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WILLIAMK\Desktop\"/>
    </mc:Choice>
  </mc:AlternateContent>
  <bookViews>
    <workbookView xWindow="-105" yWindow="-105" windowWidth="23250" windowHeight="12570" tabRatio="936" activeTab="6"/>
  </bookViews>
  <sheets>
    <sheet name="Índice" sheetId="1" r:id="rId1"/>
    <sheet name="Información general" sheetId="2" r:id="rId2"/>
    <sheet name="EERR 032020" sheetId="17" state="hidden" r:id="rId3"/>
    <sheet name="BG 2020" sheetId="16" state="hidden" r:id="rId4"/>
    <sheet name="BG 032021" sheetId="3" state="hidden" r:id="rId5"/>
    <sheet name="Clasificación" sheetId="4" state="hidden" r:id="rId6"/>
    <sheet name="Balance General" sheetId="5" r:id="rId7"/>
    <sheet name="Estado de Resultados" sheetId="6" r:id="rId8"/>
    <sheet name="Variación Patrimonio Neto" sheetId="9" r:id="rId9"/>
    <sheet name="Flujo de Efectivo" sheetId="7" r:id="rId10"/>
    <sheet name="CA FE" sheetId="8" state="hidden" r:id="rId11"/>
    <sheet name="Notas 1 a Nota 4" sheetId="10" r:id="rId12"/>
    <sheet name="Nota 5 - Inc. 5.a a 5.d" sheetId="11" r:id="rId13"/>
    <sheet name="Nota 5 - Inc. 5.e" sheetId="12" r:id="rId14"/>
    <sheet name="Nota 5 - Inc. 5.f a 5aa" sheetId="13" r:id="rId15"/>
    <sheet name="Nota 6 a Nota 12" sheetId="14" r:id="rId16"/>
    <sheet name="Cartera Propia" sheetId="19" state="hidden" r:id="rId17"/>
  </sheets>
  <externalReferences>
    <externalReference r:id="rId18"/>
  </externalReferences>
  <definedNames>
    <definedName name="\a" localSheetId="2">#REF!</definedName>
    <definedName name="\a">#REF!</definedName>
    <definedName name="_____DAT23" localSheetId="2">#REF!</definedName>
    <definedName name="_____DAT23">#REF!</definedName>
    <definedName name="_____DAT24" localSheetId="2">#REF!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8">#REF!</definedName>
    <definedName name="__DAT23">#REF!</definedName>
    <definedName name="__DAT24" localSheetId="8">#REF!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8">#REF!</definedName>
    <definedName name="_DAT13">#REF!</definedName>
    <definedName name="_DAT14" localSheetId="8">#REF!</definedName>
    <definedName name="_DAT14">#REF!</definedName>
    <definedName name="_DAT15">#REF!</definedName>
    <definedName name="_DAT16">#REF!</definedName>
    <definedName name="_DAT17" localSheetId="8">#REF!</definedName>
    <definedName name="_DAT17">#REF!</definedName>
    <definedName name="_DAT18" localSheetId="8">#REF!</definedName>
    <definedName name="_DAT18">#REF!</definedName>
    <definedName name="_DAT19" localSheetId="8">#REF!</definedName>
    <definedName name="_DAT19">#REF!</definedName>
    <definedName name="_DAT2">#REF!</definedName>
    <definedName name="_DAT20" localSheetId="8">#REF!</definedName>
    <definedName name="_DAT20">#REF!</definedName>
    <definedName name="_DAT22" localSheetId="8">#REF!</definedName>
    <definedName name="_DAT22">#REF!</definedName>
    <definedName name="_DAT23" localSheetId="8">#REF!</definedName>
    <definedName name="_DAT23">#REF!</definedName>
    <definedName name="_DAT24" localSheetId="8">#REF!</definedName>
    <definedName name="_DAT24">#REF!</definedName>
    <definedName name="_DAT3" localSheetId="8">#REF!</definedName>
    <definedName name="_DAT3">#REF!</definedName>
    <definedName name="_DAT4" localSheetId="8">#REF!</definedName>
    <definedName name="_DAT4">#REF!</definedName>
    <definedName name="_DAT5" localSheetId="8">#REF!</definedName>
    <definedName name="_DAT5">#REF!</definedName>
    <definedName name="_DAT6">#REF!</definedName>
    <definedName name="_DAT7">#REF!</definedName>
    <definedName name="_DAT8">#REF!</definedName>
    <definedName name="_xlnm._FilterDatabase" localSheetId="4" hidden="1">'BG 032021'!$A$6:$F$6</definedName>
    <definedName name="_xlnm._FilterDatabase" localSheetId="3" hidden="1">'BG 2020'!$A$4:$D$134</definedName>
    <definedName name="_xlnm._FilterDatabase" localSheetId="10" hidden="1">'CA FE'!$A$3:$WWI$107</definedName>
    <definedName name="_xlnm._FilterDatabase" localSheetId="16" hidden="1">'Cartera Propia'!$8:$31</definedName>
    <definedName name="_xlnm._FilterDatabase" localSheetId="5" hidden="1">Clasificación!$A$4:$R$1360</definedName>
    <definedName name="_Key1" localSheetId="2" hidden="1">#REF!</definedName>
    <definedName name="_Key1" localSheetId="8" hidden="1">#REF!</definedName>
    <definedName name="_Key1" hidden="1">#REF!</definedName>
    <definedName name="_Key2" localSheetId="8" hidden="1">#REF!</definedName>
    <definedName name="_Key2" hidden="1">#REF!</definedName>
    <definedName name="_Order1" hidden="1">255</definedName>
    <definedName name="_Order2" hidden="1">255</definedName>
    <definedName name="_Parse_In" localSheetId="2" hidden="1">#REF!</definedName>
    <definedName name="_Parse_In" localSheetId="8" hidden="1">#REF!</definedName>
    <definedName name="_Parse_In" hidden="1">#REF!</definedName>
    <definedName name="_Parse_Out" localSheetId="2" hidden="1">#REF!</definedName>
    <definedName name="_Parse_Out" localSheetId="8" hidden="1">#REF!</definedName>
    <definedName name="_Parse_Out" hidden="1">#REF!</definedName>
    <definedName name="_RSE1" localSheetId="2">#REF!</definedName>
    <definedName name="_RSE1">#REF!</definedName>
    <definedName name="_RSE2">#REF!</definedName>
    <definedName name="_TPy530231">#REF!</definedName>
    <definedName name="a" localSheetId="2"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9" hidden="1">{#N/A,#N/A,FALSE,"Aging Summary";#N/A,#N/A,FALSE,"Ratio Analysis";#N/A,#N/A,FALSE,"Test 120 Day Accts";#N/A,#N/A,FALSE,"Tickmarks"}</definedName>
    <definedName name="A" localSheetId="8">#REF!</definedName>
    <definedName name="a" hidden="1">{#N/A,#N/A,FALSE,"Aging Summary";#N/A,#N/A,FALSE,"Ratio Analysis";#N/A,#N/A,FALSE,"Test 120 Day Accts";#N/A,#N/A,FALSE,"Tickmarks"}</definedName>
    <definedName name="A_impresión_IM" localSheetId="2">#REF!</definedName>
    <definedName name="A_impresión_IM" localSheetId="8">#REF!</definedName>
    <definedName name="A_impresión_IM">#REF!</definedName>
    <definedName name="aakdkadk" localSheetId="2" hidden="1">#REF!</definedName>
    <definedName name="aakdkadk" hidden="1">#REF!</definedName>
    <definedName name="Acceso_Ganado" localSheetId="2">#REF!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8">#REF!</definedName>
    <definedName name="ADV_PROM">#REF!</definedName>
    <definedName name="APSUMMARY">#REF!</definedName>
    <definedName name="AR_Balance">#REF!</definedName>
    <definedName name="ARA_Threshold">#REF!</definedName>
    <definedName name="_xlnm.Print_Area" localSheetId="6">'Balance General'!$A$1:$J$71</definedName>
    <definedName name="_xlnm.Print_Area" localSheetId="7">'Estado de Resultados'!$A$1:$H$82</definedName>
    <definedName name="_xlnm.Print_Area" localSheetId="12">'Nota 5 - Inc. 5.a a 5.d'!$A$1:$J$88</definedName>
    <definedName name="_xlnm.Print_Area" localSheetId="13">'Nota 5 - Inc. 5.e'!$A$1:$I$77</definedName>
    <definedName name="_xlnm.Print_Area" localSheetId="14">'Nota 5 - Inc. 5.f a 5aa'!$A$1:$I$188</definedName>
    <definedName name="_xlnm.Print_Area" localSheetId="15">'Nota 6 a Nota 12'!$A$1:$I$51</definedName>
    <definedName name="_xlnm.Print_Area" localSheetId="11">'Notas 1 a Nota 4'!$A$1:$L$100</definedName>
    <definedName name="_xlnm.Print_Area" localSheetId="8">'Variación Patrimonio Neto'!$B$2:$M$28</definedName>
    <definedName name="Area_de_impresión2" localSheetId="2">#REF!</definedName>
    <definedName name="Area_de_impresión2" localSheetId="8">#REF!</definedName>
    <definedName name="Area_de_impresión2">#REF!</definedName>
    <definedName name="Area_de_impresión3" localSheetId="2">#REF!</definedName>
    <definedName name="Area_de_impresión3" localSheetId="8">#REF!</definedName>
    <definedName name="Area_de_impresión3">#REF!</definedName>
    <definedName name="ARGENTINA" localSheetId="2">#REF!</definedName>
    <definedName name="ARGENTINA" localSheetId="8">#REF!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2" hidden="1">#REF!</definedName>
    <definedName name="AS2StaticLS" localSheetId="8" hidden="1">#REF!</definedName>
    <definedName name="AS2StaticLS" hidden="1">#REF!</definedName>
    <definedName name="AS2SyncStepLS" hidden="1">0</definedName>
    <definedName name="AS2TickmarkLS" localSheetId="2" hidden="1">#REF!</definedName>
    <definedName name="AS2TickmarkLS" localSheetId="8" hidden="1">#REF!</definedName>
    <definedName name="AS2TickmarkLS" hidden="1">#REF!</definedName>
    <definedName name="AS2VersionLS" hidden="1">300</definedName>
    <definedName name="assssssssssssssssssssssssssssssssssssssssss" localSheetId="2" hidden="1">#REF!</definedName>
    <definedName name="assssssssssssssssssssssssssssssssssssssssss" hidden="1">#REF!</definedName>
    <definedName name="B" localSheetId="2">#REF!</definedName>
    <definedName name="B" localSheetId="8">#REF!</definedName>
    <definedName name="B">#REF!</definedName>
    <definedName name="_xlnm.Database" localSheetId="2">#REF!</definedName>
    <definedName name="_xlnm.Database" localSheetId="8">#REF!</definedName>
    <definedName name="_xlnm.Database">#REF!</definedName>
    <definedName name="basemeta" localSheetId="8">#REF!</definedName>
    <definedName name="basemeta">#REF!</definedName>
    <definedName name="basenueva" localSheetId="8">#REF!</definedName>
    <definedName name="basenueva">#REF!</definedName>
    <definedName name="BB">#REF!</definedName>
    <definedName name="BCDE" localSheetId="2" hidden="1">{#N/A,#N/A,FALSE,"Aging Summary";#N/A,#N/A,FALSE,"Ratio Analysis";#N/A,#N/A,FALSE,"Test 120 Day Accts";#N/A,#N/A,FALSE,"Tickmarks"}</definedName>
    <definedName name="BCDE" localSheetId="9" hidden="1">{#N/A,#N/A,FALSE,"Aging Summary";#N/A,#N/A,FALSE,"Ratio Analysis";#N/A,#N/A,FALSE,"Test 120 Day Accts";#N/A,#N/A,FALSE,"Tickmarks"}</definedName>
    <definedName name="BCDE" localSheetId="8"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2">#REF!</definedName>
    <definedName name="BRASIL" localSheetId="8">#REF!</definedName>
    <definedName name="BRASIL">#REF!</definedName>
    <definedName name="bsusocomb1">#REF!</definedName>
    <definedName name="bsusonorte1">#REF!</definedName>
    <definedName name="bsusosur1">#REF!</definedName>
    <definedName name="BuiltIn_Print_Area" localSheetId="8">#REF!</definedName>
    <definedName name="BuiltIn_Print_Area">#REF!</definedName>
    <definedName name="BuiltIn_Print_Area___0___0___0___0___0" localSheetId="8">#REF!</definedName>
    <definedName name="BuiltIn_Print_Area___0___0___0___0___0">#REF!</definedName>
    <definedName name="BuiltIn_Print_Area___0___0___0___0___0___0___0___0" localSheetId="8">#REF!</definedName>
    <definedName name="BuiltIn_Print_Area___0___0___0___0___0___0___0___0">#REF!</definedName>
    <definedName name="canal" localSheetId="8">#REF!</definedName>
    <definedName name="canal">#REF!</definedName>
    <definedName name="Capitali">#REF!</definedName>
    <definedName name="CC" localSheetId="8">#REF!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8">#REF!</definedName>
    <definedName name="chart1">#REF!</definedName>
    <definedName name="cliente" localSheetId="8">#REF!</definedName>
    <definedName name="cliente">#REF!</definedName>
    <definedName name="cliente2" localSheetId="8">#REF!</definedName>
    <definedName name="cliente2">#REF!</definedName>
    <definedName name="Clientes" localSheetId="8">#REF!</definedName>
    <definedName name="Clientes">#REF!</definedName>
    <definedName name="Clients_Population_Total" localSheetId="8">#REF!</definedName>
    <definedName name="Clients_Population_Total">#REF!</definedName>
    <definedName name="cndsuuuuuuuuuuuuuuuuuuuuuuuuuuuuuuuuuuuuuuuuuuuuuuuuuuuuu" hidden="1">#REF!</definedName>
    <definedName name="co" localSheetId="8">#REF!</definedName>
    <definedName name="co">#REF!</definedName>
    <definedName name="COMPAÑIAS" localSheetId="8">#REF!</definedName>
    <definedName name="COMPAÑIAS">#REF!</definedName>
    <definedName name="Compilacion">#REF!</definedName>
    <definedName name="complacu" localSheetId="8">#REF!</definedName>
    <definedName name="complacu">#REF!</definedName>
    <definedName name="complemes" localSheetId="8">#REF!</definedName>
    <definedName name="complemes">#REF!</definedName>
    <definedName name="Computed_Sample_Population_Total" localSheetId="8">#REF!</definedName>
    <definedName name="Computed_Sample_Population_Total">#REF!</definedName>
    <definedName name="COST_MP" localSheetId="8">#REF!</definedName>
    <definedName name="COST_MP">#REF!</definedName>
    <definedName name="crin0010">#REF!</definedName>
    <definedName name="Customer">#REF!</definedName>
    <definedName name="customerld">#REF!</definedName>
    <definedName name="CustomerPCS">#REF!</definedName>
    <definedName name="CY_Accounts_Receivable" localSheetId="8">#REF!</definedName>
    <definedName name="CY_Administration" localSheetId="8">#REF!</definedName>
    <definedName name="CY_Administration">#REF!</definedName>
    <definedName name="CY_Cash" localSheetId="8">#REF!</definedName>
    <definedName name="CY_Cash_Div_Dec" localSheetId="8">#REF!</definedName>
    <definedName name="CY_CASH_DIVIDENDS_DECLARED__per_common_share" localSheetId="8">#REF!</definedName>
    <definedName name="CY_Common_Equity" localSheetId="8">#REF!</definedName>
    <definedName name="CY_Cost_of_Sales" localSheetId="8">#REF!</definedName>
    <definedName name="CY_Current_Liabilities" localSheetId="8">#REF!</definedName>
    <definedName name="CY_Depreciation" localSheetId="8">#REF!</definedName>
    <definedName name="CY_Disc._Ops." localSheetId="8">#REF!</definedName>
    <definedName name="CY_Disc_mnth">#REF!</definedName>
    <definedName name="CY_Disc_pd">#REF!</definedName>
    <definedName name="CY_Discounts">#REF!</definedName>
    <definedName name="CY_Earnings_per_share" localSheetId="8">#REF!</definedName>
    <definedName name="CY_Extraord." localSheetId="8">#REF!</definedName>
    <definedName name="CY_Gross_Profit" localSheetId="8">#REF!</definedName>
    <definedName name="CY_INC_AFT_TAX" localSheetId="8">#REF!</definedName>
    <definedName name="CY_INC_BEF_EXTRAORD" localSheetId="8">#REF!</definedName>
    <definedName name="CY_Inc_Bef_Tax" localSheetId="8">#REF!</definedName>
    <definedName name="CY_Intangible_Assets" localSheetId="8">#REF!</definedName>
    <definedName name="CY_Intangible_Assets">#REF!</definedName>
    <definedName name="CY_Interest_Expense" localSheetId="8">#REF!</definedName>
    <definedName name="CY_Inventory" localSheetId="8">#REF!</definedName>
    <definedName name="CY_LIABIL_EQUITY" localSheetId="8">#REF!</definedName>
    <definedName name="CY_LIABIL_EQUITY">#REF!</definedName>
    <definedName name="CY_Long_term_Debt__excl_Dfd_Taxes" localSheetId="8">#REF!</definedName>
    <definedName name="CY_LT_Debt" localSheetId="8">#REF!</definedName>
    <definedName name="CY_Market_Value_of_Equity" localSheetId="8">#REF!</definedName>
    <definedName name="CY_Marketable_Sec" localSheetId="8">#REF!</definedName>
    <definedName name="CY_Marketable_Sec">#REF!</definedName>
    <definedName name="CY_NET_INCOME" localSheetId="8">#REF!</definedName>
    <definedName name="CY_NET_PROFIT">#REF!</definedName>
    <definedName name="CY_Net_Revenue" localSheetId="8">#REF!</definedName>
    <definedName name="CY_Operating_Income" localSheetId="8">#REF!</definedName>
    <definedName name="CY_Operating_Income">#REF!</definedName>
    <definedName name="CY_Other" localSheetId="8">#REF!</definedName>
    <definedName name="CY_Other">#REF!</definedName>
    <definedName name="CY_Other_Curr_Assets" localSheetId="8">#REF!</definedName>
    <definedName name="CY_Other_Curr_Assets">#REF!</definedName>
    <definedName name="CY_Other_LT_Assets" localSheetId="8">#REF!</definedName>
    <definedName name="CY_Other_LT_Assets">#REF!</definedName>
    <definedName name="CY_Other_LT_Liabilities" localSheetId="8">#REF!</definedName>
    <definedName name="CY_Other_LT_Liabilities">#REF!</definedName>
    <definedName name="CY_Preferred_Stock" localSheetId="8">#REF!</definedName>
    <definedName name="CY_Preferred_Stock">#REF!</definedName>
    <definedName name="CY_QUICK_ASSETS" localSheetId="8">#REF!</definedName>
    <definedName name="CY_Ret_mnth">#REF!</definedName>
    <definedName name="CY_Ret_pd">#REF!</definedName>
    <definedName name="CY_Retained_Earnings" localSheetId="8">#REF!</definedName>
    <definedName name="CY_Retained_Earnings">#REF!</definedName>
    <definedName name="CY_Returns">#REF!</definedName>
    <definedName name="CY_Selling" localSheetId="8">#REF!</definedName>
    <definedName name="CY_Selling">#REF!</definedName>
    <definedName name="CY_Tangible_Assets" localSheetId="8">#REF!</definedName>
    <definedName name="CY_Tangible_Assets">#REF!</definedName>
    <definedName name="CY_Tangible_Net_Worth" localSheetId="8">#REF!</definedName>
    <definedName name="CY_Taxes" localSheetId="8">#REF!</definedName>
    <definedName name="CY_TOTAL_ASSETS" localSheetId="8">#REF!</definedName>
    <definedName name="CY_TOTAL_CURR_ASSETS" localSheetId="8">#REF!</definedName>
    <definedName name="CY_TOTAL_DEBT" localSheetId="8">#REF!</definedName>
    <definedName name="CY_TOTAL_EQUITY" localSheetId="8">#REF!</definedName>
    <definedName name="CY_Trade_Payables" localSheetId="8">#REF!</definedName>
    <definedName name="CY_Weighted_Average" localSheetId="8">#REF!</definedName>
    <definedName name="CY_Working_Capital" localSheetId="8">#REF!</definedName>
    <definedName name="CY_Year_Income_Statement" localSheetId="8">#REF!</definedName>
    <definedName name="da" localSheetId="2"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9" hidden="1">{#N/A,#N/A,FALSE,"Aging Summary";#N/A,#N/A,FALSE,"Ratio Analysis";#N/A,#N/A,FALSE,"Test 120 Day Accts";#N/A,#N/A,FALSE,"Tickmarks"}</definedName>
    <definedName name="da" localSheetId="8" hidden="1">{#N/A,#N/A,FALSE,"Aging Summary";#N/A,#N/A,FALSE,"Ratio Analysis";#N/A,#N/A,FALSE,"Test 120 Day Accts";#N/A,#N/A,FALSE,"Tickmarks"}</definedName>
    <definedName name="da" hidden="1">{#N/A,#N/A,FALSE,"Aging Summary";#N/A,#N/A,FALSE,"Ratio Analysis";#N/A,#N/A,FALSE,"Test 120 Day Accts";#N/A,#N/A,FALSE,"Tickmarks"}</definedName>
    <definedName name="DAFDFAD" localSheetId="2" hidden="1">{#N/A,#N/A,FALSE,"VOL"}</definedName>
    <definedName name="DAFDFAD" localSheetId="7" hidden="1">{#N/A,#N/A,FALSE,"VOL"}</definedName>
    <definedName name="DAFDFAD" localSheetId="9" hidden="1">{#N/A,#N/A,FALSE,"VOL"}</definedName>
    <definedName name="DAFDFAD" localSheetId="8" hidden="1">{#N/A,#N/A,FALSE,"VOL"}</definedName>
    <definedName name="DAFDFAD" hidden="1">{#N/A,#N/A,FALSE,"VOL"}</definedName>
    <definedName name="DASA" localSheetId="2">#REF!</definedName>
    <definedName name="DASA" localSheetId="8">#REF!</definedName>
    <definedName name="DASA">#REF!</definedName>
    <definedName name="data" localSheetId="2">#REF!</definedName>
    <definedName name="data" localSheetId="8">#REF!</definedName>
    <definedName name="data">#REF!</definedName>
    <definedName name="DATA1" localSheetId="2">#REF!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8">#REF!</definedName>
    <definedName name="datos">#REF!</definedName>
    <definedName name="Definición">#REF!</definedName>
    <definedName name="desc" localSheetId="8">#REF!</definedName>
    <definedName name="desc">#REF!</definedName>
    <definedName name="detaacu" localSheetId="8">#REF!</definedName>
    <definedName name="detaacu">#REF!</definedName>
    <definedName name="detames" localSheetId="8">#REF!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8">#REF!</definedName>
    <definedName name="Dist">#REF!</definedName>
    <definedName name="distribuidores" localSheetId="8">#REF!</definedName>
    <definedName name="distribuidores">#REF!</definedName>
    <definedName name="Dollar_Threshold" localSheetId="8">#REF!</definedName>
    <definedName name="Dollar_Threshold">#REF!</definedName>
    <definedName name="dtt" hidden="1">#REF!</definedName>
    <definedName name="Edesa" localSheetId="8">#REF!</definedName>
    <definedName name="Edesa">#REF!</definedName>
    <definedName name="Enriputo" localSheetId="8">#REF!</definedName>
    <definedName name="Enriputo">#REF!</definedName>
    <definedName name="eoafh">#REF!</definedName>
    <definedName name="eoafn">#REF!</definedName>
    <definedName name="eoafs">#REF!</definedName>
    <definedName name="est" localSheetId="8">#REF!</definedName>
    <definedName name="est">#REF!</definedName>
    <definedName name="ESTBF" localSheetId="8">#REF!</definedName>
    <definedName name="ESTBF">#REF!</definedName>
    <definedName name="ESTIMADO" localSheetId="8">#REF!</definedName>
    <definedName name="ESTIMADO">#REF!</definedName>
    <definedName name="EV__LASTREFTIME__" hidden="1">38972.3597337963</definedName>
    <definedName name="EX" localSheetId="2">#REF!</definedName>
    <definedName name="EX" localSheetId="8">#REF!</definedName>
    <definedName name="EX">#REF!</definedName>
    <definedName name="Excel_BuiltIn__FilterDatabase_1_1" localSheetId="2">#REF!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8">#REF!</definedName>
    <definedName name="GASTOS">#REF!</definedName>
    <definedName name="grandes3">#REF!</definedName>
    <definedName name="histor" localSheetId="8">#REF!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8">#REF!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2" hidden="1">{#N/A,#N/A,FALSE,"VOL"}</definedName>
    <definedName name="liq" localSheetId="7" hidden="1">{#N/A,#N/A,FALSE,"VOL"}</definedName>
    <definedName name="liq" localSheetId="9" hidden="1">{#N/A,#N/A,FALSE,"VOL"}</definedName>
    <definedName name="liq" localSheetId="8" hidden="1">{#N/A,#N/A,FALSE,"VOL"}</definedName>
    <definedName name="liq" hidden="1">{#N/A,#N/A,FALSE,"VOL"}</definedName>
    <definedName name="listasuper" localSheetId="2">#REF!</definedName>
    <definedName name="listasuper" localSheetId="8">#REF!</definedName>
    <definedName name="listasuper">#REF!</definedName>
    <definedName name="Maintenance" localSheetId="2">#REF!</definedName>
    <definedName name="Maintenance">#REF!</definedName>
    <definedName name="maintenanceld" localSheetId="2">#REF!</definedName>
    <definedName name="maintenanceld">#REF!</definedName>
    <definedName name="MaintenancePCS">#REF!</definedName>
    <definedName name="marca" localSheetId="8">#REF!</definedName>
    <definedName name="marca">#REF!</definedName>
    <definedName name="Marcas" localSheetId="8">#REF!</definedName>
    <definedName name="Marcas">#REF!</definedName>
    <definedName name="Minimis">#REF!</definedName>
    <definedName name="MKT">#REF!</definedName>
    <definedName name="mktld">#REF!</definedName>
    <definedName name="MKTPCS">#REF!</definedName>
    <definedName name="MP" localSheetId="8">#REF!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2" hidden="1">{#N/A,#N/A,FALSE,"Aging Summary";#N/A,#N/A,FALSE,"Ratio Analysis";#N/A,#N/A,FALSE,"Test 120 Day Accts";#N/A,#N/A,FALSE,"Tickmarks"}</definedName>
    <definedName name="new" localSheetId="9" hidden="1">{#N/A,#N/A,FALSE,"Aging Summary";#N/A,#N/A,FALSE,"Ratio Analysis";#N/A,#N/A,FALSE,"Test 120 Day Accts";#N/A,#N/A,FALSE,"Tickmarks"}</definedName>
    <definedName name="new" localSheetId="8"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hidden="1">#REF!</definedName>
    <definedName name="njkhoikh" hidden="1">#REF!</definedName>
    <definedName name="nmm" localSheetId="2" hidden="1">{#N/A,#N/A,FALSE,"VOL"}</definedName>
    <definedName name="nmm" localSheetId="7" hidden="1">{#N/A,#N/A,FALSE,"VOL"}</definedName>
    <definedName name="nmm" localSheetId="9" hidden="1">{#N/A,#N/A,FALSE,"VOL"}</definedName>
    <definedName name="nmm" localSheetId="8" hidden="1">{#N/A,#N/A,FALSE,"VOL"}</definedName>
    <definedName name="nmm" hidden="1">{#N/A,#N/A,FALSE,"VOL"}</definedName>
    <definedName name="NO" localSheetId="2" hidden="1">{#N/A,#N/A,FALSE,"VOL"}</definedName>
    <definedName name="NO" localSheetId="7" hidden="1">{#N/A,#N/A,FALSE,"VOL"}</definedName>
    <definedName name="NO" localSheetId="9" hidden="1">{#N/A,#N/A,FALSE,"VOL"}</definedName>
    <definedName name="NO" localSheetId="8" hidden="1">{#N/A,#N/A,FALSE,"VOL"}</definedName>
    <definedName name="NO" hidden="1">{#N/A,#N/A,FALSE,"VOL"}</definedName>
    <definedName name="NonTop_Stratum_Value" localSheetId="2">#REF!</definedName>
    <definedName name="NonTop_Stratum_Value" localSheetId="8">#REF!</definedName>
    <definedName name="NonTop_Stratum_Value">#REF!</definedName>
    <definedName name="Number_of_Selections" localSheetId="2">#REF!</definedName>
    <definedName name="Number_of_Selections">#REF!</definedName>
    <definedName name="Numof_Selections2" localSheetId="2">#REF!</definedName>
    <definedName name="Numof_Selections2">#REF!</definedName>
    <definedName name="ñfdsl">#REF!</definedName>
    <definedName name="ññ">#REF!</definedName>
    <definedName name="OLE_LINK1" localSheetId="12">'Nota 5 - Inc. 5.a a 5.d'!$B$14</definedName>
    <definedName name="OLE_LINK1" localSheetId="13">'Nota 5 - Inc. 5.e'!#REF!</definedName>
    <definedName name="OLE_LINK1" localSheetId="14">'Nota 5 - Inc. 5.f a 5aa'!#REF!</definedName>
    <definedName name="OLE_LINK1" localSheetId="15">'Nota 6 a Nota 12'!#REF!</definedName>
    <definedName name="OPPROD" localSheetId="2">#REF!</definedName>
    <definedName name="OPPROD" localSheetId="8">#REF!</definedName>
    <definedName name="OPPROD">#REF!</definedName>
    <definedName name="opt" localSheetId="2">#REF!</definedName>
    <definedName name="opt">#REF!</definedName>
    <definedName name="optr">#REF!</definedName>
    <definedName name="Others">#REF!</definedName>
    <definedName name="othersld">#REF!</definedName>
    <definedName name="OthersPCS">#REF!</definedName>
    <definedName name="PARAGUAY" localSheetId="8">#REF!</definedName>
    <definedName name="PARAGUAY">#REF!</definedName>
    <definedName name="participa" localSheetId="8">#REF!</definedName>
    <definedName name="participa">#REF!</definedName>
    <definedName name="Partidas_seleccionadas_test_de_">#REF!</definedName>
    <definedName name="Partidas_Selecionadas">#REF!</definedName>
    <definedName name="Percent_Threshold" localSheetId="8">#REF!</definedName>
    <definedName name="Percent_Threshold">#REF!</definedName>
    <definedName name="PL_Dollar_Threshold" localSheetId="8">#REF!</definedName>
    <definedName name="PL_Dollar_Threshold">#REF!</definedName>
    <definedName name="PL_Percent_Threshold" localSheetId="8">#REF!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8">#REF!</definedName>
    <definedName name="POLYAR">#REF!</definedName>
    <definedName name="potir">#REF!</definedName>
    <definedName name="ppc" localSheetId="8">#REF!</definedName>
    <definedName name="ppc">#REF!</definedName>
    <definedName name="pr" localSheetId="8">#REF!</definedName>
    <definedName name="pr">#REF!</definedName>
    <definedName name="previs">#REF!</definedName>
    <definedName name="PS_Test_de_Gastos">#REF!</definedName>
    <definedName name="PY_Accounts_Receivable" localSheetId="8">#REF!</definedName>
    <definedName name="PY_Administration" localSheetId="8">#REF!</definedName>
    <definedName name="PY_Administration">#REF!</definedName>
    <definedName name="PY_Cash" localSheetId="8">#REF!</definedName>
    <definedName name="PY_Cash_Div_Dec" localSheetId="8">#REF!</definedName>
    <definedName name="PY_CASH_DIVIDENDS_DECLARED__per_common_share" localSheetId="8">#REF!</definedName>
    <definedName name="PY_Common_Equity" localSheetId="8">#REF!</definedName>
    <definedName name="PY_Cost_of_Sales" localSheetId="8">#REF!</definedName>
    <definedName name="PY_Current_Liabilities" localSheetId="8">#REF!</definedName>
    <definedName name="PY_Depreciation" localSheetId="8">#REF!</definedName>
    <definedName name="PY_Disc._Ops." localSheetId="8">#REF!</definedName>
    <definedName name="PY_Disc_allow">#REF!</definedName>
    <definedName name="PY_Disc_mnth">#REF!</definedName>
    <definedName name="PY_Disc_pd">#REF!</definedName>
    <definedName name="PY_Discounts">#REF!</definedName>
    <definedName name="PY_Earnings_per_share" localSheetId="8">#REF!</definedName>
    <definedName name="PY_Extraord." localSheetId="8">#REF!</definedName>
    <definedName name="PY_Gross_Profit" localSheetId="8">#REF!</definedName>
    <definedName name="PY_INC_AFT_TAX" localSheetId="8">#REF!</definedName>
    <definedName name="PY_INC_BEF_EXTRAORD" localSheetId="8">#REF!</definedName>
    <definedName name="PY_Inc_Bef_Tax" localSheetId="8">#REF!</definedName>
    <definedName name="PY_Intangible_Assets" localSheetId="8">#REF!</definedName>
    <definedName name="PY_Intangible_Assets">#REF!</definedName>
    <definedName name="PY_Interest_Expense" localSheetId="8">#REF!</definedName>
    <definedName name="PY_Inventory" localSheetId="8">#REF!</definedName>
    <definedName name="PY_LIABIL_EQUITY" localSheetId="8">#REF!</definedName>
    <definedName name="PY_LIABIL_EQUITY">#REF!</definedName>
    <definedName name="PY_Long_term_Debt__excl_Dfd_Taxes" localSheetId="8">#REF!</definedName>
    <definedName name="PY_LT_Debt" localSheetId="8">#REF!</definedName>
    <definedName name="PY_Market_Value_of_Equity" localSheetId="8">#REF!</definedName>
    <definedName name="PY_Marketable_Sec" localSheetId="8">#REF!</definedName>
    <definedName name="PY_Marketable_Sec">#REF!</definedName>
    <definedName name="PY_NET_INCOME" localSheetId="8">#REF!</definedName>
    <definedName name="PY_NET_PROFIT">#REF!</definedName>
    <definedName name="PY_Net_Revenue" localSheetId="8">#REF!</definedName>
    <definedName name="PY_Operating_Inc" localSheetId="8">#REF!</definedName>
    <definedName name="PY_Operating_Inc">#REF!</definedName>
    <definedName name="PY_Operating_Income" localSheetId="8">#REF!</definedName>
    <definedName name="PY_Operating_Income">#REF!</definedName>
    <definedName name="PY_Other_Curr_Assets" localSheetId="8">#REF!</definedName>
    <definedName name="PY_Other_Curr_Assets">#REF!</definedName>
    <definedName name="PY_Other_Exp" localSheetId="8">#REF!</definedName>
    <definedName name="PY_Other_Exp">#REF!</definedName>
    <definedName name="PY_Other_LT_Assets" localSheetId="8">#REF!</definedName>
    <definedName name="PY_Other_LT_Assets">#REF!</definedName>
    <definedName name="PY_Other_LT_Liabilities" localSheetId="8">#REF!</definedName>
    <definedName name="PY_Other_LT_Liabilities">#REF!</definedName>
    <definedName name="PY_Preferred_Stock" localSheetId="8">#REF!</definedName>
    <definedName name="PY_Preferred_Stock">#REF!</definedName>
    <definedName name="PY_QUICK_ASSETS" localSheetId="8">#REF!</definedName>
    <definedName name="PY_Ret_allow">#REF!</definedName>
    <definedName name="PY_Ret_mnth">#REF!</definedName>
    <definedName name="PY_Ret_pd">#REF!</definedName>
    <definedName name="PY_Retained_Earnings" localSheetId="8">#REF!</definedName>
    <definedName name="PY_Retained_Earnings">#REF!</definedName>
    <definedName name="PY_Returns">#REF!</definedName>
    <definedName name="PY_Selling" localSheetId="8">#REF!</definedName>
    <definedName name="PY_Selling">#REF!</definedName>
    <definedName name="PY_Tangible_Assets" localSheetId="8">#REF!</definedName>
    <definedName name="PY_Tangible_Assets">#REF!</definedName>
    <definedName name="PY_Tangible_Net_Worth" localSheetId="8">#REF!</definedName>
    <definedName name="PY_Taxes" localSheetId="8">#REF!</definedName>
    <definedName name="PY_TOTAL_ASSETS" localSheetId="8">#REF!</definedName>
    <definedName name="PY_TOTAL_CURR_ASSETS" localSheetId="8">#REF!</definedName>
    <definedName name="PY_TOTAL_DEBT" localSheetId="8">#REF!</definedName>
    <definedName name="PY_TOTAL_EQUITY" localSheetId="8">#REF!</definedName>
    <definedName name="PY_Trade_Payables" localSheetId="8">#REF!</definedName>
    <definedName name="PY_Weighted_Average" localSheetId="8">#REF!</definedName>
    <definedName name="PY_Working_Capital" localSheetId="8">#REF!</definedName>
    <definedName name="PY_Year_Income_Statement" localSheetId="8">#REF!</definedName>
    <definedName name="PY2_Accounts_Receivable" localSheetId="8">#REF!</definedName>
    <definedName name="PY2_Administration" localSheetId="8">#REF!</definedName>
    <definedName name="PY2_Cash" localSheetId="8">#REF!</definedName>
    <definedName name="PY2_Cash_Div_Dec" localSheetId="8">#REF!</definedName>
    <definedName name="PY2_CASH_DIVIDENDS_DECLARED__per_common_share" localSheetId="8">#REF!</definedName>
    <definedName name="PY2_Common_Equity" localSheetId="8">#REF!</definedName>
    <definedName name="PY2_Cost_of_Sales" localSheetId="8">#REF!</definedName>
    <definedName name="PY2_Current_Liabilities" localSheetId="8">#REF!</definedName>
    <definedName name="PY2_Depreciation" localSheetId="8">#REF!</definedName>
    <definedName name="PY2_Disc._Ops." localSheetId="8">#REF!</definedName>
    <definedName name="PY2_Earnings_per_share" localSheetId="8">#REF!</definedName>
    <definedName name="PY2_Extraord." localSheetId="8">#REF!</definedName>
    <definedName name="PY2_Gross_Profit" localSheetId="8">#REF!</definedName>
    <definedName name="PY2_INC_AFT_TAX" localSheetId="8">#REF!</definedName>
    <definedName name="PY2_INC_BEF_EXTRAORD" localSheetId="8">#REF!</definedName>
    <definedName name="PY2_Inc_Bef_Tax" localSheetId="8">#REF!</definedName>
    <definedName name="PY2_Intangible_Assets" localSheetId="8">#REF!</definedName>
    <definedName name="PY2_Interest_Expense" localSheetId="8">#REF!</definedName>
    <definedName name="PY2_Inventory" localSheetId="8">#REF!</definedName>
    <definedName name="PY2_LIABIL_EQUITY" localSheetId="8">#REF!</definedName>
    <definedName name="PY2_Long_term_Debt__excl_Dfd_Taxes" localSheetId="8">#REF!</definedName>
    <definedName name="PY2_LT_Debt" localSheetId="8">#REF!</definedName>
    <definedName name="PY2_Market_Value_of_Equity" localSheetId="8">#REF!</definedName>
    <definedName name="PY2_Marketable_Sec" localSheetId="8">#REF!</definedName>
    <definedName name="PY2_NET_INCOME" localSheetId="8">#REF!</definedName>
    <definedName name="PY2_Net_Revenue" localSheetId="8">#REF!</definedName>
    <definedName name="PY2_Operating_Inc" localSheetId="8">#REF!</definedName>
    <definedName name="PY2_Operating_Income" localSheetId="8">#REF!</definedName>
    <definedName name="PY2_Other_Curr_Assets" localSheetId="8">#REF!</definedName>
    <definedName name="PY2_Other_Exp." localSheetId="8">#REF!</definedName>
    <definedName name="PY2_Other_LT_Assets" localSheetId="8">#REF!</definedName>
    <definedName name="PY2_Other_LT_Liabilities" localSheetId="8">#REF!</definedName>
    <definedName name="PY2_Preferred_Stock" localSheetId="8">#REF!</definedName>
    <definedName name="PY2_QUICK_ASSETS" localSheetId="8">#REF!</definedName>
    <definedName name="PY2_Retained_Earnings" localSheetId="8">#REF!</definedName>
    <definedName name="PY2_Selling" localSheetId="8">#REF!</definedName>
    <definedName name="PY2_Tangible_Assets" localSheetId="8">#REF!</definedName>
    <definedName name="PY2_Tangible_Net_Worth" localSheetId="8">#REF!</definedName>
    <definedName name="PY2_Taxes" localSheetId="8">#REF!</definedName>
    <definedName name="PY2_TOTAL_ASSETS" localSheetId="8">#REF!</definedName>
    <definedName name="PY2_TOTAL_CURR_ASSETS" localSheetId="8">#REF!</definedName>
    <definedName name="PY2_TOTAL_DEBT" localSheetId="8">#REF!</definedName>
    <definedName name="PY2_TOTAL_EQUITY" localSheetId="8">#REF!</definedName>
    <definedName name="PY2_Trade_Payables" localSheetId="8">#REF!</definedName>
    <definedName name="PY2_Weighted_Average" localSheetId="8">#REF!</definedName>
    <definedName name="PY2_Working_Capital" localSheetId="8">#REF!</definedName>
    <definedName name="PY2_Year_Income_Statement" localSheetId="8">#REF!</definedName>
    <definedName name="PY3_Accounts_Receivable" localSheetId="8">#REF!</definedName>
    <definedName name="PY3_Administration" localSheetId="8">#REF!</definedName>
    <definedName name="PY3_Cash" localSheetId="8">#REF!</definedName>
    <definedName name="PY3_Common_Equity" localSheetId="8">#REF!</definedName>
    <definedName name="PY3_Cost_of_Sales" localSheetId="8">#REF!</definedName>
    <definedName name="PY3_Current_Liabilities" localSheetId="8">#REF!</definedName>
    <definedName name="PY3_Depreciation" localSheetId="8">#REF!</definedName>
    <definedName name="PY3_Disc._Ops." localSheetId="8">#REF!</definedName>
    <definedName name="PY3_Extraord." localSheetId="8">#REF!</definedName>
    <definedName name="PY3_Gross_Profit" localSheetId="8">#REF!</definedName>
    <definedName name="PY3_INC_AFT_TAX" localSheetId="8">#REF!</definedName>
    <definedName name="PY3_INC_BEF_EXTRAORD" localSheetId="8">#REF!</definedName>
    <definedName name="PY3_Inc_Bef_Tax" localSheetId="8">#REF!</definedName>
    <definedName name="PY3_Intangible_Assets" localSheetId="8">#REF!</definedName>
    <definedName name="PY3_Intangible_Assets">#REF!</definedName>
    <definedName name="PY3_Interest_Expense" localSheetId="8">#REF!</definedName>
    <definedName name="PY3_Inventory" localSheetId="8">#REF!</definedName>
    <definedName name="PY3_LIABIL_EQUITY" localSheetId="8">#REF!</definedName>
    <definedName name="PY3_Long_term_Debt__excl_Dfd_Taxes" localSheetId="8">#REF!</definedName>
    <definedName name="PY3_Marketable_Sec" localSheetId="8">#REF!</definedName>
    <definedName name="PY3_Marketable_Sec">#REF!</definedName>
    <definedName name="PY3_NET_INCOME" localSheetId="8">#REF!</definedName>
    <definedName name="PY3_Net_Revenue" localSheetId="8">#REF!</definedName>
    <definedName name="PY3_Operating_Inc" localSheetId="8">#REF!</definedName>
    <definedName name="PY3_Other_Curr_Assets" localSheetId="8">#REF!</definedName>
    <definedName name="PY3_Other_Curr_Assets">#REF!</definedName>
    <definedName name="PY3_Other_Exp." localSheetId="8">#REF!</definedName>
    <definedName name="PY3_Other_LT_Assets" localSheetId="8">#REF!</definedName>
    <definedName name="PY3_Other_LT_Assets">#REF!</definedName>
    <definedName name="PY3_Other_LT_Liabilities" localSheetId="8">#REF!</definedName>
    <definedName name="PY3_Other_LT_Liabilities">#REF!</definedName>
    <definedName name="PY3_Preferred_Stock" localSheetId="8">#REF!</definedName>
    <definedName name="PY3_Preferred_Stock">#REF!</definedName>
    <definedName name="PY3_QUICK_ASSETS" localSheetId="8">#REF!</definedName>
    <definedName name="PY3_Retained_Earnings" localSheetId="8">#REF!</definedName>
    <definedName name="PY3_Retained_Earnings">#REF!</definedName>
    <definedName name="PY3_Selling" localSheetId="8">#REF!</definedName>
    <definedName name="PY3_Tangible_Assets" localSheetId="8">#REF!</definedName>
    <definedName name="PY3_Tangible_Assets">#REF!</definedName>
    <definedName name="PY3_Taxes" localSheetId="8">#REF!</definedName>
    <definedName name="PY3_TOTAL_ASSETS" localSheetId="8">#REF!</definedName>
    <definedName name="PY3_TOTAL_CURR_ASSETS" localSheetId="8">#REF!</definedName>
    <definedName name="PY3_TOTAL_DEBT" localSheetId="8">#REF!</definedName>
    <definedName name="PY3_TOTAL_EQUITY" localSheetId="8">#REF!</definedName>
    <definedName name="PY3_Trade_Payables" localSheetId="8">#REF!</definedName>
    <definedName name="PY3_Year_Income_Statement" localSheetId="8">#REF!</definedName>
    <definedName name="PY4_Accounts_Receivable" localSheetId="8">#REF!</definedName>
    <definedName name="PY4_Administration" localSheetId="8">#REF!</definedName>
    <definedName name="PY4_Cash" localSheetId="8">#REF!</definedName>
    <definedName name="PY4_Common_Equity" localSheetId="8">#REF!</definedName>
    <definedName name="PY4_Cost_of_Sales" localSheetId="8">#REF!</definedName>
    <definedName name="PY4_Current_Liabilities" localSheetId="8">#REF!</definedName>
    <definedName name="PY4_Depreciation" localSheetId="8">#REF!</definedName>
    <definedName name="PY4_Disc._Ops." localSheetId="8">#REF!</definedName>
    <definedName name="PY4_Extraord." localSheetId="8">#REF!</definedName>
    <definedName name="PY4_Gross_Profit" localSheetId="8">#REF!</definedName>
    <definedName name="PY4_INC_AFT_TAX" localSheetId="8">#REF!</definedName>
    <definedName name="PY4_INC_BEF_EXTRAORD" localSheetId="8">#REF!</definedName>
    <definedName name="PY4_Inc_Bef_Tax" localSheetId="8">#REF!</definedName>
    <definedName name="PY4_Intangible_Assets" localSheetId="8">#REF!</definedName>
    <definedName name="PY4_Intangible_Assets">#REF!</definedName>
    <definedName name="PY4_Interest_Expense" localSheetId="8">#REF!</definedName>
    <definedName name="PY4_Inventory" localSheetId="8">#REF!</definedName>
    <definedName name="PY4_LIABIL_EQUITY" localSheetId="8">#REF!</definedName>
    <definedName name="PY4_Long_term_Debt__excl_Dfd_Taxes" localSheetId="8">#REF!</definedName>
    <definedName name="PY4_Marketable_Sec" localSheetId="8">#REF!</definedName>
    <definedName name="PY4_Marketable_Sec">#REF!</definedName>
    <definedName name="PY4_NET_INCOME" localSheetId="8">#REF!</definedName>
    <definedName name="PY4_Net_Revenue" localSheetId="8">#REF!</definedName>
    <definedName name="PY4_Operating_Inc" localSheetId="8">#REF!</definedName>
    <definedName name="PY4_Other_Cur_Assets" localSheetId="8">#REF!</definedName>
    <definedName name="PY4_Other_Cur_Assets">#REF!</definedName>
    <definedName name="PY4_Other_Exp." localSheetId="8">#REF!</definedName>
    <definedName name="PY4_Other_LT_Assets" localSheetId="8">#REF!</definedName>
    <definedName name="PY4_Other_LT_Assets">#REF!</definedName>
    <definedName name="PY4_Other_LT_Liabilities" localSheetId="8">#REF!</definedName>
    <definedName name="PY4_Other_LT_Liabilities">#REF!</definedName>
    <definedName name="PY4_Preferred_Stock" localSheetId="8">#REF!</definedName>
    <definedName name="PY4_Preferred_Stock">#REF!</definedName>
    <definedName name="PY4_QUICK_ASSETS" localSheetId="8">#REF!</definedName>
    <definedName name="PY4_Retained_Earnings" localSheetId="8">#REF!</definedName>
    <definedName name="PY4_Retained_Earnings">#REF!</definedName>
    <definedName name="PY4_Selling" localSheetId="8">#REF!</definedName>
    <definedName name="PY4_Tangible_Assets" localSheetId="8">#REF!</definedName>
    <definedName name="PY4_Tangible_Assets">#REF!</definedName>
    <definedName name="PY4_Taxes" localSheetId="8">#REF!</definedName>
    <definedName name="PY4_TOTAL_ASSETS" localSheetId="8">#REF!</definedName>
    <definedName name="PY4_TOTAL_CURR_ASSETS" localSheetId="8">#REF!</definedName>
    <definedName name="PY4_TOTAL_DEBT" localSheetId="8">#REF!</definedName>
    <definedName name="PY4_TOTAL_EQUITY" localSheetId="8">#REF!</definedName>
    <definedName name="PY4_Trade_Payables" localSheetId="8">#REF!</definedName>
    <definedName name="PY4_Year_Income_Statement" localSheetId="8">#REF!</definedName>
    <definedName name="PY5_Accounts_Receivable" localSheetId="8">#REF!</definedName>
    <definedName name="PY5_Accounts_Receivable">#REF!</definedName>
    <definedName name="PY5_Administration" localSheetId="8">#REF!</definedName>
    <definedName name="PY5_Cash" localSheetId="8">#REF!</definedName>
    <definedName name="PY5_Common_Equity" localSheetId="8">#REF!</definedName>
    <definedName name="PY5_Cost_of_Sales" localSheetId="8">#REF!</definedName>
    <definedName name="PY5_Current_Liabilities" localSheetId="8">#REF!</definedName>
    <definedName name="PY5_Depreciation" localSheetId="8">#REF!</definedName>
    <definedName name="PY5_Disc._Ops." localSheetId="8">#REF!</definedName>
    <definedName name="PY5_Extraord." localSheetId="8">#REF!</definedName>
    <definedName name="PY5_Gross_Profit" localSheetId="8">#REF!</definedName>
    <definedName name="PY5_INC_AFT_TAX" localSheetId="8">#REF!</definedName>
    <definedName name="PY5_INC_BEF_EXTRAORD" localSheetId="8">#REF!</definedName>
    <definedName name="PY5_Inc_Bef_Tax" localSheetId="8">#REF!</definedName>
    <definedName name="PY5_Intangible_Assets" localSheetId="8">#REF!</definedName>
    <definedName name="PY5_Intangible_Assets">#REF!</definedName>
    <definedName name="PY5_Interest_Expense" localSheetId="8">#REF!</definedName>
    <definedName name="PY5_Inventory" localSheetId="8">#REF!</definedName>
    <definedName name="PY5_Inventory">#REF!</definedName>
    <definedName name="PY5_LIABIL_EQUITY" localSheetId="8">#REF!</definedName>
    <definedName name="PY5_Long_term_Debt__excl_Dfd_Taxes" localSheetId="8">#REF!</definedName>
    <definedName name="PY5_Marketable_Sec" localSheetId="8">#REF!</definedName>
    <definedName name="PY5_Marketable_Sec">#REF!</definedName>
    <definedName name="PY5_NET_INCOME" localSheetId="8">#REF!</definedName>
    <definedName name="PY5_Net_Revenue" localSheetId="8">#REF!</definedName>
    <definedName name="PY5_Operating_Inc" localSheetId="8">#REF!</definedName>
    <definedName name="PY5_Other_Curr_Assets" localSheetId="8">#REF!</definedName>
    <definedName name="PY5_Other_Curr_Assets">#REF!</definedName>
    <definedName name="PY5_Other_Exp." localSheetId="8">#REF!</definedName>
    <definedName name="PY5_Other_LT_Assets" localSheetId="8">#REF!</definedName>
    <definedName name="PY5_Other_LT_Assets">#REF!</definedName>
    <definedName name="PY5_Other_LT_Liabilities" localSheetId="8">#REF!</definedName>
    <definedName name="PY5_Other_LT_Liabilities">#REF!</definedName>
    <definedName name="PY5_Preferred_Stock" localSheetId="8">#REF!</definedName>
    <definedName name="PY5_Preferred_Stock">#REF!</definedName>
    <definedName name="PY5_QUICK_ASSETS" localSheetId="8">#REF!</definedName>
    <definedName name="PY5_Retained_Earnings" localSheetId="8">#REF!</definedName>
    <definedName name="PY5_Retained_Earnings">#REF!</definedName>
    <definedName name="PY5_Selling" localSheetId="8">#REF!</definedName>
    <definedName name="PY5_Tangible_Assets" localSheetId="8">#REF!</definedName>
    <definedName name="PY5_Tangible_Assets">#REF!</definedName>
    <definedName name="PY5_Taxes" localSheetId="8">#REF!</definedName>
    <definedName name="PY5_TOTAL_ASSETS" localSheetId="8">#REF!</definedName>
    <definedName name="PY5_TOTAL_CURR_ASSETS" localSheetId="8">#REF!</definedName>
    <definedName name="PY5_TOTAL_DEBT" localSheetId="8">#REF!</definedName>
    <definedName name="PY5_TOTAL_EQUITY" localSheetId="8">#REF!</definedName>
    <definedName name="PY5_Trade_Payables" localSheetId="8">#REF!</definedName>
    <definedName name="PY5_Year_Income_Statement" localSheetId="8">#REF!</definedName>
    <definedName name="QGPL_CLTESLB">#REF!</definedName>
    <definedName name="quarter" localSheetId="8">#REF!</definedName>
    <definedName name="quarter">#REF!</definedName>
    <definedName name="R_Factor" localSheetId="8">#REF!</definedName>
    <definedName name="R_Factor">#REF!</definedName>
    <definedName name="R_Factor_AR_Balance">#REF!</definedName>
    <definedName name="R_Factor_SRD">#REF!</definedName>
    <definedName name="Ret_Allowance">#REF!</definedName>
    <definedName name="roie">#REF!</definedName>
    <definedName name="rr" hidden="1">{#N/A,#N/A,FALSE,"VOL"}</definedName>
    <definedName name="rt" localSheetId="2">#REF!</definedName>
    <definedName name="rt">#REF!</definedName>
    <definedName name="rte" localSheetId="2">#REF!</definedName>
    <definedName name="rte">#REF!</definedName>
    <definedName name="S_AcctDes" localSheetId="2">#REF!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8" hidden="1">1</definedName>
    <definedName name="SAPBEXrevision" hidden="1">3</definedName>
    <definedName name="SAPBEXsysID" hidden="1">"PLW"</definedName>
    <definedName name="SAPBEXwbID" localSheetId="8" hidden="1">"0B3C5WPQ1PKHTD1CRY997L2MI"</definedName>
    <definedName name="SAPBEXwbID" hidden="1">"14RHU0IXG8KL7C7PJMON454VM"</definedName>
    <definedName name="sdfnlsd" hidden="1">#REF!</definedName>
    <definedName name="sectores">#REF!</definedName>
    <definedName name="sedal" localSheetId="2">#REF!</definedName>
    <definedName name="sedal" localSheetId="8">#REF!</definedName>
    <definedName name="sedal">#REF!</definedName>
    <definedName name="Selection_Remainder" localSheetId="8">#REF!</definedName>
    <definedName name="Selection_Remainder">#REF!</definedName>
    <definedName name="sku" localSheetId="8">#REF!</definedName>
    <definedName name="sku">#REF!</definedName>
    <definedName name="skus" localSheetId="8">#REF!</definedName>
    <definedName name="skus">#REF!</definedName>
    <definedName name="Starting_Point" localSheetId="8">#REF!</definedName>
    <definedName name="Starting_Point">#REF!</definedName>
    <definedName name="STKDIARIO" localSheetId="8">#REF!</definedName>
    <definedName name="STKDIARIO">#REF!</definedName>
    <definedName name="STKDIARIOPX01" localSheetId="8">#REF!</definedName>
    <definedName name="STKDIARIOPX01">#REF!</definedName>
    <definedName name="STKDIARIOPX04" localSheetId="8">#REF!</definedName>
    <definedName name="STKDIARIOPX04">#REF!</definedName>
    <definedName name="Suma_de_ABR_U_3">#REF!</definedName>
    <definedName name="SUMMARY" localSheetId="8">#REF!</definedName>
    <definedName name="SUMMARY">#REF!</definedName>
    <definedName name="super" localSheetId="8">#REF!</definedName>
    <definedName name="super">#REF!</definedName>
    <definedName name="tablasun" localSheetId="8">#REF!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8">#REF!</definedName>
    <definedName name="TEST0">#REF!</definedName>
    <definedName name="TEST1" localSheetId="8">#REF!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8">#REF!</definedName>
    <definedName name="TESTKEYS">#REF!</definedName>
    <definedName name="TextRefCopy1">#REF!</definedName>
    <definedName name="TextRefCopy10" localSheetId="8">#REF!</definedName>
    <definedName name="TextRefCopy10">#REF!</definedName>
    <definedName name="TextRefCopy100" localSheetId="8">#REF!</definedName>
    <definedName name="TextRefCopy100">#REF!</definedName>
    <definedName name="TextRefCopy102" localSheetId="8">#REF!</definedName>
    <definedName name="TextRefCopy102">#REF!</definedName>
    <definedName name="TextRefCopy103" localSheetId="8">#REF!</definedName>
    <definedName name="TextRefCopy103">#REF!</definedName>
    <definedName name="TextRefCopy104" localSheetId="8">#REF!</definedName>
    <definedName name="TextRefCopy104">#REF!</definedName>
    <definedName name="TextRefCopy105" localSheetId="8">#REF!</definedName>
    <definedName name="TextRefCopy105">#REF!</definedName>
    <definedName name="TextRefCopy107" localSheetId="8">#REF!</definedName>
    <definedName name="TextRefCopy107">#REF!</definedName>
    <definedName name="TextRefCopy108" localSheetId="8">#REF!</definedName>
    <definedName name="TextRefCopy108">#REF!</definedName>
    <definedName name="TextRefCopy109" localSheetId="8">#REF!</definedName>
    <definedName name="TextRefCopy109">#REF!</definedName>
    <definedName name="TextRefCopy11" localSheetId="8">#REF!</definedName>
    <definedName name="TextRefCopy111">#REF!</definedName>
    <definedName name="TextRefCopy112" localSheetId="8">#REF!</definedName>
    <definedName name="TextRefCopy112">#REF!</definedName>
    <definedName name="TextRefCopy113" localSheetId="8">#REF!</definedName>
    <definedName name="TextRefCopy113">#REF!</definedName>
    <definedName name="TextRefCopy114">#REF!</definedName>
    <definedName name="TextRefCopy116" localSheetId="8">#REF!</definedName>
    <definedName name="TextRefCopy116">#REF!</definedName>
    <definedName name="TextRefCopy118" localSheetId="8">#REF!</definedName>
    <definedName name="TextRefCopy118">#REF!</definedName>
    <definedName name="TextRefCopy119" localSheetId="8">#REF!</definedName>
    <definedName name="TextRefCopy119">#REF!</definedName>
    <definedName name="TextRefCopy12" localSheetId="8">#REF!</definedName>
    <definedName name="TextRefCopy120" localSheetId="8">#REF!</definedName>
    <definedName name="TextRefCopy120">#REF!</definedName>
    <definedName name="TextRefCopy121" localSheetId="8">#REF!</definedName>
    <definedName name="TextRefCopy121">#REF!</definedName>
    <definedName name="TextRefCopy122">#REF!</definedName>
    <definedName name="TextRefCopy123">#REF!</definedName>
    <definedName name="TextRefCopy127" localSheetId="8">#REF!</definedName>
    <definedName name="TextRefCopy127">#REF!</definedName>
    <definedName name="TextRefCopy13" localSheetId="8">#REF!</definedName>
    <definedName name="TextRefCopy14" localSheetId="8">#REF!</definedName>
    <definedName name="TextRefCopy15" localSheetId="8">#REF!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8">#REF!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8">#REF!</definedName>
    <definedName name="TextRefCopy4">#REF!</definedName>
    <definedName name="TextRefCopy41">#REF!</definedName>
    <definedName name="TextRefCopy42" localSheetId="8">#REF!</definedName>
    <definedName name="TextRefCopy42">#REF!</definedName>
    <definedName name="TextRefCopy43" localSheetId="8">#REF!</definedName>
    <definedName name="TextRefCopy44" localSheetId="8">#REF!</definedName>
    <definedName name="TextRefCopy44">#REF!</definedName>
    <definedName name="TextRefCopy46">#REF!</definedName>
    <definedName name="TextRefCopy53" localSheetId="8">#REF!</definedName>
    <definedName name="TextRefCopy53">#REF!</definedName>
    <definedName name="TextRefCopy54" localSheetId="8">#REF!</definedName>
    <definedName name="TextRefCopy54">#REF!</definedName>
    <definedName name="TextRefCopy55" localSheetId="8">#REF!</definedName>
    <definedName name="TextRefCopy55">#REF!</definedName>
    <definedName name="TextRefCopy56" localSheetId="8">#REF!</definedName>
    <definedName name="TextRefCopy56">#REF!</definedName>
    <definedName name="TextRefCopy6">#REF!</definedName>
    <definedName name="TextRefCopy63" localSheetId="8">#REF!</definedName>
    <definedName name="TextRefCopy63">#REF!</definedName>
    <definedName name="TextRefCopy65" localSheetId="8">#REF!</definedName>
    <definedName name="TextRefCopy65">#REF!</definedName>
    <definedName name="TextRefCopy66" localSheetId="8">#REF!</definedName>
    <definedName name="TextRefCopy66">#REF!</definedName>
    <definedName name="TextRefCopy67" localSheetId="8">#REF!</definedName>
    <definedName name="TextRefCopy67">#REF!</definedName>
    <definedName name="TextRefCopy68" localSheetId="8">#REF!</definedName>
    <definedName name="TextRefCopy68">#REF!</definedName>
    <definedName name="TextRefCopy7" localSheetId="8">#REF!</definedName>
    <definedName name="TextRefCopy7">#REF!</definedName>
    <definedName name="TextRefCopy70" localSheetId="8">#REF!</definedName>
    <definedName name="TextRefCopy70">#REF!</definedName>
    <definedName name="TextRefCopy71" localSheetId="8">#REF!</definedName>
    <definedName name="TextRefCopy71">#REF!</definedName>
    <definedName name="TextRefCopy73" localSheetId="8">#REF!</definedName>
    <definedName name="TextRefCopy73">#REF!</definedName>
    <definedName name="TextRefCopy75" localSheetId="8">#REF!</definedName>
    <definedName name="TextRefCopy75">#REF!</definedName>
    <definedName name="TextRefCopy77" localSheetId="8">#REF!</definedName>
    <definedName name="TextRefCopy77">#REF!</definedName>
    <definedName name="TextRefCopy79" localSheetId="8">#REF!</definedName>
    <definedName name="TextRefCopy79">#REF!</definedName>
    <definedName name="TextRefCopy8" localSheetId="8">#REF!</definedName>
    <definedName name="TextRefCopy8">#REF!</definedName>
    <definedName name="TextRefCopy80" localSheetId="8">#REF!</definedName>
    <definedName name="TextRefCopy80">#REF!</definedName>
    <definedName name="TextRefCopy82" localSheetId="8">#REF!</definedName>
    <definedName name="TextRefCopy82">#REF!</definedName>
    <definedName name="TextRefCopy85" localSheetId="8">#REF!</definedName>
    <definedName name="TextRefCopy86" localSheetId="8">#REF!</definedName>
    <definedName name="TextRefCopy88" localSheetId="8">#REF!</definedName>
    <definedName name="TextRefCopy89" localSheetId="8">#REF!</definedName>
    <definedName name="TextRefCopy90" localSheetId="8">#REF!</definedName>
    <definedName name="TextRefCopy91" localSheetId="8">#REF!</definedName>
    <definedName name="TextRefCopy92" localSheetId="8">#REF!</definedName>
    <definedName name="TextRefCopy93" localSheetId="8">#REF!</definedName>
    <definedName name="TextRefCopy97" localSheetId="8">#REF!</definedName>
    <definedName name="TextRefCopy97">#REF!</definedName>
    <definedName name="TextRefCopy98">#REF!</definedName>
    <definedName name="TextRefCopyRangeCount" localSheetId="8" hidden="1">12</definedName>
    <definedName name="TextRefCopyRangeCount" hidden="1">1</definedName>
    <definedName name="TítuloDeColumna1">#REF!</definedName>
    <definedName name="Top_Stratum_Number" localSheetId="8">#REF!</definedName>
    <definedName name="Top_Stratum_Number">#REF!</definedName>
    <definedName name="Top_Stratum_Value" localSheetId="2">#REF!</definedName>
    <definedName name="Top_Stratum_Value" localSheetId="8">#REF!</definedName>
    <definedName name="Top_Stratum_Value">#REF!</definedName>
    <definedName name="Total_Amount">#REF!</definedName>
    <definedName name="Total_Number_Selections" localSheetId="8">#REF!</definedName>
    <definedName name="Total_Number_Selections">#REF!</definedName>
    <definedName name="tp" localSheetId="8">#REF!</definedName>
    <definedName name="tp">#REF!</definedName>
    <definedName name="Unidades" localSheetId="8">#REF!</definedName>
    <definedName name="Unidades">#REF!</definedName>
    <definedName name="URUGUAY" localSheetId="8">#REF!</definedName>
    <definedName name="URUGUAY">#REF!</definedName>
    <definedName name="vencidos">#REF!</definedName>
    <definedName name="vigencia" localSheetId="8">#REF!</definedName>
    <definedName name="vigencia">#REF!</definedName>
    <definedName name="vpphold">#REF!</definedName>
    <definedName name="VTADIAR" localSheetId="8">#REF!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7" hidden="1">{#N/A,#N/A,FALSE,"VOL"}</definedName>
    <definedName name="wrn.Volumen." localSheetId="9" hidden="1">{#N/A,#N/A,FALSE,"VOL"}</definedName>
    <definedName name="wrn.Volumen." localSheetId="8" hidden="1">{#N/A,#N/A,FALSE,"VOL"}</definedName>
    <definedName name="wrn.Volumen." hidden="1">{#N/A,#N/A,FALSE,"VOL"}</definedName>
    <definedName name="xdc">#REF!</definedName>
    <definedName name="XREF_COLUMN_1" hidden="1">#REF!</definedName>
    <definedName name="XREF_COLUMN_10" hidden="1">#REF!</definedName>
    <definedName name="XREF_COLUMN_11" localSheetId="8" hidden="1">'Variación Patrimonio Neto'!#REF!</definedName>
    <definedName name="XREF_COLUMN_12" localSheetId="2" hidden="1">#REF!</definedName>
    <definedName name="XREF_COLUMN_12" localSheetId="8" hidden="1">'Variación Patrimonio Neto'!#REF!</definedName>
    <definedName name="XREF_COLUMN_12" hidden="1">#REF!</definedName>
    <definedName name="XREF_COLUMN_13" localSheetId="2" hidden="1">#REF!</definedName>
    <definedName name="XREF_COLUMN_13" localSheetId="8" hidden="1">'Variación Patrimonio Neto'!#REF!</definedName>
    <definedName name="XREF_COLUMN_13" hidden="1">#REF!</definedName>
    <definedName name="XREF_COLUMN_14" localSheetId="2" hidden="1">#REF!</definedName>
    <definedName name="XREF_COLUMN_14" localSheetId="8" hidden="1">'Variación Patrimonio Neto'!$R:$R</definedName>
    <definedName name="XREF_COLUMN_14" hidden="1">#REF!</definedName>
    <definedName name="XREF_COLUMN_15" localSheetId="2" hidden="1">#REF!</definedName>
    <definedName name="XREF_COLUMN_15" localSheetId="8" hidden="1">#REF!</definedName>
    <definedName name="XREF_COLUMN_15" hidden="1">#REF!</definedName>
    <definedName name="XREF_COLUMN_17" localSheetId="8" hidden="1">#REF!</definedName>
    <definedName name="XREF_COLUMN_17" hidden="1">#REF!</definedName>
    <definedName name="XREF_COLUMN_2" hidden="1">#REF!</definedName>
    <definedName name="XREF_COLUMN_24" hidden="1">#REF!</definedName>
    <definedName name="XREF_COLUMN_4" localSheetId="8" hidden="1">#REF!</definedName>
    <definedName name="XREF_COLUMN_5" localSheetId="8" hidden="1">'Variación Patrimonio Neto'!$D:$D</definedName>
    <definedName name="XREF_COLUMN_7" localSheetId="2" hidden="1">#REF!</definedName>
    <definedName name="XREF_COLUMN_7" hidden="1">#REF!</definedName>
    <definedName name="XREF_COLUMN_9" localSheetId="2" hidden="1">#REF!</definedName>
    <definedName name="XREF_COLUMN_9" hidden="1">#REF!</definedName>
    <definedName name="XRefActiveRow" localSheetId="8" hidden="1">#REF!</definedName>
    <definedName name="XRefActiveRow" hidden="1">#REF!</definedName>
    <definedName name="XRefColumnsCount" localSheetId="8" hidden="1">14</definedName>
    <definedName name="XRefColumnsCount" hidden="1">2</definedName>
    <definedName name="XRefCopy1" localSheetId="2" hidden="1">#REF!</definedName>
    <definedName name="XRefCopy1" localSheetId="8" hidden="1">#REF!</definedName>
    <definedName name="XRefCopy1" hidden="1">#REF!</definedName>
    <definedName name="XRefCopy10" localSheetId="8" hidden="1">#REF!</definedName>
    <definedName name="XRefCopy100" localSheetId="2" hidden="1">#REF!</definedName>
    <definedName name="XRefCopy100" localSheetId="8" hidden="1">#REF!</definedName>
    <definedName name="XRefCopy100" hidden="1">#REF!</definedName>
    <definedName name="XRefCopy100Row" localSheetId="2" hidden="1">#REF!</definedName>
    <definedName name="XRefCopy100Row" localSheetId="8" hidden="1">#REF!</definedName>
    <definedName name="XRefCopy100Row" hidden="1">#REF!</definedName>
    <definedName name="XRefCopy101" localSheetId="8" hidden="1">#REF!</definedName>
    <definedName name="XRefCopy101" hidden="1">#REF!</definedName>
    <definedName name="XRefCopy101Row" localSheetId="8" hidden="1">#REF!</definedName>
    <definedName name="XRefCopy101Row" hidden="1">#REF!</definedName>
    <definedName name="XRefCopy102" localSheetId="8" hidden="1">#REF!</definedName>
    <definedName name="XRefCopy102" hidden="1">#REF!</definedName>
    <definedName name="XRefCopy102Row" localSheetId="8" hidden="1">#REF!</definedName>
    <definedName name="XRefCopy102Row" hidden="1">#REF!</definedName>
    <definedName name="XRefCopy103" localSheetId="8" hidden="1">#REF!</definedName>
    <definedName name="XRefCopy103" hidden="1">#REF!</definedName>
    <definedName name="XRefCopy103Row" localSheetId="8" hidden="1">#REF!</definedName>
    <definedName name="XRefCopy103Row" hidden="1">#REF!</definedName>
    <definedName name="XRefCopy104" localSheetId="8" hidden="1">#REF!</definedName>
    <definedName name="XRefCopy104" hidden="1">#REF!</definedName>
    <definedName name="XRefCopy104Row" localSheetId="8" hidden="1">#REF!</definedName>
    <definedName name="XRefCopy104Row" hidden="1">#REF!</definedName>
    <definedName name="XRefCopy105" hidden="1">#REF!</definedName>
    <definedName name="XRefCopy105Row" localSheetId="8" hidden="1">#REF!</definedName>
    <definedName name="XRefCopy105Row" hidden="1">#REF!</definedName>
    <definedName name="XRefCopy106" hidden="1">#REF!</definedName>
    <definedName name="XRefCopy106Row" localSheetId="8" hidden="1">#REF!</definedName>
    <definedName name="XRefCopy106Row" hidden="1">#REF!</definedName>
    <definedName name="XRefCopy107" hidden="1">#REF!</definedName>
    <definedName name="XRefCopy107Row" localSheetId="8" hidden="1">#REF!</definedName>
    <definedName name="XRefCopy107Row" hidden="1">#REF!</definedName>
    <definedName name="XRefCopy108" hidden="1">#REF!</definedName>
    <definedName name="XRefCopy108Row" localSheetId="8" hidden="1">#REF!</definedName>
    <definedName name="XRefCopy108Row" hidden="1">#REF!</definedName>
    <definedName name="XRefCopy109" hidden="1">#REF!</definedName>
    <definedName name="XRefCopy109Row" localSheetId="8" hidden="1">#REF!</definedName>
    <definedName name="XRefCopy109Row" hidden="1">#REF!</definedName>
    <definedName name="XRefCopy10Row" localSheetId="8" hidden="1">#REF!</definedName>
    <definedName name="XRefCopy10Row" hidden="1">#REF!</definedName>
    <definedName name="XRefCopy11" localSheetId="8" hidden="1">#REF!</definedName>
    <definedName name="XRefCopy110Row" localSheetId="8" hidden="1">#REF!</definedName>
    <definedName name="XRefCopy110Row" hidden="1">#REF!</definedName>
    <definedName name="XRefCopy111Row" localSheetId="8" hidden="1">#REF!</definedName>
    <definedName name="XRefCopy111Row" hidden="1">#REF!</definedName>
    <definedName name="XRefCopy112" hidden="1">#REF!</definedName>
    <definedName name="XRefCopy112Row" localSheetId="8" hidden="1">#REF!</definedName>
    <definedName name="XRefCopy112Row" hidden="1">#REF!</definedName>
    <definedName name="XRefCopy113" hidden="1">#REF!</definedName>
    <definedName name="XRefCopy113Row" localSheetId="8" hidden="1">#REF!</definedName>
    <definedName name="XRefCopy113Row" hidden="1">#REF!</definedName>
    <definedName name="XRefCopy114" hidden="1">#REF!</definedName>
    <definedName name="XRefCopy114Row" localSheetId="8" hidden="1">#REF!</definedName>
    <definedName name="XRefCopy114Row" hidden="1">#REF!</definedName>
    <definedName name="XRefCopy115" hidden="1">#REF!</definedName>
    <definedName name="XRefCopy115Row" localSheetId="8" hidden="1">#REF!</definedName>
    <definedName name="XRefCopy115Row" hidden="1">#REF!</definedName>
    <definedName name="XRefCopy116" hidden="1">#REF!</definedName>
    <definedName name="XRefCopy116Row" localSheetId="8" hidden="1">#REF!</definedName>
    <definedName name="XRefCopy116Row" hidden="1">#REF!</definedName>
    <definedName name="XRefCopy117" hidden="1">#REF!</definedName>
    <definedName name="XRefCopy117Row" localSheetId="8" hidden="1">#REF!</definedName>
    <definedName name="XRefCopy117Row" hidden="1">#REF!</definedName>
    <definedName name="XRefCopy118" localSheetId="8" hidden="1">#REF!</definedName>
    <definedName name="XRefCopy118" hidden="1">#REF!</definedName>
    <definedName name="XRefCopy118Row" localSheetId="8" hidden="1">#REF!</definedName>
    <definedName name="XRefCopy118Row" hidden="1">#REF!</definedName>
    <definedName name="XRefCopy119" localSheetId="8" hidden="1">#REF!</definedName>
    <definedName name="XRefCopy119" hidden="1">#REF!</definedName>
    <definedName name="XRefCopy119Row" localSheetId="8" hidden="1">#REF!</definedName>
    <definedName name="XRefCopy119Row" hidden="1">#REF!</definedName>
    <definedName name="XRefCopy11Row" localSheetId="8" hidden="1">#REF!</definedName>
    <definedName name="XRefCopy11Row" hidden="1">#REF!</definedName>
    <definedName name="XRefCopy12" hidden="1">#REF!</definedName>
    <definedName name="XRefCopy120" localSheetId="8" hidden="1">#REF!</definedName>
    <definedName name="XRefCopy120" hidden="1">#REF!</definedName>
    <definedName name="XRefCopy120Row" localSheetId="8" hidden="1">#REF!</definedName>
    <definedName name="XRefCopy120Row" hidden="1">#REF!</definedName>
    <definedName name="XRefCopy121" localSheetId="8" hidden="1">#REF!</definedName>
    <definedName name="XRefCopy121" hidden="1">#REF!</definedName>
    <definedName name="XRefCopy121Row" localSheetId="8" hidden="1">#REF!</definedName>
    <definedName name="XRefCopy121Row" hidden="1">#REF!</definedName>
    <definedName name="XRefCopy122" localSheetId="8" hidden="1">#REF!</definedName>
    <definedName name="XRefCopy122" hidden="1">#REF!</definedName>
    <definedName name="XRefCopy122Row" localSheetId="8" hidden="1">#REF!</definedName>
    <definedName name="XRefCopy122Row" hidden="1">#REF!</definedName>
    <definedName name="XRefCopy123" hidden="1">#REF!</definedName>
    <definedName name="XRefCopy123Row" localSheetId="8" hidden="1">#REF!</definedName>
    <definedName name="XRefCopy123Row" hidden="1">#REF!</definedName>
    <definedName name="XRefCopy124" hidden="1">#REF!</definedName>
    <definedName name="XRefCopy124Row" localSheetId="8" hidden="1">#REF!</definedName>
    <definedName name="XRefCopy124Row" hidden="1">#REF!</definedName>
    <definedName name="XRefCopy125" hidden="1">#REF!</definedName>
    <definedName name="XRefCopy125Row" localSheetId="8" hidden="1">#REF!</definedName>
    <definedName name="XRefCopy125Row" hidden="1">#REF!</definedName>
    <definedName name="XRefCopy126" hidden="1">#REF!</definedName>
    <definedName name="XRefCopy126Row" localSheetId="8" hidden="1">#REF!</definedName>
    <definedName name="XRefCopy126Row" hidden="1">#REF!</definedName>
    <definedName name="XRefCopy127" hidden="1">#REF!</definedName>
    <definedName name="XRefCopy127Row" localSheetId="8" hidden="1">#REF!</definedName>
    <definedName name="XRefCopy127Row" hidden="1">#REF!</definedName>
    <definedName name="XRefCopy128" hidden="1">#REF!</definedName>
    <definedName name="XRefCopy129" hidden="1">#REF!</definedName>
    <definedName name="XRefCopy129Row" localSheetId="8" hidden="1">#REF!</definedName>
    <definedName name="XRefCopy129Row" hidden="1">#REF!</definedName>
    <definedName name="XRefCopy12Row" localSheetId="8" hidden="1">#REF!</definedName>
    <definedName name="XRefCopy12Row" hidden="1">#REF!</definedName>
    <definedName name="XRefCopy13" localSheetId="8" hidden="1">#REF!</definedName>
    <definedName name="XRefCopy130" hidden="1">#REF!</definedName>
    <definedName name="XRefCopy130Row" localSheetId="8" hidden="1">#REF!</definedName>
    <definedName name="XRefCopy130Row" hidden="1">#REF!</definedName>
    <definedName name="XRefCopy131" hidden="1">#REF!</definedName>
    <definedName name="XRefCopy131Row" localSheetId="8" hidden="1">#REF!</definedName>
    <definedName name="XRefCopy131Row" hidden="1">#REF!</definedName>
    <definedName name="XRefCopy132" localSheetId="8" hidden="1">#REF!</definedName>
    <definedName name="XRefCopy132" hidden="1">#REF!</definedName>
    <definedName name="XRefCopy132Row" localSheetId="8" hidden="1">#REF!</definedName>
    <definedName name="XRefCopy132Row" hidden="1">#REF!</definedName>
    <definedName name="XRefCopy133" localSheetId="8" hidden="1">#REF!</definedName>
    <definedName name="XRefCopy133" hidden="1">#REF!</definedName>
    <definedName name="XRefCopy133Row" localSheetId="8" hidden="1">#REF!</definedName>
    <definedName name="XRefCopy133Row" hidden="1">#REF!</definedName>
    <definedName name="XRefCopy134" hidden="1">#REF!</definedName>
    <definedName name="XRefCopy134Row" localSheetId="8" hidden="1">#REF!</definedName>
    <definedName name="XRefCopy134Row" hidden="1">#REF!</definedName>
    <definedName name="XRefCopy135" hidden="1">#REF!</definedName>
    <definedName name="XRefCopy135Row" localSheetId="8" hidden="1">#REF!</definedName>
    <definedName name="XRefCopy135Row" hidden="1">#REF!</definedName>
    <definedName name="XRefCopy136" hidden="1">#REF!</definedName>
    <definedName name="XRefCopy136Row" localSheetId="8" hidden="1">#REF!</definedName>
    <definedName name="XRefCopy136Row" hidden="1">#REF!</definedName>
    <definedName name="XRefCopy137" hidden="1">#REF!</definedName>
    <definedName name="XRefCopy137Row" localSheetId="8" hidden="1">#REF!</definedName>
    <definedName name="XRefCopy137Row" hidden="1">#REF!</definedName>
    <definedName name="XRefCopy138" hidden="1">#REF!</definedName>
    <definedName name="XRefCopy138Row" localSheetId="8" hidden="1">#REF!</definedName>
    <definedName name="XRefCopy138Row" hidden="1">#REF!</definedName>
    <definedName name="XRefCopy139" hidden="1">#REF!</definedName>
    <definedName name="XRefCopy139Row" localSheetId="8" hidden="1">#REF!</definedName>
    <definedName name="XRefCopy139Row" hidden="1">#REF!</definedName>
    <definedName name="XRefCopy13Row" localSheetId="8" hidden="1">#REF!</definedName>
    <definedName name="XRefCopy13Row" hidden="1">#REF!</definedName>
    <definedName name="XRefCopy140" hidden="1">#REF!</definedName>
    <definedName name="XRefCopy140Row" localSheetId="8" hidden="1">#REF!</definedName>
    <definedName name="XRefCopy140Row" hidden="1">#REF!</definedName>
    <definedName name="XRefCopy141Row" localSheetId="8" hidden="1">#REF!</definedName>
    <definedName name="XRefCopy141Row" hidden="1">#REF!</definedName>
    <definedName name="XRefCopy142" localSheetId="8" hidden="1">#REF!</definedName>
    <definedName name="XRefCopy142Row" localSheetId="8" hidden="1">#REF!</definedName>
    <definedName name="XRefCopy142Row" hidden="1">#REF!</definedName>
    <definedName name="XRefCopy143" localSheetId="8" hidden="1">#REF!</definedName>
    <definedName name="XRefCopy143Row" localSheetId="8" hidden="1">#REF!</definedName>
    <definedName name="XRefCopy143Row" hidden="1">#REF!</definedName>
    <definedName name="XRefCopy144Row" localSheetId="8" hidden="1">#REF!</definedName>
    <definedName name="XRefCopy144Row" hidden="1">#REF!</definedName>
    <definedName name="XRefCopy145Row" localSheetId="8" hidden="1">#REF!</definedName>
    <definedName name="XRefCopy145Row" hidden="1">#REF!</definedName>
    <definedName name="XRefCopy146" localSheetId="8" hidden="1">#REF!</definedName>
    <definedName name="XRefCopy146Row" localSheetId="8" hidden="1">#REF!</definedName>
    <definedName name="XRefCopy146Row" hidden="1">#REF!</definedName>
    <definedName name="XRefCopy147" localSheetId="8" hidden="1">#REF!</definedName>
    <definedName name="XRefCopy147Row" localSheetId="8" hidden="1">#REF!</definedName>
    <definedName name="XRefCopy147Row" hidden="1">#REF!</definedName>
    <definedName name="XRefCopy148" localSheetId="8" hidden="1">#REF!</definedName>
    <definedName name="XRefCopy148Row" localSheetId="8" hidden="1">#REF!</definedName>
    <definedName name="XRefCopy148Row" hidden="1">#REF!</definedName>
    <definedName name="XRefCopy149" localSheetId="8" hidden="1">#REF!</definedName>
    <definedName name="XRefCopy149" hidden="1">#REF!</definedName>
    <definedName name="XRefCopy149Row" localSheetId="8" hidden="1">#REF!</definedName>
    <definedName name="XRefCopy149Row" hidden="1">#REF!</definedName>
    <definedName name="XRefCopy14Row" hidden="1">#REF!</definedName>
    <definedName name="XRefCopy150" localSheetId="8" hidden="1">#REF!</definedName>
    <definedName name="XRefCopy150" hidden="1">#REF!</definedName>
    <definedName name="XRefCopy150Row" localSheetId="8" hidden="1">#REF!</definedName>
    <definedName name="XRefCopy150Row" hidden="1">#REF!</definedName>
    <definedName name="XRefCopy151" localSheetId="8" hidden="1">#REF!</definedName>
    <definedName name="XRefCopy151" hidden="1">#REF!</definedName>
    <definedName name="XRefCopy151Row" localSheetId="8" hidden="1">#REF!</definedName>
    <definedName name="XRefCopy151Row" hidden="1">#REF!</definedName>
    <definedName name="XRefCopy152" localSheetId="8" hidden="1">#REF!</definedName>
    <definedName name="XRefCopy152" hidden="1">#REF!</definedName>
    <definedName name="XRefCopy152Row" localSheetId="8" hidden="1">#REF!</definedName>
    <definedName name="XRefCopy152Row" hidden="1">#REF!</definedName>
    <definedName name="XRefCopy153" localSheetId="8" hidden="1">#REF!</definedName>
    <definedName name="XRefCopy153" hidden="1">#REF!</definedName>
    <definedName name="XRefCopy153Row" localSheetId="8" hidden="1">#REF!</definedName>
    <definedName name="XRefCopy153Row" hidden="1">#REF!</definedName>
    <definedName name="XRefCopy154" localSheetId="8" hidden="1">#REF!</definedName>
    <definedName name="XRefCopy154" hidden="1">#REF!</definedName>
    <definedName name="XRefCopy154Row" localSheetId="8" hidden="1">#REF!</definedName>
    <definedName name="XRefCopy154Row" hidden="1">#REF!</definedName>
    <definedName name="XRefCopy155" localSheetId="8" hidden="1">#REF!</definedName>
    <definedName name="XRefCopy155" hidden="1">#REF!</definedName>
    <definedName name="XRefCopy155Row" localSheetId="8" hidden="1">#REF!</definedName>
    <definedName name="XRefCopy155Row" hidden="1">#REF!</definedName>
    <definedName name="XRefCopy156" localSheetId="8" hidden="1">#REF!</definedName>
    <definedName name="XRefCopy156" hidden="1">#REF!</definedName>
    <definedName name="XRefCopy156Row" localSheetId="8" hidden="1">#REF!</definedName>
    <definedName name="XRefCopy156Row" hidden="1">#REF!</definedName>
    <definedName name="XRefCopy157" localSheetId="8" hidden="1">#REF!</definedName>
    <definedName name="XRefCopy157" hidden="1">#REF!</definedName>
    <definedName name="XRefCopy157Row" localSheetId="8" hidden="1">#REF!</definedName>
    <definedName name="XRefCopy157Row" hidden="1">#REF!</definedName>
    <definedName name="XRefCopy158" localSheetId="8" hidden="1">#REF!</definedName>
    <definedName name="XRefCopy158" hidden="1">#REF!</definedName>
    <definedName name="XRefCopy158Row" localSheetId="8" hidden="1">#REF!</definedName>
    <definedName name="XRefCopy158Row" hidden="1">#REF!</definedName>
    <definedName name="XRefCopy159" localSheetId="8" hidden="1">#REF!</definedName>
    <definedName name="XRefCopy159" hidden="1">#REF!</definedName>
    <definedName name="XRefCopy159Row" localSheetId="8" hidden="1">#REF!</definedName>
    <definedName name="XRefCopy159Row" hidden="1">#REF!</definedName>
    <definedName name="XRefCopy15Row" localSheetId="8" hidden="1">#REF!</definedName>
    <definedName name="XRefCopy160" localSheetId="8" hidden="1">#REF!</definedName>
    <definedName name="XRefCopy160" hidden="1">#REF!</definedName>
    <definedName name="XRefCopy160Row" localSheetId="8" hidden="1">#REF!</definedName>
    <definedName name="XRefCopy160Row" hidden="1">#REF!</definedName>
    <definedName name="XRefCopy161" localSheetId="8" hidden="1">#REF!</definedName>
    <definedName name="XRefCopy161" hidden="1">#REF!</definedName>
    <definedName name="XRefCopy161Row" localSheetId="8" hidden="1">#REF!</definedName>
    <definedName name="XRefCopy161Row" hidden="1">#REF!</definedName>
    <definedName name="XRefCopy162" localSheetId="8" hidden="1">#REF!</definedName>
    <definedName name="XRefCopy162" hidden="1">#REF!</definedName>
    <definedName name="XRefCopy162Row" localSheetId="8" hidden="1">#REF!</definedName>
    <definedName name="XRefCopy162Row" hidden="1">#REF!</definedName>
    <definedName name="XRefCopy163" localSheetId="8" hidden="1">#REF!</definedName>
    <definedName name="XRefCopy163" hidden="1">#REF!</definedName>
    <definedName name="XRefCopy163Row" localSheetId="8" hidden="1">#REF!</definedName>
    <definedName name="XRefCopy163Row" hidden="1">#REF!</definedName>
    <definedName name="XRefCopy164" localSheetId="8" hidden="1">#REF!</definedName>
    <definedName name="XRefCopy164" hidden="1">#REF!</definedName>
    <definedName name="XRefCopy164Row" localSheetId="8" hidden="1">#REF!</definedName>
    <definedName name="XRefCopy164Row" hidden="1">#REF!</definedName>
    <definedName name="XRefCopy165" localSheetId="8" hidden="1">#REF!</definedName>
    <definedName name="XRefCopy165" hidden="1">#REF!</definedName>
    <definedName name="XRefCopy165Row" hidden="1">#REF!</definedName>
    <definedName name="XRefCopy166" localSheetId="8" hidden="1">#REF!</definedName>
    <definedName name="XRefCopy166" hidden="1">#REF!</definedName>
    <definedName name="XRefCopy166Row" hidden="1">#REF!</definedName>
    <definedName name="XRefCopy167" localSheetId="8"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8"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8"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8"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8" hidden="1">#REF!</definedName>
    <definedName name="XRefCopy19Row" hidden="1">#REF!</definedName>
    <definedName name="XRefCopy1Row" localSheetId="8" hidden="1">#REF!</definedName>
    <definedName name="XRefCopy1Row" hidden="1">#REF!</definedName>
    <definedName name="XRefCopy2" localSheetId="8" hidden="1">#REF!</definedName>
    <definedName name="XRefCopy2" hidden="1">#REF!</definedName>
    <definedName name="XRefCopy20" localSheetId="8"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8"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8"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8"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8"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8"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8"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8"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8"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8"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8" hidden="1">#REF!</definedName>
    <definedName name="XRefCopy29Row" hidden="1">#REF!</definedName>
    <definedName name="XRefCopy2Row" localSheetId="8" hidden="1">#REF!</definedName>
    <definedName name="XRefCopy2Row" hidden="1">#REF!</definedName>
    <definedName name="XRefCopy30Row" localSheetId="8" hidden="1">#REF!</definedName>
    <definedName name="XRefCopy30Row" hidden="1">#REF!</definedName>
    <definedName name="XRefCopy31Row" localSheetId="8" hidden="1">#REF!</definedName>
    <definedName name="XRefCopy31Row" hidden="1">#REF!</definedName>
    <definedName name="XRefCopy32Row" localSheetId="8" hidden="1">#REF!</definedName>
    <definedName name="XRefCopy32Row" hidden="1">#REF!</definedName>
    <definedName name="XRefCopy33Row" localSheetId="8" hidden="1">#REF!</definedName>
    <definedName name="XRefCopy33Row" hidden="1">#REF!</definedName>
    <definedName name="XRefCopy34Row" localSheetId="8" hidden="1">#REF!</definedName>
    <definedName name="XRefCopy34Row" hidden="1">#REF!</definedName>
    <definedName name="XRefCopy35Row" localSheetId="8" hidden="1">#REF!</definedName>
    <definedName name="XRefCopy35Row" hidden="1">#REF!</definedName>
    <definedName name="XRefCopy36Row" localSheetId="8" hidden="1">#REF!</definedName>
    <definedName name="XRefCopy36Row" hidden="1">#REF!</definedName>
    <definedName name="XRefCopy37Row" localSheetId="8" hidden="1">#REF!</definedName>
    <definedName name="XRefCopy37Row" hidden="1">#REF!</definedName>
    <definedName name="XRefCopy38Row" localSheetId="8" hidden="1">#REF!</definedName>
    <definedName name="XRefCopy38Row" hidden="1">#REF!</definedName>
    <definedName name="XRefCopy39Row" localSheetId="8" hidden="1">#REF!</definedName>
    <definedName name="XRefCopy39Row" hidden="1">#REF!</definedName>
    <definedName name="XRefCopy3Row" localSheetId="8" hidden="1">#REF!</definedName>
    <definedName name="XRefCopy40Row" localSheetId="8" hidden="1">#REF!</definedName>
    <definedName name="XRefCopy40Row" hidden="1">#REF!</definedName>
    <definedName name="XRefCopy41Row" localSheetId="8" hidden="1">#REF!</definedName>
    <definedName name="XRefCopy41Row" hidden="1">#REF!</definedName>
    <definedName name="XRefCopy42Row" localSheetId="8" hidden="1">#REF!</definedName>
    <definedName name="XRefCopy42Row" hidden="1">#REF!</definedName>
    <definedName name="XRefCopy43Row" localSheetId="8" hidden="1">#REF!</definedName>
    <definedName name="XRefCopy43Row" hidden="1">#REF!</definedName>
    <definedName name="XRefCopy44Row" localSheetId="8" hidden="1">#REF!</definedName>
    <definedName name="XRefCopy44Row" hidden="1">#REF!</definedName>
    <definedName name="XRefCopy45Row" localSheetId="8" hidden="1">#REF!</definedName>
    <definedName name="XRefCopy45Row" hidden="1">#REF!</definedName>
    <definedName name="XRefCopy46Row" localSheetId="8" hidden="1">#REF!</definedName>
    <definedName name="XRefCopy46Row" hidden="1">#REF!</definedName>
    <definedName name="XRefCopy47Row" localSheetId="8" hidden="1">#REF!</definedName>
    <definedName name="XRefCopy47Row" hidden="1">#REF!</definedName>
    <definedName name="XRefCopy48Row" localSheetId="8" hidden="1">#REF!</definedName>
    <definedName name="XRefCopy48Row" hidden="1">#REF!</definedName>
    <definedName name="XRefCopy49Row" localSheetId="8" hidden="1">#REF!</definedName>
    <definedName name="XRefCopy49Row" hidden="1">#REF!</definedName>
    <definedName name="XRefCopy4Row" localSheetId="8" hidden="1">#REF!</definedName>
    <definedName name="XRefCopy50Row" localSheetId="8" hidden="1">#REF!</definedName>
    <definedName name="XRefCopy50Row" hidden="1">#REF!</definedName>
    <definedName name="XRefCopy51Row" localSheetId="8" hidden="1">#REF!</definedName>
    <definedName name="XRefCopy51Row" hidden="1">#REF!</definedName>
    <definedName name="XRefCopy52Row" localSheetId="8" hidden="1">#REF!</definedName>
    <definedName name="XRefCopy52Row" hidden="1">#REF!</definedName>
    <definedName name="XRefCopy53" localSheetId="8" hidden="1">#REF!</definedName>
    <definedName name="XRefCopy53" hidden="1">#REF!</definedName>
    <definedName name="XRefCopy53Row" localSheetId="8" hidden="1">#REF!</definedName>
    <definedName name="XRefCopy53Row" hidden="1">#REF!</definedName>
    <definedName name="XRefCopy54" hidden="1">#REF!</definedName>
    <definedName name="XRefCopy54Row" localSheetId="8" hidden="1">#REF!</definedName>
    <definedName name="XRefCopy54Row" hidden="1">#REF!</definedName>
    <definedName name="XRefCopy55" hidden="1">#REF!</definedName>
    <definedName name="XRefCopy55Row" localSheetId="8" hidden="1">#REF!</definedName>
    <definedName name="XRefCopy55Row" hidden="1">#REF!</definedName>
    <definedName name="XRefCopy56" hidden="1">#REF!</definedName>
    <definedName name="XRefCopy56Row" localSheetId="8" hidden="1">#REF!</definedName>
    <definedName name="XRefCopy56Row" hidden="1">#REF!</definedName>
    <definedName name="XRefCopy57" hidden="1">#REF!</definedName>
    <definedName name="XRefCopy57Row" localSheetId="8" hidden="1">#REF!</definedName>
    <definedName name="XRefCopy57Row" hidden="1">#REF!</definedName>
    <definedName name="XRefCopy58" hidden="1">#REF!</definedName>
    <definedName name="XRefCopy58Row" localSheetId="8" hidden="1">#REF!</definedName>
    <definedName name="XRefCopy58Row" hidden="1">#REF!</definedName>
    <definedName name="XRefCopy59" hidden="1">#REF!</definedName>
    <definedName name="XRefCopy59Row" localSheetId="8" hidden="1">#REF!</definedName>
    <definedName name="XRefCopy59Row" hidden="1">#REF!</definedName>
    <definedName name="XRefCopy60" hidden="1">#REF!</definedName>
    <definedName name="XRefCopy60Row" localSheetId="8" hidden="1">#REF!</definedName>
    <definedName name="XRefCopy60Row" hidden="1">#REF!</definedName>
    <definedName name="XRefCopy61" hidden="1">#REF!</definedName>
    <definedName name="XRefCopy61Row" localSheetId="8" hidden="1">#REF!</definedName>
    <definedName name="XRefCopy61Row" hidden="1">#REF!</definedName>
    <definedName name="XRefCopy62" hidden="1">#REF!</definedName>
    <definedName name="XRefCopy62Row" localSheetId="8" hidden="1">#REF!</definedName>
    <definedName name="XRefCopy62Row" hidden="1">#REF!</definedName>
    <definedName name="XRefCopy63" hidden="1">#REF!</definedName>
    <definedName name="XRefCopy63Row" localSheetId="8" hidden="1">#REF!</definedName>
    <definedName name="XRefCopy63Row" hidden="1">#REF!</definedName>
    <definedName name="XRefCopy64" hidden="1">#REF!</definedName>
    <definedName name="XRefCopy64Row" localSheetId="8" hidden="1">#REF!</definedName>
    <definedName name="XRefCopy64Row" hidden="1">#REF!</definedName>
    <definedName name="XRefCopy65" hidden="1">#REF!</definedName>
    <definedName name="XRefCopy65Row" localSheetId="8" hidden="1">#REF!</definedName>
    <definedName name="XRefCopy65Row" hidden="1">#REF!</definedName>
    <definedName name="XRefCopy66" hidden="1">#REF!</definedName>
    <definedName name="XRefCopy66Row" localSheetId="8" hidden="1">#REF!</definedName>
    <definedName name="XRefCopy66Row" hidden="1">#REF!</definedName>
    <definedName name="XRefCopy67" hidden="1">#REF!</definedName>
    <definedName name="XRefCopy67Row" localSheetId="8" hidden="1">#REF!</definedName>
    <definedName name="XRefCopy67Row" hidden="1">#REF!</definedName>
    <definedName name="XRefCopy68" hidden="1">#REF!</definedName>
    <definedName name="XRefCopy68Row" localSheetId="8" hidden="1">#REF!</definedName>
    <definedName name="XRefCopy68Row" hidden="1">#REF!</definedName>
    <definedName name="XRefCopy69" hidden="1">#REF!</definedName>
    <definedName name="XRefCopy69Row" localSheetId="8" hidden="1">#REF!</definedName>
    <definedName name="XRefCopy69Row" hidden="1">#REF!</definedName>
    <definedName name="XRefCopy7" localSheetId="8" hidden="1">'Variación Patrimonio Neto'!#REF!</definedName>
    <definedName name="XRefCopy70" localSheetId="2" hidden="1">#REF!</definedName>
    <definedName name="XRefCopy70" hidden="1">#REF!</definedName>
    <definedName name="XRefCopy70Row" localSheetId="2" hidden="1">#REF!</definedName>
    <definedName name="XRefCopy70Row" localSheetId="8" hidden="1">#REF!</definedName>
    <definedName name="XRefCopy70Row" hidden="1">#REF!</definedName>
    <definedName name="XRefCopy71" hidden="1">#REF!</definedName>
    <definedName name="XRefCopy71Row" localSheetId="8" hidden="1">#REF!</definedName>
    <definedName name="XRefCopy71Row" hidden="1">#REF!</definedName>
    <definedName name="XRefCopy72" hidden="1">#REF!</definedName>
    <definedName name="XRefCopy72Row" localSheetId="8" hidden="1">#REF!</definedName>
    <definedName name="XRefCopy72Row" hidden="1">#REF!</definedName>
    <definedName name="XRefCopy73" hidden="1">#REF!</definedName>
    <definedName name="XRefCopy73Row" localSheetId="8" hidden="1">#REF!</definedName>
    <definedName name="XRefCopy73Row" hidden="1">#REF!</definedName>
    <definedName name="XRefCopy74" hidden="1">#REF!</definedName>
    <definedName name="XRefCopy74Row" localSheetId="8" hidden="1">#REF!</definedName>
    <definedName name="XRefCopy74Row" hidden="1">#REF!</definedName>
    <definedName name="XRefCopy75" localSheetId="2" hidden="1">#REF!</definedName>
    <definedName name="XRefCopy75" localSheetId="8" hidden="1">'Variación Patrimonio Neto'!#REF!</definedName>
    <definedName name="XRefCopy75" hidden="1">#REF!</definedName>
    <definedName name="XRefCopy75Row" localSheetId="2" hidden="1">#REF!</definedName>
    <definedName name="XRefCopy75Row" localSheetId="8" hidden="1">#REF!</definedName>
    <definedName name="XRefCopy75Row" hidden="1">#REF!</definedName>
    <definedName name="XRefCopy76" localSheetId="2" hidden="1">#REF!</definedName>
    <definedName name="XRefCopy76" localSheetId="8" hidden="1">'Variación Patrimonio Neto'!#REF!</definedName>
    <definedName name="XRefCopy76" hidden="1">#REF!</definedName>
    <definedName name="XRefCopy76Row" localSheetId="2" hidden="1">#REF!</definedName>
    <definedName name="XRefCopy76Row" localSheetId="8" hidden="1">#REF!</definedName>
    <definedName name="XRefCopy76Row" hidden="1">#REF!</definedName>
    <definedName name="XRefCopy77" hidden="1">#REF!</definedName>
    <definedName name="XRefCopy77Row" localSheetId="8" hidden="1">#REF!</definedName>
    <definedName name="XRefCopy77Row" hidden="1">#REF!</definedName>
    <definedName name="XRefCopy78" hidden="1">#REF!</definedName>
    <definedName name="XRefCopy78Row" localSheetId="8" hidden="1">#REF!</definedName>
    <definedName name="XRefCopy78Row" hidden="1">#REF!</definedName>
    <definedName name="XRefCopy79" hidden="1">#REF!</definedName>
    <definedName name="XRefCopy79Row" localSheetId="8" hidden="1">#REF!</definedName>
    <definedName name="XRefCopy79Row" hidden="1">#REF!</definedName>
    <definedName name="XRefCopy7Row" localSheetId="8" hidden="1">#REF!</definedName>
    <definedName name="XRefCopy7Row" hidden="1">#REF!</definedName>
    <definedName name="XRefCopy8" localSheetId="8" hidden="1">'Variación Patrimonio Neto'!#REF!</definedName>
    <definedName name="XRefCopy80Row" localSheetId="2" hidden="1">#REF!</definedName>
    <definedName name="XRefCopy80Row" localSheetId="8" hidden="1">#REF!</definedName>
    <definedName name="XRefCopy80Row" hidden="1">#REF!</definedName>
    <definedName name="XRefCopy81Row" localSheetId="8" hidden="1">#REF!</definedName>
    <definedName name="XRefCopy81Row" hidden="1">#REF!</definedName>
    <definedName name="XRefCopy82Row" localSheetId="8" hidden="1">#REF!</definedName>
    <definedName name="XRefCopy82Row" hidden="1">#REF!</definedName>
    <definedName name="XRefCopy83Row" localSheetId="8" hidden="1">#REF!</definedName>
    <definedName name="XRefCopy83Row" hidden="1">#REF!</definedName>
    <definedName name="XRefCopy84Row" localSheetId="8" hidden="1">#REF!</definedName>
    <definedName name="XRefCopy84Row" hidden="1">#REF!</definedName>
    <definedName name="XRefCopy85" hidden="1">#REF!</definedName>
    <definedName name="XRefCopy85Row" localSheetId="8" hidden="1">#REF!</definedName>
    <definedName name="XRefCopy85Row" hidden="1">#REF!</definedName>
    <definedName name="XRefCopy86" hidden="1">#REF!</definedName>
    <definedName name="XRefCopy86Row" localSheetId="8" hidden="1">#REF!</definedName>
    <definedName name="XRefCopy86Row" hidden="1">#REF!</definedName>
    <definedName name="XRefCopy87" hidden="1">#REF!</definedName>
    <definedName name="XRefCopy87Row" localSheetId="8" hidden="1">#REF!</definedName>
    <definedName name="XRefCopy87Row" hidden="1">#REF!</definedName>
    <definedName name="XRefCopy88" hidden="1">#REF!</definedName>
    <definedName name="XRefCopy88Row" localSheetId="8" hidden="1">#REF!</definedName>
    <definedName name="XRefCopy88Row" hidden="1">#REF!</definedName>
    <definedName name="XRefCopy89" hidden="1">#REF!</definedName>
    <definedName name="XRefCopy89Row" localSheetId="8" hidden="1">#REF!</definedName>
    <definedName name="XRefCopy89Row" hidden="1">#REF!</definedName>
    <definedName name="XRefCopy8Row" localSheetId="8" hidden="1">#REF!</definedName>
    <definedName name="XRefCopy8Row" hidden="1">#REF!</definedName>
    <definedName name="XRefCopy9" localSheetId="8" hidden="1">'Variación Patrimonio Neto'!#REF!</definedName>
    <definedName name="XRefCopy90" localSheetId="2" hidden="1">#REF!</definedName>
    <definedName name="XRefCopy90" hidden="1">#REF!</definedName>
    <definedName name="XRefCopy90Row" localSheetId="2" hidden="1">#REF!</definedName>
    <definedName name="XRefCopy90Row" localSheetId="8" hidden="1">#REF!</definedName>
    <definedName name="XRefCopy90Row" hidden="1">#REF!</definedName>
    <definedName name="XRefCopy91" hidden="1">#REF!</definedName>
    <definedName name="XRefCopy91Row" localSheetId="8" hidden="1">#REF!</definedName>
    <definedName name="XRefCopy91Row" hidden="1">#REF!</definedName>
    <definedName name="XRefCopy92" localSheetId="8" hidden="1">#REF!</definedName>
    <definedName name="XRefCopy92" hidden="1">#REF!</definedName>
    <definedName name="XRefCopy92Row" localSheetId="8" hidden="1">#REF!</definedName>
    <definedName name="XRefCopy92Row" hidden="1">#REF!</definedName>
    <definedName name="XRefCopy93" localSheetId="8" hidden="1">#REF!</definedName>
    <definedName name="XRefCopy93" hidden="1">#REF!</definedName>
    <definedName name="XRefCopy93Row" localSheetId="8" hidden="1">#REF!</definedName>
    <definedName name="XRefCopy93Row" hidden="1">#REF!</definedName>
    <definedName name="XRefCopy94" localSheetId="8" hidden="1">#REF!</definedName>
    <definedName name="XRefCopy94" hidden="1">#REF!</definedName>
    <definedName name="XRefCopy94Row" localSheetId="8" hidden="1">#REF!</definedName>
    <definedName name="XRefCopy94Row" hidden="1">#REF!</definedName>
    <definedName name="XRefCopy95" hidden="1">#REF!</definedName>
    <definedName name="XRefCopy95Row" localSheetId="8" hidden="1">#REF!</definedName>
    <definedName name="XRefCopy95Row" hidden="1">#REF!</definedName>
    <definedName name="XRefCopy96" hidden="1">#REF!</definedName>
    <definedName name="XRefCopy96Row" localSheetId="8" hidden="1">#REF!</definedName>
    <definedName name="XRefCopy96Row" hidden="1">#REF!</definedName>
    <definedName name="XRefCopy97" hidden="1">#REF!</definedName>
    <definedName name="XRefCopy97Row" localSheetId="8" hidden="1">#REF!</definedName>
    <definedName name="XRefCopy97Row" hidden="1">#REF!</definedName>
    <definedName name="XRefCopy98" hidden="1">#REF!</definedName>
    <definedName name="XRefCopy98Row" localSheetId="8" hidden="1">#REF!</definedName>
    <definedName name="XRefCopy98Row" hidden="1">#REF!</definedName>
    <definedName name="XRefCopy99" hidden="1">#REF!</definedName>
    <definedName name="XRefCopy99Row" localSheetId="8" hidden="1">#REF!</definedName>
    <definedName name="XRefCopy99Row" hidden="1">#REF!</definedName>
    <definedName name="XRefCopy9Row" localSheetId="8" hidden="1">#REF!</definedName>
    <definedName name="XRefCopy9Row" hidden="1">#REF!</definedName>
    <definedName name="XRefCopyRangeCount" localSheetId="8" hidden="1">76</definedName>
    <definedName name="XRefCopyRangeCount" hidden="1">4</definedName>
    <definedName name="XRefPaste1" hidden="1">#REF!</definedName>
    <definedName name="XRefPaste10" hidden="1">#REF!</definedName>
    <definedName name="XRefPaste100" localSheetId="2" hidden="1">#REF!</definedName>
    <definedName name="XRefPaste100" localSheetId="8" hidden="1">#REF!</definedName>
    <definedName name="XRefPaste100" hidden="1">#REF!</definedName>
    <definedName name="XRefPaste100Row" localSheetId="8" hidden="1">#REF!</definedName>
    <definedName name="XRefPaste100Row" hidden="1">#REF!</definedName>
    <definedName name="XRefPaste101" localSheetId="8" hidden="1">#REF!</definedName>
    <definedName name="XRefPaste101" hidden="1">#REF!</definedName>
    <definedName name="XRefPaste101Row" localSheetId="8" hidden="1">#REF!</definedName>
    <definedName name="XRefPaste101Row" hidden="1">#REF!</definedName>
    <definedName name="XRefPaste102" localSheetId="8" hidden="1">#REF!</definedName>
    <definedName name="XRefPaste102" hidden="1">#REF!</definedName>
    <definedName name="XRefPaste102Row" localSheetId="8" hidden="1">#REF!</definedName>
    <definedName name="XRefPaste102Row" hidden="1">#REF!</definedName>
    <definedName name="XRefPaste103" localSheetId="8" hidden="1">#REF!</definedName>
    <definedName name="XRefPaste103" hidden="1">#REF!</definedName>
    <definedName name="XRefPaste103Row" localSheetId="8" hidden="1">#REF!</definedName>
    <definedName name="XRefPaste103Row" hidden="1">#REF!</definedName>
    <definedName name="XRefPaste104" localSheetId="8" hidden="1">#REF!</definedName>
    <definedName name="XRefPaste104" hidden="1">#REF!</definedName>
    <definedName name="XRefPaste104Row" localSheetId="8" hidden="1">#REF!</definedName>
    <definedName name="XRefPaste104Row" hidden="1">#REF!</definedName>
    <definedName name="XRefPaste105" localSheetId="8" hidden="1">#REF!</definedName>
    <definedName name="XRefPaste105" hidden="1">#REF!</definedName>
    <definedName name="XRefPaste105Row" localSheetId="8" hidden="1">#REF!</definedName>
    <definedName name="XRefPaste105Row" hidden="1">#REF!</definedName>
    <definedName name="XRefPaste106" localSheetId="8" hidden="1">#REF!</definedName>
    <definedName name="XRefPaste106" hidden="1">#REF!</definedName>
    <definedName name="XRefPaste106Row" localSheetId="8" hidden="1">#REF!</definedName>
    <definedName name="XRefPaste106Row" hidden="1">#REF!</definedName>
    <definedName name="XRefPaste107" localSheetId="8" hidden="1">#REF!</definedName>
    <definedName name="XRefPaste107" hidden="1">#REF!</definedName>
    <definedName name="XRefPaste107Row" localSheetId="8" hidden="1">#REF!</definedName>
    <definedName name="XRefPaste107Row" hidden="1">#REF!</definedName>
    <definedName name="XRefPaste108" localSheetId="8" hidden="1">#REF!</definedName>
    <definedName name="XRefPaste108" hidden="1">#REF!</definedName>
    <definedName name="XRefPaste108Row" localSheetId="8" hidden="1">#REF!</definedName>
    <definedName name="XRefPaste108Row" hidden="1">#REF!</definedName>
    <definedName name="XRefPaste109" localSheetId="8" hidden="1">#REF!</definedName>
    <definedName name="XRefPaste109" hidden="1">#REF!</definedName>
    <definedName name="XRefPaste109Row" localSheetId="8" hidden="1">#REF!</definedName>
    <definedName name="XRefPaste109Row" hidden="1">#REF!</definedName>
    <definedName name="XRefPaste10Row" localSheetId="8" hidden="1">#REF!</definedName>
    <definedName name="XRefPaste10Row" hidden="1">#REF!</definedName>
    <definedName name="XRefPaste11" hidden="1">#REF!</definedName>
    <definedName name="XRefPaste110" localSheetId="8" hidden="1">#REF!</definedName>
    <definedName name="XRefPaste110" hidden="1">#REF!</definedName>
    <definedName name="XRefPaste110Row" localSheetId="8" hidden="1">#REF!</definedName>
    <definedName name="XRefPaste110Row" hidden="1">#REF!</definedName>
    <definedName name="XRefPaste111" localSheetId="8" hidden="1">#REF!</definedName>
    <definedName name="XRefPaste111" hidden="1">#REF!</definedName>
    <definedName name="XRefPaste111Row" localSheetId="8" hidden="1">#REF!</definedName>
    <definedName name="XRefPaste111Row" hidden="1">#REF!</definedName>
    <definedName name="XRefPaste112" localSheetId="8" hidden="1">#REF!</definedName>
    <definedName name="XRefPaste112" hidden="1">#REF!</definedName>
    <definedName name="XRefPaste112Row" localSheetId="8" hidden="1">#REF!</definedName>
    <definedName name="XRefPaste112Row" hidden="1">#REF!</definedName>
    <definedName name="XRefPaste113" localSheetId="8" hidden="1">#REF!</definedName>
    <definedName name="XRefPaste113" hidden="1">#REF!</definedName>
    <definedName name="XRefPaste113Row" localSheetId="8" hidden="1">#REF!</definedName>
    <definedName name="XRefPaste113Row" hidden="1">#REF!</definedName>
    <definedName name="XRefPaste114" localSheetId="8" hidden="1">#REF!</definedName>
    <definedName name="XRefPaste114" hidden="1">#REF!</definedName>
    <definedName name="XRefPaste114Row" localSheetId="8" hidden="1">#REF!</definedName>
    <definedName name="XRefPaste114Row" hidden="1">#REF!</definedName>
    <definedName name="XRefPaste115" localSheetId="8" hidden="1">#REF!</definedName>
    <definedName name="XRefPaste115" hidden="1">#REF!</definedName>
    <definedName name="XRefPaste115Row" localSheetId="8" hidden="1">#REF!</definedName>
    <definedName name="XRefPaste115Row" hidden="1">#REF!</definedName>
    <definedName name="XRefPaste116" localSheetId="8" hidden="1">#REF!</definedName>
    <definedName name="XRefPaste116" hidden="1">#REF!</definedName>
    <definedName name="XRefPaste116Row" localSheetId="8" hidden="1">#REF!</definedName>
    <definedName name="XRefPaste116Row" hidden="1">#REF!</definedName>
    <definedName name="XRefPaste117" localSheetId="8" hidden="1">#REF!</definedName>
    <definedName name="XRefPaste117" hidden="1">#REF!</definedName>
    <definedName name="XRefPaste117Row" localSheetId="8" hidden="1">#REF!</definedName>
    <definedName name="XRefPaste117Row" hidden="1">#REF!</definedName>
    <definedName name="XRefPaste118" localSheetId="8" hidden="1">#REF!</definedName>
    <definedName name="XRefPaste118" hidden="1">#REF!</definedName>
    <definedName name="XRefPaste118Row" localSheetId="8" hidden="1">#REF!</definedName>
    <definedName name="XRefPaste118Row" hidden="1">#REF!</definedName>
    <definedName name="XRefPaste119" localSheetId="8" hidden="1">#REF!</definedName>
    <definedName name="XRefPaste119" hidden="1">#REF!</definedName>
    <definedName name="XRefPaste119Row" localSheetId="8" hidden="1">#REF!</definedName>
    <definedName name="XRefPaste119Row" hidden="1">#REF!</definedName>
    <definedName name="XRefPaste11Row" localSheetId="8" hidden="1">#REF!</definedName>
    <definedName name="XRefPaste11Row" hidden="1">#REF!</definedName>
    <definedName name="XRefPaste12" localSheetId="8" hidden="1">#REF!</definedName>
    <definedName name="XRefPaste12" hidden="1">#REF!</definedName>
    <definedName name="XRefPaste120" localSheetId="8" hidden="1">#REF!</definedName>
    <definedName name="XRefPaste120" hidden="1">#REF!</definedName>
    <definedName name="XRefPaste120Row" localSheetId="8" hidden="1">#REF!</definedName>
    <definedName name="XRefPaste120Row" hidden="1">#REF!</definedName>
    <definedName name="XRefPaste121" localSheetId="8" hidden="1">#REF!</definedName>
    <definedName name="XRefPaste121" hidden="1">#REF!</definedName>
    <definedName name="XRefPaste121Row" localSheetId="8" hidden="1">#REF!</definedName>
    <definedName name="XRefPaste121Row" hidden="1">#REF!</definedName>
    <definedName name="XRefPaste122" localSheetId="8" hidden="1">#REF!</definedName>
    <definedName name="XRefPaste122" hidden="1">#REF!</definedName>
    <definedName name="XRefPaste122Row" localSheetId="8" hidden="1">#REF!</definedName>
    <definedName name="XRefPaste122Row" hidden="1">#REF!</definedName>
    <definedName name="XRefPaste123" localSheetId="8" hidden="1">#REF!</definedName>
    <definedName name="XRefPaste123" hidden="1">#REF!</definedName>
    <definedName name="XRefPaste123Row" localSheetId="8" hidden="1">#REF!</definedName>
    <definedName name="XRefPaste123Row" hidden="1">#REF!</definedName>
    <definedName name="XRefPaste124" localSheetId="8" hidden="1">#REF!</definedName>
    <definedName name="XRefPaste124" hidden="1">#REF!</definedName>
    <definedName name="XRefPaste124Row" localSheetId="8" hidden="1">#REF!</definedName>
    <definedName name="XRefPaste124Row" hidden="1">#REF!</definedName>
    <definedName name="XRefPaste125" localSheetId="8" hidden="1">#REF!</definedName>
    <definedName name="XRefPaste125" hidden="1">#REF!</definedName>
    <definedName name="XRefPaste125Row" localSheetId="8" hidden="1">#REF!</definedName>
    <definedName name="XRefPaste125Row" hidden="1">#REF!</definedName>
    <definedName name="XRefPaste126" localSheetId="8" hidden="1">#REF!</definedName>
    <definedName name="XRefPaste126" hidden="1">#REF!</definedName>
    <definedName name="XRefPaste126Row" localSheetId="8" hidden="1">#REF!</definedName>
    <definedName name="XRefPaste126Row" hidden="1">#REF!</definedName>
    <definedName name="XRefPaste127" localSheetId="8" hidden="1">#REF!</definedName>
    <definedName name="XRefPaste127" hidden="1">#REF!</definedName>
    <definedName name="XRefPaste127Row" localSheetId="8" hidden="1">#REF!</definedName>
    <definedName name="XRefPaste127Row" hidden="1">#REF!</definedName>
    <definedName name="XRefPaste128" localSheetId="8" hidden="1">#REF!</definedName>
    <definedName name="XRefPaste128" hidden="1">#REF!</definedName>
    <definedName name="XRefPaste128Row" localSheetId="8" hidden="1">#REF!</definedName>
    <definedName name="XRefPaste128Row" hidden="1">#REF!</definedName>
    <definedName name="XRefPaste129" localSheetId="8" hidden="1">#REF!</definedName>
    <definedName name="XRefPaste129" hidden="1">#REF!</definedName>
    <definedName name="XRefPaste129Row" localSheetId="8" hidden="1">#REF!</definedName>
    <definedName name="XRefPaste129Row" hidden="1">#REF!</definedName>
    <definedName name="XRefPaste12Row" localSheetId="8" hidden="1">#REF!</definedName>
    <definedName name="XRefPaste12Row" hidden="1">#REF!</definedName>
    <definedName name="XRefPaste130" localSheetId="8" hidden="1">#REF!</definedName>
    <definedName name="XRefPaste130" hidden="1">#REF!</definedName>
    <definedName name="XRefPaste130Row" localSheetId="8" hidden="1">#REF!</definedName>
    <definedName name="XRefPaste130Row" hidden="1">#REF!</definedName>
    <definedName name="XRefPaste131" localSheetId="8" hidden="1">#REF!</definedName>
    <definedName name="XRefPaste131" hidden="1">#REF!</definedName>
    <definedName name="XRefPaste131Row" localSheetId="8" hidden="1">#REF!</definedName>
    <definedName name="XRefPaste131Row" hidden="1">#REF!</definedName>
    <definedName name="XRefPaste132" localSheetId="8" hidden="1">#REF!</definedName>
    <definedName name="XRefPaste132" hidden="1">#REF!</definedName>
    <definedName name="XRefPaste132Row" localSheetId="8" hidden="1">#REF!</definedName>
    <definedName name="XRefPaste132Row" hidden="1">#REF!</definedName>
    <definedName name="XRefPaste133" localSheetId="8" hidden="1">#REF!</definedName>
    <definedName name="XRefPaste133" hidden="1">#REF!</definedName>
    <definedName name="XRefPaste133Row" localSheetId="8" hidden="1">#REF!</definedName>
    <definedName name="XRefPaste133Row" hidden="1">#REF!</definedName>
    <definedName name="XRefPaste134" localSheetId="8" hidden="1">#REF!</definedName>
    <definedName name="XRefPaste134" hidden="1">#REF!</definedName>
    <definedName name="XRefPaste134Row" localSheetId="8" hidden="1">#REF!</definedName>
    <definedName name="XRefPaste134Row" hidden="1">#REF!</definedName>
    <definedName name="XRefPaste135" localSheetId="8" hidden="1">#REF!</definedName>
    <definedName name="XRefPaste135" hidden="1">#REF!</definedName>
    <definedName name="XRefPaste135Row" localSheetId="8" hidden="1">#REF!</definedName>
    <definedName name="XRefPaste135Row" hidden="1">#REF!</definedName>
    <definedName name="XRefPaste136" localSheetId="8" hidden="1">#REF!</definedName>
    <definedName name="XRefPaste136" hidden="1">#REF!</definedName>
    <definedName name="XRefPaste136Row" localSheetId="8" hidden="1">#REF!</definedName>
    <definedName name="XRefPaste136Row" hidden="1">#REF!</definedName>
    <definedName name="XRefPaste137" localSheetId="8" hidden="1">#REF!</definedName>
    <definedName name="XRefPaste137" hidden="1">#REF!</definedName>
    <definedName name="XRefPaste137Row" localSheetId="8" hidden="1">#REF!</definedName>
    <definedName name="XRefPaste137Row" hidden="1">#REF!</definedName>
    <definedName name="XRefPaste138" localSheetId="8" hidden="1">#REF!</definedName>
    <definedName name="XRefPaste138" hidden="1">#REF!</definedName>
    <definedName name="XRefPaste138Row" localSheetId="8" hidden="1">#REF!</definedName>
    <definedName name="XRefPaste138Row" hidden="1">#REF!</definedName>
    <definedName name="XRefPaste139" localSheetId="8" hidden="1">#REF!</definedName>
    <definedName name="XRefPaste139" hidden="1">#REF!</definedName>
    <definedName name="XRefPaste139Row" localSheetId="8" hidden="1">#REF!</definedName>
    <definedName name="XRefPaste139Row" hidden="1">#REF!</definedName>
    <definedName name="XRefPaste13Row" localSheetId="8" hidden="1">#REF!</definedName>
    <definedName name="XRefPaste13Row" hidden="1">#REF!</definedName>
    <definedName name="XRefPaste14" localSheetId="8" hidden="1">#REF!</definedName>
    <definedName name="XRefPaste140" localSheetId="8" hidden="1">#REF!</definedName>
    <definedName name="XRefPaste140" hidden="1">#REF!</definedName>
    <definedName name="XRefPaste140Row" localSheetId="8" hidden="1">#REF!</definedName>
    <definedName name="XRefPaste140Row" hidden="1">#REF!</definedName>
    <definedName name="XRefPaste141" localSheetId="8" hidden="1">#REF!</definedName>
    <definedName name="XRefPaste141" hidden="1">#REF!</definedName>
    <definedName name="XRefPaste141Row" localSheetId="8" hidden="1">#REF!</definedName>
    <definedName name="XRefPaste141Row" hidden="1">#REF!</definedName>
    <definedName name="XRefPaste142" localSheetId="8" hidden="1">#REF!</definedName>
    <definedName name="XRefPaste142" hidden="1">#REF!</definedName>
    <definedName name="XRefPaste142Row" localSheetId="8" hidden="1">#REF!</definedName>
    <definedName name="XRefPaste142Row" hidden="1">#REF!</definedName>
    <definedName name="XRefPaste143" localSheetId="8" hidden="1">#REF!</definedName>
    <definedName name="XRefPaste143" hidden="1">#REF!</definedName>
    <definedName name="XRefPaste143Row" localSheetId="8" hidden="1">#REF!</definedName>
    <definedName name="XRefPaste143Row" hidden="1">#REF!</definedName>
    <definedName name="XRefPaste144" localSheetId="8" hidden="1">#REF!</definedName>
    <definedName name="XRefPaste144" hidden="1">#REF!</definedName>
    <definedName name="XRefPaste144Row" localSheetId="8" hidden="1">#REF!</definedName>
    <definedName name="XRefPaste144Row" hidden="1">#REF!</definedName>
    <definedName name="XRefPaste145" localSheetId="8" hidden="1">#REF!</definedName>
    <definedName name="XRefPaste145" hidden="1">#REF!</definedName>
    <definedName name="XRefPaste145Row" localSheetId="8" hidden="1">#REF!</definedName>
    <definedName name="XRefPaste145Row" hidden="1">#REF!</definedName>
    <definedName name="XRefPaste146" localSheetId="8" hidden="1">#REF!</definedName>
    <definedName name="XRefPaste146" hidden="1">#REF!</definedName>
    <definedName name="XRefPaste146Row" localSheetId="8" hidden="1">#REF!</definedName>
    <definedName name="XRefPaste146Row" hidden="1">#REF!</definedName>
    <definedName name="XRefPaste147" localSheetId="8" hidden="1">#REF!</definedName>
    <definedName name="XRefPaste147" hidden="1">#REF!</definedName>
    <definedName name="XRefPaste147Row" localSheetId="8" hidden="1">#REF!</definedName>
    <definedName name="XRefPaste147Row" hidden="1">#REF!</definedName>
    <definedName name="XRefPaste148" localSheetId="8" hidden="1">#REF!</definedName>
    <definedName name="XRefPaste148" hidden="1">#REF!</definedName>
    <definedName name="XRefPaste148Row" localSheetId="8" hidden="1">#REF!</definedName>
    <definedName name="XRefPaste148Row" hidden="1">#REF!</definedName>
    <definedName name="XRefPaste14Row" localSheetId="8" hidden="1">#REF!</definedName>
    <definedName name="XRefPaste14Row" hidden="1">#REF!</definedName>
    <definedName name="XRefPaste15" hidden="1">#REF!</definedName>
    <definedName name="XRefPaste15Row" localSheetId="8" hidden="1">#REF!</definedName>
    <definedName name="XRefPaste15Row" hidden="1">#REF!</definedName>
    <definedName name="XRefPaste16" hidden="1">#REF!</definedName>
    <definedName name="XRefPaste16Row" localSheetId="8" hidden="1">#REF!</definedName>
    <definedName name="XRefPaste17" hidden="1">#REF!</definedName>
    <definedName name="XRefPaste17Row" localSheetId="8" hidden="1">#REF!</definedName>
    <definedName name="XRefPaste17Row" hidden="1">#REF!</definedName>
    <definedName name="XRefPaste18" localSheetId="2" hidden="1">#REF!</definedName>
    <definedName name="XRefPaste18" localSheetId="8" hidden="1">'Variación Patrimonio Neto'!#REF!</definedName>
    <definedName name="XRefPaste18" hidden="1">#REF!</definedName>
    <definedName name="XRefPaste18Row" localSheetId="2" hidden="1">#REF!</definedName>
    <definedName name="XRefPaste18Row" localSheetId="8" hidden="1">#REF!</definedName>
    <definedName name="XRefPaste18Row" hidden="1">#REF!</definedName>
    <definedName name="XRefPaste19" localSheetId="8" hidden="1">#REF!</definedName>
    <definedName name="XRefPaste19" hidden="1">#REF!</definedName>
    <definedName name="XRefPaste19Row" localSheetId="8" hidden="1">#REF!</definedName>
    <definedName name="XRefPaste19Row" hidden="1">#REF!</definedName>
    <definedName name="XRefPaste1Row" localSheetId="8" hidden="1">#REF!</definedName>
    <definedName name="XRefPaste1Row" hidden="1">#REF!</definedName>
    <definedName name="XRefPaste20" localSheetId="8" hidden="1">#REF!</definedName>
    <definedName name="XRefPaste20" hidden="1">#REF!</definedName>
    <definedName name="XRefPaste20Row" localSheetId="8" hidden="1">#REF!</definedName>
    <definedName name="XRefPaste21" localSheetId="8" hidden="1">#REF!</definedName>
    <definedName name="XRefPaste21" hidden="1">#REF!</definedName>
    <definedName name="XRefPaste21Row" localSheetId="8" hidden="1">#REF!</definedName>
    <definedName name="XRefPaste21Row" hidden="1">#REF!</definedName>
    <definedName name="XRefPaste22" localSheetId="8" hidden="1">#REF!</definedName>
    <definedName name="XRefPaste22" hidden="1">#REF!</definedName>
    <definedName name="XRefPaste22Row" localSheetId="8" hidden="1">#REF!</definedName>
    <definedName name="XRefPaste23" localSheetId="8" hidden="1">#REF!</definedName>
    <definedName name="XRefPaste23" hidden="1">#REF!</definedName>
    <definedName name="XRefPaste23Row" localSheetId="8" hidden="1">#REF!</definedName>
    <definedName name="XRefPaste24" localSheetId="8" hidden="1">#REF!</definedName>
    <definedName name="XRefPaste24" hidden="1">#REF!</definedName>
    <definedName name="XRefPaste24Row" localSheetId="8" hidden="1">#REF!</definedName>
    <definedName name="XRefPaste24Row" hidden="1">#REF!</definedName>
    <definedName name="XRefPaste25" localSheetId="8" hidden="1">#REF!</definedName>
    <definedName name="XRefPaste25" hidden="1">#REF!</definedName>
    <definedName name="XRefPaste25Row" localSheetId="8" hidden="1">#REF!</definedName>
    <definedName name="XRefPaste25Row" hidden="1">#REF!</definedName>
    <definedName name="XRefPaste26" localSheetId="8" hidden="1">#REF!</definedName>
    <definedName name="XRefPaste26" hidden="1">#REF!</definedName>
    <definedName name="XRefPaste26Row" localSheetId="8" hidden="1">#REF!</definedName>
    <definedName name="XRefPaste26Row" hidden="1">#REF!</definedName>
    <definedName name="XRefPaste27" localSheetId="8" hidden="1">#REF!</definedName>
    <definedName name="XRefPaste27" hidden="1">#REF!</definedName>
    <definedName name="XRefPaste27Row" localSheetId="8" hidden="1">#REF!</definedName>
    <definedName name="XRefPaste27Row" hidden="1">#REF!</definedName>
    <definedName name="XRefPaste28" localSheetId="8" hidden="1">#REF!</definedName>
    <definedName name="XRefPaste28" hidden="1">#REF!</definedName>
    <definedName name="XRefPaste28Row" localSheetId="8" hidden="1">#REF!</definedName>
    <definedName name="XRefPaste28Row" hidden="1">#REF!</definedName>
    <definedName name="XRefPaste29" localSheetId="8" hidden="1">#REF!</definedName>
    <definedName name="XRefPaste29" hidden="1">#REF!</definedName>
    <definedName name="XRefPaste29Row" localSheetId="8" hidden="1">#REF!</definedName>
    <definedName name="XRefPaste29Row" hidden="1">#REF!</definedName>
    <definedName name="XRefPaste2Row" localSheetId="8" hidden="1">#REF!</definedName>
    <definedName name="XRefPaste2Row" hidden="1">#REF!</definedName>
    <definedName name="XRefPaste30" localSheetId="8" hidden="1">#REF!</definedName>
    <definedName name="XRefPaste30" hidden="1">#REF!</definedName>
    <definedName name="XRefPaste30Row" localSheetId="8" hidden="1">#REF!</definedName>
    <definedName name="XRefPaste31" localSheetId="8" hidden="1">#REF!</definedName>
    <definedName name="XRefPaste31" hidden="1">#REF!</definedName>
    <definedName name="XRefPaste31Row" localSheetId="8" hidden="1">#REF!</definedName>
    <definedName name="XRefPaste32" localSheetId="8" hidden="1">#REF!</definedName>
    <definedName name="XRefPaste32" hidden="1">#REF!</definedName>
    <definedName name="XRefPaste32Row" localSheetId="8" hidden="1">#REF!</definedName>
    <definedName name="XRefPaste32Row" hidden="1">#REF!</definedName>
    <definedName name="XRefPaste33" hidden="1">#REF!</definedName>
    <definedName name="XRefPaste33Row" localSheetId="8" hidden="1">#REF!</definedName>
    <definedName name="XRefPaste33Row" hidden="1">#REF!</definedName>
    <definedName name="XRefPaste34" localSheetId="8" hidden="1">#REF!</definedName>
    <definedName name="XRefPaste34" hidden="1">#REF!</definedName>
    <definedName name="XRefPaste34Row" localSheetId="8" hidden="1">#REF!</definedName>
    <definedName name="XRefPaste34Row" hidden="1">#REF!</definedName>
    <definedName name="XRefPaste35" hidden="1">#REF!</definedName>
    <definedName name="XRefPaste35Row" localSheetId="8" hidden="1">#REF!</definedName>
    <definedName name="XRefPaste35Row" hidden="1">#REF!</definedName>
    <definedName name="XRefPaste36" localSheetId="8" hidden="1">#REF!</definedName>
    <definedName name="XRefPaste36" hidden="1">#REF!</definedName>
    <definedName name="XRefPaste36Row" localSheetId="8" hidden="1">#REF!</definedName>
    <definedName name="XRefPaste36Row" hidden="1">#REF!</definedName>
    <definedName name="XRefPaste37" localSheetId="8" hidden="1">#REF!</definedName>
    <definedName name="XRefPaste37" hidden="1">#REF!</definedName>
    <definedName name="XRefPaste37Row" localSheetId="8" hidden="1">#REF!</definedName>
    <definedName name="XRefPaste37Row" hidden="1">#REF!</definedName>
    <definedName name="XRefPaste38" localSheetId="8" hidden="1">#REF!</definedName>
    <definedName name="XRefPaste38" hidden="1">#REF!</definedName>
    <definedName name="XRefPaste38Row" localSheetId="8" hidden="1">#REF!</definedName>
    <definedName name="XRefPaste38Row" hidden="1">#REF!</definedName>
    <definedName name="XRefPaste39" localSheetId="8" hidden="1">#REF!</definedName>
    <definedName name="XRefPaste39" hidden="1">#REF!</definedName>
    <definedName name="XRefPaste39Row" localSheetId="8" hidden="1">#REF!</definedName>
    <definedName name="XRefPaste39Row" hidden="1">#REF!</definedName>
    <definedName name="XRefPaste3Row" localSheetId="8" hidden="1">#REF!</definedName>
    <definedName name="XRefPaste40" localSheetId="8" hidden="1">#REF!</definedName>
    <definedName name="XRefPaste40" hidden="1">#REF!</definedName>
    <definedName name="XRefPaste40Row" localSheetId="8" hidden="1">#REF!</definedName>
    <definedName name="XRefPaste40Row" hidden="1">#REF!</definedName>
    <definedName name="XRefPaste41" localSheetId="8" hidden="1">#REF!</definedName>
    <definedName name="XRefPaste41" hidden="1">#REF!</definedName>
    <definedName name="XRefPaste41Row" localSheetId="8" hidden="1">#REF!</definedName>
    <definedName name="XRefPaste41Row" hidden="1">#REF!</definedName>
    <definedName name="XRefPaste42" localSheetId="8" hidden="1">#REF!</definedName>
    <definedName name="XRefPaste42" hidden="1">#REF!</definedName>
    <definedName name="XRefPaste42Row" localSheetId="8" hidden="1">#REF!</definedName>
    <definedName name="XRefPaste42Row" hidden="1">#REF!</definedName>
    <definedName name="XRefPaste43" localSheetId="8" hidden="1">#REF!</definedName>
    <definedName name="XRefPaste43" hidden="1">#REF!</definedName>
    <definedName name="XRefPaste43Row" localSheetId="8" hidden="1">#REF!</definedName>
    <definedName name="XRefPaste43Row" hidden="1">#REF!</definedName>
    <definedName name="XRefPaste44" localSheetId="8" hidden="1">#REF!</definedName>
    <definedName name="XRefPaste44" hidden="1">#REF!</definedName>
    <definedName name="XRefPaste44Row" localSheetId="8" hidden="1">#REF!</definedName>
    <definedName name="XRefPaste44Row" hidden="1">#REF!</definedName>
    <definedName name="XRefPaste45" localSheetId="8" hidden="1">#REF!</definedName>
    <definedName name="XRefPaste45" hidden="1">#REF!</definedName>
    <definedName name="XRefPaste45Row" localSheetId="8" hidden="1">#REF!</definedName>
    <definedName name="XRefPaste45Row" hidden="1">#REF!</definedName>
    <definedName name="XRefPaste46" localSheetId="8" hidden="1">#REF!</definedName>
    <definedName name="XRefPaste46" hidden="1">#REF!</definedName>
    <definedName name="XRefPaste46Row" localSheetId="8" hidden="1">#REF!</definedName>
    <definedName name="XRefPaste46Row" hidden="1">#REF!</definedName>
    <definedName name="XRefPaste47" localSheetId="8" hidden="1">#REF!</definedName>
    <definedName name="XRefPaste47" hidden="1">#REF!</definedName>
    <definedName name="XRefPaste47Row" localSheetId="8" hidden="1">#REF!</definedName>
    <definedName name="XRefPaste47Row" hidden="1">#REF!</definedName>
    <definedName name="XRefPaste48" localSheetId="8" hidden="1">#REF!</definedName>
    <definedName name="XRefPaste48" hidden="1">#REF!</definedName>
    <definedName name="XRefPaste48Row" localSheetId="8" hidden="1">#REF!</definedName>
    <definedName name="XRefPaste48Row" hidden="1">#REF!</definedName>
    <definedName name="XRefPaste49" localSheetId="8" hidden="1">#REF!</definedName>
    <definedName name="XRefPaste49" hidden="1">#REF!</definedName>
    <definedName name="XRefPaste49Row" localSheetId="8" hidden="1">#REF!</definedName>
    <definedName name="XRefPaste49Row" hidden="1">#REF!</definedName>
    <definedName name="XRefPaste4Row" localSheetId="8" hidden="1">#REF!</definedName>
    <definedName name="XRefPaste4Row" hidden="1">#REF!</definedName>
    <definedName name="XRefPaste5" localSheetId="8" hidden="1">'Variación Patrimonio Neto'!#REF!</definedName>
    <definedName name="XRefPaste50" localSheetId="2" hidden="1">#REF!</definedName>
    <definedName name="XRefPaste50" localSheetId="8" hidden="1">#REF!</definedName>
    <definedName name="XRefPaste50" hidden="1">#REF!</definedName>
    <definedName name="XRefPaste50Row" localSheetId="8" hidden="1">#REF!</definedName>
    <definedName name="XRefPaste50Row" hidden="1">#REF!</definedName>
    <definedName name="XRefPaste51" localSheetId="8" hidden="1">#REF!</definedName>
    <definedName name="XRefPaste51" hidden="1">#REF!</definedName>
    <definedName name="XRefPaste51Row" localSheetId="8" hidden="1">#REF!</definedName>
    <definedName name="XRefPaste51Row" hidden="1">#REF!</definedName>
    <definedName name="XRefPaste52" localSheetId="8" hidden="1">#REF!</definedName>
    <definedName name="XRefPaste52" hidden="1">#REF!</definedName>
    <definedName name="XRefPaste52Row" localSheetId="8" hidden="1">#REF!</definedName>
    <definedName name="XRefPaste52Row" hidden="1">#REF!</definedName>
    <definedName name="XRefPaste53" localSheetId="8" hidden="1">#REF!</definedName>
    <definedName name="XRefPaste53" hidden="1">#REF!</definedName>
    <definedName name="XRefPaste53Row" localSheetId="8" hidden="1">#REF!</definedName>
    <definedName name="XRefPaste53Row" hidden="1">#REF!</definedName>
    <definedName name="XRefPaste54" localSheetId="8" hidden="1">#REF!</definedName>
    <definedName name="XRefPaste54" hidden="1">#REF!</definedName>
    <definedName name="XRefPaste54Row" localSheetId="8" hidden="1">#REF!</definedName>
    <definedName name="XRefPaste54Row" hidden="1">#REF!</definedName>
    <definedName name="XRefPaste55" localSheetId="8" hidden="1">#REF!</definedName>
    <definedName name="XRefPaste55" hidden="1">#REF!</definedName>
    <definedName name="XRefPaste55Row" localSheetId="8" hidden="1">#REF!</definedName>
    <definedName name="XRefPaste55Row" hidden="1">#REF!</definedName>
    <definedName name="XRefPaste56" localSheetId="8" hidden="1">#REF!</definedName>
    <definedName name="XRefPaste56" hidden="1">#REF!</definedName>
    <definedName name="XRefPaste56Row" localSheetId="8" hidden="1">#REF!</definedName>
    <definedName name="XRefPaste56Row" hidden="1">#REF!</definedName>
    <definedName name="XRefPaste57" localSheetId="8" hidden="1">#REF!</definedName>
    <definedName name="XRefPaste57" hidden="1">#REF!</definedName>
    <definedName name="XRefPaste57Row" localSheetId="8" hidden="1">#REF!</definedName>
    <definedName name="XRefPaste57Row" hidden="1">#REF!</definedName>
    <definedName name="XRefPaste58" hidden="1">#REF!</definedName>
    <definedName name="XRefPaste58Row" localSheetId="8" hidden="1">#REF!</definedName>
    <definedName name="XRefPaste58Row" hidden="1">#REF!</definedName>
    <definedName name="XRefPaste59" hidden="1">#REF!</definedName>
    <definedName name="XRefPaste59Row" localSheetId="8" hidden="1">#REF!</definedName>
    <definedName name="XRefPaste59Row" hidden="1">#REF!</definedName>
    <definedName name="XRefPaste5Row" localSheetId="8" hidden="1">#REF!</definedName>
    <definedName name="XRefPaste5Row" hidden="1">#REF!</definedName>
    <definedName name="XRefPaste6" localSheetId="8" hidden="1">#REF!</definedName>
    <definedName name="XRefPaste60" hidden="1">#REF!</definedName>
    <definedName name="XRefPaste60Row" localSheetId="8" hidden="1">#REF!</definedName>
    <definedName name="XRefPaste60Row" hidden="1">#REF!</definedName>
    <definedName name="XRefPaste61" hidden="1">#REF!</definedName>
    <definedName name="XRefPaste61Row" localSheetId="8" hidden="1">#REF!</definedName>
    <definedName name="XRefPaste61Row" hidden="1">#REF!</definedName>
    <definedName name="XRefPaste62" hidden="1">#REF!</definedName>
    <definedName name="XRefPaste62Row" localSheetId="8" hidden="1">#REF!</definedName>
    <definedName name="XRefPaste62Row" hidden="1">#REF!</definedName>
    <definedName name="XRefPaste63" hidden="1">#REF!</definedName>
    <definedName name="XRefPaste63Row" localSheetId="8" hidden="1">#REF!</definedName>
    <definedName name="XRefPaste63Row" hidden="1">#REF!</definedName>
    <definedName name="XRefPaste64" localSheetId="8" hidden="1">#REF!</definedName>
    <definedName name="XRefPaste64" hidden="1">#REF!</definedName>
    <definedName name="XRefPaste64Row" localSheetId="8" hidden="1">#REF!</definedName>
    <definedName name="XRefPaste64Row" hidden="1">#REF!</definedName>
    <definedName name="XRefPaste65" hidden="1">#REF!</definedName>
    <definedName name="XRefPaste65Row" localSheetId="8" hidden="1">#REF!</definedName>
    <definedName name="XRefPaste65Row" hidden="1">#REF!</definedName>
    <definedName name="XRefPaste66" hidden="1">#REF!</definedName>
    <definedName name="XRefPaste66Row" localSheetId="8" hidden="1">#REF!</definedName>
    <definedName name="XRefPaste66Row" hidden="1">#REF!</definedName>
    <definedName name="XRefPaste67" localSheetId="8" hidden="1">#REF!</definedName>
    <definedName name="XRefPaste67" hidden="1">#REF!</definedName>
    <definedName name="XRefPaste67Row" localSheetId="8" hidden="1">#REF!</definedName>
    <definedName name="XRefPaste67Row" hidden="1">#REF!</definedName>
    <definedName name="XRefPaste68" hidden="1">#REF!</definedName>
    <definedName name="XRefPaste68Row" localSheetId="8" hidden="1">#REF!</definedName>
    <definedName name="XRefPaste68Row" hidden="1">#REF!</definedName>
    <definedName name="XRefPaste69" hidden="1">#REF!</definedName>
    <definedName name="XRefPaste69Row" localSheetId="8" hidden="1">#REF!</definedName>
    <definedName name="XRefPaste69Row" hidden="1">#REF!</definedName>
    <definedName name="XRefPaste6Row" localSheetId="8" hidden="1">#REF!</definedName>
    <definedName name="XRefPaste6Row" hidden="1">#REF!</definedName>
    <definedName name="XRefPaste7" localSheetId="8" hidden="1">#REF!</definedName>
    <definedName name="XRefPaste7" hidden="1">#REF!</definedName>
    <definedName name="XRefPaste70" hidden="1">#REF!</definedName>
    <definedName name="XRefPaste70Row" localSheetId="8" hidden="1">#REF!</definedName>
    <definedName name="XRefPaste70Row" hidden="1">#REF!</definedName>
    <definedName name="XRefPaste71" hidden="1">#REF!</definedName>
    <definedName name="XRefPaste71Row" localSheetId="8" hidden="1">#REF!</definedName>
    <definedName name="XRefPaste71Row" hidden="1">#REF!</definedName>
    <definedName name="XRefPaste72" localSheetId="8" hidden="1">#REF!</definedName>
    <definedName name="XRefPaste72" hidden="1">#REF!</definedName>
    <definedName name="XRefPaste72Row" localSheetId="8" hidden="1">#REF!</definedName>
    <definedName name="XRefPaste72Row" hidden="1">#REF!</definedName>
    <definedName name="XRefPaste73" localSheetId="8" hidden="1">#REF!</definedName>
    <definedName name="XRefPaste73" hidden="1">#REF!</definedName>
    <definedName name="XRefPaste73Row" localSheetId="8" hidden="1">#REF!</definedName>
    <definedName name="XRefPaste73Row" hidden="1">#REF!</definedName>
    <definedName name="XRefPaste74" localSheetId="8" hidden="1">#REF!</definedName>
    <definedName name="XRefPaste74" hidden="1">#REF!</definedName>
    <definedName name="XRefPaste74Row" localSheetId="8" hidden="1">#REF!</definedName>
    <definedName name="XRefPaste74Row" hidden="1">#REF!</definedName>
    <definedName name="XRefPaste75" localSheetId="8" hidden="1">#REF!</definedName>
    <definedName name="XRefPaste75" hidden="1">#REF!</definedName>
    <definedName name="XRefPaste75Row" localSheetId="8" hidden="1">#REF!</definedName>
    <definedName name="XRefPaste75Row" hidden="1">#REF!</definedName>
    <definedName name="XRefPaste76" localSheetId="8" hidden="1">#REF!</definedName>
    <definedName name="XRefPaste76" hidden="1">#REF!</definedName>
    <definedName name="XRefPaste76Row" localSheetId="8" hidden="1">#REF!</definedName>
    <definedName name="XRefPaste76Row" hidden="1">#REF!</definedName>
    <definedName name="XRefPaste77" localSheetId="8" hidden="1">#REF!</definedName>
    <definedName name="XRefPaste77" hidden="1">#REF!</definedName>
    <definedName name="XRefPaste77Row" localSheetId="8" hidden="1">#REF!</definedName>
    <definedName name="XRefPaste77Row" hidden="1">#REF!</definedName>
    <definedName name="XRefPaste78" localSheetId="8" hidden="1">#REF!</definedName>
    <definedName name="XRefPaste78" hidden="1">#REF!</definedName>
    <definedName name="XRefPaste78Row" localSheetId="8" hidden="1">#REF!</definedName>
    <definedName name="XRefPaste78Row" hidden="1">#REF!</definedName>
    <definedName name="XRefPaste79" localSheetId="8" hidden="1">#REF!</definedName>
    <definedName name="XRefPaste79" hidden="1">#REF!</definedName>
    <definedName name="XRefPaste79Row" localSheetId="8" hidden="1">#REF!</definedName>
    <definedName name="XRefPaste79Row" hidden="1">#REF!</definedName>
    <definedName name="XRefPaste7Row" localSheetId="8" hidden="1">#REF!</definedName>
    <definedName name="XRefPaste7Row" hidden="1">#REF!</definedName>
    <definedName name="XRefPaste8" localSheetId="8" hidden="1">#REF!</definedName>
    <definedName name="XRefPaste8" hidden="1">#REF!</definedName>
    <definedName name="XRefPaste80" localSheetId="8" hidden="1">#REF!</definedName>
    <definedName name="XRefPaste80" hidden="1">#REF!</definedName>
    <definedName name="XRefPaste80Row" localSheetId="8" hidden="1">#REF!</definedName>
    <definedName name="XRefPaste80Row" hidden="1">#REF!</definedName>
    <definedName name="XRefPaste81" localSheetId="8" hidden="1">#REF!</definedName>
    <definedName name="XRefPaste81" hidden="1">#REF!</definedName>
    <definedName name="XRefPaste81Row" localSheetId="8" hidden="1">#REF!</definedName>
    <definedName name="XRefPaste81Row" hidden="1">#REF!</definedName>
    <definedName name="XRefPaste82" localSheetId="8" hidden="1">#REF!</definedName>
    <definedName name="XRefPaste82" hidden="1">#REF!</definedName>
    <definedName name="XRefPaste82Row" localSheetId="8" hidden="1">#REF!</definedName>
    <definedName name="XRefPaste82Row" hidden="1">#REF!</definedName>
    <definedName name="XRefPaste83" localSheetId="8" hidden="1">#REF!</definedName>
    <definedName name="XRefPaste83" hidden="1">#REF!</definedName>
    <definedName name="XRefPaste83Row" localSheetId="8" hidden="1">#REF!</definedName>
    <definedName name="XRefPaste83Row" hidden="1">#REF!</definedName>
    <definedName name="XRefPaste84" localSheetId="8" hidden="1">#REF!</definedName>
    <definedName name="XRefPaste84" hidden="1">#REF!</definedName>
    <definedName name="XRefPaste84Row" localSheetId="8" hidden="1">#REF!</definedName>
    <definedName name="XRefPaste84Row" hidden="1">#REF!</definedName>
    <definedName name="XRefPaste85" localSheetId="8" hidden="1">#REF!</definedName>
    <definedName name="XRefPaste85" hidden="1">#REF!</definedName>
    <definedName name="XRefPaste85Row" localSheetId="8" hidden="1">#REF!</definedName>
    <definedName name="XRefPaste85Row" hidden="1">#REF!</definedName>
    <definedName name="XRefPaste86" localSheetId="8" hidden="1">#REF!</definedName>
    <definedName name="XRefPaste86" hidden="1">#REF!</definedName>
    <definedName name="XRefPaste86Row" localSheetId="8" hidden="1">#REF!</definedName>
    <definedName name="XRefPaste86Row" hidden="1">#REF!</definedName>
    <definedName name="XRefPaste87" localSheetId="8" hidden="1">#REF!</definedName>
    <definedName name="XRefPaste87" hidden="1">#REF!</definedName>
    <definedName name="XRefPaste87Row" localSheetId="8" hidden="1">#REF!</definedName>
    <definedName name="XRefPaste87Row" hidden="1">#REF!</definedName>
    <definedName name="XRefPaste88" localSheetId="8" hidden="1">#REF!</definedName>
    <definedName name="XRefPaste88" hidden="1">#REF!</definedName>
    <definedName name="XRefPaste88Row" localSheetId="8" hidden="1">#REF!</definedName>
    <definedName name="XRefPaste88Row" hidden="1">#REF!</definedName>
    <definedName name="XRefPaste89" localSheetId="8" hidden="1">#REF!</definedName>
    <definedName name="XRefPaste89" hidden="1">#REF!</definedName>
    <definedName name="XRefPaste89Row" localSheetId="8" hidden="1">#REF!</definedName>
    <definedName name="XRefPaste89Row" hidden="1">#REF!</definedName>
    <definedName name="XRefPaste8Row" localSheetId="8" hidden="1">#REF!</definedName>
    <definedName name="XRefPaste8Row" hidden="1">#REF!</definedName>
    <definedName name="XRefPaste9" hidden="1">#REF!</definedName>
    <definedName name="XRefPaste90" localSheetId="8" hidden="1">#REF!</definedName>
    <definedName name="XRefPaste90" hidden="1">#REF!</definedName>
    <definedName name="XRefPaste90Row" localSheetId="8" hidden="1">#REF!</definedName>
    <definedName name="XRefPaste90Row" hidden="1">#REF!</definedName>
    <definedName name="XRefPaste91" localSheetId="8" hidden="1">#REF!</definedName>
    <definedName name="XRefPaste91" hidden="1">#REF!</definedName>
    <definedName name="XRefPaste91Row" localSheetId="8" hidden="1">#REF!</definedName>
    <definedName name="XRefPaste91Row" hidden="1">#REF!</definedName>
    <definedName name="XRefPaste92" localSheetId="8" hidden="1">#REF!</definedName>
    <definedName name="XRefPaste92" hidden="1">#REF!</definedName>
    <definedName name="XRefPaste92Row" localSheetId="8" hidden="1">#REF!</definedName>
    <definedName name="XRefPaste92Row" hidden="1">#REF!</definedName>
    <definedName name="XRefPaste93" localSheetId="8" hidden="1">#REF!</definedName>
    <definedName name="XRefPaste93" hidden="1">#REF!</definedName>
    <definedName name="XRefPaste93Row" localSheetId="8" hidden="1">#REF!</definedName>
    <definedName name="XRefPaste93Row" hidden="1">#REF!</definedName>
    <definedName name="XRefPaste94" localSheetId="8" hidden="1">#REF!</definedName>
    <definedName name="XRefPaste94" hidden="1">#REF!</definedName>
    <definedName name="XRefPaste94Row" localSheetId="8" hidden="1">#REF!</definedName>
    <definedName name="XRefPaste94Row" hidden="1">#REF!</definedName>
    <definedName name="XRefPaste95" localSheetId="8" hidden="1">#REF!</definedName>
    <definedName name="XRefPaste95" hidden="1">#REF!</definedName>
    <definedName name="XRefPaste95Row" localSheetId="8" hidden="1">#REF!</definedName>
    <definedName name="XRefPaste95Row" hidden="1">#REF!</definedName>
    <definedName name="XRefPaste96" localSheetId="8" hidden="1">#REF!</definedName>
    <definedName name="XRefPaste96" hidden="1">#REF!</definedName>
    <definedName name="XRefPaste96Row" localSheetId="8" hidden="1">#REF!</definedName>
    <definedName name="XRefPaste96Row" hidden="1">#REF!</definedName>
    <definedName name="XRefPaste97" localSheetId="8" hidden="1">#REF!</definedName>
    <definedName name="XRefPaste97" hidden="1">#REF!</definedName>
    <definedName name="XRefPaste97Row" localSheetId="8" hidden="1">#REF!</definedName>
    <definedName name="XRefPaste97Row" hidden="1">#REF!</definedName>
    <definedName name="XRefPaste98" localSheetId="8" hidden="1">#REF!</definedName>
    <definedName name="XRefPaste98" hidden="1">#REF!</definedName>
    <definedName name="XRefPaste98Row" localSheetId="8" hidden="1">#REF!</definedName>
    <definedName name="XRefPaste98Row" hidden="1">#REF!</definedName>
    <definedName name="XRefPaste99" localSheetId="8" hidden="1">#REF!</definedName>
    <definedName name="XRefPaste99" hidden="1">#REF!</definedName>
    <definedName name="XRefPaste99Row" localSheetId="8" hidden="1">#REF!</definedName>
    <definedName name="XRefPaste99Row" hidden="1">#REF!</definedName>
    <definedName name="XRefPaste9Row" localSheetId="8" hidden="1">#REF!</definedName>
    <definedName name="XRefPaste9Row" hidden="1">#REF!</definedName>
    <definedName name="XRefPasteRangeCount" localSheetId="8" hidden="1">6</definedName>
    <definedName name="XRefPasteRangeCount" hidden="1">1</definedName>
    <definedName name="xx">#REF!</definedName>
    <definedName name="Z_599159CD_1620_491F_A2F6_FFBFC633DFF1_.wvu.FilterData" localSheetId="4" hidden="1">'BG 032021'!$A$4:$D$134</definedName>
    <definedName name="Z_599159CD_1620_491F_A2F6_FFBFC633DFF1_.wvu.FilterData" localSheetId="3" hidden="1">'BG 2020'!$A$4:$D$134</definedName>
    <definedName name="Z_599159CD_1620_491F_A2F6_FFBFC633DFF1_.wvu.FilterData" localSheetId="5" hidden="1">Clasificación!$A$4:$R$1360</definedName>
    <definedName name="Z_599159CD_1620_491F_A2F6_FFBFC633DFF1_.wvu.PrintArea" localSheetId="6" hidden="1">'Balance General'!$A$1:$J$71</definedName>
    <definedName name="Z_599159CD_1620_491F_A2F6_FFBFC633DFF1_.wvu.PrintArea" localSheetId="7" hidden="1">'Estado de Resultados'!$A$1:$H$82</definedName>
    <definedName name="Z_599159CD_1620_491F_A2F6_FFBFC633DFF1_.wvu.PrintArea" localSheetId="9" hidden="1">'Flujo de Efectivo'!$A$1:$F$53</definedName>
    <definedName name="Z_599159CD_1620_491F_A2F6_FFBFC633DFF1_.wvu.PrintArea" localSheetId="12" hidden="1">'Nota 5 - Inc. 5.a a 5.d'!$A$1:$J$88</definedName>
    <definedName name="Z_599159CD_1620_491F_A2F6_FFBFC633DFF1_.wvu.PrintArea" localSheetId="13" hidden="1">'Nota 5 - Inc. 5.e'!$A$1:$I$77</definedName>
    <definedName name="Z_599159CD_1620_491F_A2F6_FFBFC633DFF1_.wvu.PrintArea" localSheetId="14" hidden="1">'Nota 5 - Inc. 5.f a 5aa'!$A$1:$I$188</definedName>
    <definedName name="Z_599159CD_1620_491F_A2F6_FFBFC633DFF1_.wvu.PrintArea" localSheetId="15" hidden="1">'Nota 6 a Nota 12'!$A$1:$I$51</definedName>
    <definedName name="Z_599159CD_1620_491F_A2F6_FFBFC633DFF1_.wvu.PrintArea" localSheetId="11" hidden="1">'Notas 1 a Nota 4'!$A$1:$L$100</definedName>
    <definedName name="Z_599159CD_1620_491F_A2F6_FFBFC633DFF1_.wvu.PrintArea" localSheetId="8" hidden="1">'Variación Patrimonio Neto'!$B$2:$M$28</definedName>
    <definedName name="Z_599159CD_1620_491F_A2F6_FFBFC633DFF1_.wvu.Rows" localSheetId="9" hidden="1">'Flujo de Efectivo'!$27:$27</definedName>
    <definedName name="Z_7304E215_0A5B_437F_BDA4_22E455009386_.wvu.Rows" localSheetId="16" hidden="1">'Cartera Propia'!#REF!</definedName>
    <definedName name="Z_7F8679DA_D059_4901_ACAC_85DFCE49504A_.wvu.FilterData" localSheetId="4" hidden="1">'BG 032021'!$A$4:$D$134</definedName>
    <definedName name="Z_7F8679DA_D059_4901_ACAC_85DFCE49504A_.wvu.FilterData" localSheetId="3" hidden="1">'BG 2020'!$A$4:$D$134</definedName>
    <definedName name="Z_7F8679DA_D059_4901_ACAC_85DFCE49504A_.wvu.FilterData" localSheetId="5" hidden="1">Clasificación!$A$4:$R$1360</definedName>
    <definedName name="Z_7F8679DA_D059_4901_ACAC_85DFCE49504A_.wvu.PrintArea" localSheetId="6" hidden="1">'Balance General'!$A$1:$J$71</definedName>
    <definedName name="Z_7F8679DA_D059_4901_ACAC_85DFCE49504A_.wvu.PrintArea" localSheetId="7" hidden="1">'Estado de Resultados'!$A$1:$H$82</definedName>
    <definedName name="Z_7F8679DA_D059_4901_ACAC_85DFCE49504A_.wvu.PrintArea" localSheetId="9" hidden="1">'Flujo de Efectivo'!$A$1:$F$53</definedName>
    <definedName name="Z_7F8679DA_D059_4901_ACAC_85DFCE49504A_.wvu.PrintArea" localSheetId="12" hidden="1">'Nota 5 - Inc. 5.a a 5.d'!$A$1:$J$88</definedName>
    <definedName name="Z_7F8679DA_D059_4901_ACAC_85DFCE49504A_.wvu.PrintArea" localSheetId="13" hidden="1">'Nota 5 - Inc. 5.e'!$A$1:$I$77</definedName>
    <definedName name="Z_7F8679DA_D059_4901_ACAC_85DFCE49504A_.wvu.PrintArea" localSheetId="14" hidden="1">'Nota 5 - Inc. 5.f a 5aa'!$A$1:$I$188</definedName>
    <definedName name="Z_7F8679DA_D059_4901_ACAC_85DFCE49504A_.wvu.PrintArea" localSheetId="15" hidden="1">'Nota 6 a Nota 12'!$A$1:$I$51</definedName>
    <definedName name="Z_7F8679DA_D059_4901_ACAC_85DFCE49504A_.wvu.PrintArea" localSheetId="11" hidden="1">'Notas 1 a Nota 4'!$A$1:$L$100</definedName>
    <definedName name="Z_7F8679DA_D059_4901_ACAC_85DFCE49504A_.wvu.PrintArea" localSheetId="8" hidden="1">'Variación Patrimonio Neto'!$B$2:$M$28</definedName>
    <definedName name="Z_7F8679DA_D059_4901_ACAC_85DFCE49504A_.wvu.Rows" localSheetId="9" hidden="1">'Flujo de Efectivo'!$27:$27</definedName>
    <definedName name="Z_970CBB53_F4B3_462F_AEFE_2BC403F5F0AD_.wvu.FilterData" localSheetId="4" hidden="1">'BG 032021'!$A$4:$D$134</definedName>
    <definedName name="Z_970CBB53_F4B3_462F_AEFE_2BC403F5F0AD_.wvu.FilterData" localSheetId="3" hidden="1">'BG 2020'!$A$4:$D$134</definedName>
    <definedName name="Z_970CBB53_F4B3_462F_AEFE_2BC403F5F0AD_.wvu.FilterData" localSheetId="5" hidden="1">Clasificación!$A$4:$J$479</definedName>
    <definedName name="Z_970CBB53_F4B3_462F_AEFE_2BC403F5F0AD_.wvu.PrintArea" localSheetId="6" hidden="1">'Balance General'!$A$1:$I$71</definedName>
    <definedName name="Z_970CBB53_F4B3_462F_AEFE_2BC403F5F0AD_.wvu.PrintArea" localSheetId="7" hidden="1">'Estado de Resultados'!$A$1:$H$82</definedName>
    <definedName name="Z_970CBB53_F4B3_462F_AEFE_2BC403F5F0AD_.wvu.PrintArea" localSheetId="9" hidden="1">'Flujo de Efectivo'!$A$1:$F$53</definedName>
    <definedName name="Z_970CBB53_F4B3_462F_AEFE_2BC403F5F0AD_.wvu.PrintArea" localSheetId="12" hidden="1">'Nota 5 - Inc. 5.a a 5.d'!$A$1:$J$88</definedName>
    <definedName name="Z_970CBB53_F4B3_462F_AEFE_2BC403F5F0AD_.wvu.PrintArea" localSheetId="13" hidden="1">'Nota 5 - Inc. 5.e'!$A$1:$I$77</definedName>
    <definedName name="Z_970CBB53_F4B3_462F_AEFE_2BC403F5F0AD_.wvu.PrintArea" localSheetId="14" hidden="1">'Nota 5 - Inc. 5.f a 5aa'!$A$1:$I$188</definedName>
    <definedName name="Z_970CBB53_F4B3_462F_AEFE_2BC403F5F0AD_.wvu.PrintArea" localSheetId="15" hidden="1">'Nota 6 a Nota 12'!$A$1:$I$51</definedName>
    <definedName name="Z_970CBB53_F4B3_462F_AEFE_2BC403F5F0AD_.wvu.PrintArea" localSheetId="11" hidden="1">'Notas 1 a Nota 4'!$A$3:$L$100</definedName>
    <definedName name="Z_970CBB53_F4B3_462F_AEFE_2BC403F5F0AD_.wvu.PrintArea" localSheetId="8" hidden="1">'Variación Patrimonio Neto'!$B$2:$M$28</definedName>
    <definedName name="Z_970CBB53_F4B3_462F_AEFE_2BC403F5F0AD_.wvu.Rows" localSheetId="9" hidden="1">'Flujo de Efectivo'!$27:$27</definedName>
    <definedName name="zdfd" localSheetId="2" hidden="1">#REF!</definedName>
    <definedName name="zdfd" hidden="1">#REF!</definedName>
  </definedNames>
  <calcPr calcId="191029"/>
  <customWorkbookViews>
    <customWorkbookView name="Galeano, Analia (LATCO - Asuncion) - Personal View" guid="{970CBB53-F4B3-462F-AEFE-2BC403F5F0AD}" mergeInterval="0" personalView="1" maximized="1" xWindow="-8" yWindow="-8" windowWidth="1382" windowHeight="744" tabRatio="954" activeSheetId="5" showComments="commIndAndComment"/>
    <customWorkbookView name="Jimmy Maubet - Vista personalizada" guid="{7F8679DA-D059-4901-ACAC-85DFCE49504A}" mergeInterval="0" personalView="1" maximized="1" xWindow="-8" yWindow="-8" windowWidth="1382" windowHeight="744" tabRatio="910" activeSheetId="12"/>
    <customWorkbookView name="Dahiana Sanchez - Vista personalizada" guid="{599159CD-1620-491F-A2F6-FFBFC633DFF1}" mergeInterval="0" personalView="1" maximized="1" xWindow="-9" yWindow="-9" windowWidth="1938" windowHeight="1048" tabRatio="91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4" i="8" l="1"/>
  <c r="R74" i="8"/>
  <c r="R62" i="8"/>
  <c r="R15" i="8"/>
  <c r="R16" i="8"/>
  <c r="S19" i="8" l="1"/>
  <c r="I83" i="8"/>
  <c r="H82" i="8"/>
  <c r="R75" i="8"/>
  <c r="Z75" i="8" s="1"/>
  <c r="S18" i="8"/>
  <c r="R17" i="8"/>
  <c r="Z62" i="8"/>
  <c r="R63" i="8"/>
  <c r="Z63" i="8" s="1"/>
  <c r="R102" i="8" l="1"/>
  <c r="Z18" i="8"/>
  <c r="Z74" i="8"/>
  <c r="Z19" i="8"/>
  <c r="Z17" i="8"/>
  <c r="Z16" i="8"/>
  <c r="R107" i="8" l="1"/>
  <c r="V31" i="19"/>
  <c r="T22" i="19" l="1"/>
  <c r="T21" i="19"/>
  <c r="T20" i="19"/>
  <c r="T19" i="19"/>
  <c r="J31" i="19"/>
  <c r="M31" i="19"/>
  <c r="O29" i="19"/>
  <c r="N29" i="19"/>
  <c r="L31" i="19"/>
  <c r="O28" i="19"/>
  <c r="N28" i="19"/>
  <c r="O27" i="19"/>
  <c r="N27" i="19"/>
  <c r="N31" i="19" s="1"/>
  <c r="N22" i="19"/>
  <c r="P22" i="19" s="1"/>
  <c r="N21" i="19"/>
  <c r="P21" i="19" s="1"/>
  <c r="N20" i="19"/>
  <c r="P20" i="19" s="1"/>
  <c r="N19" i="19"/>
  <c r="P19" i="19" s="1"/>
  <c r="N18" i="19"/>
  <c r="P18" i="19" s="1"/>
  <c r="T18" i="19" s="1"/>
  <c r="N17" i="19"/>
  <c r="P17" i="19" s="1"/>
  <c r="T17" i="19" s="1"/>
  <c r="N16" i="19"/>
  <c r="P16" i="19" s="1"/>
  <c r="T16" i="19" s="1"/>
  <c r="N15" i="19"/>
  <c r="P15" i="19" s="1"/>
  <c r="T15" i="19" s="1"/>
  <c r="N14" i="19"/>
  <c r="P14" i="19" s="1"/>
  <c r="T14" i="19" s="1"/>
  <c r="N13" i="19"/>
  <c r="P13" i="19" s="1"/>
  <c r="T13" i="19" s="1"/>
  <c r="N12" i="19"/>
  <c r="P12" i="19" s="1"/>
  <c r="T12" i="19" s="1"/>
  <c r="N11" i="19"/>
  <c r="P11" i="19" s="1"/>
  <c r="T11" i="19" s="1"/>
  <c r="N10" i="19"/>
  <c r="K24" i="19" l="1"/>
  <c r="I24" i="19"/>
  <c r="L24" i="19"/>
  <c r="P10" i="19"/>
  <c r="M24" i="19"/>
  <c r="P28" i="19"/>
  <c r="T28" i="19" s="1"/>
  <c r="I31" i="19"/>
  <c r="K31" i="19"/>
  <c r="J24" i="19"/>
  <c r="P29" i="19"/>
  <c r="P27" i="19"/>
  <c r="N24" i="19" l="1"/>
  <c r="T27" i="19"/>
  <c r="T29" i="19"/>
  <c r="P24" i="19"/>
  <c r="P31" i="19" s="1"/>
  <c r="P34" i="19" s="1"/>
  <c r="T10" i="19"/>
  <c r="T31" i="19" l="1"/>
  <c r="J102" i="8" l="1"/>
  <c r="Z99" i="8"/>
  <c r="Z97" i="8"/>
  <c r="Z96" i="8"/>
  <c r="Z94" i="8"/>
  <c r="Z91" i="8"/>
  <c r="Z88" i="8"/>
  <c r="Z81" i="8"/>
  <c r="Z80" i="8"/>
  <c r="Z79" i="8"/>
  <c r="Z77" i="8"/>
  <c r="Z71" i="8"/>
  <c r="Z70" i="8"/>
  <c r="Z69" i="8"/>
  <c r="Z56" i="8"/>
  <c r="Z55" i="8"/>
  <c r="Z52" i="8"/>
  <c r="Z51" i="8"/>
  <c r="Z49" i="8"/>
  <c r="Z46" i="8"/>
  <c r="Z41" i="8"/>
  <c r="Z37" i="8"/>
  <c r="Z33" i="8"/>
  <c r="Z31" i="8"/>
  <c r="Z30" i="8"/>
  <c r="Z29" i="8"/>
  <c r="Z28" i="8"/>
  <c r="Z27" i="8"/>
  <c r="Z26" i="8"/>
  <c r="Z25" i="8"/>
  <c r="Z24" i="8"/>
  <c r="Z22" i="8"/>
  <c r="Z21" i="8"/>
  <c r="I93" i="8"/>
  <c r="I92" i="8"/>
  <c r="I89" i="8"/>
  <c r="I87" i="8"/>
  <c r="I86" i="8"/>
  <c r="H84" i="8"/>
  <c r="I85" i="8"/>
  <c r="G59" i="8"/>
  <c r="I9" i="8"/>
  <c r="Z95" i="8" l="1"/>
  <c r="G58" i="8"/>
  <c r="Z58" i="8" s="1"/>
  <c r="I20" i="8"/>
  <c r="Z20" i="8" s="1"/>
  <c r="I45" i="8"/>
  <c r="Z15" i="8"/>
  <c r="H43" i="8"/>
  <c r="I10" i="8"/>
  <c r="G7" i="8"/>
  <c r="I40" i="8"/>
  <c r="Z40" i="8" s="1"/>
  <c r="Z50" i="8"/>
  <c r="I44" i="8"/>
  <c r="Z23" i="8"/>
  <c r="I68" i="8"/>
  <c r="Z68" i="8" s="1"/>
  <c r="I72" i="8"/>
  <c r="Z72" i="8" s="1"/>
  <c r="H42" i="8"/>
  <c r="Z42" i="8" s="1"/>
  <c r="I73" i="8"/>
  <c r="Z73" i="8" s="1"/>
  <c r="Z93" i="8"/>
  <c r="Z92" i="8"/>
  <c r="Z85" i="8"/>
  <c r="Z61" i="8"/>
  <c r="Z84" i="8"/>
  <c r="I98" i="8"/>
  <c r="Z98" i="8" s="1"/>
  <c r="G64" i="8"/>
  <c r="Z64" i="8" s="1"/>
  <c r="Z86" i="8"/>
  <c r="Z38" i="8"/>
  <c r="Z54" i="8"/>
  <c r="Y65" i="8"/>
  <c r="Z65" i="8" s="1"/>
  <c r="Z87" i="8"/>
  <c r="I76" i="8"/>
  <c r="Z76" i="8" s="1"/>
  <c r="K35" i="8"/>
  <c r="Z35" i="8" s="1"/>
  <c r="I39" i="8"/>
  <c r="I67" i="8"/>
  <c r="Z67" i="8" s="1"/>
  <c r="Z89" i="8"/>
  <c r="Z82" i="8"/>
  <c r="Z59" i="8"/>
  <c r="G66" i="8"/>
  <c r="Z100" i="8" l="1"/>
  <c r="Z32" i="8"/>
  <c r="Z57" i="8"/>
  <c r="Z45" i="8"/>
  <c r="Z43" i="8"/>
  <c r="Z44" i="8"/>
  <c r="Z47" i="8"/>
  <c r="I102" i="8"/>
  <c r="Z39" i="8"/>
  <c r="G60" i="8"/>
  <c r="Z60" i="8" s="1"/>
  <c r="C62" i="17"/>
  <c r="D60" i="17"/>
  <c r="C60" i="17"/>
  <c r="C56" i="17" s="1"/>
  <c r="D57" i="17"/>
  <c r="C57" i="17"/>
  <c r="C49" i="17"/>
  <c r="C40" i="17"/>
  <c r="C39" i="17"/>
  <c r="D37" i="17"/>
  <c r="D33" i="17"/>
  <c r="D28" i="17" s="1"/>
  <c r="C28" i="17"/>
  <c r="D5" i="17"/>
  <c r="C5" i="17"/>
  <c r="C37" i="17" l="1"/>
  <c r="Z53" i="8"/>
  <c r="C69" i="17"/>
  <c r="C71" i="17" s="1"/>
  <c r="D56" i="17"/>
  <c r="D69" i="17" s="1"/>
  <c r="Y90" i="8" l="1"/>
  <c r="Z90" i="8" s="1"/>
  <c r="K78" i="8"/>
  <c r="Z78" i="8" s="1"/>
  <c r="S66" i="8" l="1"/>
  <c r="Z66" i="8" l="1"/>
  <c r="S102" i="8"/>
  <c r="S107" i="8" l="1"/>
  <c r="G102" i="8" l="1"/>
  <c r="K36" i="8"/>
  <c r="Z36" i="8" s="1"/>
  <c r="Z14" i="8" l="1"/>
  <c r="X102" i="8" l="1"/>
  <c r="W102" i="8"/>
  <c r="P102" i="8"/>
  <c r="N102" i="8"/>
  <c r="Z8" i="8" l="1"/>
  <c r="U48" i="8"/>
  <c r="Z48" i="8" s="1"/>
  <c r="Q102" i="8"/>
  <c r="K34" i="8" l="1"/>
  <c r="Z34" i="8" s="1"/>
  <c r="Z6" i="8"/>
  <c r="Z13" i="8"/>
  <c r="Z9" i="8" l="1"/>
  <c r="K102" i="8"/>
  <c r="H102" i="8"/>
  <c r="M102" i="8"/>
  <c r="Y102" i="8"/>
  <c r="Y103" i="8" l="1"/>
  <c r="J61" i="2" l="1"/>
  <c r="J60" i="2"/>
  <c r="J55" i="2"/>
  <c r="J54" i="2"/>
  <c r="Z101" i="8" l="1"/>
  <c r="Z7" i="8" l="1"/>
  <c r="Z11" i="8" l="1"/>
  <c r="Z10" i="8" l="1"/>
  <c r="Z12" i="8"/>
  <c r="Z102" i="8" l="1"/>
  <c r="T102" i="8"/>
  <c r="V102" i="8" l="1"/>
  <c r="O102" i="8"/>
  <c r="T103" i="8" s="1"/>
  <c r="L102" i="8" l="1"/>
  <c r="L103" i="8" l="1"/>
  <c r="U102" i="8" l="1"/>
  <c r="Z103" i="8" l="1"/>
  <c r="AA104" i="8" s="1"/>
  <c r="X103" i="8"/>
  <c r="AA105" i="8" l="1"/>
  <c r="AA106" i="8" l="1"/>
</calcChain>
</file>

<file path=xl/sharedStrings.xml><?xml version="1.0" encoding="utf-8"?>
<sst xmlns="http://schemas.openxmlformats.org/spreadsheetml/2006/main" count="7561" uniqueCount="1492">
  <si>
    <t>USD</t>
  </si>
  <si>
    <t>Cuenta</t>
  </si>
  <si>
    <t>Moneda</t>
  </si>
  <si>
    <t>ACTIVO</t>
  </si>
  <si>
    <t>ACTIVO CORRIENTE</t>
  </si>
  <si>
    <t>DISPONIBILIDADES</t>
  </si>
  <si>
    <t>GS</t>
  </si>
  <si>
    <t>ACTIVO NO CORRIENTE</t>
  </si>
  <si>
    <t>PASIVO</t>
  </si>
  <si>
    <t>PASIVO CORRIENTE</t>
  </si>
  <si>
    <t>PROVISIONES</t>
  </si>
  <si>
    <t>CAPITAL</t>
  </si>
  <si>
    <t>RESERVAS</t>
  </si>
  <si>
    <t>RESULTADO DEL EJERCICIO</t>
  </si>
  <si>
    <t>INGRESOS OPERATIVOS</t>
  </si>
  <si>
    <t>GASTOS DE ADMINISTRACION</t>
  </si>
  <si>
    <t>IMPUESTO A LA RENTA</t>
  </si>
  <si>
    <t xml:space="preserve">Caja </t>
  </si>
  <si>
    <t>Bancos</t>
  </si>
  <si>
    <t>TOTAL ACTIVO CORRIENTE</t>
  </si>
  <si>
    <t>PN</t>
  </si>
  <si>
    <t>ORDEN</t>
  </si>
  <si>
    <t>PATRIMONIO NETO</t>
  </si>
  <si>
    <t>TOTAL ACTIVO NO CORRIENTE</t>
  </si>
  <si>
    <t>TOTAL ACTIVO</t>
  </si>
  <si>
    <t>Otros Pasivos</t>
  </si>
  <si>
    <t>TOTAL PASIVO CORRIENTE</t>
  </si>
  <si>
    <t>TOTAL PASIVO</t>
  </si>
  <si>
    <t>TOTAL PASIVO Y PATRIMONIO NETO</t>
  </si>
  <si>
    <t>Clasificacion</t>
  </si>
  <si>
    <t>Para los EEFF</t>
  </si>
  <si>
    <t xml:space="preserve">INGRESOS OPERATIVOS </t>
  </si>
  <si>
    <t xml:space="preserve">GASTOS OPERATIVOS </t>
  </si>
  <si>
    <t>Aranceles por negociación Bolsa de Valores</t>
  </si>
  <si>
    <t>Gastos por comisiones y servicios</t>
  </si>
  <si>
    <t>RESULTADO OPERATIVO BRUTO</t>
  </si>
  <si>
    <t>Publicidad y propaganda</t>
  </si>
  <si>
    <t>Otros gastos de comercialización</t>
  </si>
  <si>
    <t>Folletos e impresos</t>
  </si>
  <si>
    <t xml:space="preserve">GASTOS DE ADMINISTRACIÓN </t>
  </si>
  <si>
    <t>TOTAL</t>
  </si>
  <si>
    <t>Seguros</t>
  </si>
  <si>
    <t>Gastos generales</t>
  </si>
  <si>
    <t>Impuestos, tasas y contribuciones</t>
  </si>
  <si>
    <t>RESULTADO OPERATIVO NETO</t>
  </si>
  <si>
    <t>PERDIDA/UTILIDAD ANTES DE IMPUESTO</t>
  </si>
  <si>
    <t>Movimientos</t>
  </si>
  <si>
    <t>Resultado del ejercicio</t>
  </si>
  <si>
    <t>FLUJO DE EFECTIVO POR ACTIVIDADES OPERATIVAS</t>
  </si>
  <si>
    <t>Efectivo pagado a empleados</t>
  </si>
  <si>
    <t>Total de Efectivo de las actividades operativas antes del cambio en los activos de operaciones</t>
  </si>
  <si>
    <t>Efectivo neto de actividades de operación</t>
  </si>
  <si>
    <t>FLUJO DE EFECTIVO POR ACTIVIDADES DE INVERSIÓN</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</si>
  <si>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</si>
  <si>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</si>
  <si>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</si>
  <si>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</si>
  <si>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</si>
  <si>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</si>
  <si>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Efectivo y su equivalente al cierre del período</t>
  </si>
  <si>
    <t>Concepto</t>
  </si>
  <si>
    <t>Total</t>
  </si>
  <si>
    <t>CDA</t>
  </si>
  <si>
    <t>Acción de la Bolsa de Valores</t>
  </si>
  <si>
    <t>Sobregiros Bancarios</t>
  </si>
  <si>
    <t>Moneda Extranjera</t>
  </si>
  <si>
    <t>Moneda Nacional</t>
  </si>
  <si>
    <t>Totales</t>
  </si>
  <si>
    <t>Intereses pagados</t>
  </si>
  <si>
    <t>Impuesto a la Renta</t>
  </si>
  <si>
    <t>Gastos Bancarios</t>
  </si>
  <si>
    <t>Recaudaciones a Depositar</t>
  </si>
  <si>
    <t>Documentos y cuentas por pagar</t>
  </si>
  <si>
    <t>Títulos de Renta Variable</t>
  </si>
  <si>
    <t>Menos: Previsión por menor valor</t>
  </si>
  <si>
    <t>Títulos de Renta Fija</t>
  </si>
  <si>
    <t>Impuesto a la Renta a Pagar</t>
  </si>
  <si>
    <t>Aportes y Retenciones a pagar</t>
  </si>
  <si>
    <t>Deudores Varios</t>
  </si>
  <si>
    <t>Menos: Previsión para cuentas a cobrar a personas y</t>
  </si>
  <si>
    <t>Derechos sobre títulos por Contratos de Underwriting</t>
  </si>
  <si>
    <t>Otros Activos</t>
  </si>
  <si>
    <t>Deudores por Intermediación</t>
  </si>
  <si>
    <t>Créditos en Gestión de Cobro</t>
  </si>
  <si>
    <t>(Depreciación Acumulada)</t>
  </si>
  <si>
    <t>Licencia</t>
  </si>
  <si>
    <t>Marcas</t>
  </si>
  <si>
    <t>Gastos de desarrollo</t>
  </si>
  <si>
    <t>(Amortización Acumulada)</t>
  </si>
  <si>
    <t>PASIVO NO CORRIENTE</t>
  </si>
  <si>
    <t>Cuentas a Pagar</t>
  </si>
  <si>
    <t>Previsión para indemnización</t>
  </si>
  <si>
    <t>TOTAL PASIVO NO CORRIENTE</t>
  </si>
  <si>
    <t>Presidente</t>
  </si>
  <si>
    <t>Comisiones por operaciones en rueda</t>
  </si>
  <si>
    <t>Comisiones por contratos de colocación primaria de renta fija</t>
  </si>
  <si>
    <t>Comisiones por contratos de colocación primaria</t>
  </si>
  <si>
    <t>Por intermediación de renta fija en rueda</t>
  </si>
  <si>
    <t>Ingresos por asesoría financiera</t>
  </si>
  <si>
    <t>Ingresos por intereses y dividendos de cartera propia</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</si>
  <si>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</si>
  <si>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</si>
  <si>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</si>
  <si>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</si>
  <si>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</si>
  <si>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</si>
  <si>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</si>
  <si>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</si>
  <si>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</si>
  <si>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</si>
  <si>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</si>
  <si>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</si>
  <si>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</si>
  <si>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</si>
  <si>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</si>
  <si>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</si>
  <si>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</si>
  <si>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</si>
  <si>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</si>
  <si>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</si>
  <si>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temporarias</t>
  </si>
  <si>
    <t>Intereses percibidos</t>
  </si>
  <si>
    <t>Dividendos percibidos</t>
  </si>
  <si>
    <t>Efectivo neto (o usado) en actividades de inversión</t>
  </si>
  <si>
    <t>Acciones de Empresas</t>
  </si>
  <si>
    <t>CRÉDITOS</t>
  </si>
  <si>
    <t>Custodia de Valores</t>
  </si>
  <si>
    <t>Representante de Obligacionistas</t>
  </si>
  <si>
    <t>Accionistas</t>
  </si>
  <si>
    <t>Sucursales</t>
  </si>
  <si>
    <t>Préstamos al Personal</t>
  </si>
  <si>
    <t>Operaciones de Reporto</t>
  </si>
  <si>
    <t>IVA Crédito Fiscal</t>
  </si>
  <si>
    <t>Anticipos al Personal</t>
  </si>
  <si>
    <t>Retencion IVA</t>
  </si>
  <si>
    <t>INVERSIONES PERMANENTES</t>
  </si>
  <si>
    <t>Instalaciones</t>
  </si>
  <si>
    <t>Gastos de Constitución</t>
  </si>
  <si>
    <t>Aportes y Retenciones a Pagar</t>
  </si>
  <si>
    <t>Sueldos y Jornales a Pagar</t>
  </si>
  <si>
    <t>Aguinaldos a Pagar</t>
  </si>
  <si>
    <t>Comisiones</t>
  </si>
  <si>
    <t>Otros Ingresos</t>
  </si>
  <si>
    <t>Otras cuentas por cobrar</t>
  </si>
  <si>
    <t>CAPITAL SOCIAL</t>
  </si>
  <si>
    <t>Capital Integrado</t>
  </si>
  <si>
    <t>Resultados Acumulados</t>
  </si>
  <si>
    <t>Resultado del Ejercicio</t>
  </si>
  <si>
    <t>INGRESOS</t>
  </si>
  <si>
    <t>Descuentos Obtenidos</t>
  </si>
  <si>
    <t>Sueldos y Jornales</t>
  </si>
  <si>
    <t>Otras Remuneraciones</t>
  </si>
  <si>
    <t>Aguinaldos</t>
  </si>
  <si>
    <t>Vacaciones</t>
  </si>
  <si>
    <t>Capacitación y Entrenamiento</t>
  </si>
  <si>
    <t>Gastos de Representación</t>
  </si>
  <si>
    <t>Gastos de Viaje</t>
  </si>
  <si>
    <t>Gastos Legales</t>
  </si>
  <si>
    <t>Mantenimiento y Reparaciones</t>
  </si>
  <si>
    <t>Cuotas y Suscripciones</t>
  </si>
  <si>
    <t>Intereses y Gastos de Sobregiros</t>
  </si>
  <si>
    <t>Registro de Garantías Otorgadas</t>
  </si>
  <si>
    <t>Registro de Garantías Recibidas</t>
  </si>
  <si>
    <t>US</t>
  </si>
  <si>
    <t>Código Cuenta</t>
  </si>
  <si>
    <t>Reservas</t>
  </si>
  <si>
    <t>Otras Provisiones</t>
  </si>
  <si>
    <t>EGRESOS</t>
  </si>
  <si>
    <t>Otros Ingresos Operativos</t>
  </si>
  <si>
    <t>Honorarios Profesionales</t>
  </si>
  <si>
    <t xml:space="preserve">Deudores Varios </t>
  </si>
  <si>
    <t>Moneda GS</t>
  </si>
  <si>
    <t>Moneda USD</t>
  </si>
  <si>
    <t>Intereses Pagados</t>
  </si>
  <si>
    <t xml:space="preserve">Diferencias de cambio </t>
  </si>
  <si>
    <t>Egresos extraordinarios</t>
  </si>
  <si>
    <t>AJUSTE DE RESULTADO DE EJERCICIOS ANTERIORES</t>
  </si>
  <si>
    <t>Ingresos</t>
  </si>
  <si>
    <t>Egresos</t>
  </si>
  <si>
    <t>Capital</t>
  </si>
  <si>
    <t>ACTIVOS CORRIENTES</t>
  </si>
  <si>
    <t>ACTIVOS NO CORRIENTES</t>
  </si>
  <si>
    <t>PASIVOS CORRIENTES</t>
  </si>
  <si>
    <t>CONCEPTO</t>
  </si>
  <si>
    <t>El rubro disponibilidades está compuesto por las siguientes cuentas:</t>
  </si>
  <si>
    <t>INFORMACIÓN SOBRE EL DOCUMENTO Y EMISOR</t>
  </si>
  <si>
    <t>VALOR NOMINAL UNITARIO</t>
  </si>
  <si>
    <t>VALOR CONTABLE</t>
  </si>
  <si>
    <t>CANTIDAD DE TITULOS</t>
  </si>
  <si>
    <t>TIPO DE TITULO</t>
  </si>
  <si>
    <t>EMISOR</t>
  </si>
  <si>
    <t>INVERSIONES TEMPORARIAS</t>
  </si>
  <si>
    <t>BVPASA</t>
  </si>
  <si>
    <t>ACCIÓN</t>
  </si>
  <si>
    <t xml:space="preserve">Menos: Previsión para incobrables </t>
  </si>
  <si>
    <t xml:space="preserve">empresas relacionadas </t>
  </si>
  <si>
    <t>Menos: Previsión para incobrables</t>
  </si>
  <si>
    <t>empresas relacionadas</t>
  </si>
  <si>
    <t>AUMENTOS</t>
  </si>
  <si>
    <t>NO CORRIENTE</t>
  </si>
  <si>
    <t>CORRIENTE</t>
  </si>
  <si>
    <t>DISMINUCIÓN</t>
  </si>
  <si>
    <t>Otros Gastos Operativos</t>
  </si>
  <si>
    <t xml:space="preserve">Créditos </t>
  </si>
  <si>
    <t xml:space="preserve">Previsiones </t>
  </si>
  <si>
    <t>Software</t>
  </si>
  <si>
    <t>INGRESOS FINANCIEROS</t>
  </si>
  <si>
    <t>Intereses Cobrados</t>
  </si>
  <si>
    <t>GASTOS DE COMERCIALIZACION</t>
  </si>
  <si>
    <t>Comisiones Pagadas</t>
  </si>
  <si>
    <t>Remuneraciones</t>
  </si>
  <si>
    <t>EGRESOS FISCALES</t>
  </si>
  <si>
    <t>Retencion Renta</t>
  </si>
  <si>
    <t>Recaudaciones a Depositar GS</t>
  </si>
  <si>
    <t>OK</t>
  </si>
  <si>
    <t>Gastos Generales</t>
  </si>
  <si>
    <t>Control</t>
  </si>
  <si>
    <t>HOJA DE TRABAJO</t>
  </si>
  <si>
    <t>CUENTAS</t>
  </si>
  <si>
    <t>BALANCE Y RESULTADOS</t>
  </si>
  <si>
    <t>ELIMINACIONES</t>
  </si>
  <si>
    <t>VARIACIÓN</t>
  </si>
  <si>
    <t>ACTIVIDADES DE OPERACIONES</t>
  </si>
  <si>
    <t>ACTIVIDADES DE INVERSIÓN</t>
  </si>
  <si>
    <t>ACTIVIDADES DE FINANCIAMIENTO</t>
  </si>
  <si>
    <t>DIFERENCIA DE CAMBIO</t>
  </si>
  <si>
    <t>DEBITOS</t>
  </si>
  <si>
    <t>DEBITOS (CRÉDITOS)</t>
  </si>
  <si>
    <t>Efectivo generado por otras actividades</t>
  </si>
  <si>
    <t>Disponibilidades</t>
  </si>
  <si>
    <t>Anticipo a proveedores locales</t>
  </si>
  <si>
    <t>Anticipo a proveedores del exterior</t>
  </si>
  <si>
    <t>Activos Fijos</t>
  </si>
  <si>
    <t>Aportes a capitalizar</t>
  </si>
  <si>
    <t>Reserva revaluo</t>
  </si>
  <si>
    <t>Reserva legal y facultativas</t>
  </si>
  <si>
    <t>Resultados acumulados</t>
  </si>
  <si>
    <t>Estado de Resultados</t>
  </si>
  <si>
    <t>Impuesto a la renta</t>
  </si>
  <si>
    <t>Activos Intangibles</t>
  </si>
  <si>
    <t>Deudas por Intermediacion Financiera</t>
  </si>
  <si>
    <t>Licencias Informaticas</t>
  </si>
  <si>
    <t>Menos: Amortiz. Acumulada</t>
  </si>
  <si>
    <t>Accion BVPASA</t>
  </si>
  <si>
    <t>Pagos No Aplicados IVA</t>
  </si>
  <si>
    <t>Gastos de Desarrollo</t>
  </si>
  <si>
    <t>Gastos de Constitucion Adm de Fondos</t>
  </si>
  <si>
    <t>Shirley Vichini</t>
  </si>
  <si>
    <t>Contadora</t>
  </si>
  <si>
    <t/>
  </si>
  <si>
    <t>NI</t>
  </si>
  <si>
    <t>I</t>
  </si>
  <si>
    <t>***</t>
  </si>
  <si>
    <t>***  I  : Cuenta Imputable</t>
  </si>
  <si>
    <t>***  NI : Cuenta No Imputable</t>
  </si>
  <si>
    <t>Acreedores varios</t>
  </si>
  <si>
    <t xml:space="preserve">Cuentas por cobrar a Personas y Empresas relacionadas </t>
  </si>
  <si>
    <t>2.1  Naturaleza jurídica de las actividades de la sociedad</t>
  </si>
  <si>
    <t>N/A</t>
  </si>
  <si>
    <t>VALOR DE COSTO</t>
  </si>
  <si>
    <t>VALOR DE COTIZACION</t>
  </si>
  <si>
    <t xml:space="preserve">Efecto de las variaciones en tipo de cambio </t>
  </si>
  <si>
    <t>Rodados</t>
  </si>
  <si>
    <t>NOMBRE</t>
  </si>
  <si>
    <t>RELACION</t>
  </si>
  <si>
    <t>TIPO DE OPERACIÓN</t>
  </si>
  <si>
    <t>ANTIGÜEDAD DE LA DEUDA</t>
  </si>
  <si>
    <t>VENCIMIENTO</t>
  </si>
  <si>
    <t>Accionista</t>
  </si>
  <si>
    <t>Totales:</t>
  </si>
  <si>
    <t>SALDOS</t>
  </si>
  <si>
    <t>PERSONA O EMPRESA VINCULADA</t>
  </si>
  <si>
    <t>Efectivo</t>
  </si>
  <si>
    <t>5.a) Valuación en moneda extranjera</t>
  </si>
  <si>
    <t>5.b) Posición en moneda extranjera</t>
  </si>
  <si>
    <t>-</t>
  </si>
  <si>
    <t>5.c) Diferencia de cambio en moneda extranjera</t>
  </si>
  <si>
    <t>5.d) Disponibilidades</t>
  </si>
  <si>
    <t>Deudores por intermediación</t>
  </si>
  <si>
    <t>Gastos de constitución</t>
  </si>
  <si>
    <t xml:space="preserve">Obligaciones por contratos de underwriting </t>
  </si>
  <si>
    <t>Acreedores por intermediación</t>
  </si>
  <si>
    <t>Documentos y cuentas por cobrar</t>
  </si>
  <si>
    <t>Cuentas por cobrar a personas y empresas relacionadas</t>
  </si>
  <si>
    <t>Deudores varios</t>
  </si>
  <si>
    <t>Otros pasivos corrientes</t>
  </si>
  <si>
    <t>IVA a pagar</t>
  </si>
  <si>
    <t>Retenciones de impuestos</t>
  </si>
  <si>
    <t>Otros pasivos</t>
  </si>
  <si>
    <t>PASIVOS NO CORRIENTES</t>
  </si>
  <si>
    <t>No aplicable</t>
  </si>
  <si>
    <t xml:space="preserve">Activos y pasivos en moneda extranjera </t>
  </si>
  <si>
    <t>Sobregiros en cuenta corriente</t>
  </si>
  <si>
    <t>Detalle</t>
  </si>
  <si>
    <t>Préstamos financieros</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</si>
  <si>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</si>
  <si>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</si>
  <si>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</si>
  <si>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</si>
  <si>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Moneda extranjera</t>
  </si>
  <si>
    <t>Clase</t>
  </si>
  <si>
    <t>Monto</t>
  </si>
  <si>
    <t>Tipo de cambio</t>
  </si>
  <si>
    <t>(Gs.)</t>
  </si>
  <si>
    <t xml:space="preserve">-     </t>
  </si>
  <si>
    <t xml:space="preserve">       - </t>
  </si>
  <si>
    <t>Banco Itaú Paraguay S.A.</t>
  </si>
  <si>
    <t xml:space="preserve">Total ejercicio actual </t>
  </si>
  <si>
    <t>Total ejercicio anterior</t>
  </si>
  <si>
    <t>Gastos no devengados</t>
  </si>
  <si>
    <t>Intereses a devengar</t>
  </si>
  <si>
    <t>Otros gastos de administración</t>
  </si>
  <si>
    <t>Resultados financieros netos</t>
  </si>
  <si>
    <t>Generados por activos</t>
  </si>
  <si>
    <t>Generados por pasivos</t>
  </si>
  <si>
    <t>Pagos a proveedores</t>
  </si>
  <si>
    <t>Otros activos no corrientes</t>
  </si>
  <si>
    <t>TOTAL PATRIMONIO NETO (Según el estado de variación del Patrimonio neto)</t>
  </si>
  <si>
    <t>Otras contingencias</t>
  </si>
  <si>
    <t>Total ejercicio Anterior</t>
  </si>
  <si>
    <t>Dividendos pagados</t>
  </si>
  <si>
    <t>Aportes de capital</t>
  </si>
  <si>
    <t>Adquisición de acciones y títulos de deuda (Cartera Propia)</t>
  </si>
  <si>
    <t>Total Ganancias por valuación en moneda extranjera</t>
  </si>
  <si>
    <t>Total Pérdidas por valuación en moneda extranjera</t>
  </si>
  <si>
    <t>Sobregiro en cuenta corriente</t>
  </si>
  <si>
    <t>INFORMACIÓN GENERAL DE LA ENTIDAD</t>
  </si>
  <si>
    <t>En desarrollo</t>
  </si>
  <si>
    <t>CARGO</t>
  </si>
  <si>
    <t>NOMBRE Y APELLIDO</t>
  </si>
  <si>
    <t>Directorio</t>
  </si>
  <si>
    <t>Capital emitido</t>
  </si>
  <si>
    <t>Capital suscripto</t>
  </si>
  <si>
    <t>Capital integrado</t>
  </si>
  <si>
    <t>Valor nominal de las acciones</t>
  </si>
  <si>
    <t>N°</t>
  </si>
  <si>
    <t>PERSONAS VINCULADAS</t>
  </si>
  <si>
    <t>Tipo de vínculo</t>
  </si>
  <si>
    <t>Director</t>
  </si>
  <si>
    <t>2.2) Participación en otras empresas</t>
  </si>
  <si>
    <t>3.1) Bases para la preparación de los estados financieros</t>
  </si>
  <si>
    <t>A continuación, se resumen las políticas de contabilidad más significativas aplicadas por la Sociedad:</t>
  </si>
  <si>
    <t>a) Bases de contabilización</t>
  </si>
  <si>
    <t>b) Información comparativa</t>
  </si>
  <si>
    <t>c) Uso de estimaciones</t>
  </si>
  <si>
    <t>La preparación de los siguientes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</si>
  <si>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3.2) Criterios de valuación</t>
  </si>
  <si>
    <t>El incremento neto en el valor de las acciones tiene contrapartida en el Patrimonio neto, registrado en la cuenta Superávit por revaluación de acciones, mientras que la disminución se reconoce como pérdidas en el estado de resultados.</t>
  </si>
  <si>
    <t>3.3) Política de constitución de previsiones</t>
  </si>
  <si>
    <t>Monto ajustado Gs.</t>
  </si>
  <si>
    <t xml:space="preserve">       -     </t>
  </si>
  <si>
    <t>INFORMACIÓN SOBRE EL EMISOR</t>
  </si>
  <si>
    <t>Gs.</t>
  </si>
  <si>
    <t xml:space="preserve"> Gs.</t>
  </si>
  <si>
    <t>SALDO AL INICIO DEL EJERCICIO</t>
  </si>
  <si>
    <t>Aportes no capitalizados</t>
  </si>
  <si>
    <t>Resultados del ejercicio</t>
  </si>
  <si>
    <t>El movimiento del patrimonio neto de la Sociedad es el siguiente:</t>
  </si>
  <si>
    <t>6.a) Compromisos directos</t>
  </si>
  <si>
    <t>6.b) Contingencias legales</t>
  </si>
  <si>
    <t>6.c) Garantías constituidas</t>
  </si>
  <si>
    <t>• Restricción de la posesión de la acción en BVPASA para operar como casa de bolsa.</t>
  </si>
  <si>
    <t>CB026</t>
  </si>
  <si>
    <t>47 de fecha 18 de setiembre 2017</t>
  </si>
  <si>
    <t>Nº 01 Folio 01-11 y siguientes de fecha 12 de Octubre de 2017</t>
  </si>
  <si>
    <t>Anticipo Impuesto a la Renta</t>
  </si>
  <si>
    <t>IVA Crédito Fiscal 10%</t>
  </si>
  <si>
    <t>Anticipos a Proveedores Gs</t>
  </si>
  <si>
    <t>CDA - Gs</t>
  </si>
  <si>
    <t>CDA - U$S</t>
  </si>
  <si>
    <t>Bonos Corporativos - Gs</t>
  </si>
  <si>
    <t>Bonos Corporativos - U$S</t>
  </si>
  <si>
    <t>CDA - U$S - VINCULADAS</t>
  </si>
  <si>
    <t>Dif. Precio (+) CDA - Gs</t>
  </si>
  <si>
    <t>Dif. Precio (-) CDA - Gs</t>
  </si>
  <si>
    <t>Dif. Precio (-) CDA - U$S</t>
  </si>
  <si>
    <t>Dif. Precio (-) Bonos Corporativos - Gs</t>
  </si>
  <si>
    <t>Int. a Cobrar - CDA - Gs</t>
  </si>
  <si>
    <t>Int. a Cobrar - CDA - U$S</t>
  </si>
  <si>
    <t>Int. a Cobrar - Bonos Corporativos - Gs</t>
  </si>
  <si>
    <t>Int. a Cobrar - Bonos Corporativos - U$S</t>
  </si>
  <si>
    <t>Int. a Cobrar - CDA - U$S VINCULADAS</t>
  </si>
  <si>
    <t>Int. a Deveng. CDA - Gs</t>
  </si>
  <si>
    <t>Int. a Deveng. CDA - U$S</t>
  </si>
  <si>
    <t>Int. a Deveng. Bonos Corp. - Gs</t>
  </si>
  <si>
    <t>Int. a Deveng. Bonos Corp. - U$S</t>
  </si>
  <si>
    <t>Int. a Deveng. CDA - U$S VINC.</t>
  </si>
  <si>
    <t>Bonos Públicos Gs</t>
  </si>
  <si>
    <t>Prima por Diferencia de Precio a Devenga</t>
  </si>
  <si>
    <t>Acción BVPASA - ITAU Casa de Bolsa</t>
  </si>
  <si>
    <t>Operaciones a Liquidar - U$S</t>
  </si>
  <si>
    <t>Cuentas a pagar a personas y empresas re</t>
  </si>
  <si>
    <t>Proveedores de Bienes y/o Servicios U$S</t>
  </si>
  <si>
    <t>Honorarios Síndicos</t>
  </si>
  <si>
    <t>Cargas Sociales</t>
  </si>
  <si>
    <t>Aguinaldos por Pagar</t>
  </si>
  <si>
    <t>Otras Obligaciones Diversas</t>
  </si>
  <si>
    <t>Otros honorarios profesionales</t>
  </si>
  <si>
    <t>Capital Integrado en Efectivo</t>
  </si>
  <si>
    <t>Revaluación de Acciones</t>
  </si>
  <si>
    <t>Por contratos de de colocación primaria</t>
  </si>
  <si>
    <t>CDA - Gs VINCULADAS</t>
  </si>
  <si>
    <t>CDA - U$S VINCULADAS</t>
  </si>
  <si>
    <t>Primas por valor de compra futura (repo)</t>
  </si>
  <si>
    <t>Diferencia de cambio cuentas activas</t>
  </si>
  <si>
    <t>Diferencia de cambio cuentas pasivas</t>
  </si>
  <si>
    <t>Ingresos por ajustes y redondeos</t>
  </si>
  <si>
    <t>Comisiones por colocaciones bursátiles -</t>
  </si>
  <si>
    <t>Aranceles pagados - BVPASA Gs</t>
  </si>
  <si>
    <t>Gastos de pubicidad y marketing</t>
  </si>
  <si>
    <t>Bonificación Familiar</t>
  </si>
  <si>
    <t>Aporte Patronal IPS 16,5%</t>
  </si>
  <si>
    <t>Gratificaciones por desempeño</t>
  </si>
  <si>
    <t>Sindicos</t>
  </si>
  <si>
    <t>Servicios Contables</t>
  </si>
  <si>
    <t>Otros Honorarios Profesionales</t>
  </si>
  <si>
    <t>Patentes y Tasas Municipales</t>
  </si>
  <si>
    <t>Tasas y Contribuciones</t>
  </si>
  <si>
    <t>Papelería,Útiles e Impresos</t>
  </si>
  <si>
    <t>Otros Gastos Administrativos</t>
  </si>
  <si>
    <t>Gastos Bancarios - Personas y empresas r</t>
  </si>
  <si>
    <t>IVA Costo</t>
  </si>
  <si>
    <t>Gastos no Deducibles - Gs</t>
  </si>
  <si>
    <t>Recargos y Multas - IPS/MTESS</t>
  </si>
  <si>
    <t>Bancos Locales</t>
  </si>
  <si>
    <t>Bancos - Itau</t>
  </si>
  <si>
    <t>Bancos Cuentas Clearing</t>
  </si>
  <si>
    <t>Bancos Cuentas Administracion</t>
  </si>
  <si>
    <t>CRÉDITOS VIGENTES</t>
  </si>
  <si>
    <t>Impuestos Nacionales</t>
  </si>
  <si>
    <t>Otras cuentas operativas por cobrar</t>
  </si>
  <si>
    <t>Anticipos a Proveedores</t>
  </si>
  <si>
    <t>Títulos Renta Fija</t>
  </si>
  <si>
    <t>Títulos Valores de Renta Fija - Local</t>
  </si>
  <si>
    <t>Emitidos por el Sector Financiero</t>
  </si>
  <si>
    <t>Emitidos por Entidades del Sector Privad</t>
  </si>
  <si>
    <t>Bonos Corporativos</t>
  </si>
  <si>
    <t>Emitidos por Empresas Vinculadas</t>
  </si>
  <si>
    <t>Colocación de Valores en el Mercado Secu</t>
  </si>
  <si>
    <t>Primas Diferidas por Diferencia de Preci</t>
  </si>
  <si>
    <t>Prima por Diferencia de Precios (-)</t>
  </si>
  <si>
    <t>Intereses Devengados s/ Renta Fija</t>
  </si>
  <si>
    <t>Intereses a Cobrar s/ Renta Fija</t>
  </si>
  <si>
    <t>(Intereses a Devengar)</t>
  </si>
  <si>
    <t>Operaciones de Reporto - Local</t>
  </si>
  <si>
    <t>Valores recibidos por Reporto</t>
  </si>
  <si>
    <t>ACCION DE LA BOLSA DE VALORES</t>
  </si>
  <si>
    <t>DEUDAS VIGENTES</t>
  </si>
  <si>
    <t>Acreedores por intermediación - Local</t>
  </si>
  <si>
    <t>Operaciones a Liquidar</t>
  </si>
  <si>
    <t>Proveedores de Bienes y/o Servicios</t>
  </si>
  <si>
    <t>Sueldos y Cargas Sociales</t>
  </si>
  <si>
    <t>Sueldos y Cargas Sociales a Pagar</t>
  </si>
  <si>
    <t>Honorarios a Profesionales Externos</t>
  </si>
  <si>
    <t>Capital Social</t>
  </si>
  <si>
    <t>REVALUACIÓN DE ACCIONES</t>
  </si>
  <si>
    <t>Resultados</t>
  </si>
  <si>
    <t>Comisiones Cobradas</t>
  </si>
  <si>
    <t>Comisiones por contratos de colocación p</t>
  </si>
  <si>
    <t>Ingresos y rentas de cartera propia</t>
  </si>
  <si>
    <t>Intereses y dividendos de cartera propia</t>
  </si>
  <si>
    <t>Por diferencia de valor de títulos valor</t>
  </si>
  <si>
    <t>Primas por valor de compra o venta</t>
  </si>
  <si>
    <t>Ganancia por Diferencia de Cambio</t>
  </si>
  <si>
    <t>OTROS INGRESOS NO OPERATIVOS</t>
  </si>
  <si>
    <t>Otros Ingresos no Operativos</t>
  </si>
  <si>
    <t>EGRESOS OPERATIVOS</t>
  </si>
  <si>
    <t>GASTOS DE OPERACIÓN</t>
  </si>
  <si>
    <t>Comisiones por colocaciones bursátiles</t>
  </si>
  <si>
    <t>Aranceles por negociación Bolsa de Valor</t>
  </si>
  <si>
    <t>Otros gastos operativos</t>
  </si>
  <si>
    <t>Diferencia de precios por valor de compr</t>
  </si>
  <si>
    <t>Gastos de Comercialización</t>
  </si>
  <si>
    <t>EGRESOS FINANCIEROS</t>
  </si>
  <si>
    <t>Egresos Financieros</t>
  </si>
  <si>
    <t>Pérdida por Diferencia de Cambio</t>
  </si>
  <si>
    <t>Egresos Fiscales</t>
  </si>
  <si>
    <t>Gastos Fiscales</t>
  </si>
  <si>
    <t>Gastos no Deducibles</t>
  </si>
  <si>
    <t>Recargos y Multas</t>
  </si>
  <si>
    <t>(Cifras expresadas en guaraníes)</t>
  </si>
  <si>
    <t>ESTADOS DE RESULTADOS</t>
  </si>
  <si>
    <t>alejandro.gomez.abente@itau.com.py</t>
  </si>
  <si>
    <t>Avda. Santa Teresa y Herminio Maldonado, Torres del Paseo 2, Piso 17</t>
  </si>
  <si>
    <t>(021) 417 1101/2</t>
  </si>
  <si>
    <t>1.</t>
  </si>
  <si>
    <t>IDENTIFICACIÓN</t>
  </si>
  <si>
    <t>1.1.</t>
  </si>
  <si>
    <t>1.2.</t>
  </si>
  <si>
    <t>1.3.</t>
  </si>
  <si>
    <t>1.4.</t>
  </si>
  <si>
    <t>1.5.</t>
  </si>
  <si>
    <t>1.6.</t>
  </si>
  <si>
    <t>1.7.</t>
  </si>
  <si>
    <t>1.8.</t>
  </si>
  <si>
    <t>2.</t>
  </si>
  <si>
    <t>ANTECEDENTES DE CONSTITUCIÓN DE LA SOCIEDAD</t>
  </si>
  <si>
    <t>2.1.</t>
  </si>
  <si>
    <t>2.2.</t>
  </si>
  <si>
    <t>2.3.</t>
  </si>
  <si>
    <t>2.4.</t>
  </si>
  <si>
    <t>2.5.</t>
  </si>
  <si>
    <t>3.</t>
  </si>
  <si>
    <t>ADMINISTRACIÓN</t>
  </si>
  <si>
    <t>NOMBRE O RAZÓN SOCIAL</t>
  </si>
  <si>
    <t>REGISTRO CNV</t>
  </si>
  <si>
    <t>CÓDIGO BOLSA DE VALORES</t>
  </si>
  <si>
    <t>DIRECCIÓN OFICINA PRINCIPAL</t>
  </si>
  <si>
    <t>TELÉFONO</t>
  </si>
  <si>
    <t>E-MAIL</t>
  </si>
  <si>
    <t>SITIO PÁGINA WEB</t>
  </si>
  <si>
    <t>DOMICILIO LEGAL</t>
  </si>
  <si>
    <t>ESCRITURA N° | FECHA</t>
  </si>
  <si>
    <t>INSCRIPCIÓN EN EL REGISTRO PÚBLICO</t>
  </si>
  <si>
    <t>REFORMA DE ESTATUTOS</t>
  </si>
  <si>
    <t>Representante(s) Legal(es)</t>
  </si>
  <si>
    <t>Alejandro Gómez Abente</t>
  </si>
  <si>
    <t>Arnold David Benitez Riveros</t>
  </si>
  <si>
    <t>4.</t>
  </si>
  <si>
    <t>CAPITAL Y PROPIEDAD</t>
  </si>
  <si>
    <t>Fernando Ferrari</t>
  </si>
  <si>
    <t>Ricardo Cavanagh</t>
  </si>
  <si>
    <t>Mario Dido Durán</t>
  </si>
  <si>
    <t>Carlos Amaral</t>
  </si>
  <si>
    <t>Síndico Titular</t>
  </si>
  <si>
    <t>Síndico Suplente</t>
  </si>
  <si>
    <t>ACCIONISTA</t>
  </si>
  <si>
    <t>NÚMERO DE ACCIONES</t>
  </si>
  <si>
    <t>CANTIDAD DE ACCIONES</t>
  </si>
  <si>
    <t>CLASE</t>
  </si>
  <si>
    <t>VOTO</t>
  </si>
  <si>
    <t>MONTO</t>
  </si>
  <si>
    <t>% DE PARTICIPACIÓN DE CAPITAL INTEGRADO</t>
  </si>
  <si>
    <t>SERIE</t>
  </si>
  <si>
    <t>ITB Holding Brasil Participações Ltda.</t>
  </si>
  <si>
    <t>ITAÚ Consultoría de Valores Mobiliarios e Participações S.A.</t>
  </si>
  <si>
    <t>1 al 18.199</t>
  </si>
  <si>
    <t>Ordinarias</t>
  </si>
  <si>
    <t>CUADRO DE CAPITAL INTEGRADO</t>
  </si>
  <si>
    <t>CUADRO DE CAPITAL SUSCRIPTO</t>
  </si>
  <si>
    <t>% DE PARTICIPACIÓN DE CAPITAL SUSCRIPTO</t>
  </si>
  <si>
    <t>5.</t>
  </si>
  <si>
    <r>
      <t>AUDITOR EXTERNO INDEPENDIENTE</t>
    </r>
    <r>
      <rPr>
        <sz val="11"/>
        <color rgb="FF000000"/>
        <rFont val="Times New Roman"/>
        <family val="1"/>
      </rPr>
      <t xml:space="preserve"> </t>
    </r>
  </si>
  <si>
    <t>5.1.</t>
  </si>
  <si>
    <t>5.2.</t>
  </si>
  <si>
    <t>6.</t>
  </si>
  <si>
    <r>
      <t>Domicilio legal:</t>
    </r>
    <r>
      <rPr>
        <sz val="11"/>
        <color theme="1"/>
        <rFont val="Times New Roman"/>
        <family val="1"/>
      </rPr>
      <t xml:space="preserve"> </t>
    </r>
  </si>
  <si>
    <r>
      <t>Participación</t>
    </r>
    <r>
      <rPr>
        <sz val="11"/>
        <color theme="1"/>
        <rFont val="Times New Roman"/>
        <family val="1"/>
      </rPr>
      <t xml:space="preserve">: </t>
    </r>
  </si>
  <si>
    <t>Actividad principal:</t>
  </si>
  <si>
    <t>Director(es) Titular(es)</t>
  </si>
  <si>
    <t>Fondo Fijo</t>
  </si>
  <si>
    <t>Recaudaciones a Depositar U$S</t>
  </si>
  <si>
    <t>Bancos - XXXXX</t>
  </si>
  <si>
    <t>Bancos Cuentas Clering</t>
  </si>
  <si>
    <t>Bancos Cuenta Administracion</t>
  </si>
  <si>
    <t>Bancos del Exterior</t>
  </si>
  <si>
    <t>Deudores por intermediación - Local</t>
  </si>
  <si>
    <t>Deudores por intermediación - Vinculadas</t>
  </si>
  <si>
    <t>Comisiones por cobrar por intermediación</t>
  </si>
  <si>
    <t>Comisiones por cobrar Gs</t>
  </si>
  <si>
    <t>Comisiones por cobrar U$S</t>
  </si>
  <si>
    <t>Operaciones a Liquidar M/L</t>
  </si>
  <si>
    <t>Operaciones a Liquidar M/E</t>
  </si>
  <si>
    <t>Deudores por intermediación - No Vincula</t>
  </si>
  <si>
    <t>Deudores por intermediación - Del Exteri</t>
  </si>
  <si>
    <t>Créditos otorgados</t>
  </si>
  <si>
    <t>Préstamos a Directores y Personal Superi</t>
  </si>
  <si>
    <t>Préstamos a Personas y Empresas Vinculad</t>
  </si>
  <si>
    <t>Préstamos a Terceros</t>
  </si>
  <si>
    <t>Cuentas por Cobrar</t>
  </si>
  <si>
    <t>Servicios Prestados por cobrar - Gs.</t>
  </si>
  <si>
    <t>Servicios Prestados por cobrar - U$S</t>
  </si>
  <si>
    <t>Otras cuentas por cobrar - Gs.</t>
  </si>
  <si>
    <t>Otras cuentas por cobrar - U$S</t>
  </si>
  <si>
    <t>Intereses Devengados</t>
  </si>
  <si>
    <t>Intereses Documentados</t>
  </si>
  <si>
    <t>Deudores varios Vigentes</t>
  </si>
  <si>
    <t>Cuentas a Cobrar a personas y empresas r</t>
  </si>
  <si>
    <t>Cuentas a cobrar personas y empresas rel</t>
  </si>
  <si>
    <t>Otras cuentas por cobrar a personas y em</t>
  </si>
  <si>
    <t>Capital Suscrito a Pagar</t>
  </si>
  <si>
    <t>Anticipo de Sueldos y Jornales</t>
  </si>
  <si>
    <t>Anticipo de Aguinaldo</t>
  </si>
  <si>
    <t>Derechos sobre títulos por Contratos Und</t>
  </si>
  <si>
    <t>Cuentas por cobrar operativas</t>
  </si>
  <si>
    <t>Cuentas por cobrar operativas - Vinculad</t>
  </si>
  <si>
    <t>Casa Matriz</t>
  </si>
  <si>
    <t>Agencias</t>
  </si>
  <si>
    <t>IVA Crédito Fiscal 5%</t>
  </si>
  <si>
    <t>Retencion RENTA</t>
  </si>
  <si>
    <t>Retencion IDU</t>
  </si>
  <si>
    <t>Anticipos a Proveedores U$S</t>
  </si>
  <si>
    <t>Anticipos a Rendir</t>
  </si>
  <si>
    <t>Anticipos a rendir - Varios Gs.</t>
  </si>
  <si>
    <t>Anticipos a rendir - Varios U$S</t>
  </si>
  <si>
    <t>Previsiones</t>
  </si>
  <si>
    <t>Previsión para incobrables</t>
  </si>
  <si>
    <t>Previsión para incobrables terceros</t>
  </si>
  <si>
    <t>Previsión para incobrables personas y em</t>
  </si>
  <si>
    <t>CRÉDITOS VENCIDOS</t>
  </si>
  <si>
    <t>Créditos en gestión de cobro</t>
  </si>
  <si>
    <t>Créditos en gestión de cobro - Local</t>
  </si>
  <si>
    <t>Títulos Valores de Renta Variable - Loca</t>
  </si>
  <si>
    <t>Inversiones Especiales</t>
  </si>
  <si>
    <t>Dividendos y Participaciones - Renta Var</t>
  </si>
  <si>
    <t>(Previsiones s/Títulos Valores de Renta</t>
  </si>
  <si>
    <t>Títulos Valores de Renta Variable - Exte</t>
  </si>
  <si>
    <t>Emitidos por el Estado y Entidades Públi</t>
  </si>
  <si>
    <t>Bonos Públicos</t>
  </si>
  <si>
    <t>Bonos Públicos U$S</t>
  </si>
  <si>
    <t>Bonos Financieros</t>
  </si>
  <si>
    <t>Bonos Financieros - Gs</t>
  </si>
  <si>
    <t>Bonos Financieros - U$S</t>
  </si>
  <si>
    <t>Bonos Subordinados</t>
  </si>
  <si>
    <t>Bonos Subordinados - Gs</t>
  </si>
  <si>
    <t>Bonos Subordinados - U$S</t>
  </si>
  <si>
    <t>BBCP</t>
  </si>
  <si>
    <t>BBCP - Gs</t>
  </si>
  <si>
    <t>BBCP - U$S</t>
  </si>
  <si>
    <t>Títulos de Crédito</t>
  </si>
  <si>
    <t>Títulos de Crédito - Gs</t>
  </si>
  <si>
    <t>Títulos de Crédito - U$S</t>
  </si>
  <si>
    <t>Bonos Financieros - Gs - VINCULADAS</t>
  </si>
  <si>
    <t>Bonos Financieros - U$S - VINCULADAS</t>
  </si>
  <si>
    <t>Bonos Subordinados - Gs - VINCULADAS</t>
  </si>
  <si>
    <t>Bonos Subordinados - U$S - VINCLUADAS</t>
  </si>
  <si>
    <t>CDA - Gs - VINCULADAS</t>
  </si>
  <si>
    <t>Otras Inversiones</t>
  </si>
  <si>
    <t>Depósitos Restringidos</t>
  </si>
  <si>
    <t>Depósitos Restringidos - Gs</t>
  </si>
  <si>
    <t>Depósitos Restringidos - U$S</t>
  </si>
  <si>
    <t>Inversiones Especiales - Gs</t>
  </si>
  <si>
    <t>Inversiones Especiales - U$S</t>
  </si>
  <si>
    <t>Dif. Precio (+) Bonos Financieros - Gs</t>
  </si>
  <si>
    <t>Dif. Precio (+) Bonos Financieros - U$S</t>
  </si>
  <si>
    <t>Dif. Precio (+) Bonos Subordinados - Gs</t>
  </si>
  <si>
    <t>Dif. Precio (+) Bonos Subordinados - U$S</t>
  </si>
  <si>
    <t>Dif. Precio (+) CDA - U$S</t>
  </si>
  <si>
    <t>Dif. Precio (+) Bonos Corporativos - Gs</t>
  </si>
  <si>
    <t>Dif. Precio (+) Bonos Corporativos - U$S</t>
  </si>
  <si>
    <t>Dif. Precio (+) BBCP - Gs</t>
  </si>
  <si>
    <t>Dif. Precio (+) BBCP - U$S</t>
  </si>
  <si>
    <t>Dif. Precio (+) Títulos de Crédito - Gs</t>
  </si>
  <si>
    <t>Dif. Precio (+) Títulos de Crédito - U$S</t>
  </si>
  <si>
    <t>Dif. Precio (+) Bonos Financieros - Gs V</t>
  </si>
  <si>
    <t>Dif. Precio (+) CDA - Gs VINCULADAS</t>
  </si>
  <si>
    <t>Dif. Precio (+) CDA - U$S VINCULADAS</t>
  </si>
  <si>
    <t>Dif. Precio (+) BBCP - Gs VINCULADAS</t>
  </si>
  <si>
    <t>Dif. Precio (+) BBCP - U$S VINCULADAS</t>
  </si>
  <si>
    <t>Dif. Precio (+) Depósitos Restringidos -</t>
  </si>
  <si>
    <t>Dif. Precio (+) Inversiones Especiales -</t>
  </si>
  <si>
    <t>Dif. Precio (+) Bonos Públicos Gs</t>
  </si>
  <si>
    <t>Dif. Precio (+) Bonos Públicos - U$S</t>
  </si>
  <si>
    <t>Dif. Precio (-) Bonos Financieros - Gs</t>
  </si>
  <si>
    <t>Dif. Precio (-) Bonos Financieros - U$S</t>
  </si>
  <si>
    <t>Dif. Precio (-) Bonos Subordinados - Gs</t>
  </si>
  <si>
    <t>Dif. Precio (-) Bonos Subordinados - U$S</t>
  </si>
  <si>
    <t>Dif. Precio (-) Bonos Corporativos - U$S</t>
  </si>
  <si>
    <t>Dif. Precio (-) BBCP - Gs</t>
  </si>
  <si>
    <t>Dif. Precio (-) BBCP - U$S</t>
  </si>
  <si>
    <t>Dif. Precio (-) Títulos de Crédito - Gs</t>
  </si>
  <si>
    <t>Dif. Precio (-) Títulos de Crédito - U$S</t>
  </si>
  <si>
    <t>Dif. Precio (-) Bonos Financieros - Gs V</t>
  </si>
  <si>
    <t>Dif. Precio (-) CDA - Gs VINCULADAS</t>
  </si>
  <si>
    <t>Dif. Precio (-) CDA - U$S VINCULADAS</t>
  </si>
  <si>
    <t>Dif. Precio (-) BBCP - Gs VINCULADAS</t>
  </si>
  <si>
    <t>Dif. Precio (-) BBCP - U$S VINCULADAS</t>
  </si>
  <si>
    <t>Dif. Precio (-) Depósitos Restringidos -</t>
  </si>
  <si>
    <t>Dif. Precio (-) Inversiones Especiales -</t>
  </si>
  <si>
    <t>Dif. Precio (-) Bonos Públicos</t>
  </si>
  <si>
    <t>Dif. Precio (-) Bonos Públicos U$S</t>
  </si>
  <si>
    <t>Int. a Cobrar - Bonos Financieros - Gs</t>
  </si>
  <si>
    <t>Int. a Cobrar - Bonos Financieros - U$S</t>
  </si>
  <si>
    <t>Int. a Cobrar - Bonos Subord. - Gs</t>
  </si>
  <si>
    <t>Int. a Cobrar - Bonos Subord. - U$S</t>
  </si>
  <si>
    <t>Int. a Cobrar - BBCP - Gs</t>
  </si>
  <si>
    <t>Int. a Cobrar - BBCP - U$S</t>
  </si>
  <si>
    <t>Int. a Cobrar - Títulos de Crédito - Gs</t>
  </si>
  <si>
    <t>Int. a Cobrar - Títulos de Crédito - U$S</t>
  </si>
  <si>
    <t>Int. a Cobrar - Bonos Financieros - Gs V</t>
  </si>
  <si>
    <t>Int. a Cobrar - Bonos Subordinados - Gs</t>
  </si>
  <si>
    <t>Int. a Cobrar - Bonos Subordinados - U$S</t>
  </si>
  <si>
    <t>Int. a Cobrar - CDA - Gs VINCULADAS</t>
  </si>
  <si>
    <t>Int. a Cobrar - BBCP - Gs VINCULADAS</t>
  </si>
  <si>
    <t>Int. a Cobrar - BBCP U$S VINCULADAS</t>
  </si>
  <si>
    <t>Int. a Cobrar - Depósitos Restringidos -</t>
  </si>
  <si>
    <t>Int. a Cobrar - Inversiones Especiales -</t>
  </si>
  <si>
    <t>Int. a Cobrar - Bonos Públicos Gs</t>
  </si>
  <si>
    <t>Int. a Cobrar - Bonos Públicos U$S</t>
  </si>
  <si>
    <t>Int. a Deveng. Bonos Fin. - Gs</t>
  </si>
  <si>
    <t>Int. a Deveng. Bonos Fin. - U$S</t>
  </si>
  <si>
    <t>Int. a Deveng. Bonos Sub. - Gs</t>
  </si>
  <si>
    <t>Int. a Deveng. Bonos Sub - U$S</t>
  </si>
  <si>
    <t>Int. a Deveng. BBCP - Gs</t>
  </si>
  <si>
    <t>Int. a Deveng. BBCP - U$S</t>
  </si>
  <si>
    <t>Int. a Deveng. Títulos de Créd - Gs</t>
  </si>
  <si>
    <t>Int. a Deveng. Títulos de Créd. - U$S</t>
  </si>
  <si>
    <t>Int. a Deveng. Bonos Finan. - Gs VINC.</t>
  </si>
  <si>
    <t>Int. a Deveng. Bonos Finan. - U$S VINC.</t>
  </si>
  <si>
    <t>Int. a Deveng. Bonos Sub. - Gs VINC.</t>
  </si>
  <si>
    <t>Int. a Deveng. B. Sub - U$S VINC</t>
  </si>
  <si>
    <t>Int. a Deveng. CDA - Gs VINC.</t>
  </si>
  <si>
    <t>Int. a Deveng. Bonos Corp. - Gs VINC.</t>
  </si>
  <si>
    <t>Int. a Deveng. Bonos Corp. - U$S VINC.</t>
  </si>
  <si>
    <t>Int. a Deveng. BBCP - Gs VINC.</t>
  </si>
  <si>
    <t>Int. a Deveng. BBCP - U$S VINC.</t>
  </si>
  <si>
    <t>Int. a Deveng. Títulos de Créd. - Gs VIN</t>
  </si>
  <si>
    <t>Int. a Deveng. Títulos de Créd. - U$S VI</t>
  </si>
  <si>
    <t>Int. a Deveng. Dep. Rest.- Gs VINC.</t>
  </si>
  <si>
    <t>Int. a Deveng. Dep. Rest.- U$S VINC.</t>
  </si>
  <si>
    <t>Int. a Deveng. Inver. Esp. - Gs VINC.</t>
  </si>
  <si>
    <t>Int. a Deveng. Inver. Esp. - U$S VINC.</t>
  </si>
  <si>
    <t>Int. a Deveng. Bonos Públicos Gs</t>
  </si>
  <si>
    <t>Int. a Deveng. Bonos Públicos U$S</t>
  </si>
  <si>
    <t>Previsiones s/Títulos Valores de Renta</t>
  </si>
  <si>
    <t>Prev.- Bonos Financieros - Gs</t>
  </si>
  <si>
    <t>Prev.- Bonos Financieros - U$S</t>
  </si>
  <si>
    <t>Prev.- Bonos Subordinados - Gs</t>
  </si>
  <si>
    <t>Prev.- Bonos Subordinados - U$S</t>
  </si>
  <si>
    <t>Prev.- CDA - Gs</t>
  </si>
  <si>
    <t>Prev.- CDA - U$S</t>
  </si>
  <si>
    <t>Prev.- Bonos Corporativos - Gs</t>
  </si>
  <si>
    <t>Prev.- Bonos Corporativos - U$S</t>
  </si>
  <si>
    <t>Prev.- BBCP - Gs</t>
  </si>
  <si>
    <t>Prev.- BBCP - U$S</t>
  </si>
  <si>
    <t>Prev.- Títulos de Crédito - Gs</t>
  </si>
  <si>
    <t>Prev.- Títulos de Crédito - U$S</t>
  </si>
  <si>
    <t>Prev.- Bonos Financieros - Gs VINCULADAS</t>
  </si>
  <si>
    <t>Prev.- Bonos Financieros - U$S VINCULADA</t>
  </si>
  <si>
    <t>Prev.- Bonos Subordinados - Gs VINCULADA</t>
  </si>
  <si>
    <t>Prev.- Bonos Subordinados - U$S VINCULAD</t>
  </si>
  <si>
    <t>Prev.- CDA - Gs VINCULADAS</t>
  </si>
  <si>
    <t>Prev.- CDA - U$S VINCULADAS</t>
  </si>
  <si>
    <t>Prev.- Bonos Corporativos - Gs VINCULADA</t>
  </si>
  <si>
    <t>Prev.- Bonos Corporativos - U$S VINCULAD</t>
  </si>
  <si>
    <t>Prev.- BBCP - Gs VINCULADAS</t>
  </si>
  <si>
    <t>Prev.- BBCP - U$S VINCULADAS</t>
  </si>
  <si>
    <t>Prev.- Títulos de Crédito - Gs VINCULADA</t>
  </si>
  <si>
    <t>Prev.- Títulos de Crédito - U$S VINCULAD</t>
  </si>
  <si>
    <t>Prev.- Depósitos Restringidos - Gs VINCU</t>
  </si>
  <si>
    <t>Prev.- Depósitos Restringidos - U$S VINC</t>
  </si>
  <si>
    <t>Prev.- Inversiones Especiales - Gs VINCU</t>
  </si>
  <si>
    <t>Prev.- Inversiones Especiales - U$S VINC</t>
  </si>
  <si>
    <t>Prev.- Bonos Públicos Gs</t>
  </si>
  <si>
    <t>Prev.- Bonos Públicos - U$S</t>
  </si>
  <si>
    <t>Títulos Valores de Renta Fija - Exterior</t>
  </si>
  <si>
    <t>Emitidos por el Estado y Ent. del Ext.</t>
  </si>
  <si>
    <t>Valores entregados por Reporto</t>
  </si>
  <si>
    <t>Deudores por títulos Renta Fija en Repor</t>
  </si>
  <si>
    <t>Deudores Títulos Renta Fija en Repo Gs</t>
  </si>
  <si>
    <t>Deudores Titulos Renta Fija en Repo U$S</t>
  </si>
  <si>
    <t>Bonos Financieros - Gs V</t>
  </si>
  <si>
    <t>BBCP - Gs VINCULADAS</t>
  </si>
  <si>
    <t>BBCP - U$S VINCULADAS</t>
  </si>
  <si>
    <t xml:space="preserve">Prima por Diferencia de Precio a Cobrar </t>
  </si>
  <si>
    <t>OTROS ACTIVOS CORRIENTES</t>
  </si>
  <si>
    <t>Gastos Pagados por Adelantado</t>
  </si>
  <si>
    <t>Existencia en Depósito</t>
  </si>
  <si>
    <t>Materiales de Escritorio</t>
  </si>
  <si>
    <t>Papelería e Impresos</t>
  </si>
  <si>
    <t>Insumos de Computación</t>
  </si>
  <si>
    <t>Seguros Pagados por Adelantado</t>
  </si>
  <si>
    <t>Incendio</t>
  </si>
  <si>
    <t>Robo</t>
  </si>
  <si>
    <t>Accidentes Personales</t>
  </si>
  <si>
    <t>Automóviles</t>
  </si>
  <si>
    <t>Cauciones</t>
  </si>
  <si>
    <t>Otras secciones varias</t>
  </si>
  <si>
    <t>Acciones de Empresas Gs</t>
  </si>
  <si>
    <t>Dividendos y Participaciones - Acciones</t>
  </si>
  <si>
    <t>Dividendos a Devengar - Acciones</t>
  </si>
  <si>
    <t>Diferencia de Precios Diferido - Accione</t>
  </si>
  <si>
    <t>Previsiones s/Títulos Valores de Renta V</t>
  </si>
  <si>
    <t>PROPIEDAD, PLANTA Y EQUIPOS</t>
  </si>
  <si>
    <t>BIENES DE USO</t>
  </si>
  <si>
    <t>Bienes de Uso</t>
  </si>
  <si>
    <t>Valor revaluado</t>
  </si>
  <si>
    <t>Inmuebles</t>
  </si>
  <si>
    <t>Equipos de Oficina</t>
  </si>
  <si>
    <t>Equipos de Computación</t>
  </si>
  <si>
    <t>Construcciones en Curso</t>
  </si>
  <si>
    <t>(-) Depreciación acumulada</t>
  </si>
  <si>
    <t>Deprec. Acumulada Inmuebles</t>
  </si>
  <si>
    <t>Deprec. Acumulada Instalaciones</t>
  </si>
  <si>
    <t>Deprec. Acumulada Equipos de Oficina</t>
  </si>
  <si>
    <t>Deprec. Acumulada Equipos de Computación</t>
  </si>
  <si>
    <t>Deprec. Acumulada Rodados</t>
  </si>
  <si>
    <t>ACTIVOS INTANGIBLES Y CARGOS DIFERIDOS</t>
  </si>
  <si>
    <t>Activos Intangibles y Cargos Diferidos</t>
  </si>
  <si>
    <t>Licencia - Gs.</t>
  </si>
  <si>
    <t>Liciencia - U$S</t>
  </si>
  <si>
    <t>Marcas - Gs.</t>
  </si>
  <si>
    <t>Marcas - U$S</t>
  </si>
  <si>
    <t>Mejoras en Propiedad de Terceros</t>
  </si>
  <si>
    <t>Resultado por Cambio de Sistema Contable</t>
  </si>
  <si>
    <t>(-) Amortización acumulada</t>
  </si>
  <si>
    <t>OTROS ACTIVOS NO CORRIENTES</t>
  </si>
  <si>
    <t>Agregar…</t>
  </si>
  <si>
    <t>Operaciones a Liquidar Gs</t>
  </si>
  <si>
    <t>Anticipo de Clientes</t>
  </si>
  <si>
    <t>Anticipo de Clientes Gs</t>
  </si>
  <si>
    <t>Anticipo de Clientes U$S</t>
  </si>
  <si>
    <t>Colocación de Valores Mercado Secundario</t>
  </si>
  <si>
    <t>Prima por Diferencia de Precios Valor Fu</t>
  </si>
  <si>
    <t>Proveedores de Bienes y/o Servicios Gs</t>
  </si>
  <si>
    <t>Otras Cuentas por pagar</t>
  </si>
  <si>
    <t>Otras Cuentas por Pagar</t>
  </si>
  <si>
    <t>Otras Cuentas por Pagar Gs.</t>
  </si>
  <si>
    <t>Otras Cuentas por Pagar U$S</t>
  </si>
  <si>
    <t>Acreedores Varios</t>
  </si>
  <si>
    <t>Acreedores Varios Gs.</t>
  </si>
  <si>
    <t>Acreedores Varios U$S</t>
  </si>
  <si>
    <t>OBLIGACIONES FINANCIERAS A CORTO PLAZO</t>
  </si>
  <si>
    <t>Sobregiro en cuenta corriente - Local</t>
  </si>
  <si>
    <t>Bancos - ITAU</t>
  </si>
  <si>
    <t>Bancos Cuentas CLERING</t>
  </si>
  <si>
    <t>Moneda Extrangera</t>
  </si>
  <si>
    <t>Bancos Cuenta Administrativa</t>
  </si>
  <si>
    <t>Bancos XXXXXX</t>
  </si>
  <si>
    <t>Préstamos en bancos y otras entidades fi</t>
  </si>
  <si>
    <t>Prestamos Bancarios y/o Financieros</t>
  </si>
  <si>
    <t>Prestamos Bancarios y/o Financieros Gs.</t>
  </si>
  <si>
    <t>Prestamos Bancarios y/o Financieros U$S</t>
  </si>
  <si>
    <t>Intereses devengados por pagar s/ obliga</t>
  </si>
  <si>
    <t>Intereses documentados s/obligaciones fi</t>
  </si>
  <si>
    <t>Intereses documentados a devengar s/ obl</t>
  </si>
  <si>
    <t>Operaciones de Reverse Reporto - Local</t>
  </si>
  <si>
    <t>Operaciones de Reverse Reporto</t>
  </si>
  <si>
    <t>Prima por diferencia de precio a pagar -</t>
  </si>
  <si>
    <t>Diferencia de precio a pagar - REPO Gs</t>
  </si>
  <si>
    <t>Diferencia de precio a pagar - REPO ME</t>
  </si>
  <si>
    <t>(-) Prima por diferencia de precio a dev</t>
  </si>
  <si>
    <t>Diferencia de precio a devengar - REPO G</t>
  </si>
  <si>
    <t>Diferencia de precio a devengar - REPO M</t>
  </si>
  <si>
    <t xml:space="preserve">Acreedores por títulos de renta fija en </t>
  </si>
  <si>
    <t>Acreedores Titulos Renta Fija en Repo Gs</t>
  </si>
  <si>
    <t>Acreedores Titulos Renta Fija en Repo U$</t>
  </si>
  <si>
    <t>Honorarios Directores</t>
  </si>
  <si>
    <t>Gratificaciones al Personal Superior</t>
  </si>
  <si>
    <t>Multas e Intereses por Pagar</t>
  </si>
  <si>
    <t>Provisión Falla de Caja</t>
  </si>
  <si>
    <t>Provisión para Indemnizaciones</t>
  </si>
  <si>
    <t>Obligaciones Fiscales</t>
  </si>
  <si>
    <t>IVA Débito Fiscal 10%</t>
  </si>
  <si>
    <t>IVA Débito Fiscal 5%</t>
  </si>
  <si>
    <t>IVA Debito Fiscal a Pagar</t>
  </si>
  <si>
    <t>Retención IVA a Pagar</t>
  </si>
  <si>
    <t>Retención RENTA a Pagar</t>
  </si>
  <si>
    <t>Impuestos y Tasas Municipales</t>
  </si>
  <si>
    <t>Multas y Recargos por Pagar</t>
  </si>
  <si>
    <t>Auditoría Externa</t>
  </si>
  <si>
    <t>Asesoría Legal</t>
  </si>
  <si>
    <t>Asesoría Informática</t>
  </si>
  <si>
    <t>Honorarios de Escribanía por Pagar</t>
  </si>
  <si>
    <t>Alquileres Cobrados por Adelantado</t>
  </si>
  <si>
    <t>Publicidad y Propaganda por Pagar</t>
  </si>
  <si>
    <t>Mantenimiento y Reparaciones por Pagar</t>
  </si>
  <si>
    <t>Garantía de Alquiler</t>
  </si>
  <si>
    <t>Servicios Básicos por Pagar</t>
  </si>
  <si>
    <t>Seguros por Pagar</t>
  </si>
  <si>
    <t>Servicios de Seguridad y Vigilancia por</t>
  </si>
  <si>
    <t>Comisiones por Servicios de Cobranzas po</t>
  </si>
  <si>
    <t>Afiliaciones por Pagar</t>
  </si>
  <si>
    <t>Sobrante de Caja</t>
  </si>
  <si>
    <t>Administración y Portería a Pagar</t>
  </si>
  <si>
    <t>BVPASA a Pagar</t>
  </si>
  <si>
    <t>OTROS PASIVOS CORRIENTES</t>
  </si>
  <si>
    <t>OBLIGACIONES FINANCIERAS A LARGO PLAZO</t>
  </si>
  <si>
    <t>Capital Suscripto</t>
  </si>
  <si>
    <t>Capital Integrado en Títulos o Valores</t>
  </si>
  <si>
    <t>Capital a Integrar</t>
  </si>
  <si>
    <t>Aportes a Capitalizar</t>
  </si>
  <si>
    <t>Reserva legal</t>
  </si>
  <si>
    <t>Reservas Estatutarias</t>
  </si>
  <si>
    <t>Reservas Facultativas</t>
  </si>
  <si>
    <t>Reservas de Revalúo</t>
  </si>
  <si>
    <t>Por intermediación de acciones</t>
  </si>
  <si>
    <t>Por intermediación de acciones Gs</t>
  </si>
  <si>
    <t>Por intermediación de acciones U$S</t>
  </si>
  <si>
    <t>Por intermediación de renta fija</t>
  </si>
  <si>
    <t>Por intermediación de renta fija Gs</t>
  </si>
  <si>
    <t>Por intermediación de renta fija U$S</t>
  </si>
  <si>
    <t>Por Operaciones Bursatiles</t>
  </si>
  <si>
    <t>Comisiones de Reporto Bursatil - GS</t>
  </si>
  <si>
    <t>Comisiones de Reporto Bursatil - U$S</t>
  </si>
  <si>
    <t>Comisiones por operaciones fuera de rued</t>
  </si>
  <si>
    <t>Ingresos por servicios prestados</t>
  </si>
  <si>
    <t>Administracion de Cartera</t>
  </si>
  <si>
    <t>Administración de cartera Gs.</t>
  </si>
  <si>
    <t>Administración de cartera U$S</t>
  </si>
  <si>
    <t>Custodia de Valores Gs.</t>
  </si>
  <si>
    <t>Custodia de Valores U$S</t>
  </si>
  <si>
    <t>Asesoría Financiera</t>
  </si>
  <si>
    <t>Asesoría Financiera - Gs</t>
  </si>
  <si>
    <t>Asesoría Financiera - U$S</t>
  </si>
  <si>
    <t>Bonos Financieros - Gs VINCULADAS</t>
  </si>
  <si>
    <t>Bonos Financieros - U$S VINCULADAS</t>
  </si>
  <si>
    <t>Bonos Subordinados - Gs VINCULADAS</t>
  </si>
  <si>
    <t>Bonos Subordinados - U$S VINCULADAS</t>
  </si>
  <si>
    <t>Bonos Corporativos - Gs VINCULADAS</t>
  </si>
  <si>
    <t>Bonos Corporativos - U$S VINCULADAS</t>
  </si>
  <si>
    <t>Títulos de Crédito - Gs VINCULADAS</t>
  </si>
  <si>
    <t>Títulos de Crédito - U$S VINCULADAS</t>
  </si>
  <si>
    <t>Depósitos Restringidos - Gs VINCULADAS</t>
  </si>
  <si>
    <t>Depósitos Restringidos - U$S VINCULADAS</t>
  </si>
  <si>
    <t>Inversiones Especiales - Gs VINCULADAS</t>
  </si>
  <si>
    <t>Inversiones Especiales - U$S VINCULADAS</t>
  </si>
  <si>
    <t>Bonos Públicos - U$S</t>
  </si>
  <si>
    <t>Dividendos por participaciones accionari</t>
  </si>
  <si>
    <t>Resultado B.Sub. - U$S VINC</t>
  </si>
  <si>
    <t>Acciones - Gs.</t>
  </si>
  <si>
    <t>Acciones - U$S</t>
  </si>
  <si>
    <t>Ingresos personas relacionadas</t>
  </si>
  <si>
    <t>Operaciones y servicios a personas relac</t>
  </si>
  <si>
    <t>Ingresos por operaciones y servicios ext</t>
  </si>
  <si>
    <t>OTROS INGRESOS OPERATIVOS</t>
  </si>
  <si>
    <t>Intereses a Cobrar Personas relacionadas</t>
  </si>
  <si>
    <t>Servicios por transferencia de Cartera</t>
  </si>
  <si>
    <t>Otros Ingresos Operativos - GS</t>
  </si>
  <si>
    <t>Recupero de Gastos - GS</t>
  </si>
  <si>
    <t>Ingresos extraordinarios</t>
  </si>
  <si>
    <t>Ajustes de resultados anteriores</t>
  </si>
  <si>
    <t>Otros ingresos no operativos</t>
  </si>
  <si>
    <t>Comisiones Pagadas Personas y empresas r</t>
  </si>
  <si>
    <t>Aranceles pagados - BVPASA U$S</t>
  </si>
  <si>
    <t>Acciones</t>
  </si>
  <si>
    <t>Folletos e Impresiones</t>
  </si>
  <si>
    <t>Actualizacion Pagina Web</t>
  </si>
  <si>
    <t>Otros Gastos de Comercialización</t>
  </si>
  <si>
    <t>Horas Extras</t>
  </si>
  <si>
    <t>Indemnización y Preaviso</t>
  </si>
  <si>
    <t>Uniformes</t>
  </si>
  <si>
    <t>Seguros Privados al Personal</t>
  </si>
  <si>
    <t>Alimentación al Personal</t>
  </si>
  <si>
    <t>Dieta a Directores</t>
  </si>
  <si>
    <t>Sueldos Gerentes</t>
  </si>
  <si>
    <t>Asesoría en Computación</t>
  </si>
  <si>
    <t>Honorarios de Escribanía</t>
  </si>
  <si>
    <t>Depreciación de Propiedades y Equipos</t>
  </si>
  <si>
    <t>Depreciacion Muebles e Instalaciones</t>
  </si>
  <si>
    <t>Depreciacion Maquinarias y Equipos</t>
  </si>
  <si>
    <t>Depreciacion Equipos de Computación</t>
  </si>
  <si>
    <t>Depreciacion Rodados</t>
  </si>
  <si>
    <t>Maquinarias en Leasing</t>
  </si>
  <si>
    <t>Equipos de Oficina en Leasing</t>
  </si>
  <si>
    <t>Equipos de Computación en Leasing</t>
  </si>
  <si>
    <t>Rodados en Leasing</t>
  </si>
  <si>
    <t>Amortización Activos Intangibles y Cargo</t>
  </si>
  <si>
    <t>Amortización de Gastos de Organización</t>
  </si>
  <si>
    <t>Amortización de Programas Informáticos</t>
  </si>
  <si>
    <t>Amortización Mejoras en Propiedad de Ter</t>
  </si>
  <si>
    <t>Muebles e Instalaciones</t>
  </si>
  <si>
    <t>Maquinarias y Equipos</t>
  </si>
  <si>
    <t>Mantenimiento de Edificio</t>
  </si>
  <si>
    <t>Alquileres Pagados</t>
  </si>
  <si>
    <t>Alquiler de Bienes Inmuebles</t>
  </si>
  <si>
    <t>Alquiler de Bienes Muebles</t>
  </si>
  <si>
    <t>Seguros pagados</t>
  </si>
  <si>
    <t>Impuesto Inmobiliario</t>
  </si>
  <si>
    <t>Otros Impuestos Nacionales</t>
  </si>
  <si>
    <t>Energía Eléctrica</t>
  </si>
  <si>
    <t>Comunicaciones</t>
  </si>
  <si>
    <t>Agua</t>
  </si>
  <si>
    <t>Correo y Franqueo</t>
  </si>
  <si>
    <t>Movildad y Transporte</t>
  </si>
  <si>
    <t>Gastos de limpieza y afines</t>
  </si>
  <si>
    <t>Custodia y Vigilancia</t>
  </si>
  <si>
    <t>Donaciones y Contribuciones</t>
  </si>
  <si>
    <t>Demostraciones y Agasajos</t>
  </si>
  <si>
    <t>Gastos de Informes</t>
  </si>
  <si>
    <t>Gastos de refrigerios</t>
  </si>
  <si>
    <t>Intereses y Gastos de sobregiros - Perso</t>
  </si>
  <si>
    <t>Retención Renta</t>
  </si>
  <si>
    <t>Gastos no Deducibles - U$S</t>
  </si>
  <si>
    <t>Recargos y Multas - CNV</t>
  </si>
  <si>
    <t>CUENTAS DE ORDEN</t>
  </si>
  <si>
    <t>Cuentas de Orden Deudoras</t>
  </si>
  <si>
    <t>Valores recibidos en custodia</t>
  </si>
  <si>
    <t>Valores recibidos en custodia - Local</t>
  </si>
  <si>
    <t>Bonos Financieros Títulos - Gs</t>
  </si>
  <si>
    <t>Bonos Financieros Cupones - Gs</t>
  </si>
  <si>
    <t>Bonos Financieros Títulos - U$S</t>
  </si>
  <si>
    <t>Bonos Financieros Cupones - U$S</t>
  </si>
  <si>
    <t>Bonos Subordinados Títulos - Gs</t>
  </si>
  <si>
    <t>Bonos Subordinados Cupones - Gs</t>
  </si>
  <si>
    <t>Bonos Subordinados Títulos - U$S</t>
  </si>
  <si>
    <t>Bonos Subordinados Cupones - U$S</t>
  </si>
  <si>
    <t>CDA Títulos - Gs</t>
  </si>
  <si>
    <t>CDA Cupones - Gs</t>
  </si>
  <si>
    <t>CDA Títulos - U$S</t>
  </si>
  <si>
    <t>CDA Cupones - U$S</t>
  </si>
  <si>
    <t>Bonos Corporativos Títulos - Gs</t>
  </si>
  <si>
    <t>Bonos Corporativos Cupones - Gs</t>
  </si>
  <si>
    <t>Bonos Corporativos Títulos - U$S</t>
  </si>
  <si>
    <t>Bonos Corporativos Cupones - U$S</t>
  </si>
  <si>
    <t>BBCP Títulos - Gs</t>
  </si>
  <si>
    <t>BBCP Cupones - Gs</t>
  </si>
  <si>
    <t>BBCP Títulos - U$S</t>
  </si>
  <si>
    <t>BBCP Cupones - U$S</t>
  </si>
  <si>
    <t>Títulos de Crédito Títulos - Gs</t>
  </si>
  <si>
    <t>Títulos de Crédito Títulos - U$S</t>
  </si>
  <si>
    <t>Títulos de Crédito Cupones - U$S</t>
  </si>
  <si>
    <t>Bonos Financieros Títulos - Gs VINCULADA</t>
  </si>
  <si>
    <t>Bonos Financieros Cupones - Gs VINCULADA</t>
  </si>
  <si>
    <t>Bonos Financieros Títulos - U$S VINCULAD</t>
  </si>
  <si>
    <t>Bonos Financieros Cupones - U$S VINCULAD</t>
  </si>
  <si>
    <t>Bonos Subordinados Títulos - Gs VINCULAD</t>
  </si>
  <si>
    <t>Bonos Subordinados Cupones - Gs VINCULAD</t>
  </si>
  <si>
    <t>Bonos Subordinados Títulos - U$S VINCULA</t>
  </si>
  <si>
    <t>Bonos Subordinados Cupones - U$S VINCULA</t>
  </si>
  <si>
    <t>CDA Títulos - Gs VINCULADAS</t>
  </si>
  <si>
    <t>CDA Cupones - Gs VINCULADAS</t>
  </si>
  <si>
    <t>CDA Títulos - U$S VINCULADAS</t>
  </si>
  <si>
    <t>CDA Cupones - U$S VINCULADAS</t>
  </si>
  <si>
    <t>Bonos Corporativos Títulos - Gs VINCULAD</t>
  </si>
  <si>
    <t>Bonos Corporativos Cupones - Gs VINCULAD</t>
  </si>
  <si>
    <t>Bonos Corporativos Títulos - U$S VINCULA</t>
  </si>
  <si>
    <t>BBCP Títulos - Gs VINCULADAS</t>
  </si>
  <si>
    <t>BBCP Cupones - Gs VINCULADAS</t>
  </si>
  <si>
    <t>BBCP Títulos - U$S VINCULADAS</t>
  </si>
  <si>
    <t>Títulos de Crédito Títulos - Gs VINCULAD</t>
  </si>
  <si>
    <t>Títulos de Crédito Cupones - Gs VINCULAD</t>
  </si>
  <si>
    <t>Títulos de Crédito Títulos - U$S VINCULA</t>
  </si>
  <si>
    <t>Títulos de Crédito Cupones - U$S VINCULA</t>
  </si>
  <si>
    <t>Depósitos Restringidos Títulos - Gs VINC</t>
  </si>
  <si>
    <t>Depósitos Restringidos Cupones - Gs VINC</t>
  </si>
  <si>
    <t>Depósitos Restringidos Títulos - U$S VIN</t>
  </si>
  <si>
    <t>Depósitos Restringidos Cupones - U$S VIN</t>
  </si>
  <si>
    <t>Inversiones Especiales Títulos - Gs VINC</t>
  </si>
  <si>
    <t>Inversiones Especiales Cupones - Gs VINC</t>
  </si>
  <si>
    <t>Inversiones Especiales Títulos - U$S VIN</t>
  </si>
  <si>
    <t>Inversiones Especiales Cupones - U$S VIN</t>
  </si>
  <si>
    <t>Acciones Gs</t>
  </si>
  <si>
    <t>Acciones Títulos Gs</t>
  </si>
  <si>
    <t>Acciones Dividentos Gs</t>
  </si>
  <si>
    <t>Acciones U$S</t>
  </si>
  <si>
    <t>Acciones Títulos U$S</t>
  </si>
  <si>
    <t>Acciones Dividendos U$S</t>
  </si>
  <si>
    <t>Bonos Públicos Títulos Gs</t>
  </si>
  <si>
    <t>Bonos Públicos Cupones Gs</t>
  </si>
  <si>
    <t>Bonos Públicos Títulos U$S</t>
  </si>
  <si>
    <t>Bonos Públicos Cupones U$S</t>
  </si>
  <si>
    <t>Cuentas de Orden Acreedores</t>
  </si>
  <si>
    <t>Bonos Públicos Títulos</t>
  </si>
  <si>
    <t>Bonos Públicos Cupones</t>
  </si>
  <si>
    <t>CUENTAS DE CONTINGENCIA</t>
  </si>
  <si>
    <t>Cuentas de Contingencias Deudoras</t>
  </si>
  <si>
    <t>Cuentas de Contingencias Acreedoras</t>
  </si>
  <si>
    <t>CONTINGENCIA</t>
  </si>
  <si>
    <t>Balance General - Moneda Local - Moneda Extranjera</t>
  </si>
  <si>
    <t>RESULTADO DEL EJERCICIO (+) Utilidad (-) Pérdida :</t>
  </si>
  <si>
    <t>U$S</t>
  </si>
  <si>
    <t>Deudores por Intermediacion</t>
  </si>
  <si>
    <t xml:space="preserve">Títulos de Renta Fija    </t>
  </si>
  <si>
    <t>Obligaciones por Administración de Cartera</t>
  </si>
  <si>
    <t>Porción circulante de prést. a largo plazo</t>
  </si>
  <si>
    <t xml:space="preserve">Dividendos a pagar en Efectivo </t>
  </si>
  <si>
    <t>Cuentas a Pagar a Personas y Empresas Relacionadas</t>
  </si>
  <si>
    <t>Acreedores por Intermediación</t>
  </si>
  <si>
    <t xml:space="preserve">Acreedores Varios </t>
  </si>
  <si>
    <t>Préstamos en Bancos</t>
  </si>
  <si>
    <t>Intereses a Devengar</t>
  </si>
  <si>
    <t>Préstamos de Terceros</t>
  </si>
  <si>
    <t xml:space="preserve">Otros Pasivos no Corrientes </t>
  </si>
  <si>
    <t>ESTADO DE VARIACIÓN DEL PATRIMONIO NETO</t>
  </si>
  <si>
    <t>Saldo al inicio del ejercicio</t>
  </si>
  <si>
    <t>Integración de Capital</t>
  </si>
  <si>
    <t>Transf. a Resultados Acumulados</t>
  </si>
  <si>
    <t>ESTADO DE FLUJO DE EFECTIVO</t>
  </si>
  <si>
    <t>Inversiones a Largo Plazo</t>
  </si>
  <si>
    <t>Ingreso en Efectivo por Comisiones y Otros</t>
  </si>
  <si>
    <t>Pago a Proveedores</t>
  </si>
  <si>
    <t>Inversiones en Otras Empresas</t>
  </si>
  <si>
    <t>Inversiones Temporarias</t>
  </si>
  <si>
    <t>Fondos con Destino Especial</t>
  </si>
  <si>
    <t>Compra de Propiedad, Planta y Equipo</t>
  </si>
  <si>
    <t>Adquisición de Acciones y Titulos de Deuda (Cartera Propia)</t>
  </si>
  <si>
    <t>Intereses Percibidos</t>
  </si>
  <si>
    <t>Dividendos Percibidos</t>
  </si>
  <si>
    <t>Aporte de Capital</t>
  </si>
  <si>
    <t>Préstamos y Otras Deudas</t>
  </si>
  <si>
    <t>Dividendos Pagados</t>
  </si>
  <si>
    <t>Anticipo IRE</t>
  </si>
  <si>
    <t>Proveedores de Bienes y Servicios</t>
  </si>
  <si>
    <t>Honorarios a Pagar</t>
  </si>
  <si>
    <t>ok</t>
  </si>
  <si>
    <t>NOTA 2.      INFORMACIÓN BÁSICA DE LA EMPRESA</t>
  </si>
  <si>
    <t>NOTA 1.      CONSIDERACIÓN DE LOS ESTADOS FINANCIEROS</t>
  </si>
  <si>
    <t>La Sociedad fue inscripta en el Registro de la Comisión Nacional de Valores (CNV) bajo el Nº CB026 en fecha 30 de octubre de 2018 y en la Bolsa de Valores y Productos de Asunción S.A. (BVPASA) bajo el Nº CB026 el 12 de noviembre de 2018.</t>
  </si>
  <si>
    <t>NOTA 3.      PRINCIPALES POLÍTICAS Y PRÁCTICAS CONTABLES APLICADAS</t>
  </si>
  <si>
    <t>a) Moneda Extranjera</t>
  </si>
  <si>
    <t>b.1) Titulos de Deudas:</t>
  </si>
  <si>
    <t>b.2) Accion de la Bolsa de Valores &amp; Productos de Asunción S.A. - BVPASA:</t>
  </si>
  <si>
    <t>Se reconoce inicialmente a su valor de incorporación y posteriormente se actualiza conforme a las disposiciones de la Comisión Nacional de Valores:</t>
  </si>
  <si>
    <t>b) Inversiones temporales y permanentes</t>
  </si>
  <si>
    <t>NOTA 4. CAMBIO DE POLÍTICAS Y PROCEDIMIENTOS DE CONTABILIDAD</t>
  </si>
  <si>
    <t xml:space="preserve">La base para la preparación del estado de flujo de efectivo es el método directo, con la clasificación de flujo de efectivo por actividades operativas, de inversión y de financiamiento. </t>
  </si>
  <si>
    <t>Los activos y pasivos en moneda extranjera se miden al tipo de cambio comprador y vendedor, respectivamente, vigentes a la fecha de cierre de cada ejercicio. Las partidas en moneda extranjera son actualizadas al tipo de cambio emitidos por la Sub Secretaria de Tributación (SET), cuya cotización al cierre de los ejercicios presentados, es la siguiente:</t>
  </si>
  <si>
    <t>Tipo de Cambio para Activos - Comprador</t>
  </si>
  <si>
    <t>Tipo de Cambio para Pasivos - Vendedor</t>
  </si>
  <si>
    <t>Dólar Estadounidense</t>
  </si>
  <si>
    <t>Inversiones Permanentes</t>
  </si>
  <si>
    <t>Diferencia de Precio (-)</t>
  </si>
  <si>
    <t>Diferencia de Cambio - Neto</t>
  </si>
  <si>
    <t>Fondos Propios</t>
  </si>
  <si>
    <t>Bancos - Cuentas Clearing</t>
  </si>
  <si>
    <t>Banco Itaú Cta Cte Gs N° 10115189/2</t>
  </si>
  <si>
    <t>Banco Itaú Cta Cte U$S N° 15000956/0</t>
  </si>
  <si>
    <t>Bancos - Cuentas Administración</t>
  </si>
  <si>
    <t>Banco Itaú Cta Cte Gs N° 40000265/4</t>
  </si>
  <si>
    <t>Banco Itaú Cta Cte U$S N° 45000064/1</t>
  </si>
  <si>
    <t>Certificados de Depósito de Ahorro - No Vinculadas</t>
  </si>
  <si>
    <t>NOTA 6. INFORMACIÓN REFERENTE A CONTINGENCIAS Y COMPROMISOS</t>
  </si>
  <si>
    <t>Otras Instituciones</t>
  </si>
  <si>
    <t>BANCO REGIONAL S.A.E.C.A.</t>
  </si>
  <si>
    <t>RESULTADO</t>
  </si>
  <si>
    <t>Títulos de Renta Fija recibidos en Reporto</t>
  </si>
  <si>
    <t>5.f )      Créditos</t>
  </si>
  <si>
    <t>5.e )      Inversiones</t>
  </si>
  <si>
    <t>Fondo de Garantía</t>
  </si>
  <si>
    <t>A continuación, se detalla la composición:</t>
  </si>
  <si>
    <t>Vinculada</t>
  </si>
  <si>
    <t>Acreedores por Intermediación (nota 5.m)</t>
  </si>
  <si>
    <t>Cuentas a Pagar a Personas y Empresas Relacionadas (Nota 5.p)</t>
  </si>
  <si>
    <t>Cuenta Corriente</t>
  </si>
  <si>
    <t>Ingresos generados por CDA</t>
  </si>
  <si>
    <t>Otros Ingresos Operativos (Nota 5.w.3)</t>
  </si>
  <si>
    <t>A la fecha de emisión de los presentes estados financieros, la Sociedad no posee compromisos directos.</t>
  </si>
  <si>
    <t>A la fecha de emisión de los presentes estados financieros, la Sociedad no registra juicios u otras acciones legales que pudieran producir variaciones en los importes reportados como saldos al cierre.</t>
  </si>
  <si>
    <t xml:space="preserve">Balance General </t>
  </si>
  <si>
    <t>Estado de Flujo de Efectivo</t>
  </si>
  <si>
    <t>Información General de la Entidad</t>
  </si>
  <si>
    <t>Estado de Variación del Patrimonio Neto</t>
  </si>
  <si>
    <t>Notas a los Estados Financieros (Nota 1 a Nota 4)</t>
  </si>
  <si>
    <t>Notas a los Estados Financieros (Nota 6 a Nota 12)</t>
  </si>
  <si>
    <t>REF.</t>
  </si>
  <si>
    <t>Notas a los Estados Financieros (Nota 5 - Inciso 5.a a 5.d)</t>
  </si>
  <si>
    <t>Notas a los Estados Financieros (Nota 5 - Inciso 5.e)</t>
  </si>
  <si>
    <t>Notas a los Estados Financieros (Nota 5 - Inciso 5.f a 5.aa)</t>
  </si>
  <si>
    <t xml:space="preserve">Pc Alfredo Egydio S Aranha, nº 100, Torre Conceição, 7º Andar, Prq Jabaquara, São Paulo\/SP </t>
  </si>
  <si>
    <t>Holding Financiero</t>
  </si>
  <si>
    <t>A la fecha de emisión de los presentes estados financieros, no existen sanciones de ninguna naturaleza que la Comisión Nacional de Valores u otras Instituciones fiscalizadoras hayan impuesto a la Sociedad.</t>
  </si>
  <si>
    <t>NOTA 5. INFORMACIÓN REFERENTE A LOS PRINCIPALES ACTIVOS, PASIVOS, RESULTADOS Y CRITERIOS ESPECÍFICOS DE VALUACIÓN</t>
  </si>
  <si>
    <t>Representante Legal</t>
  </si>
  <si>
    <t>Ingreso Neto de efectivo por comisiones y otros</t>
  </si>
  <si>
    <t>Las notas 1 a 12 que se acompañan forman parte integrante de los Estados Financieros</t>
  </si>
  <si>
    <t>Las diferencias de cambio originadas por fluctuaciones en los tipos de cambio, producidos entre las fechas de concertación de las operaciones y su valuación al cierre del ejercicio, son reconocidas en resultados en el periodo en que ocurren. Los Activos y Pasivos en moneda extranjera se valúan a los tipos de cambio comprador y vendedor emitidos por la SET a la fecha de cierre del ejercicio. (Ver nota 5.a)</t>
  </si>
  <si>
    <t>(i) Dos (2) CDA identificados bajo el número de serie AX 6214 y AX 6215, emitidos por el Banco Regional S.A.E.C.A. por U$S 50.000 cada uno.</t>
  </si>
  <si>
    <t>• Restricción de posesión de los CDA, identificados bajo el número de Serie AX 6214 y AX 6215 - Banco Regional S.A., entregados en Garantía a la BVPASA.</t>
  </si>
  <si>
    <t>Periodo Actual</t>
  </si>
  <si>
    <t>Periodo Anterior</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</si>
  <si>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</si>
  <si>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Dada la adquisición, Verbank S.R.L. ya no se encuentra dentro de los criterios de vinculación definidos en la Ley 1284/98 - Título II de Mercado de Valores. A su vez, el Banco Itaú Paraguay S.A. es considerado como nueva vinculada.</t>
  </si>
  <si>
    <t>Bancos Cuentas Cartera Propia</t>
  </si>
  <si>
    <t>Fondo de Garantía a pagar</t>
  </si>
  <si>
    <t>Fondos de Garantía a pagar Gs.</t>
  </si>
  <si>
    <t>Fondos de Garantía a pagar U$S</t>
  </si>
  <si>
    <t>Aranceles a pagar BVPASA</t>
  </si>
  <si>
    <t>Aranceles a pagar BVPASA U$S</t>
  </si>
  <si>
    <t>Por intermediación de renta fija Gs - PF</t>
  </si>
  <si>
    <t>Por intermediación de renta fija Gs - PJ</t>
  </si>
  <si>
    <t>Por contratos de coloc. Primaria - VINC</t>
  </si>
  <si>
    <t>Por contratos de coloc. Primaria - PJ</t>
  </si>
  <si>
    <t>Aranceles - BVPASA</t>
  </si>
  <si>
    <t>Aranceles - BVPASA Gs</t>
  </si>
  <si>
    <t>Aranceles BVPASA Gs - PF</t>
  </si>
  <si>
    <t>Aranceles BVPASA Gs - PJ</t>
  </si>
  <si>
    <t>Aranceles BVPASA Gs - Vinc</t>
  </si>
  <si>
    <t>Fondo de Garantía Gs.</t>
  </si>
  <si>
    <t>Fondo de Garantía Gs - PF</t>
  </si>
  <si>
    <t>Fondo de Garantía Gs - PJ</t>
  </si>
  <si>
    <t>Fondo de Garantía Gs - VINC</t>
  </si>
  <si>
    <t>Fondo de Garantía - Gs</t>
  </si>
  <si>
    <t>Fondo de Garantía - U$S</t>
  </si>
  <si>
    <t>Gourmet Card – GND</t>
  </si>
  <si>
    <t>Seguro Médico</t>
  </si>
  <si>
    <t>Egresos No Operativos</t>
  </si>
  <si>
    <t>Egresos por Ajuste de Redondeo</t>
  </si>
  <si>
    <t>Del   01/01/2020   al   31/12/2020</t>
  </si>
  <si>
    <t>Aguinaldos a pagar</t>
  </si>
  <si>
    <t>ITAÚ INVEST CASA DE BOLSA S.A.</t>
  </si>
  <si>
    <t>Manuel Arias</t>
  </si>
  <si>
    <r>
      <t xml:space="preserve">AUDITOR EXTERNO INDEPENDIENTE DESIGNADO:    </t>
    </r>
    <r>
      <rPr>
        <sz val="12"/>
        <color rgb="FF000000"/>
        <rFont val="Times New Roman"/>
        <family val="1"/>
      </rPr>
      <t>PricewaterhouseCoopers</t>
    </r>
  </si>
  <si>
    <t>Tipo de Cambio al 31/12/2020</t>
  </si>
  <si>
    <t>Saldo al 31/12/2020</t>
  </si>
  <si>
    <t>01 de Octubre de 2020</t>
  </si>
  <si>
    <t>N° 03 Folio 25 y siguientes de fecha 11 de Enero de 2021</t>
  </si>
  <si>
    <r>
      <t xml:space="preserve">NÚMERO DE INSCRIPCIÓN EN EL REGISTRO DE LA CNV:   </t>
    </r>
    <r>
      <rPr>
        <sz val="11"/>
        <color rgb="FF000000"/>
        <rFont val="Times New Roman"/>
        <family val="1"/>
      </rPr>
      <t>AE002</t>
    </r>
  </si>
  <si>
    <t>Cuentas a Pagar a empresas relacionadas</t>
  </si>
  <si>
    <t>Anticipos de Clientes</t>
  </si>
  <si>
    <t>Imp. a la Renta a Pagar</t>
  </si>
  <si>
    <t>ESTADO DE RESULTADOS</t>
  </si>
  <si>
    <t>Ganancia por Diferencial Cambiario</t>
  </si>
  <si>
    <t>Egresos Operativos</t>
  </si>
  <si>
    <t>Gastos de Administración</t>
  </si>
  <si>
    <t>Gastos Financieros</t>
  </si>
  <si>
    <t>Egresos por ajustes y redondeos</t>
  </si>
  <si>
    <t>Bancos - Cuentas Cartera Propia</t>
  </si>
  <si>
    <t>Banco Itaú Cta Cte Gs N° 400002799</t>
  </si>
  <si>
    <t>Banco Itaú Cta Cte U$S N° 450000686</t>
  </si>
  <si>
    <t>El saldo de deudores por intermediación es como sigue:</t>
  </si>
  <si>
    <t>DEUDORES POR INTERMEDIACIÓN</t>
  </si>
  <si>
    <r>
      <rPr>
        <b/>
        <sz val="11"/>
        <color theme="1"/>
        <rFont val="Times New Roman"/>
        <family val="1"/>
      </rPr>
      <t>Verbank Securities Casa de Bolsa S.A.</t>
    </r>
    <r>
      <rPr>
        <sz val="11"/>
        <color theme="1"/>
        <rFont val="Times New Roman"/>
        <family val="1"/>
      </rPr>
      <t xml:space="preserve">  fue constituida por escritura pública N° 47 pasada ante la Escribana Pública Celia María Bogado de Zárate en fecha 18 de setiembre de 2017, inscripta en el Registro Público de Comercio bajo el N° 1 Folio N° 01-11 de fecha 12 de octubre de 2017 y en la Sección de Personas Jurídicas y Asociaciones bajo el N° 01 Folio N° 01 y siguientes de fecha 12 de octubre de 2017.</t>
    </r>
  </si>
  <si>
    <t>La Sociedad fue constituida para operar como Casa de Bolsa, pudiendo realizar toda actividad de intermediación de valores dispuestas en la Ley de Mercado de Valores.</t>
  </si>
  <si>
    <t>Titulos de Renta Fija Permanentes</t>
  </si>
  <si>
    <t xml:space="preserve">   Intereses a Cobrar por Inversiones Permanentes</t>
  </si>
  <si>
    <t xml:space="preserve">Impuesto a la Renta a pagar </t>
  </si>
  <si>
    <t xml:space="preserve">Ingresos extraordinarios </t>
  </si>
  <si>
    <t>Personas Vinculadas</t>
  </si>
  <si>
    <t>Gastos Bancarios - Personas y empresas relacionadas</t>
  </si>
  <si>
    <t>Ganancias</t>
  </si>
  <si>
    <t>Perdidas</t>
  </si>
  <si>
    <t>N° 544 de fecha 14 de octubre de 2020.</t>
  </si>
  <si>
    <t>En fecha 01 de setiembre de 2020, se concretó la venta del total del paquete accionario de Verbank Securities Casa de Bolsa S.A. a las empresas ITB Holding  Brasil Participações Ltda. e Itaú Consultoria de Valores Mobiliários e Participações S.A. En fecha 11/01/2021 se finiquito la inscripción de las modificaciones de sus estatutos sociales ante el Registro Público de Comercio según escritura matriz N° 544 de fecha 01 de octubre de 2020, inscripta en el Registro Público de Comercio bajo el N° 03 Folio N° 25 , incluyendo el cambio de Denominación a Itaú Invest Casa de Bolsa S.A., Representación social y el aumento de Capital, suscripto e integrado por los nuevos Accionistas y formalizados mediante Asamblea General Ordinaria de Accionistas N°4 de la misma fecha.</t>
  </si>
  <si>
    <t xml:space="preserve"> PERSONAS VINCULADAS</t>
  </si>
  <si>
    <t xml:space="preserve">(*) SOCIEDAD CONTROLANTE:  </t>
  </si>
  <si>
    <t>PERIODO DEL EJERCICIO ANTERIOR</t>
  </si>
  <si>
    <t>La composición del capital integrado por tipos de acciones es la siguiente:</t>
  </si>
  <si>
    <t>Acciones suscriptas e integradas</t>
  </si>
  <si>
    <t>N° de votos que otorga cada una</t>
  </si>
  <si>
    <t>Valor nominal por acción</t>
  </si>
  <si>
    <t>₲</t>
  </si>
  <si>
    <t>Total integrado</t>
  </si>
  <si>
    <t>Capital autorizado</t>
  </si>
  <si>
    <t>Tipo</t>
  </si>
  <si>
    <t>Cantidad</t>
  </si>
  <si>
    <t>1 (uno)</t>
  </si>
  <si>
    <t>Al 31/12/2020</t>
  </si>
  <si>
    <t>2.3) Participación en otras empresas</t>
  </si>
  <si>
    <t xml:space="preserve">Los estados financieros han sido preparados de acuerdo con las normas contables, criterios de valuación y las normas de presentación establecidas por la Comisión Nacional de Valores y con Normas de Información Financiera (NIF) emitidas por el Consejo de Contadores Públicos del Paraguay. </t>
  </si>
  <si>
    <t>Los presentes estados financieros incluyen los efectos de los cambios en criterios de valuación y presentación de inversiones derivados de la entrada en vigor del Reglamento General del Mercado de Valores establecido por la Resolución CNV CG N° 6/19. Ver adicionalmente la Nota 4 a los presentes estados financieros.</t>
  </si>
  <si>
    <t>Se registran a su costo de adquisición más los intereses devengados. Cuando el valor de mercado sea menor a su costo, la diferencia se reconocerá con cargo a resultados en el periodo en que ocurran. Los intereses generados por estos títulos son registrados en resultados conforme se devengan.</t>
  </si>
  <si>
    <t>a. Intereses sobre títulos y otros valores: Los ingresos generados por la tenencia de títulos en cartera propia y otros valores durante el ejercicio son registrados conforme se devengan</t>
  </si>
  <si>
    <t>b. Venta de títulos: Se reconoce como ingreso la diferencia de precio entre el valor de venta de un título de cartera propia y el valor en libros a la fecha de transacción.</t>
  </si>
  <si>
    <t>3.4) Base para la preparación del Estado de flujo de efectivo</t>
  </si>
  <si>
    <t>3.5) Impuesto a la renta</t>
  </si>
  <si>
    <t>La posición de activos y pasivos en moneda extranjera al cierre del ejercicio es la siguiente:</t>
  </si>
  <si>
    <t>Acciones BVPASA</t>
  </si>
  <si>
    <t>5.h)      Acreedores Varios</t>
  </si>
  <si>
    <t>31/12/2020
Gs.</t>
  </si>
  <si>
    <t xml:space="preserve">5.g)      Otros activos corrientes </t>
  </si>
  <si>
    <t>5.i)     Provisiones</t>
  </si>
  <si>
    <t>5.j)      Cuentas por pagar a personas y empresas relacionadas</t>
  </si>
  <si>
    <t xml:space="preserve"> (*) Ver nota 10</t>
  </si>
  <si>
    <t>5.k)      Otros pasivos corrientes</t>
  </si>
  <si>
    <t>5.l)      Saldos y transacciones con partes relacionadas</t>
  </si>
  <si>
    <t>Resultado con empresas vinculadas</t>
  </si>
  <si>
    <t>Ingresos por diferencia de precios</t>
  </si>
  <si>
    <t>Total ingresos</t>
  </si>
  <si>
    <t>Reembolso de gastos administrativos</t>
  </si>
  <si>
    <t>Gastos bancarios</t>
  </si>
  <si>
    <t>Honorarios del síndico</t>
  </si>
  <si>
    <t>Dieta a directores</t>
  </si>
  <si>
    <t>Total egresos</t>
  </si>
  <si>
    <t>5.m)      Patrimonio neto</t>
  </si>
  <si>
    <t>5.n)      Ingresos Operativos</t>
  </si>
  <si>
    <t>5.n.1 - Ingresos por operaciones y servicios a personas relacionadas</t>
  </si>
  <si>
    <t>Ver nota 5l</t>
  </si>
  <si>
    <t>5.n.2 - Ingresos por operaciones y servicios extrabursátiles</t>
  </si>
  <si>
    <t>5.n.3 - Otros ingresos operativos</t>
  </si>
  <si>
    <t>Servicios de Consultoría</t>
  </si>
  <si>
    <t>5.o)     Otros gastos operativos, de comercialización y de administración</t>
  </si>
  <si>
    <t>NOTA 7. LIMITACIÓN A LA LIBRE DISPONIBILIDAD DE LOS ACTIVOS O DEL PATRIMONIO Y CUALQUIER RESTRICCIÓN AL DERECHO DE PROPIEDAD</t>
  </si>
  <si>
    <t>NOTA 8. RESTRICCIONES PARA DISTRIBUCIÓN DE UTILIDADES</t>
  </si>
  <si>
    <t>a)	De acuerdo con la legislación vigente las sociedades por acciones y las de responsabilidad limitada, deben constituir una reserva legal no menor del 5% de las utilidades netas del ejercicio, hasta alcanzar el 20% del capital suscripto.</t>
  </si>
  <si>
    <t>b)	De acuerdo con la Ley Nº 125/1991 modificada por la Ley N° 2421/2004, que establece el régimen tributario (hasta el 31 de diciembre de 2019), las utilidades obtenidas y remesadas a beneficiarios radicados en el exterior se hallan sujetas a una retención del 15% en concepto de Impuesto a la Renta. Adicionalmente, la distribución de utilidades está sujeta al pago de Impuesto a la Renta a una tasa del 5% a cargo de la Sociedad.</t>
  </si>
  <si>
    <t>Así mismo, para los pagos de utilidades a ser realizados en el 2020, las retenciones son liquidadas a tasas extraordinarias del 10% para los no residentes y del 5% para los residentes, por única vez.</t>
  </si>
  <si>
    <t>NOTA 9. SANCIONES</t>
  </si>
  <si>
    <t>NOTA 10: OTROS ASUNTOS RELEVANTES</t>
  </si>
  <si>
    <t>NOTA 11. HECHOS POSTERIORES AL CIERRE DEL EJERCICIO</t>
  </si>
  <si>
    <t>En fecha 11 de enero de 2021 se ha concluido el proceso de cambio de denominación según escritura 544 del 1 de octubre de 2020, escribano José María Zubizarreta, inscripto en registro de comercio bajo el nro. 3 folio 25 y siguientes.</t>
  </si>
  <si>
    <t xml:space="preserve">Activo intagibles y Cargos diferidos </t>
  </si>
  <si>
    <t xml:space="preserve">Acreedores por Intermediación </t>
  </si>
  <si>
    <t xml:space="preserve">Prestamos financieros </t>
  </si>
  <si>
    <t xml:space="preserve">Prestamos Financieros </t>
  </si>
  <si>
    <t>Bienes de uso</t>
  </si>
  <si>
    <t xml:space="preserve">Comisiones por contratos de colocación primaria </t>
  </si>
  <si>
    <t>Balance General - Moneda Local</t>
  </si>
  <si>
    <t>Del   01/01/2021   al   31/03/2021</t>
  </si>
  <si>
    <t>Descripción</t>
  </si>
  <si>
    <t>Otros Bancos</t>
  </si>
  <si>
    <t>Bancos Cuenta Cartera Propia</t>
  </si>
  <si>
    <t>Aranceles - BVPASA U$S</t>
  </si>
  <si>
    <t>Por intermediación de renta fija U$S- PF</t>
  </si>
  <si>
    <t>Comisiones por Operaciones Extrabursat.</t>
  </si>
  <si>
    <t>Por Intermediación de Renta Fija</t>
  </si>
  <si>
    <t>Por Intermediación de Renta Fija U$S</t>
  </si>
  <si>
    <t>Por Intermediación de Renta Fija U$S PF</t>
  </si>
  <si>
    <t>Primas por valor de compra</t>
  </si>
  <si>
    <t>Prima por valor de venta</t>
  </si>
  <si>
    <t>Aranceles BVPASA U$S - PF</t>
  </si>
  <si>
    <t>Fondo de Garantía U$S</t>
  </si>
  <si>
    <t>Fondo de Garantía U$S - PF</t>
  </si>
  <si>
    <t>Comisiones Serv. de Custodia Bco Itau</t>
  </si>
  <si>
    <t>Comisiones Serv. de Custodia Bco Itau GS</t>
  </si>
  <si>
    <t>Dif de Precios por Valor de Venta</t>
  </si>
  <si>
    <t>Aranceles pagados CNV</t>
  </si>
  <si>
    <t>Aranceles pagados CNV Gs.</t>
  </si>
  <si>
    <t>Gastos al Personal</t>
  </si>
  <si>
    <t>31.03.2020</t>
  </si>
  <si>
    <t xml:space="preserve">RESULTADO DEL EJERCICIO (+) Utilidad (-) Pérdida : </t>
  </si>
  <si>
    <t>31.03.2020 P/ EERR</t>
  </si>
  <si>
    <t>2020 - P/ BG</t>
  </si>
  <si>
    <t>ESTADO DE RESULTADOS INTERMEDIOS CORRESPONDIENTE AL 31 DE MARZO DE 2020</t>
  </si>
  <si>
    <t>Presentado en forma comparativa al ejercicio economico finalizado el 31 de Diciembre del 2019 - (En Guaraníes)</t>
  </si>
  <si>
    <t>INGRESOS OPERATIVOS (Nota 25)</t>
  </si>
  <si>
    <t>31.12.2019</t>
  </si>
  <si>
    <t>Por intermediación de acciones en rueda</t>
  </si>
  <si>
    <t>Comisiones por operaciones fuera de rueda</t>
  </si>
  <si>
    <t>Comisiones por contratos de colocación primaria de acciones</t>
  </si>
  <si>
    <t>Ingresos por administración de cartera</t>
  </si>
  <si>
    <t>Ingresos por custodia de valores</t>
  </si>
  <si>
    <t>Ingresos por venta de cartera propia</t>
  </si>
  <si>
    <t>Ingresos por venta de cartera propia a personas y empresas relacionadas</t>
  </si>
  <si>
    <t>Ingresos por operaciones y servicios a personas relacionadas</t>
  </si>
  <si>
    <t>Ingresos por operaciones y servicios extrabursátiles</t>
  </si>
  <si>
    <t xml:space="preserve">Otros Ingresos Operativos </t>
  </si>
  <si>
    <t>GASTOS OPERATIVOS</t>
  </si>
  <si>
    <t>GASTOS DE COMERCIALIZACIÓN</t>
  </si>
  <si>
    <t>Publicidad</t>
  </si>
  <si>
    <t>Folletos e impresiones</t>
  </si>
  <si>
    <t>Otros gastos de comercialización (Nota 5.w)</t>
  </si>
  <si>
    <t>GASTOS DE ADMINISTRACION (Nota 26)</t>
  </si>
  <si>
    <t xml:space="preserve">Sueldos y Jornales </t>
  </si>
  <si>
    <t>Aporte Patronal y otros beneficios al Personal</t>
  </si>
  <si>
    <t>Suscripciones</t>
  </si>
  <si>
    <t>Alquileres</t>
  </si>
  <si>
    <t>Gastos No Deducibles</t>
  </si>
  <si>
    <t xml:space="preserve">Otros gastos de administración </t>
  </si>
  <si>
    <t>OTROS INGRESOS Y EGRESOS</t>
  </si>
  <si>
    <t>Otros egresos</t>
  </si>
  <si>
    <t>RESULTADOS FINANCIEROS</t>
  </si>
  <si>
    <t xml:space="preserve">Intereses cobrados </t>
  </si>
  <si>
    <t>Intereses pagados (Nota28)</t>
  </si>
  <si>
    <t>RESULTADO EXTRAORDINARIO</t>
  </si>
  <si>
    <t>UTILIDAD O (PERDIDA)</t>
  </si>
  <si>
    <t>VERBANK SECURITIES CASA DE BOLSA S.A.</t>
  </si>
  <si>
    <t>BALANCE GENERAL AL 31 DE MARZO DE 2021 PRESENTADO EN FORMA COMPARATIVA CON EL EJERCICIO ANTERIOR FINALIZADO EL 31 DE DICIEMBRE DE 2020</t>
  </si>
  <si>
    <t>Total al 31/03/2021</t>
  </si>
  <si>
    <t>Total al 31/03/2020</t>
  </si>
  <si>
    <t xml:space="preserve">Por intermediación de renta fija en rueda </t>
  </si>
  <si>
    <t>Ingresos por Asesoría Financiera</t>
  </si>
  <si>
    <t xml:space="preserve">Nota </t>
  </si>
  <si>
    <t xml:space="preserve">Ingresos por intereses y dividendos de cartera propia </t>
  </si>
  <si>
    <t>Otros ingresos operativos</t>
  </si>
  <si>
    <t>Otros Gastos de Administración</t>
  </si>
  <si>
    <t>Otros Egresos</t>
  </si>
  <si>
    <t xml:space="preserve">POR EL PERIODO DEL 1 DE ENERO DE 2020 AL 31 DE MARZO DE 2021 PRESENTADO EN FORMA COMPARATIVA CON EL MISMO </t>
  </si>
  <si>
    <t>POR EL PERIODO DEL 1 DE ENERO DE 2021 AL 31 DE MARZO DEL 2021 PRESENTADO EN FORMA COMPARATIVA CON EL MISMO PERIODO DEL EJERCICIO ANTERIOR</t>
  </si>
  <si>
    <t>Retencion IVA/Renta</t>
  </si>
  <si>
    <t>Gastos pagados por Adelantado</t>
  </si>
  <si>
    <t>IVA a Pagar</t>
  </si>
  <si>
    <t>Sueldos y Jornales a pagar</t>
  </si>
  <si>
    <t>Comisiones por operaciones extrabursatiles</t>
  </si>
  <si>
    <t>Ingresos Extraordinarios</t>
  </si>
  <si>
    <t>Información al 31 de Marzo de 2021</t>
  </si>
  <si>
    <t>Nota</t>
  </si>
  <si>
    <t>5.d</t>
  </si>
  <si>
    <t>5.e</t>
  </si>
  <si>
    <t>5.f</t>
  </si>
  <si>
    <t>5.g</t>
  </si>
  <si>
    <t>Creditos</t>
  </si>
  <si>
    <t>Otros Activos Corrientes</t>
  </si>
  <si>
    <t>5.i</t>
  </si>
  <si>
    <t>5.k</t>
  </si>
  <si>
    <t>5.h</t>
  </si>
  <si>
    <t>Provisiones</t>
  </si>
  <si>
    <t>5.n.2</t>
  </si>
  <si>
    <t>5.n.3</t>
  </si>
  <si>
    <t>5.o</t>
  </si>
  <si>
    <t>5.p</t>
  </si>
  <si>
    <r>
      <t>Los Estatutos de la Sociedad fueron modificadas por la venta del total del paquete accionario concretado en fecha 01 de setiembre de 2020,  adquiriendo la nueva denominacion de</t>
    </r>
    <r>
      <rPr>
        <b/>
        <sz val="11"/>
        <color theme="1"/>
        <rFont val="Times New Roman"/>
        <family val="1"/>
      </rPr>
      <t xml:space="preserve"> "Itaú Invest Casa de Bolsa S.A"</t>
    </r>
    <r>
      <rPr>
        <sz val="11"/>
        <color theme="1"/>
        <rFont val="Times New Roman"/>
        <family val="1"/>
      </rPr>
      <t>;</t>
    </r>
    <r>
      <rPr>
        <b/>
        <sz val="11"/>
        <color theme="1"/>
        <rFont val="Times New Roman"/>
        <family val="1"/>
      </rPr>
      <t xml:space="preserve"> </t>
    </r>
    <r>
      <rPr>
        <sz val="11"/>
        <color theme="1"/>
        <rFont val="Times New Roman"/>
        <family val="1"/>
      </rPr>
      <t>según escritura matriz N° 544 de fecha 01 de octubre de 2020, inscripta en el Registro Público de Comercio bajo el N° 03 Folio N° 25 y siguientes de fecha 11-01-2021. Ver nota 12 - Otros Hechos Relevantes.</t>
    </r>
  </si>
  <si>
    <t>El modelo se sustenta en una base convencional de costo histórico, excepto para el caso de los bienes de uso que se exponen a sus valores actualizados, según se explica en la nota 3.2 a) y no reconoce en forma integral los efectos de la inflación en la situación patrimonial y financiera de la Entidad, ni en los resultados de sus operaciones. De haberse aplicado una corrección monetaria integral de los estados financieros, podrían haber surgido diferencias en la presentación de la situación patrimonial y financiera al 31 de Diciembre de 2020 y 31 de Marzo de 2021, y en los resultados de las operaciones y en los flujos de efectivo de la Entidad al 31 de marzo de 2020 y 31 de Marzo de 2021. Según el índice general de precios del consumo (IPC) publicado por el Banco Central del Paraguay, la inflación al 31 de marzo de 2020, 31 de Diciembre de 2020 y 31 de Marzo de 2021 fueron los siguientes: 0,4% , 2,2% y 0,6% respectivamente.</t>
  </si>
  <si>
    <t>Los estados financieros al 31 de marzo de 2021 y la información complementaria relacionadas con ellos, se presentan en forma comparativa con los respectivos estados e información complementaria correspondiente al mismo periodo cerrado del año anterior, exceptuando el Balance general, el cual se presenta comparativamente con el ejercicio económico finalizado al 31 de diciembre 2020.</t>
  </si>
  <si>
    <t>Al 31 de marzo de 2021 y 31 de diciembre de 2020, según lo establecido por la Resolución CNV CG N° 6/19, se mide al valor de mercado, siendo éste el último precio de transacción.</t>
  </si>
  <si>
    <t>El impuesto a la renta que se carga a los resultados del año se basa en la utilidad contable antes de este concepto, ajustada por las partidas que la ley incluye o excluye para la determinación de la utilidad gravable a la que se aplica la tasa del impuesto y por el reconocimiento del cargo o el ingreso originados por la aplicación del impuesto diferido, si los hubiere. La tasa legal es del 10% para el periodo presentado.
Adicionalmente, corresponde señalar que, a partir del 1 de enero del 2021, comenzó a regir las disposiciones del Capítulo III del Título I de la Ley 6380/19 sobre Normas especiales de Valoración de operaciones o Precios de Transferencia. En ese sentido, los contribuyentes del IRE que celebren operaciones con partes relacionadas o vinculadas residentes en el extranjero o en el país, en este caso cuando la operación para una de las partes esté exonerada, exenta o no alcanzada por el IRE, estarán obligados a determinar sus ingresos y deducciones, considerando los precios y contraprestaciones que hubieran utilizado con o entre partes independientes en operaciones comparables, en similares condiciones.
Están obligados a presentar un informe técnico de precios de transferencia, aquellos contribuyentes cuyos ingresos brutos en el ejercicio inmediato anterior fuesen superiores a los ₲ 10 mil millones (US$ 1.4 M aproximadamente).
Es importante destacar que el decreto reglamentario 4644/2020 establece que en el marco del Estudio de precios de transferencia (EPT) se debe incluir información de la situación financiera y tributaria de las distintas jurisdicciones en las que opera el sujeto alcanzado. El alcance de esta disposición debe ser regulado por la Administración Tributaria.</t>
  </si>
  <si>
    <t>Al 31 de marzo del 2021, no se han registrado cambios en las políticas y procedimientos contables utilizados.</t>
  </si>
  <si>
    <t>Tipo de Cambio al 31/03/2021</t>
  </si>
  <si>
    <t>Saldo al 31/03/2021</t>
  </si>
  <si>
    <t>Certificados de Depósito de Ahorro - Vinculadas</t>
  </si>
  <si>
    <t>Intereses a cobrar - Vinculadas</t>
  </si>
  <si>
    <t>Intereses a cobrar - No Vinculadas</t>
  </si>
  <si>
    <t>Intereses a Devengar - Vinculadas</t>
  </si>
  <si>
    <t>Intereses a Devengar - No Vinculadas</t>
  </si>
  <si>
    <t>Diferencia de Precio (-) No Vinculadas</t>
  </si>
  <si>
    <t>Diferencia de Precio (-) Vinculadas</t>
  </si>
  <si>
    <t xml:space="preserve"> al 31/03/2021</t>
  </si>
  <si>
    <t>Banco Familiar Cta Cte Gs. N° 002674157</t>
  </si>
  <si>
    <t>La composición de la cartera de Inversiones temporarias y permanentes al 31 de marzo de 2021, las cuales se hallan valuadas conforme al criterio expuesto en la nota 3.2 b. fue la siguiente:</t>
  </si>
  <si>
    <t>BANCO NACIONAL DE FOMENTO</t>
  </si>
  <si>
    <t>FINEXPAR S.A.E.C.A.</t>
  </si>
  <si>
    <t>BANCO ITAÚ PARAGUAY S.A.</t>
  </si>
  <si>
    <t>BANCO CONTINENTAL S.A.E.C.A.</t>
  </si>
  <si>
    <t>NUCLEO S.A.</t>
  </si>
  <si>
    <t>TELECEL S.A.</t>
  </si>
  <si>
    <t>AM2477</t>
  </si>
  <si>
    <t>AA3481</t>
  </si>
  <si>
    <t>AA5120</t>
  </si>
  <si>
    <t>AA5121</t>
  </si>
  <si>
    <t>BC1291</t>
  </si>
  <si>
    <t>BC2489</t>
  </si>
  <si>
    <t>BC2490</t>
  </si>
  <si>
    <t>BC2491</t>
  </si>
  <si>
    <t>PYCON01F6605</t>
  </si>
  <si>
    <t>PYNUCOF1356</t>
  </si>
  <si>
    <t>PYTEL01F9356</t>
  </si>
  <si>
    <t>PYNUC04F1340</t>
  </si>
  <si>
    <t>AX6214</t>
  </si>
  <si>
    <t>AX6215</t>
  </si>
  <si>
    <t>DA8370</t>
  </si>
  <si>
    <t>BONOS SUBORDINADOS</t>
  </si>
  <si>
    <t>BONOS CORPORATIVOS</t>
  </si>
  <si>
    <t>La composición de la cartera de inversiones temporales y permanentes al 31 de marzo de 2021 con valor de cotización fue la siguiente:</t>
  </si>
  <si>
    <t>INVENTARIO TITULOS / VALORES - CARTERA PROPIA</t>
  </si>
  <si>
    <t>AL  31/03/2021</t>
  </si>
  <si>
    <t>Emisor</t>
  </si>
  <si>
    <t>Serie/ ISIN</t>
  </si>
  <si>
    <t>Fecha Emisión</t>
  </si>
  <si>
    <t>Fecha Vencimiento</t>
  </si>
  <si>
    <t>Tasa (%)</t>
  </si>
  <si>
    <t>Valor Nominal</t>
  </si>
  <si>
    <t>Interés a Cobrar</t>
  </si>
  <si>
    <t>Interés a Devengar</t>
  </si>
  <si>
    <t>Diferencia de Precio (+)</t>
  </si>
  <si>
    <t>Valor
 Contable</t>
  </si>
  <si>
    <t>Tipo de Cambio</t>
  </si>
  <si>
    <t>Valuación
 (GS)</t>
  </si>
  <si>
    <t>CDA (GS) - NO VINCULADAS</t>
  </si>
  <si>
    <t>CDA (GS) - VINCULADAS</t>
  </si>
  <si>
    <t>BONOS SUBORDINADOS - (GS)</t>
  </si>
  <si>
    <t>BONOS CORPORATIVOS - (GS)</t>
  </si>
  <si>
    <t>TOTAL TITULOS/VALORES EN CARTERA - GS</t>
  </si>
  <si>
    <t xml:space="preserve">CDA (U$S) - NO VINCULADAS </t>
  </si>
  <si>
    <t xml:space="preserve">CDA (U$S) - VINCULADAS </t>
  </si>
  <si>
    <t>TOTAL TITULOS/VALORES EN CARTERA - U$S</t>
  </si>
  <si>
    <t>check</t>
  </si>
  <si>
    <t>Valor de cotizacion</t>
  </si>
  <si>
    <t>cotizacion BVPASA</t>
  </si>
  <si>
    <t>Fecha de última cotizacion</t>
  </si>
  <si>
    <t>NCB</t>
  </si>
  <si>
    <t>Valor de Costo</t>
  </si>
  <si>
    <t>31/03/2021
Gs.</t>
  </si>
  <si>
    <t>No Aplica</t>
  </si>
  <si>
    <t>Auditoría Externa a Pagar</t>
  </si>
  <si>
    <t>Fondos de Garantía a pagar</t>
  </si>
  <si>
    <t>Inversion CDA</t>
  </si>
  <si>
    <t>Egresos por diferencia de precios</t>
  </si>
  <si>
    <t>Comsiones por Servicio de Custodia</t>
  </si>
  <si>
    <t>Presidente/ Salarios y otras remuneraciones/ Gratificaciones</t>
  </si>
  <si>
    <t>Directores/ Salarios y otras remuneraciones/ Gratificaciones</t>
  </si>
  <si>
    <t>SALDO AL 31/03/2021
Gs.</t>
  </si>
  <si>
    <t>Revaluación - Superávit</t>
  </si>
  <si>
    <t>Ingreso por Adquisición CDA</t>
  </si>
  <si>
    <t>Aranceles BVPASA - Persona física</t>
  </si>
  <si>
    <t>Aranceles BVPASA - Persona jurídica</t>
  </si>
  <si>
    <t>Fondo de Garantía - Persona física</t>
  </si>
  <si>
    <t>Diferencia de Precio (-) Operaciones</t>
  </si>
  <si>
    <t>31/03/2021                    G.</t>
  </si>
  <si>
    <t>31/03/2020                    G.</t>
  </si>
  <si>
    <t xml:space="preserve">POR EL PERIODO DEL 1 DE ENERO DE 2021 AL 31 DE MARZO DEL 2021 PRESENTADO EN FORMA COMPARATIVA CON EL MISMO </t>
  </si>
  <si>
    <t>Al 31 de marzo de 2021, la sociedad  posee como Garantía en la Bolsa de Valores y Productos de Asunción S.A., a fin de dar cumplimiento a lo establecido en el Art. 111 de la Ley de Mercado de Valores, los siguientes títulos - valores:</t>
  </si>
  <si>
    <t>Al 31 de marzo de 2021 y 31 de diciembre de 2020 existe la siguiente limitación:</t>
  </si>
  <si>
    <t>El 1 de en enero 2020 entró en vigencia la Ley Nº 6380/19 de la reforma tributaria, la cual crea, entre otros, el impuesto a la distribución de los dividendos y a las utilidades (IDU) y establece que, las utilidades puestas a disposición de los accionistas estarán sujetos a retenciones, para los beneficiarios no residentes a la tasa del 15% y para los beneficiarios residentes a la tasa del 8%.</t>
  </si>
  <si>
    <t>ITAÚ INVEST CASA DE BOLSA SOCIEDAD ANÓNIMA</t>
  </si>
  <si>
    <t>5.q) Resultados financieros</t>
  </si>
  <si>
    <t>5.q</t>
  </si>
  <si>
    <t>5.p - Otros ingresos y otros egresos</t>
  </si>
  <si>
    <t>Al 31/03/2021</t>
  </si>
  <si>
    <t>Cuenta de Orden Deudoras</t>
  </si>
  <si>
    <t>Cuentas de Contingencia Deudora</t>
  </si>
  <si>
    <t>Cuenta de Orden Acreedoras</t>
  </si>
  <si>
    <t>Cuentas de Contingencia Acreedoras</t>
  </si>
  <si>
    <t>NOTAS A LOS ESTADOS FINANCIEROS</t>
  </si>
  <si>
    <t>AL 31 DE MARZO DE 2021</t>
  </si>
  <si>
    <t xml:space="preserve">             Shirley Vichini</t>
  </si>
  <si>
    <t xml:space="preserve">                 Contadora</t>
  </si>
  <si>
    <t>período finalizado el 31 de Marzo de 2021</t>
  </si>
  <si>
    <t>Al 31 de Marzo de 2021, el capital social aumentó a Gs. 18.200.000.000 (Guaraníes Dieciocho Mil Doscientos Millones) , representado por 18.200 acciones nominativas y ordinarias.</t>
  </si>
  <si>
    <t>al 31/03/2020</t>
  </si>
  <si>
    <t xml:space="preserve">Estados Financieros correspondientes al </t>
  </si>
  <si>
    <t>RES. N° 69E/18 del 30 de Octubre de 2018 (actualización RES. 7E/21 del 19 de Febrero de 2021)</t>
  </si>
  <si>
    <t>Itaú Invest Casa de Bolsa S.A. posee (1) una acción de la Bolsa de Valores y Productos de Asunción S.A., que corresponde a un requisito para operar como Casa de Bolsa en el mercado paraguayo, de acuerdo con lo establecido en la Ley 5810/17 de Mercado de Valores.</t>
  </si>
  <si>
    <t>Cargas sociales</t>
  </si>
  <si>
    <t>Sueldos y Otros beneficios</t>
  </si>
  <si>
    <t>Prima por Diferencia de Precios (+)</t>
  </si>
  <si>
    <t>Intereses a Devengar s/ Renta Fija</t>
  </si>
  <si>
    <t>Prima por valor de Compra</t>
  </si>
  <si>
    <t>Dif de Precios por Valor de Compra</t>
  </si>
  <si>
    <t>capital cobrado</t>
  </si>
  <si>
    <t>Los presentes Estados Financieros (Balance General, Estado de Resultados, Estado de Flujo de Efectivo y Estado de Variación del Patrimonio Neto) correspondientes al 31 de Marzo de 2021 fueron considerados y aprobados por el Directorio de la Sociedad medianta Acta N° 43 de fecha 28/05/2021.
Los Estados Financieros (Balance General, Estado de Resultados, Estado de Flujo de Efectivo y Estado de Variación del Patrimonio Neto) correspondientes al 31 de Diciembre de 2020, fueron considerados y aprobados mediante Acta de Asamblea General Ordinaria N°5 de fecha 23/04/2021.</t>
  </si>
  <si>
    <t>Willian Kent</t>
  </si>
  <si>
    <t>William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</si>
</sst>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1" formatCode="_ * #,##0_ ;_ * \-#,##0_ ;_ * &quot;-&quot;_ ;_ @_ "/>
    <numFmt numFmtId="43" formatCode="_ * #,##0.00_ ;_ * \-#,##0.00_ ;_ * &quot;-&quot;??_ ;_ @_ "/>
    <numFmt numFmtId="164" formatCode="_-* #,##0\ _€_-;\-* #,##0\ _€_-;_-* &quot;-&quot;\ _€_-;_-@_-"/>
    <numFmt numFmtId="165" formatCode="_-* #,##0.00\ _€_-;\-* #,##0.00\ _€_-;_-* &quot;-&quot;??\ _€_-;_-@_-"/>
    <numFmt numFmtId="166" formatCode="_-* #,##0_-;\-* #,##0_-;_-* &quot;-&quot;_-;_-@_-"/>
    <numFmt numFmtId="167" formatCode="_-* #,##0.00_-;\-* #,##0.00_-;_-* &quot;-&quot;??_-;_-@_-"/>
    <numFmt numFmtId="168" formatCode="_(* #,##0_);_(* \(#,##0\);_(* &quot;-&quot;_);_(@_)"/>
    <numFmt numFmtId="169" formatCode="_(* #,##0.00_);_(* \(#,##0.00\);_(* &quot;-&quot;??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_ ;[Red]\-0\ "/>
    <numFmt numFmtId="177" formatCode="_ * #,##0.00_ ;_ * \-#,##0.00_ ;_ * &quot;-&quot;_ ;_ @_ "/>
    <numFmt numFmtId="178" formatCode="_-* #,##0.00\ &quot;Pts&quot;_-;\-* #,##0.00\ &quot;Pts&quot;_-;_-* &quot;-&quot;??\ &quot;Pts&quot;_-;_-@_-"/>
    <numFmt numFmtId="179" formatCode="_(* #,##0_);_(* \(#,##0\);_(* \-??_);_(@_)"/>
    <numFmt numFmtId="180" formatCode="dd/mm/yyyy;@"/>
    <numFmt numFmtId="181" formatCode="_-* #,##0.00\ _p_t_a_-;\-* #,##0.00\ _p_t_a_-;_-* &quot;-&quot;??\ _p_t_a_-;_-@_-"/>
    <numFmt numFmtId="182" formatCode="#,##0.00_ ;\-#,##0.00\ "/>
    <numFmt numFmtId="183" formatCode="0_ ;\-0\ "/>
    <numFmt numFmtId="184" formatCode="#,##0.00;[Red]#,##0.00"/>
    <numFmt numFmtId="185" formatCode="#,##0.00_ ;[Red]\-#,##0.00\ "/>
    <numFmt numFmtId="186" formatCode="_-* #,##0_-;\-* #,##0_-;_-* &quot;-&quot;??_-;_-@_-"/>
    <numFmt numFmtId="187" formatCode="0.00000"/>
    <numFmt numFmtId="188" formatCode="_-* #,##0.000_-;\-* #,##0.000_-;_-* &quot;-&quot;??_-;_-@_-"/>
    <numFmt numFmtId="189" formatCode="0.0000%"/>
  </numFmts>
  <fonts count="11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8"/>
      <color theme="1"/>
      <name val="Calibri"/>
      <family val="2"/>
      <scheme val="min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b/>
      <sz val="12"/>
      <color rgb="FF0000FF"/>
      <name val="Times New Roman"/>
      <family val="1"/>
    </font>
    <font>
      <b/>
      <u/>
      <sz val="12"/>
      <color rgb="FF0000FF"/>
      <name val="Times New Roman"/>
      <family val="1"/>
    </font>
    <font>
      <b/>
      <u/>
      <sz val="12"/>
      <color theme="1"/>
      <name val="Times New Roman"/>
      <family val="1"/>
    </font>
    <font>
      <sz val="12"/>
      <color rgb="FF0000FF"/>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theme="1"/>
      <name val="Times New Roman"/>
      <family val="1"/>
    </font>
    <font>
      <b/>
      <sz val="11"/>
      <color rgb="FF000000"/>
      <name val="Times New Roman"/>
      <family val="1"/>
    </font>
    <font>
      <sz val="8"/>
      <color rgb="FFFF0000"/>
      <name val="Calibri"/>
      <family val="2"/>
      <scheme val="minor"/>
    </font>
    <font>
      <u/>
      <sz val="12"/>
      <color theme="1"/>
      <name val="Times New Roman"/>
      <family val="1"/>
    </font>
    <font>
      <b/>
      <sz val="9"/>
      <name val="Times New Roman"/>
      <family val="1"/>
    </font>
    <font>
      <sz val="8"/>
      <color indexed="8"/>
      <name val="Arial"/>
      <family val="2"/>
    </font>
    <font>
      <b/>
      <sz val="10"/>
      <name val="Arial"/>
      <family val="2"/>
    </font>
    <font>
      <sz val="8"/>
      <name val="Arial"/>
      <family val="2"/>
    </font>
    <font>
      <b/>
      <sz val="8"/>
      <name val="Arial"/>
      <family val="2"/>
    </font>
    <font>
      <b/>
      <u/>
      <sz val="8"/>
      <name val="Arial"/>
      <family val="2"/>
    </font>
    <font>
      <sz val="9"/>
      <name val="Arial"/>
      <family val="2"/>
    </font>
    <font>
      <sz val="12"/>
      <name val="Times New Roman"/>
      <family val="1"/>
    </font>
    <font>
      <b/>
      <sz val="12"/>
      <color indexed="8"/>
      <name val="Arial"/>
      <family val="2"/>
    </font>
    <font>
      <sz val="10"/>
      <color indexed="8"/>
      <name val="Arial"/>
      <family val="2"/>
    </font>
    <font>
      <sz val="10"/>
      <color theme="1"/>
      <name val="Arial"/>
      <family val="2"/>
    </font>
    <font>
      <b/>
      <u/>
      <sz val="10"/>
      <color indexed="8"/>
      <name val="Arial"/>
      <family val="2"/>
    </font>
    <font>
      <b/>
      <sz val="10"/>
      <color theme="1"/>
      <name val="Arial"/>
      <family val="2"/>
    </font>
    <font>
      <sz val="9"/>
      <color theme="1"/>
      <name val="Arial"/>
      <family val="2"/>
    </font>
    <font>
      <b/>
      <sz val="9"/>
      <color theme="1"/>
      <name val="Arial"/>
      <family val="2"/>
    </font>
    <font>
      <i/>
      <sz val="8"/>
      <color theme="1"/>
      <name val="Arial"/>
      <family val="2"/>
    </font>
    <font>
      <b/>
      <sz val="12"/>
      <color theme="0"/>
      <name val="Times New Roman"/>
      <family val="1"/>
    </font>
    <font>
      <b/>
      <sz val="10"/>
      <color theme="1"/>
      <name val="Times New Roman"/>
      <family val="1"/>
    </font>
    <font>
      <b/>
      <sz val="10"/>
      <color rgb="FF000000"/>
      <name val="Times New Roman"/>
      <family val="1"/>
    </font>
    <font>
      <b/>
      <sz val="11"/>
      <color rgb="FFFFFFFF"/>
      <name val="Times New Roman"/>
      <family val="1"/>
    </font>
    <font>
      <u/>
      <sz val="11"/>
      <color theme="10"/>
      <name val="Calibri"/>
      <family val="2"/>
      <scheme val="minor"/>
    </font>
    <font>
      <sz val="18"/>
      <color theme="3"/>
      <name val="Calibri Light"/>
      <family val="2"/>
      <scheme val="major"/>
    </font>
    <font>
      <b/>
      <sz val="15"/>
      <name val="Times New Roman"/>
      <family val="1"/>
    </font>
    <font>
      <b/>
      <i/>
      <sz val="13"/>
      <color theme="1"/>
      <name val="Times New Roman"/>
      <family val="1"/>
    </font>
    <font>
      <sz val="13"/>
      <color theme="1"/>
      <name val="Times New Roman"/>
      <family val="1"/>
    </font>
    <font>
      <b/>
      <sz val="13"/>
      <name val="Times New Roman"/>
      <family val="1"/>
    </font>
    <font>
      <sz val="11"/>
      <color indexed="8"/>
      <name val="Calibri"/>
      <family val="2"/>
    </font>
    <font>
      <sz val="10"/>
      <name val="Times New Roman"/>
      <family val="1"/>
    </font>
    <font>
      <sz val="11"/>
      <color rgb="FF000000"/>
      <name val="Calibri"/>
      <family val="2"/>
    </font>
    <font>
      <u/>
      <sz val="11"/>
      <color theme="10"/>
      <name val="Times New Roman"/>
      <family val="1"/>
    </font>
    <font>
      <b/>
      <u/>
      <sz val="13"/>
      <color theme="1"/>
      <name val="Times New Roman"/>
      <family val="1"/>
    </font>
    <font>
      <sz val="11"/>
      <color rgb="FFFF0000"/>
      <name val="Times New Roman"/>
      <family val="1"/>
    </font>
    <font>
      <b/>
      <sz val="11"/>
      <color theme="0"/>
      <name val="Times New Roman"/>
      <family val="1"/>
    </font>
    <font>
      <b/>
      <sz val="9"/>
      <color theme="0"/>
      <name val="Arial"/>
      <family val="2"/>
    </font>
    <font>
      <b/>
      <sz val="9"/>
      <name val="Arial"/>
      <family val="2"/>
    </font>
    <font>
      <sz val="11"/>
      <color theme="1"/>
      <name val="Arial"/>
      <family val="2"/>
    </font>
    <font>
      <b/>
      <sz val="14"/>
      <color indexed="8"/>
      <name val="Arial"/>
      <family val="2"/>
    </font>
    <font>
      <b/>
      <u/>
      <sz val="12"/>
      <color indexed="8"/>
      <name val="Arial"/>
      <family val="2"/>
    </font>
    <font>
      <b/>
      <i/>
      <sz val="13"/>
      <name val="Times New Roman"/>
      <family val="1"/>
    </font>
    <font>
      <b/>
      <sz val="15"/>
      <color theme="1"/>
      <name val="Times New Roman"/>
      <family val="1"/>
    </font>
    <font>
      <b/>
      <sz val="11"/>
      <color rgb="FFFF0000"/>
      <name val="Times New Roman"/>
      <family val="1"/>
    </font>
    <font>
      <b/>
      <sz val="9"/>
      <color rgb="FFFF0000"/>
      <name val="Times New Roman"/>
      <family val="1"/>
    </font>
    <font>
      <b/>
      <u/>
      <sz val="11"/>
      <name val="Times New Roman"/>
      <family val="1"/>
    </font>
    <font>
      <b/>
      <u/>
      <sz val="11"/>
      <color theme="1"/>
      <name val="Times New Roman"/>
      <family val="1"/>
    </font>
    <font>
      <b/>
      <sz val="12"/>
      <color rgb="FFFF0000"/>
      <name val="Times New Roman"/>
      <family val="1"/>
    </font>
    <font>
      <sz val="12"/>
      <color rgb="FF000000"/>
      <name val="Times New Roman"/>
      <family val="1"/>
    </font>
    <font>
      <b/>
      <sz val="11"/>
      <color rgb="FFFF0000"/>
      <name val="Arial"/>
      <family val="2"/>
    </font>
    <font>
      <b/>
      <sz val="10"/>
      <color indexed="8"/>
      <name val="Arial"/>
      <family val="2"/>
    </font>
    <font>
      <sz val="10"/>
      <color theme="1"/>
      <name val="Times New Roman"/>
      <family val="1"/>
    </font>
    <font>
      <sz val="9"/>
      <color theme="1"/>
      <name val="Times New Roman"/>
      <family val="1"/>
    </font>
    <font>
      <b/>
      <sz val="9"/>
      <color theme="1"/>
      <name val="Times New Roman"/>
      <family val="1"/>
    </font>
    <font>
      <u/>
      <sz val="11"/>
      <name val="Times New Roman"/>
      <family val="1"/>
    </font>
    <font>
      <b/>
      <sz val="10"/>
      <color rgb="FFFFFFFF"/>
      <name val="Times New Roman"/>
      <family val="1"/>
    </font>
    <font>
      <b/>
      <i/>
      <sz val="10"/>
      <color indexed="8"/>
      <name val="Arial"/>
      <family val="2"/>
    </font>
    <font>
      <sz val="10"/>
      <color theme="0"/>
      <name val="Arial"/>
      <family val="2"/>
    </font>
    <font>
      <b/>
      <sz val="10"/>
      <color theme="0"/>
      <name val="Arial"/>
      <family val="2"/>
    </font>
    <font>
      <b/>
      <sz val="20"/>
      <color theme="1"/>
      <name val="Calibri"/>
      <family val="2"/>
      <scheme val="minor"/>
    </font>
    <font>
      <b/>
      <sz val="15"/>
      <color theme="1"/>
      <name val="Calibri"/>
      <family val="2"/>
      <scheme val="minor"/>
    </font>
    <font>
      <b/>
      <sz val="17"/>
      <color theme="1"/>
      <name val="Calibri"/>
      <family val="2"/>
      <scheme val="minor"/>
    </font>
    <font>
      <u/>
      <sz val="11"/>
      <color theme="1"/>
      <name val="Calibri"/>
      <family val="2"/>
      <scheme val="minor"/>
    </font>
    <font>
      <sz val="10"/>
      <color theme="1"/>
      <name val="Calibri"/>
      <family val="2"/>
      <scheme val="minor"/>
    </font>
    <font>
      <i/>
      <sz val="12"/>
      <color rgb="FFFF0000"/>
      <name val="Times New Roman"/>
      <family val="1"/>
    </font>
    <font>
      <sz val="10"/>
      <color rgb="FF000000"/>
      <name val="Times New Roman"/>
      <family val="1"/>
    </font>
    <font>
      <sz val="10"/>
      <color rgb="FFFF0000"/>
      <name val="Times New Roman"/>
      <family val="1"/>
    </font>
    <font>
      <b/>
      <sz val="10"/>
      <color theme="0"/>
      <name val="Times New Roman"/>
      <family val="1"/>
    </font>
    <font>
      <sz val="9"/>
      <color rgb="FFFF0000"/>
      <name val="Arial"/>
      <family val="2"/>
    </font>
    <font>
      <i/>
      <sz val="10"/>
      <color rgb="FF000000"/>
      <name val="Times New Roman"/>
      <family val="1"/>
    </font>
    <font>
      <b/>
      <sz val="10"/>
      <name val="Times New Roman"/>
      <family val="1"/>
    </font>
    <font>
      <sz val="10"/>
      <color theme="0"/>
      <name val="Times New Roman"/>
      <family val="1"/>
    </font>
    <font>
      <b/>
      <sz val="16"/>
      <color theme="0"/>
      <name val="Times New Roman"/>
      <family val="1"/>
    </font>
    <font>
      <b/>
      <u/>
      <sz val="10"/>
      <color rgb="FF000000"/>
      <name val="Times New Roman"/>
      <family val="1"/>
    </font>
    <font>
      <b/>
      <sz val="10"/>
      <color rgb="FFFF0000"/>
      <name val="Times New Roman"/>
      <family val="1"/>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161616"/>
        <bgColor indexed="64"/>
      </patternFill>
    </fill>
    <fill>
      <patternFill patternType="solid">
        <fgColor rgb="FF0D0D0D"/>
        <bgColor indexed="64"/>
      </patternFill>
    </fill>
    <fill>
      <patternFill patternType="solid">
        <fgColor rgb="FFFFC00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66FFFF"/>
        <bgColor indexed="64"/>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ck">
        <color indexed="64"/>
      </right>
      <top/>
      <bottom style="thick">
        <color indexed="64"/>
      </bottom>
      <diagonal/>
    </border>
    <border>
      <left/>
      <right style="thick">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rgb="FF000000"/>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rgb="FF000000"/>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medium">
        <color indexed="64"/>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double">
        <color indexed="64"/>
      </bottom>
      <diagonal/>
    </border>
    <border>
      <left/>
      <right/>
      <top/>
      <bottom style="thick">
        <color indexed="64"/>
      </bottom>
      <diagonal/>
    </border>
    <border>
      <left style="medium">
        <color theme="0"/>
      </left>
      <right style="medium">
        <color theme="0"/>
      </right>
      <top style="medium">
        <color theme="0"/>
      </top>
      <bottom style="medium">
        <color theme="0"/>
      </bottom>
      <diagonal/>
    </border>
    <border>
      <left/>
      <right/>
      <top style="medium">
        <color theme="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top/>
      <bottom style="thin">
        <color theme="0" tint="-0.499984740745262"/>
      </bottom>
      <diagonal/>
    </border>
  </borders>
  <cellStyleXfs count="215">
    <xf numFmtId="0" fontId="0" fillId="0" borderId="0"/>
    <xf numFmtId="165"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xf numFmtId="171" fontId="23" fillId="0" borderId="0"/>
    <xf numFmtId="168" fontId="1" fillId="0" borderId="0" applyFont="0" applyFill="0" applyBorder="0" applyAlignment="0" applyProtection="0"/>
    <xf numFmtId="0" fontId="29" fillId="0" borderId="0"/>
    <xf numFmtId="0" fontId="29" fillId="0" borderId="0"/>
    <xf numFmtId="0" fontId="30" fillId="0" borderId="0"/>
    <xf numFmtId="0" fontId="29" fillId="0" borderId="0"/>
    <xf numFmtId="169" fontId="1" fillId="0" borderId="0" applyFont="0" applyFill="0" applyBorder="0" applyAlignment="0" applyProtection="0"/>
    <xf numFmtId="41" fontId="1" fillId="0" borderId="0" applyFont="0" applyFill="0" applyBorder="0" applyAlignment="0" applyProtection="0"/>
    <xf numFmtId="178" fontId="29" fillId="0" borderId="0" applyFont="0" applyFill="0" applyBorder="0" applyAlignment="0" applyProtection="0"/>
    <xf numFmtId="0" fontId="60" fillId="0" borderId="0" applyNumberFormat="0" applyFill="0" applyBorder="0" applyAlignment="0" applyProtection="0"/>
    <xf numFmtId="167" fontId="1" fillId="0" borderId="0" applyFont="0" applyFill="0" applyBorder="0" applyAlignment="0" applyProtection="0"/>
    <xf numFmtId="0" fontId="29"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6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0" fontId="66" fillId="0" borderId="0" applyFont="0" applyFill="0" applyBorder="0" applyAlignment="0" applyProtection="0"/>
    <xf numFmtId="43"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xf numFmtId="0" fontId="29" fillId="0" borderId="0"/>
    <xf numFmtId="165" fontId="1" fillId="0" borderId="0" applyFont="0" applyFill="0" applyBorder="0" applyAlignment="0" applyProtection="0"/>
    <xf numFmtId="9" fontId="29" fillId="0" borderId="0" applyFont="0" applyFill="0" applyBorder="0" applyAlignment="0" applyProtection="0"/>
    <xf numFmtId="0" fontId="1" fillId="0" borderId="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7" fillId="0" borderId="0" applyFont="0" applyFill="0" applyBorder="0" applyAlignment="0" applyProtection="0"/>
    <xf numFmtId="0" fontId="29" fillId="0" borderId="0"/>
    <xf numFmtId="0" fontId="1" fillId="0" borderId="0"/>
    <xf numFmtId="165"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0" fontId="68" fillId="0" borderId="0"/>
    <xf numFmtId="0" fontId="29" fillId="0" borderId="0"/>
    <xf numFmtId="41"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9" fillId="0" borderId="0"/>
    <xf numFmtId="16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167" fontId="29" fillId="0" borderId="0" applyFont="0" applyFill="0" applyBorder="0" applyAlignment="0" applyProtection="0"/>
  </cellStyleXfs>
  <cellXfs count="1068">
    <xf numFmtId="0" fontId="0" fillId="0" borderId="0" xfId="0"/>
    <xf numFmtId="0" fontId="18" fillId="0" borderId="0" xfId="0" applyFont="1"/>
    <xf numFmtId="0" fontId="21" fillId="0" borderId="0" xfId="0" applyFont="1"/>
    <xf numFmtId="0" fontId="21" fillId="0" borderId="0" xfId="0" applyFont="1" applyAlignment="1">
      <alignment wrapText="1"/>
    </xf>
    <xf numFmtId="0" fontId="21" fillId="0" borderId="0" xfId="0" applyFont="1" applyBorder="1"/>
    <xf numFmtId="170" fontId="21" fillId="0" borderId="0" xfId="1" applyNumberFormat="1" applyFont="1"/>
    <xf numFmtId="0" fontId="25" fillId="0" borderId="17" xfId="0" applyFont="1" applyFill="1" applyBorder="1"/>
    <xf numFmtId="0" fontId="22" fillId="0" borderId="17" xfId="0" applyFont="1" applyFill="1" applyBorder="1"/>
    <xf numFmtId="0" fontId="26" fillId="0" borderId="17" xfId="0" applyFont="1" applyFill="1" applyBorder="1"/>
    <xf numFmtId="0" fontId="28" fillId="0" borderId="17" xfId="0" applyFont="1" applyFill="1" applyBorder="1"/>
    <xf numFmtId="0" fontId="21" fillId="0" borderId="17" xfId="0" applyFont="1" applyFill="1" applyBorder="1"/>
    <xf numFmtId="168" fontId="21" fillId="0" borderId="0" xfId="0" applyNumberFormat="1" applyFont="1"/>
    <xf numFmtId="0" fontId="22" fillId="0" borderId="19" xfId="0" applyFont="1" applyFill="1" applyBorder="1"/>
    <xf numFmtId="0" fontId="21" fillId="0" borderId="0" xfId="0" applyFont="1" applyAlignment="1"/>
    <xf numFmtId="0" fontId="21" fillId="0" borderId="0" xfId="0" applyFont="1" applyBorder="1" applyAlignment="1"/>
    <xf numFmtId="0" fontId="21" fillId="0" borderId="0" xfId="0" applyFont="1" applyAlignment="1">
      <alignment vertical="center"/>
    </xf>
    <xf numFmtId="0" fontId="21" fillId="0" borderId="0" xfId="0" applyFont="1" applyBorder="1" applyAlignment="1">
      <alignment wrapText="1"/>
    </xf>
    <xf numFmtId="168" fontId="21" fillId="0" borderId="0" xfId="0" applyNumberFormat="1" applyFont="1" applyAlignment="1">
      <alignment vertical="center"/>
    </xf>
    <xf numFmtId="0" fontId="31" fillId="0" borderId="17" xfId="0" quotePrefix="1" applyFont="1" applyFill="1" applyBorder="1"/>
    <xf numFmtId="0" fontId="31" fillId="0" borderId="17" xfId="0" applyFont="1" applyFill="1" applyBorder="1"/>
    <xf numFmtId="0" fontId="21" fillId="0" borderId="17" xfId="0" applyFont="1" applyBorder="1" applyAlignment="1">
      <alignment vertical="center" wrapText="1"/>
    </xf>
    <xf numFmtId="0" fontId="21" fillId="0" borderId="0" xfId="0" applyFont="1" applyBorder="1" applyAlignment="1">
      <alignment vertical="center" wrapText="1"/>
    </xf>
    <xf numFmtId="0" fontId="22" fillId="0" borderId="17" xfId="0" applyFont="1" applyBorder="1" applyAlignment="1">
      <alignment vertical="center" wrapText="1"/>
    </xf>
    <xf numFmtId="0" fontId="22" fillId="0" borderId="0" xfId="0" applyFont="1" applyBorder="1" applyAlignment="1">
      <alignment vertical="center" wrapText="1"/>
    </xf>
    <xf numFmtId="172" fontId="21" fillId="0" borderId="0" xfId="0" applyNumberFormat="1" applyFont="1" applyAlignment="1">
      <alignment vertical="center"/>
    </xf>
    <xf numFmtId="3" fontId="21" fillId="0" borderId="0" xfId="0" applyNumberFormat="1" applyFont="1" applyAlignment="1">
      <alignment vertical="center"/>
    </xf>
    <xf numFmtId="0" fontId="32" fillId="0" borderId="0" xfId="0" applyFont="1" applyAlignment="1">
      <alignment vertical="center"/>
    </xf>
    <xf numFmtId="0" fontId="22" fillId="0" borderId="19" xfId="0" applyFont="1" applyBorder="1" applyAlignment="1">
      <alignment vertical="center" wrapText="1"/>
    </xf>
    <xf numFmtId="0" fontId="22" fillId="0" borderId="16" xfId="0" applyFont="1" applyBorder="1" applyAlignment="1">
      <alignment vertical="center" wrapText="1"/>
    </xf>
    <xf numFmtId="168" fontId="32" fillId="0" borderId="0" xfId="0" applyNumberFormat="1" applyFont="1" applyAlignment="1">
      <alignment vertical="center"/>
    </xf>
    <xf numFmtId="0" fontId="32" fillId="0" borderId="0" xfId="0" applyFont="1"/>
    <xf numFmtId="0" fontId="34" fillId="0" borderId="0" xfId="49" applyFont="1"/>
    <xf numFmtId="0" fontId="34" fillId="0" borderId="0" xfId="49" applyFont="1" applyFill="1"/>
    <xf numFmtId="0" fontId="34" fillId="0" borderId="0" xfId="46" applyFont="1"/>
    <xf numFmtId="0" fontId="34" fillId="0" borderId="0" xfId="46" applyFont="1" applyFill="1" applyBorder="1"/>
    <xf numFmtId="0" fontId="34" fillId="0" borderId="0" xfId="49" applyFont="1" applyFill="1" applyBorder="1"/>
    <xf numFmtId="0" fontId="34" fillId="0" borderId="0" xfId="49" applyFont="1" applyBorder="1"/>
    <xf numFmtId="0" fontId="21" fillId="0" borderId="0" xfId="0" applyFont="1" applyFill="1" applyAlignment="1">
      <alignment horizontal="center" wrapText="1"/>
    </xf>
    <xf numFmtId="165" fontId="21" fillId="0" borderId="0" xfId="0" applyNumberFormat="1" applyFont="1"/>
    <xf numFmtId="170" fontId="21" fillId="0" borderId="0" xfId="1" applyNumberFormat="1" applyFont="1" applyBorder="1"/>
    <xf numFmtId="0" fontId="22" fillId="0" borderId="0" xfId="0" applyFont="1" applyFill="1" applyAlignment="1">
      <alignment horizontal="center" wrapText="1"/>
    </xf>
    <xf numFmtId="0" fontId="21" fillId="0" borderId="0" xfId="0" applyFont="1" applyFill="1"/>
    <xf numFmtId="0" fontId="21" fillId="0" borderId="0" xfId="0" applyFont="1" applyFill="1" applyAlignment="1">
      <alignment vertical="center"/>
    </xf>
    <xf numFmtId="0" fontId="22" fillId="0" borderId="0" xfId="0" applyFont="1" applyFill="1" applyBorder="1" applyAlignment="1">
      <alignment vertical="center"/>
    </xf>
    <xf numFmtId="0" fontId="39" fillId="0" borderId="17" xfId="0" applyFont="1" applyFill="1" applyBorder="1"/>
    <xf numFmtId="49" fontId="21" fillId="0" borderId="17" xfId="0" applyNumberFormat="1" applyFont="1" applyFill="1" applyBorder="1"/>
    <xf numFmtId="49" fontId="21" fillId="0" borderId="17" xfId="0" quotePrefix="1" applyNumberFormat="1" applyFont="1" applyFill="1" applyBorder="1"/>
    <xf numFmtId="0" fontId="22" fillId="0" borderId="0" xfId="0" applyFont="1" applyFill="1" applyBorder="1"/>
    <xf numFmtId="0" fontId="39" fillId="0" borderId="0" xfId="0" applyFont="1" applyFill="1" applyBorder="1"/>
    <xf numFmtId="49" fontId="21" fillId="0" borderId="0" xfId="0" applyNumberFormat="1" applyFont="1" applyFill="1" applyBorder="1"/>
    <xf numFmtId="49" fontId="21" fillId="0" borderId="0" xfId="0" quotePrefix="1" applyNumberFormat="1" applyFont="1" applyFill="1" applyBorder="1"/>
    <xf numFmtId="0" fontId="21" fillId="0" borderId="0" xfId="0" applyFont="1" applyFill="1" applyBorder="1"/>
    <xf numFmtId="0" fontId="22" fillId="0" borderId="16" xfId="0" applyFont="1" applyFill="1" applyBorder="1"/>
    <xf numFmtId="0" fontId="21" fillId="0" borderId="17" xfId="0" applyFont="1" applyBorder="1" applyAlignment="1">
      <alignment horizontal="left" vertical="center" wrapText="1"/>
    </xf>
    <xf numFmtId="0" fontId="21" fillId="0" borderId="0" xfId="0" applyFont="1" applyBorder="1" applyAlignment="1">
      <alignment horizontal="left" vertical="center" wrapText="1"/>
    </xf>
    <xf numFmtId="0" fontId="34" fillId="0" borderId="0" xfId="49" applyFont="1" applyAlignment="1">
      <alignment wrapText="1"/>
    </xf>
    <xf numFmtId="0" fontId="40" fillId="0" borderId="0" xfId="49" applyFont="1" applyAlignment="1">
      <alignment horizontal="center" vertical="center"/>
    </xf>
    <xf numFmtId="0" fontId="25" fillId="0" borderId="14" xfId="0" applyFont="1" applyFill="1" applyBorder="1"/>
    <xf numFmtId="0" fontId="33" fillId="0" borderId="0" xfId="49" applyFont="1" applyFill="1" applyBorder="1"/>
    <xf numFmtId="175" fontId="21" fillId="0" borderId="0" xfId="0" applyNumberFormat="1" applyFont="1"/>
    <xf numFmtId="0" fontId="35" fillId="0" borderId="0" xfId="0" applyFont="1" applyFill="1" applyBorder="1"/>
    <xf numFmtId="0" fontId="36" fillId="0" borderId="0" xfId="0" applyFont="1"/>
    <xf numFmtId="0" fontId="36" fillId="0" borderId="0" xfId="0" applyFont="1" applyAlignment="1">
      <alignment horizontal="left"/>
    </xf>
    <xf numFmtId="0" fontId="36" fillId="0" borderId="0" xfId="0" applyFont="1" applyAlignment="1">
      <alignment horizontal="left" wrapText="1"/>
    </xf>
    <xf numFmtId="0" fontId="33" fillId="0" borderId="0" xfId="49" quotePrefix="1" applyFont="1" applyFill="1" applyAlignment="1">
      <alignment horizontal="left"/>
    </xf>
    <xf numFmtId="0" fontId="36" fillId="0" borderId="0" xfId="0" applyFont="1" applyBorder="1"/>
    <xf numFmtId="0" fontId="36" fillId="0" borderId="18" xfId="0" applyFont="1" applyBorder="1"/>
    <xf numFmtId="0" fontId="44" fillId="0" borderId="10" xfId="0" applyFont="1" applyBorder="1" applyAlignment="1">
      <alignment horizontal="left" vertical="center" wrapText="1"/>
    </xf>
    <xf numFmtId="0" fontId="44" fillId="0" borderId="0" xfId="0" applyFont="1" applyBorder="1"/>
    <xf numFmtId="0" fontId="44" fillId="0" borderId="0" xfId="0" applyFont="1"/>
    <xf numFmtId="0" fontId="45" fillId="0" borderId="10" xfId="0" applyFont="1" applyFill="1" applyBorder="1"/>
    <xf numFmtId="0" fontId="43" fillId="0" borderId="0" xfId="0" applyFont="1" applyFill="1" applyBorder="1"/>
    <xf numFmtId="0" fontId="43" fillId="0" borderId="0" xfId="0" applyFont="1" applyFill="1"/>
    <xf numFmtId="0" fontId="43" fillId="0" borderId="10" xfId="0" applyFont="1" applyFill="1" applyBorder="1"/>
    <xf numFmtId="3" fontId="43" fillId="0" borderId="0" xfId="0" applyNumberFormat="1" applyFont="1" applyFill="1" applyBorder="1"/>
    <xf numFmtId="0" fontId="44" fillId="0" borderId="10" xfId="0" applyFont="1" applyFill="1" applyBorder="1"/>
    <xf numFmtId="0" fontId="43" fillId="0" borderId="0" xfId="0" applyFont="1" applyBorder="1"/>
    <xf numFmtId="0" fontId="43" fillId="0" borderId="0" xfId="0" applyFont="1"/>
    <xf numFmtId="179" fontId="46" fillId="0" borderId="0" xfId="0" applyNumberFormat="1" applyFont="1"/>
    <xf numFmtId="175" fontId="47" fillId="0" borderId="0" xfId="0" applyNumberFormat="1" applyFont="1" applyAlignment="1">
      <alignment vertical="center"/>
    </xf>
    <xf numFmtId="0" fontId="36" fillId="0" borderId="17" xfId="0" applyFont="1" applyBorder="1"/>
    <xf numFmtId="0" fontId="24" fillId="0" borderId="0" xfId="49" applyFont="1" applyFill="1" applyBorder="1"/>
    <xf numFmtId="0" fontId="34" fillId="0" borderId="0" xfId="49" applyFont="1" applyBorder="1" applyAlignment="1">
      <alignment wrapText="1"/>
    </xf>
    <xf numFmtId="0" fontId="34" fillId="0" borderId="0" xfId="49" applyFont="1" applyFill="1" applyBorder="1" applyAlignment="1">
      <alignment horizontal="left"/>
    </xf>
    <xf numFmtId="0" fontId="40" fillId="0" borderId="0" xfId="49" applyFont="1" applyBorder="1" applyAlignment="1">
      <alignment horizontal="center" vertical="center"/>
    </xf>
    <xf numFmtId="174" fontId="34" fillId="0" borderId="0" xfId="49" applyNumberFormat="1" applyFont="1" applyFill="1" applyBorder="1"/>
    <xf numFmtId="168" fontId="34" fillId="0" borderId="0" xfId="49" applyNumberFormat="1" applyFont="1" applyFill="1" applyBorder="1"/>
    <xf numFmtId="0" fontId="36" fillId="0" borderId="0" xfId="0" applyFont="1" applyFill="1" applyBorder="1"/>
    <xf numFmtId="0" fontId="34" fillId="0" borderId="16" xfId="49" applyFont="1" applyFill="1" applyBorder="1"/>
    <xf numFmtId="0" fontId="35" fillId="0" borderId="0" xfId="0" applyFont="1" applyBorder="1"/>
    <xf numFmtId="0" fontId="34" fillId="0" borderId="0" xfId="46" applyFont="1" applyBorder="1"/>
    <xf numFmtId="0" fontId="40" fillId="0" borderId="0" xfId="49" applyFont="1" applyFill="1" applyBorder="1" applyAlignment="1">
      <alignment horizontal="center" vertical="center" wrapText="1"/>
    </xf>
    <xf numFmtId="0" fontId="34" fillId="0" borderId="0" xfId="49" quotePrefix="1" applyFont="1" applyFill="1" applyAlignment="1">
      <alignment horizontal="left"/>
    </xf>
    <xf numFmtId="0" fontId="33" fillId="0" borderId="0" xfId="49" quotePrefix="1" applyFont="1" applyFill="1" applyAlignment="1">
      <alignment horizontal="center"/>
    </xf>
    <xf numFmtId="0" fontId="34" fillId="0" borderId="0" xfId="49" quotePrefix="1" applyFont="1" applyFill="1" applyAlignment="1">
      <alignment horizontal="center"/>
    </xf>
    <xf numFmtId="0" fontId="34" fillId="0" borderId="0" xfId="49" quotePrefix="1" applyFont="1" applyFill="1" applyAlignment="1"/>
    <xf numFmtId="0" fontId="22" fillId="0" borderId="0" xfId="0" applyFont="1" applyAlignment="1">
      <alignment horizontal="left"/>
    </xf>
    <xf numFmtId="0" fontId="35" fillId="0" borderId="0" xfId="0" applyFont="1" applyAlignment="1">
      <alignment horizontal="center"/>
    </xf>
    <xf numFmtId="0" fontId="35" fillId="0" borderId="0" xfId="0" applyFont="1" applyAlignment="1"/>
    <xf numFmtId="0" fontId="33" fillId="0" borderId="0" xfId="49" quotePrefix="1" applyFont="1" applyFill="1" applyAlignment="1"/>
    <xf numFmtId="0" fontId="50" fillId="0" borderId="0" xfId="0" applyFont="1" applyFill="1"/>
    <xf numFmtId="0" fontId="50" fillId="0" borderId="0" xfId="0" applyFont="1"/>
    <xf numFmtId="0" fontId="50" fillId="0" borderId="0" xfId="0" applyFont="1" applyFill="1" applyAlignment="1">
      <alignment vertical="center"/>
    </xf>
    <xf numFmtId="0" fontId="53" fillId="0" borderId="0" xfId="0" applyFont="1"/>
    <xf numFmtId="0" fontId="53" fillId="0" borderId="0" xfId="0" applyFont="1" applyAlignment="1">
      <alignment horizontal="left"/>
    </xf>
    <xf numFmtId="0" fontId="53" fillId="0" borderId="0" xfId="0" applyFont="1" applyAlignment="1">
      <alignment horizontal="center"/>
    </xf>
    <xf numFmtId="165" fontId="53" fillId="0" borderId="0" xfId="1" applyFont="1"/>
    <xf numFmtId="0" fontId="54" fillId="34" borderId="10" xfId="0" applyFont="1" applyFill="1" applyBorder="1" applyAlignment="1">
      <alignment horizontal="center"/>
    </xf>
    <xf numFmtId="0" fontId="53" fillId="0" borderId="10" xfId="0" applyFont="1" applyBorder="1" applyAlignment="1">
      <alignment horizontal="center"/>
    </xf>
    <xf numFmtId="0" fontId="54" fillId="0" borderId="0" xfId="0" applyFont="1" applyAlignment="1">
      <alignment horizontal="center"/>
    </xf>
    <xf numFmtId="0" fontId="53" fillId="0" borderId="10" xfId="0" applyFont="1" applyFill="1" applyBorder="1"/>
    <xf numFmtId="0" fontId="53" fillId="0" borderId="10" xfId="0" applyFont="1" applyFill="1" applyBorder="1" applyAlignment="1">
      <alignment horizontal="center" wrapText="1"/>
    </xf>
    <xf numFmtId="165" fontId="53" fillId="0" borderId="10" xfId="1" applyFont="1" applyFill="1" applyBorder="1" applyAlignment="1">
      <alignment wrapText="1"/>
    </xf>
    <xf numFmtId="0" fontId="53" fillId="0" borderId="0" xfId="0" applyFont="1" applyFill="1"/>
    <xf numFmtId="0" fontId="55" fillId="37" borderId="13" xfId="0" applyFont="1" applyFill="1" applyBorder="1"/>
    <xf numFmtId="0" fontId="55" fillId="37" borderId="15" xfId="0" applyFont="1" applyFill="1" applyBorder="1"/>
    <xf numFmtId="0" fontId="22" fillId="0" borderId="34" xfId="0" applyFont="1" applyBorder="1" applyAlignment="1">
      <alignment vertical="center" wrapText="1"/>
    </xf>
    <xf numFmtId="49" fontId="21" fillId="0" borderId="34" xfId="0" applyNumberFormat="1" applyFont="1" applyFill="1" applyBorder="1" applyAlignment="1">
      <alignment vertical="center" wrapText="1"/>
    </xf>
    <xf numFmtId="0" fontId="21" fillId="0" borderId="34" xfId="0" applyFont="1" applyFill="1" applyBorder="1" applyAlignment="1">
      <alignment vertical="center" wrapText="1"/>
    </xf>
    <xf numFmtId="0" fontId="22" fillId="0" borderId="30" xfId="0" applyFont="1" applyFill="1" applyBorder="1" applyAlignment="1">
      <alignment vertical="center" wrapText="1"/>
    </xf>
    <xf numFmtId="0" fontId="22" fillId="0" borderId="28" xfId="0" applyFont="1" applyFill="1" applyBorder="1" applyAlignment="1">
      <alignment vertical="center" wrapText="1"/>
    </xf>
    <xf numFmtId="175" fontId="21" fillId="0" borderId="0" xfId="0" applyNumberFormat="1" applyFont="1" applyFill="1" applyAlignment="1">
      <alignment vertical="center"/>
    </xf>
    <xf numFmtId="3" fontId="34" fillId="0" borderId="0" xfId="49" applyNumberFormat="1" applyFont="1" applyBorder="1"/>
    <xf numFmtId="0" fontId="34" fillId="0" borderId="27" xfId="49" applyFont="1" applyFill="1" applyBorder="1"/>
    <xf numFmtId="0" fontId="21" fillId="0" borderId="0" xfId="0" applyFont="1" applyAlignment="1">
      <alignment horizontal="center"/>
    </xf>
    <xf numFmtId="0" fontId="18" fillId="0" borderId="0" xfId="0" applyFont="1" applyAlignment="1">
      <alignment horizontal="center"/>
    </xf>
    <xf numFmtId="175" fontId="34" fillId="0" borderId="27" xfId="45" applyNumberFormat="1" applyFont="1" applyFill="1" applyBorder="1"/>
    <xf numFmtId="0" fontId="35" fillId="0" borderId="29" xfId="0" applyFont="1" applyFill="1" applyBorder="1"/>
    <xf numFmtId="175" fontId="35" fillId="0" borderId="29" xfId="45" applyNumberFormat="1" applyFont="1" applyFill="1" applyBorder="1"/>
    <xf numFmtId="170" fontId="53" fillId="0" borderId="0" xfId="1" applyNumberFormat="1" applyFont="1"/>
    <xf numFmtId="0" fontId="36" fillId="0" borderId="0" xfId="0" applyFont="1" applyFill="1" applyBorder="1" applyAlignment="1"/>
    <xf numFmtId="173" fontId="21" fillId="0" borderId="0" xfId="0" applyNumberFormat="1" applyFont="1"/>
    <xf numFmtId="0" fontId="21" fillId="0" borderId="17" xfId="0" applyFont="1" applyFill="1" applyBorder="1" applyAlignment="1">
      <alignment vertical="center" wrapText="1"/>
    </xf>
    <xf numFmtId="165" fontId="54" fillId="34" borderId="10" xfId="1" applyFont="1" applyFill="1" applyBorder="1" applyAlignment="1">
      <alignment horizontal="center"/>
    </xf>
    <xf numFmtId="170" fontId="54" fillId="34" borderId="10" xfId="1" applyNumberFormat="1" applyFont="1" applyFill="1" applyBorder="1" applyAlignment="1">
      <alignment horizontal="center"/>
    </xf>
    <xf numFmtId="170" fontId="53" fillId="0" borderId="10" xfId="1" applyNumberFormat="1" applyFont="1" applyFill="1" applyBorder="1" applyAlignment="1">
      <alignment wrapText="1"/>
    </xf>
    <xf numFmtId="170" fontId="53" fillId="0" borderId="10" xfId="1" applyNumberFormat="1" applyFont="1" applyBorder="1"/>
    <xf numFmtId="0" fontId="33" fillId="0" borderId="0" xfId="46" applyFont="1" applyFill="1" applyBorder="1"/>
    <xf numFmtId="168" fontId="34" fillId="0" borderId="0" xfId="46" applyNumberFormat="1" applyFont="1" applyFill="1" applyBorder="1"/>
    <xf numFmtId="173" fontId="21" fillId="0" borderId="0" xfId="0" applyNumberFormat="1" applyFont="1" applyAlignment="1">
      <alignment vertical="center"/>
    </xf>
    <xf numFmtId="165" fontId="34" fillId="0" borderId="0" xfId="1" applyFont="1" applyFill="1" applyBorder="1"/>
    <xf numFmtId="0" fontId="35" fillId="0" borderId="0" xfId="0" applyFont="1" applyFill="1" applyBorder="1" applyAlignment="1">
      <alignment vertical="center"/>
    </xf>
    <xf numFmtId="3" fontId="36" fillId="0" borderId="40" xfId="0" applyNumberFormat="1" applyFont="1" applyBorder="1" applyAlignment="1">
      <alignment horizontal="right" vertical="center"/>
    </xf>
    <xf numFmtId="168" fontId="36" fillId="0" borderId="40" xfId="0" applyNumberFormat="1" applyFont="1" applyBorder="1" applyAlignment="1">
      <alignment horizontal="right" vertical="center"/>
    </xf>
    <xf numFmtId="0" fontId="59" fillId="39" borderId="28" xfId="0" applyFont="1" applyFill="1" applyBorder="1" applyAlignment="1">
      <alignment vertical="center"/>
    </xf>
    <xf numFmtId="0" fontId="59" fillId="39" borderId="40" xfId="0" applyFont="1" applyFill="1" applyBorder="1" applyAlignment="1">
      <alignment horizontal="center" vertical="center"/>
    </xf>
    <xf numFmtId="0" fontId="59" fillId="39" borderId="43" xfId="0" applyFont="1" applyFill="1" applyBorder="1" applyAlignment="1">
      <alignment horizontal="center" vertical="center"/>
    </xf>
    <xf numFmtId="0" fontId="36" fillId="0" borderId="0" xfId="0" applyFont="1" applyBorder="1" applyAlignment="1">
      <alignment vertical="center"/>
    </xf>
    <xf numFmtId="0" fontId="35" fillId="0" borderId="38" xfId="0" applyFont="1" applyBorder="1" applyAlignment="1">
      <alignment horizontal="right" vertical="center"/>
    </xf>
    <xf numFmtId="3" fontId="35" fillId="0" borderId="38" xfId="0" applyNumberFormat="1" applyFont="1" applyBorder="1" applyAlignment="1">
      <alignment horizontal="right" vertical="center"/>
    </xf>
    <xf numFmtId="0" fontId="35" fillId="0" borderId="0" xfId="0" applyFont="1" applyAlignment="1">
      <alignment horizontal="justify" vertical="center"/>
    </xf>
    <xf numFmtId="0" fontId="33" fillId="0" borderId="0" xfId="49" quotePrefix="1" applyFont="1" applyFill="1" applyAlignment="1">
      <alignment horizontal="center"/>
    </xf>
    <xf numFmtId="168" fontId="35" fillId="0" borderId="38" xfId="0" applyNumberFormat="1" applyFont="1" applyBorder="1" applyAlignment="1">
      <alignment horizontal="right" vertical="center"/>
    </xf>
    <xf numFmtId="171" fontId="24" fillId="33" borderId="0" xfId="44" applyNumberFormat="1" applyFont="1" applyFill="1" applyBorder="1" applyAlignment="1" applyProtection="1">
      <alignment horizontal="left"/>
    </xf>
    <xf numFmtId="0" fontId="52" fillId="0" borderId="0" xfId="0" applyFont="1" applyFill="1"/>
    <xf numFmtId="0" fontId="52" fillId="0" borderId="0" xfId="0" applyFont="1" applyFill="1" applyAlignment="1">
      <alignment vertical="center"/>
    </xf>
    <xf numFmtId="0" fontId="33" fillId="0" borderId="0" xfId="49" quotePrefix="1" applyFont="1" applyFill="1" applyAlignment="1">
      <alignment horizontal="center"/>
    </xf>
    <xf numFmtId="171" fontId="24" fillId="33" borderId="0" xfId="44" applyNumberFormat="1" applyFont="1" applyFill="1" applyBorder="1" applyAlignment="1" applyProtection="1">
      <alignment horizontal="left"/>
    </xf>
    <xf numFmtId="0" fontId="21" fillId="0" borderId="17"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Alignment="1">
      <alignment vertical="center"/>
    </xf>
    <xf numFmtId="0" fontId="21" fillId="0" borderId="36" xfId="0" applyFont="1" applyFill="1" applyBorder="1" applyAlignment="1">
      <alignment horizontal="left" indent="1"/>
    </xf>
    <xf numFmtId="0" fontId="36" fillId="0" borderId="0" xfId="0" applyFont="1" applyAlignment="1"/>
    <xf numFmtId="0" fontId="37" fillId="0" borderId="0" xfId="0" applyFont="1" applyAlignment="1">
      <alignment horizontal="justify" vertical="center"/>
    </xf>
    <xf numFmtId="0" fontId="20" fillId="0" borderId="0" xfId="0" applyFont="1" applyAlignment="1">
      <alignment vertical="center"/>
    </xf>
    <xf numFmtId="0" fontId="37" fillId="0" borderId="0" xfId="0" applyFont="1" applyAlignment="1">
      <alignment vertical="center"/>
    </xf>
    <xf numFmtId="0" fontId="34" fillId="0" borderId="0" xfId="46" applyFont="1" applyBorder="1" applyAlignment="1">
      <alignment horizontal="left"/>
    </xf>
    <xf numFmtId="0" fontId="35" fillId="0" borderId="0" xfId="0" applyFont="1" applyFill="1" applyAlignment="1">
      <alignment horizontal="justify" vertical="center"/>
    </xf>
    <xf numFmtId="0" fontId="36" fillId="0" borderId="0" xfId="0" applyFont="1" applyFill="1" applyAlignment="1"/>
    <xf numFmtId="0" fontId="35" fillId="0" borderId="0" xfId="0" applyFont="1" applyFill="1" applyAlignment="1">
      <alignment horizontal="left" vertical="center"/>
    </xf>
    <xf numFmtId="0" fontId="35" fillId="0" borderId="0" xfId="0" applyFont="1" applyFill="1" applyAlignment="1">
      <alignment vertical="center"/>
    </xf>
    <xf numFmtId="0" fontId="36" fillId="0" borderId="0" xfId="0" applyFont="1" applyFill="1"/>
    <xf numFmtId="0" fontId="69" fillId="0" borderId="0" xfId="53" applyFont="1" applyFill="1"/>
    <xf numFmtId="0" fontId="36" fillId="0" borderId="0" xfId="0" applyFont="1" applyFill="1" applyAlignment="1">
      <alignment vertical="center"/>
    </xf>
    <xf numFmtId="14" fontId="36" fillId="0" borderId="0" xfId="0" applyNumberFormat="1" applyFont="1" applyFill="1"/>
    <xf numFmtId="0" fontId="36" fillId="0" borderId="0" xfId="0" applyFont="1" applyBorder="1" applyAlignment="1">
      <alignment horizontal="left" wrapText="1"/>
    </xf>
    <xf numFmtId="0" fontId="36" fillId="0" borderId="0" xfId="0" applyFont="1" applyFill="1" applyBorder="1" applyAlignment="1">
      <alignment horizontal="left" vertical="center" wrapText="1"/>
    </xf>
    <xf numFmtId="0" fontId="36" fillId="0" borderId="0" xfId="0" applyFont="1" applyBorder="1" applyAlignment="1">
      <alignment horizontal="left" vertical="center" wrapText="1"/>
    </xf>
    <xf numFmtId="0" fontId="34" fillId="0" borderId="16" xfId="46" applyFont="1" applyBorder="1"/>
    <xf numFmtId="0" fontId="35" fillId="0" borderId="0" xfId="0" applyFont="1" applyAlignment="1">
      <alignment horizontal="left" indent="1"/>
    </xf>
    <xf numFmtId="0" fontId="37" fillId="0" borderId="0" xfId="0" applyFont="1" applyBorder="1" applyAlignment="1">
      <alignment vertical="center" wrapText="1"/>
    </xf>
    <xf numFmtId="0" fontId="20" fillId="0" borderId="0" xfId="0" applyFont="1" applyBorder="1" applyAlignment="1">
      <alignment horizontal="left" vertical="center"/>
    </xf>
    <xf numFmtId="0" fontId="20" fillId="0" borderId="0" xfId="0" applyFont="1" applyBorder="1" applyAlignment="1">
      <alignment horizontal="justify" vertical="center" wrapText="1"/>
    </xf>
    <xf numFmtId="0" fontId="20" fillId="0" borderId="0" xfId="0" applyFont="1" applyBorder="1" applyAlignment="1">
      <alignment vertical="center" wrapText="1"/>
    </xf>
    <xf numFmtId="0" fontId="37" fillId="0" borderId="16" xfId="0" applyFont="1" applyBorder="1" applyAlignment="1">
      <alignment horizontal="center" vertical="center" wrapText="1"/>
    </xf>
    <xf numFmtId="0" fontId="37" fillId="0" borderId="16" xfId="0" applyFont="1" applyBorder="1" applyAlignment="1">
      <alignment horizontal="left" vertical="center"/>
    </xf>
    <xf numFmtId="0" fontId="71" fillId="0" borderId="0" xfId="46" applyFont="1" applyBorder="1"/>
    <xf numFmtId="0" fontId="34" fillId="0" borderId="0" xfId="46" applyFont="1" applyBorder="1" applyAlignment="1">
      <alignment horizontal="center"/>
    </xf>
    <xf numFmtId="0" fontId="20" fillId="0" borderId="0" xfId="0" applyFont="1" applyBorder="1" applyAlignment="1">
      <alignment horizontal="justify" vertical="center"/>
    </xf>
    <xf numFmtId="41" fontId="20" fillId="0" borderId="0" xfId="51" applyFont="1" applyAlignment="1">
      <alignment vertical="center"/>
    </xf>
    <xf numFmtId="0" fontId="34" fillId="0" borderId="0" xfId="46" applyFont="1" applyBorder="1" applyAlignment="1">
      <alignment horizontal="right"/>
    </xf>
    <xf numFmtId="0" fontId="20" fillId="0" borderId="16" xfId="0" applyFont="1" applyBorder="1" applyAlignment="1">
      <alignment horizontal="justify" vertical="center" wrapText="1"/>
    </xf>
    <xf numFmtId="0" fontId="20" fillId="0" borderId="16" xfId="0" applyFont="1" applyBorder="1" applyAlignment="1">
      <alignment horizontal="left" vertical="center"/>
    </xf>
    <xf numFmtId="0" fontId="35" fillId="0" borderId="0" xfId="0" applyFont="1" applyFill="1" applyAlignment="1">
      <alignment horizontal="left" indent="1"/>
    </xf>
    <xf numFmtId="0" fontId="20" fillId="0" borderId="15" xfId="0" applyFont="1" applyBorder="1" applyAlignment="1">
      <alignment horizontal="center" vertical="center"/>
    </xf>
    <xf numFmtId="0" fontId="20" fillId="0" borderId="15" xfId="0" applyFont="1" applyBorder="1" applyAlignment="1">
      <alignment vertical="center"/>
    </xf>
    <xf numFmtId="3" fontId="20" fillId="0" borderId="15" xfId="0" applyNumberFormat="1" applyFont="1" applyBorder="1" applyAlignment="1">
      <alignment horizontal="center" vertical="center"/>
    </xf>
    <xf numFmtId="3" fontId="20" fillId="0" borderId="15" xfId="0" applyNumberFormat="1" applyFont="1" applyBorder="1" applyAlignment="1">
      <alignment horizontal="right" vertical="center"/>
    </xf>
    <xf numFmtId="10" fontId="20" fillId="0" borderId="15" xfId="0" applyNumberFormat="1" applyFont="1" applyBorder="1" applyAlignment="1">
      <alignment horizontal="right" vertical="center"/>
    </xf>
    <xf numFmtId="0" fontId="58" fillId="0" borderId="66" xfId="0" applyFont="1" applyBorder="1" applyAlignment="1">
      <alignment horizontal="center" vertical="center" wrapText="1"/>
    </xf>
    <xf numFmtId="0" fontId="20" fillId="0" borderId="65" xfId="0" applyFont="1" applyBorder="1" applyAlignment="1">
      <alignment horizontal="center" vertical="center"/>
    </xf>
    <xf numFmtId="3" fontId="20" fillId="0" borderId="65" xfId="0" applyNumberFormat="1" applyFont="1" applyBorder="1" applyAlignment="1">
      <alignment horizontal="right" vertical="center"/>
    </xf>
    <xf numFmtId="10" fontId="20" fillId="0" borderId="65" xfId="0" applyNumberFormat="1" applyFont="1" applyBorder="1" applyAlignment="1">
      <alignment horizontal="right" vertical="center"/>
    </xf>
    <xf numFmtId="0" fontId="20" fillId="0" borderId="65" xfId="0" applyFont="1" applyBorder="1" applyAlignment="1">
      <alignment vertical="center" wrapText="1"/>
    </xf>
    <xf numFmtId="3" fontId="20" fillId="0" borderId="65" xfId="0" applyNumberFormat="1" applyFont="1" applyBorder="1" applyAlignment="1">
      <alignment horizontal="center" vertical="center"/>
    </xf>
    <xf numFmtId="0" fontId="71" fillId="0" borderId="0" xfId="46" applyFont="1" applyFill="1" applyBorder="1"/>
    <xf numFmtId="0" fontId="37" fillId="0" borderId="0" xfId="0" applyFont="1" applyFill="1" applyAlignment="1">
      <alignment vertical="center"/>
    </xf>
    <xf numFmtId="0" fontId="33" fillId="0" borderId="0" xfId="46" applyFont="1" applyBorder="1"/>
    <xf numFmtId="0" fontId="34" fillId="0" borderId="0" xfId="46" applyFont="1" applyBorder="1" applyAlignment="1">
      <alignment wrapText="1"/>
    </xf>
    <xf numFmtId="0" fontId="34" fillId="0" borderId="0" xfId="46" applyFont="1" applyBorder="1" applyAlignment="1">
      <alignment vertical="center"/>
    </xf>
    <xf numFmtId="0" fontId="72" fillId="44" borderId="0" xfId="0" applyFont="1" applyFill="1" applyBorder="1" applyAlignment="1">
      <alignment horizontal="justify" vertical="center" wrapText="1"/>
    </xf>
    <xf numFmtId="0" fontId="72" fillId="44" borderId="0" xfId="0" applyFont="1" applyFill="1" applyBorder="1" applyAlignment="1">
      <alignment horizontal="left" vertical="center"/>
    </xf>
    <xf numFmtId="0" fontId="33" fillId="0" borderId="0" xfId="46" applyFont="1" applyBorder="1" applyAlignment="1">
      <alignment horizontal="center"/>
    </xf>
    <xf numFmtId="0" fontId="56" fillId="44" borderId="37" xfId="0" applyFont="1" applyFill="1" applyBorder="1" applyAlignment="1">
      <alignment horizontal="center" vertical="center"/>
    </xf>
    <xf numFmtId="180" fontId="56" fillId="44" borderId="26" xfId="0" applyNumberFormat="1" applyFont="1" applyFill="1" applyBorder="1" applyAlignment="1">
      <alignment horizontal="center" vertical="center" wrapText="1"/>
    </xf>
    <xf numFmtId="0" fontId="56" fillId="44" borderId="26" xfId="0" applyFont="1" applyFill="1" applyBorder="1" applyAlignment="1">
      <alignment horizontal="center" vertical="center"/>
    </xf>
    <xf numFmtId="0" fontId="22" fillId="0" borderId="48" xfId="0" applyFont="1" applyFill="1" applyBorder="1" applyAlignment="1">
      <alignment horizontal="left" vertical="center" indent="1"/>
    </xf>
    <xf numFmtId="0" fontId="22" fillId="0" borderId="36" xfId="0" applyFont="1" applyFill="1" applyBorder="1" applyAlignment="1">
      <alignment horizontal="left" vertical="center" indent="1"/>
    </xf>
    <xf numFmtId="0" fontId="21" fillId="0" borderId="36" xfId="0" applyFont="1" applyFill="1" applyBorder="1" applyAlignment="1">
      <alignment horizontal="left" vertical="center" indent="1"/>
    </xf>
    <xf numFmtId="0" fontId="21" fillId="0" borderId="36" xfId="0" applyFont="1" applyFill="1" applyBorder="1" applyAlignment="1">
      <alignment horizontal="left" vertical="center" wrapText="1" indent="1"/>
    </xf>
    <xf numFmtId="0" fontId="22" fillId="0" borderId="36" xfId="0" applyFont="1" applyFill="1" applyBorder="1" applyAlignment="1">
      <alignment horizontal="left" indent="1"/>
    </xf>
    <xf numFmtId="0" fontId="21" fillId="0" borderId="36" xfId="0" applyFont="1" applyFill="1" applyBorder="1" applyAlignment="1">
      <alignment horizontal="left" wrapText="1" indent="1"/>
    </xf>
    <xf numFmtId="0" fontId="22" fillId="0" borderId="36" xfId="0" applyFont="1" applyFill="1" applyBorder="1" applyAlignment="1">
      <alignment horizontal="left" vertical="center" wrapText="1" indent="1"/>
    </xf>
    <xf numFmtId="0" fontId="22" fillId="0" borderId="36" xfId="0" applyFont="1" applyFill="1" applyBorder="1" applyAlignment="1">
      <alignment horizontal="left" wrapText="1" indent="1"/>
    </xf>
    <xf numFmtId="0" fontId="21" fillId="0" borderId="36" xfId="0" applyFont="1" applyFill="1" applyBorder="1" applyAlignment="1">
      <alignment wrapText="1"/>
    </xf>
    <xf numFmtId="0" fontId="22" fillId="0" borderId="45" xfId="0" applyFont="1" applyFill="1" applyBorder="1" applyAlignment="1">
      <alignment horizontal="left" vertical="center" indent="1"/>
    </xf>
    <xf numFmtId="0" fontId="75" fillId="0" borderId="0" xfId="0" applyFont="1"/>
    <xf numFmtId="0" fontId="54" fillId="34" borderId="10" xfId="0" applyFont="1" applyFill="1" applyBorder="1" applyAlignment="1">
      <alignment horizontal="left" vertical="center"/>
    </xf>
    <xf numFmtId="0" fontId="53" fillId="0" borderId="10" xfId="0" applyNumberFormat="1" applyFont="1" applyBorder="1" applyAlignment="1">
      <alignment horizontal="left"/>
    </xf>
    <xf numFmtId="0" fontId="53" fillId="0" borderId="10" xfId="0" applyFont="1" applyBorder="1"/>
    <xf numFmtId="49" fontId="76" fillId="0" borderId="0" xfId="0" applyNumberFormat="1" applyFont="1" applyAlignment="1">
      <alignment horizontal="left" vertical="top"/>
    </xf>
    <xf numFmtId="0" fontId="48" fillId="0" borderId="0" xfId="0" applyFont="1" applyAlignment="1">
      <alignment horizontal="right" vertical="top" wrapText="1"/>
    </xf>
    <xf numFmtId="0" fontId="77" fillId="0" borderId="0" xfId="0" applyFont="1" applyAlignment="1">
      <alignment horizontal="center" vertical="top" wrapText="1"/>
    </xf>
    <xf numFmtId="0" fontId="48" fillId="33" borderId="0" xfId="0" applyFont="1" applyFill="1" applyAlignment="1">
      <alignment horizontal="center" vertical="top" wrapText="1"/>
    </xf>
    <xf numFmtId="3" fontId="49" fillId="0" borderId="0" xfId="0" applyNumberFormat="1" applyFont="1" applyAlignment="1">
      <alignment horizontal="right" vertical="top"/>
    </xf>
    <xf numFmtId="4" fontId="49" fillId="0" borderId="0" xfId="0" applyNumberFormat="1" applyFont="1" applyAlignment="1">
      <alignment horizontal="right" vertical="top"/>
    </xf>
    <xf numFmtId="0" fontId="49" fillId="0" borderId="0" xfId="0" applyNumberFormat="1" applyFont="1" applyAlignment="1">
      <alignment horizontal="left" vertical="top" wrapText="1"/>
    </xf>
    <xf numFmtId="0" fontId="49" fillId="0" borderId="0" xfId="0" applyFont="1" applyAlignment="1">
      <alignment horizontal="left" vertical="top" wrapText="1"/>
    </xf>
    <xf numFmtId="0" fontId="51" fillId="0" borderId="0" xfId="0" applyFont="1" applyAlignment="1">
      <alignment horizontal="center" vertical="top" wrapText="1"/>
    </xf>
    <xf numFmtId="3" fontId="52" fillId="0" borderId="0" xfId="0" applyNumberFormat="1" applyFont="1"/>
    <xf numFmtId="4" fontId="52" fillId="0" borderId="0" xfId="0" applyNumberFormat="1" applyFont="1"/>
    <xf numFmtId="0" fontId="52" fillId="0" borderId="43" xfId="0" applyFont="1" applyFill="1" applyBorder="1" applyAlignment="1">
      <alignment horizontal="center"/>
    </xf>
    <xf numFmtId="0" fontId="52" fillId="36" borderId="65" xfId="0" applyFont="1" applyFill="1" applyBorder="1" applyAlignment="1">
      <alignment horizontal="center"/>
    </xf>
    <xf numFmtId="177" fontId="53" fillId="0" borderId="10" xfId="51" applyNumberFormat="1" applyFont="1" applyBorder="1"/>
    <xf numFmtId="177" fontId="53" fillId="0" borderId="0" xfId="51" applyNumberFormat="1" applyFont="1"/>
    <xf numFmtId="3" fontId="53" fillId="0" borderId="0" xfId="0" applyNumberFormat="1" applyFont="1"/>
    <xf numFmtId="0" fontId="56" fillId="44" borderId="33" xfId="0" applyFont="1" applyFill="1" applyBorder="1" applyAlignment="1">
      <alignment horizontal="center" vertical="center" wrapText="1"/>
    </xf>
    <xf numFmtId="180" fontId="56" fillId="44" borderId="34" xfId="0" applyNumberFormat="1" applyFont="1" applyFill="1" applyBorder="1" applyAlignment="1">
      <alignment horizontal="center" vertical="center" wrapText="1"/>
    </xf>
    <xf numFmtId="0" fontId="21" fillId="0" borderId="30" xfId="0" applyFont="1" applyBorder="1" applyAlignment="1">
      <alignment vertical="center" wrapText="1"/>
    </xf>
    <xf numFmtId="0" fontId="32" fillId="44" borderId="11" xfId="0" applyFont="1" applyFill="1" applyBorder="1"/>
    <xf numFmtId="0" fontId="32" fillId="44" borderId="21" xfId="0" applyFont="1" applyFill="1" applyBorder="1"/>
    <xf numFmtId="0" fontId="32" fillId="44" borderId="12" xfId="0" applyFont="1" applyFill="1" applyBorder="1"/>
    <xf numFmtId="180" fontId="56" fillId="44" borderId="10" xfId="0" applyNumberFormat="1" applyFont="1" applyFill="1" applyBorder="1" applyAlignment="1">
      <alignment horizontal="center" vertical="center" wrapText="1"/>
    </xf>
    <xf numFmtId="175" fontId="22" fillId="0" borderId="18" xfId="1" applyNumberFormat="1" applyFont="1" applyFill="1" applyBorder="1"/>
    <xf numFmtId="175" fontId="21" fillId="0" borderId="18" xfId="1" applyNumberFormat="1" applyFont="1" applyFill="1" applyBorder="1"/>
    <xf numFmtId="0" fontId="49" fillId="0" borderId="0" xfId="0" applyNumberFormat="1" applyFont="1" applyFill="1" applyAlignment="1">
      <alignment horizontal="left" vertical="top" wrapText="1"/>
    </xf>
    <xf numFmtId="0" fontId="49" fillId="0" borderId="0" xfId="0" applyFont="1" applyFill="1" applyAlignment="1">
      <alignment horizontal="left" vertical="top" wrapText="1"/>
    </xf>
    <xf numFmtId="175" fontId="22" fillId="0" borderId="34" xfId="51" applyNumberFormat="1" applyFont="1" applyBorder="1" applyAlignment="1">
      <alignment horizontal="right" indent="1"/>
    </xf>
    <xf numFmtId="175" fontId="21" fillId="0" borderId="34" xfId="51" applyNumberFormat="1" applyFont="1" applyBorder="1" applyAlignment="1">
      <alignment horizontal="right" indent="1"/>
    </xf>
    <xf numFmtId="175" fontId="21" fillId="0" borderId="34" xfId="51" applyNumberFormat="1" applyFont="1" applyFill="1" applyBorder="1" applyAlignment="1">
      <alignment horizontal="right" indent="1"/>
    </xf>
    <xf numFmtId="175" fontId="22" fillId="0" borderId="34" xfId="51" applyNumberFormat="1" applyFont="1" applyFill="1" applyBorder="1" applyAlignment="1">
      <alignment horizontal="right" indent="1"/>
    </xf>
    <xf numFmtId="175" fontId="22" fillId="0" borderId="29" xfId="51" applyNumberFormat="1" applyFont="1" applyFill="1" applyBorder="1" applyAlignment="1">
      <alignment horizontal="right" indent="1"/>
    </xf>
    <xf numFmtId="171" fontId="24" fillId="0" borderId="0" xfId="44" applyNumberFormat="1" applyFont="1" applyFill="1" applyBorder="1" applyAlignment="1" applyProtection="1">
      <alignment horizontal="left"/>
    </xf>
    <xf numFmtId="175" fontId="21" fillId="0" borderId="14" xfId="1" applyNumberFormat="1" applyFont="1" applyFill="1" applyBorder="1" applyAlignment="1">
      <alignment horizontal="right" vertical="center" indent="1"/>
    </xf>
    <xf numFmtId="175" fontId="22" fillId="0" borderId="14" xfId="1" applyNumberFormat="1" applyFont="1" applyFill="1" applyBorder="1" applyAlignment="1">
      <alignment horizontal="right" vertical="center" indent="1"/>
    </xf>
    <xf numFmtId="175" fontId="22" fillId="0" borderId="17" xfId="1" applyNumberFormat="1" applyFont="1" applyFill="1" applyBorder="1" applyAlignment="1">
      <alignment horizontal="right" vertical="center" indent="1"/>
    </xf>
    <xf numFmtId="175" fontId="22" fillId="0" borderId="17" xfId="1" applyNumberFormat="1" applyFont="1" applyFill="1" applyBorder="1" applyAlignment="1">
      <alignment horizontal="right" vertical="center" wrapText="1" indent="1"/>
    </xf>
    <xf numFmtId="0" fontId="44" fillId="41" borderId="10" xfId="0" applyFont="1" applyFill="1" applyBorder="1" applyAlignment="1">
      <alignment horizontal="center" vertical="center" wrapText="1"/>
    </xf>
    <xf numFmtId="14" fontId="44" fillId="41" borderId="10" xfId="0" applyNumberFormat="1"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75" fillId="0" borderId="0" xfId="0" applyFont="1" applyBorder="1"/>
    <xf numFmtId="0" fontId="75" fillId="0" borderId="0" xfId="0" applyFont="1" applyBorder="1" applyAlignment="1">
      <alignment vertical="center"/>
    </xf>
    <xf numFmtId="0" fontId="75" fillId="0" borderId="0" xfId="0" applyFont="1" applyAlignment="1">
      <alignment vertical="center"/>
    </xf>
    <xf numFmtId="3" fontId="75" fillId="0" borderId="0" xfId="0" applyNumberFormat="1" applyFont="1"/>
    <xf numFmtId="0" fontId="75" fillId="0" borderId="23" xfId="0" applyFont="1" applyBorder="1"/>
    <xf numFmtId="41" fontId="44" fillId="0" borderId="10" xfId="51" applyFont="1" applyFill="1" applyBorder="1"/>
    <xf numFmtId="41" fontId="44" fillId="0" borderId="10" xfId="51" applyFont="1" applyBorder="1" applyAlignment="1">
      <alignment horizontal="center" vertical="center" wrapText="1"/>
    </xf>
    <xf numFmtId="41" fontId="44" fillId="0" borderId="0" xfId="51" applyFont="1" applyBorder="1"/>
    <xf numFmtId="41" fontId="43" fillId="0" borderId="10" xfId="51" applyFont="1" applyFill="1" applyBorder="1"/>
    <xf numFmtId="41" fontId="44" fillId="0" borderId="10" xfId="51" applyFont="1" applyFill="1" applyBorder="1" applyAlignment="1">
      <alignment horizontal="center" vertical="center" wrapText="1"/>
    </xf>
    <xf numFmtId="41" fontId="43" fillId="0" borderId="0" xfId="51" applyFont="1" applyFill="1" applyBorder="1"/>
    <xf numFmtId="41" fontId="41" fillId="0" borderId="10" xfId="51" applyFont="1" applyFill="1" applyBorder="1"/>
    <xf numFmtId="41" fontId="43" fillId="0" borderId="0" xfId="51" applyFont="1" applyFill="1"/>
    <xf numFmtId="41" fontId="75" fillId="0" borderId="0" xfId="51" applyFont="1"/>
    <xf numFmtId="41" fontId="43" fillId="0" borderId="13" xfId="51" applyFont="1" applyFill="1" applyBorder="1"/>
    <xf numFmtId="41" fontId="75" fillId="0" borderId="23" xfId="51" applyFont="1" applyBorder="1"/>
    <xf numFmtId="41" fontId="43" fillId="0" borderId="23" xfId="51" applyFont="1" applyFill="1" applyBorder="1"/>
    <xf numFmtId="41" fontId="75" fillId="0" borderId="0" xfId="51" applyFont="1" applyBorder="1"/>
    <xf numFmtId="41" fontId="75" fillId="0" borderId="0" xfId="51" applyFont="1" applyFill="1"/>
    <xf numFmtId="41" fontId="43" fillId="0" borderId="0" xfId="51" applyFont="1" applyAlignment="1">
      <alignment horizontal="right"/>
    </xf>
    <xf numFmtId="41" fontId="46" fillId="0" borderId="0" xfId="51" applyFont="1"/>
    <xf numFmtId="0" fontId="44" fillId="35" borderId="24" xfId="0" applyFont="1" applyFill="1" applyBorder="1"/>
    <xf numFmtId="41" fontId="44" fillId="35" borderId="24" xfId="51" applyFont="1" applyFill="1" applyBorder="1"/>
    <xf numFmtId="41" fontId="44" fillId="35" borderId="10" xfId="51" applyFont="1" applyFill="1" applyBorder="1"/>
    <xf numFmtId="175" fontId="21" fillId="0" borderId="17" xfId="1" applyNumberFormat="1" applyFont="1" applyFill="1" applyBorder="1" applyAlignment="1">
      <alignment horizontal="right" vertical="center" indent="1"/>
    </xf>
    <xf numFmtId="0" fontId="36" fillId="0" borderId="0" xfId="0" applyFont="1" applyFill="1" applyBorder="1" applyAlignment="1">
      <alignment horizontal="left" vertical="center" wrapText="1"/>
    </xf>
    <xf numFmtId="41" fontId="47" fillId="0" borderId="0" xfId="51" applyFont="1" applyAlignment="1">
      <alignment vertical="center"/>
    </xf>
    <xf numFmtId="0" fontId="36" fillId="0" borderId="0" xfId="0" applyFont="1" applyBorder="1" applyAlignment="1">
      <alignment horizontal="left"/>
    </xf>
    <xf numFmtId="0" fontId="33" fillId="0" borderId="0" xfId="49" quotePrefix="1" applyFont="1" applyFill="1" applyBorder="1" applyAlignment="1">
      <alignment horizontal="center"/>
    </xf>
    <xf numFmtId="0" fontId="33" fillId="0" borderId="0" xfId="49" quotePrefix="1" applyFont="1" applyFill="1" applyBorder="1" applyAlignment="1"/>
    <xf numFmtId="0" fontId="35" fillId="0" borderId="0" xfId="0" applyFont="1" applyBorder="1" applyAlignment="1">
      <alignment horizontal="center"/>
    </xf>
    <xf numFmtId="0" fontId="71" fillId="0" borderId="0" xfId="0" applyFont="1"/>
    <xf numFmtId="0" fontId="71" fillId="0" borderId="0" xfId="0" applyFont="1" applyAlignment="1">
      <alignment horizontal="left" wrapText="1"/>
    </xf>
    <xf numFmtId="0" fontId="71" fillId="0" borderId="0" xfId="0" applyFont="1" applyAlignment="1">
      <alignment horizontal="left"/>
    </xf>
    <xf numFmtId="0" fontId="37" fillId="0" borderId="0" xfId="0" applyFont="1" applyBorder="1" applyAlignment="1">
      <alignment horizontal="left" vertical="center"/>
    </xf>
    <xf numFmtId="0" fontId="34" fillId="0" borderId="0" xfId="49" quotePrefix="1" applyFont="1" applyFill="1" applyAlignment="1">
      <alignment horizontal="center"/>
    </xf>
    <xf numFmtId="41" fontId="21" fillId="0" borderId="0" xfId="51" applyFont="1" applyFill="1" applyAlignment="1"/>
    <xf numFmtId="177" fontId="34" fillId="0" borderId="34" xfId="51" applyNumberFormat="1" applyFont="1" applyFill="1" applyBorder="1" applyAlignment="1">
      <alignment horizontal="center"/>
    </xf>
    <xf numFmtId="177" fontId="34" fillId="0" borderId="29" xfId="51" applyNumberFormat="1" applyFont="1" applyFill="1" applyBorder="1" applyAlignment="1">
      <alignment horizontal="center"/>
    </xf>
    <xf numFmtId="176" fontId="34" fillId="0" borderId="34" xfId="49" applyNumberFormat="1" applyFont="1" applyFill="1" applyBorder="1" applyAlignment="1">
      <alignment horizontal="left" wrapText="1"/>
    </xf>
    <xf numFmtId="176" fontId="34" fillId="0" borderId="29" xfId="49" applyNumberFormat="1" applyFont="1" applyFill="1" applyBorder="1" applyAlignment="1">
      <alignment horizontal="left" wrapText="1"/>
    </xf>
    <xf numFmtId="176" fontId="72" fillId="44" borderId="32" xfId="49" applyNumberFormat="1" applyFont="1" applyFill="1" applyBorder="1" applyAlignment="1">
      <alignment horizontal="left" wrapText="1"/>
    </xf>
    <xf numFmtId="180" fontId="72" fillId="44" borderId="32" xfId="49" applyNumberFormat="1" applyFont="1" applyFill="1" applyBorder="1" applyAlignment="1">
      <alignment horizontal="center" vertical="center" wrapText="1"/>
    </xf>
    <xf numFmtId="0" fontId="80" fillId="0" borderId="17" xfId="49" applyFont="1" applyFill="1" applyBorder="1"/>
    <xf numFmtId="0" fontId="71" fillId="0" borderId="17" xfId="49" applyFont="1" applyFill="1" applyBorder="1"/>
    <xf numFmtId="0" fontId="71" fillId="0" borderId="17" xfId="49" applyFont="1" applyFill="1" applyBorder="1" applyAlignment="1">
      <alignment wrapText="1"/>
    </xf>
    <xf numFmtId="0" fontId="71" fillId="0" borderId="17" xfId="49" applyFont="1" applyFill="1" applyBorder="1" applyAlignment="1">
      <alignment horizontal="center"/>
    </xf>
    <xf numFmtId="0" fontId="81" fillId="0" borderId="17" xfId="49" applyFont="1" applyFill="1" applyBorder="1" applyAlignment="1">
      <alignment horizontal="center" vertical="center"/>
    </xf>
    <xf numFmtId="0" fontId="71" fillId="0" borderId="17" xfId="0" applyFont="1" applyFill="1" applyBorder="1"/>
    <xf numFmtId="0" fontId="71" fillId="0" borderId="17" xfId="46" applyFont="1" applyFill="1" applyBorder="1"/>
    <xf numFmtId="0" fontId="71" fillId="0" borderId="0" xfId="49" applyFont="1" applyFill="1"/>
    <xf numFmtId="0" fontId="71" fillId="0" borderId="17" xfId="49" applyFont="1" applyFill="1" applyBorder="1" applyAlignment="1">
      <alignment horizontal="center" vertical="center" wrapText="1"/>
    </xf>
    <xf numFmtId="0" fontId="34" fillId="0" borderId="0" xfId="49" applyFont="1" applyBorder="1" applyAlignment="1">
      <alignment horizontal="center" vertical="center" wrapText="1"/>
    </xf>
    <xf numFmtId="0" fontId="34" fillId="0" borderId="0" xfId="49" applyFont="1" applyAlignment="1">
      <alignment horizontal="center" vertical="center" wrapText="1"/>
    </xf>
    <xf numFmtId="3" fontId="34" fillId="0" borderId="0" xfId="49" applyNumberFormat="1" applyFont="1" applyFill="1" applyBorder="1" applyAlignment="1">
      <alignment horizontal="center" vertical="center"/>
    </xf>
    <xf numFmtId="0" fontId="72" fillId="44" borderId="32" xfId="0" applyFont="1" applyFill="1" applyBorder="1" applyAlignment="1">
      <alignment horizontal="center" vertical="center"/>
    </xf>
    <xf numFmtId="0" fontId="72" fillId="44" borderId="44" xfId="0" applyFont="1" applyFill="1" applyBorder="1" applyAlignment="1">
      <alignment horizontal="center" vertical="center" wrapText="1"/>
    </xf>
    <xf numFmtId="175" fontId="34" fillId="0" borderId="27" xfId="1" applyNumberFormat="1" applyFont="1" applyFill="1" applyBorder="1"/>
    <xf numFmtId="0" fontId="82" fillId="0" borderId="27" xfId="49" applyFont="1" applyFill="1" applyBorder="1"/>
    <xf numFmtId="0" fontId="35" fillId="0" borderId="0" xfId="0" applyFont="1" applyAlignment="1">
      <alignment horizontal="left" vertical="center"/>
    </xf>
    <xf numFmtId="0" fontId="35" fillId="0" borderId="25" xfId="0" applyFont="1" applyBorder="1" applyAlignment="1">
      <alignment horizontal="justify" vertical="center"/>
    </xf>
    <xf numFmtId="0" fontId="34" fillId="0" borderId="23" xfId="49" applyFont="1" applyFill="1" applyBorder="1"/>
    <xf numFmtId="0" fontId="34" fillId="0" borderId="22" xfId="49" applyFont="1" applyFill="1" applyBorder="1"/>
    <xf numFmtId="0" fontId="34" fillId="0" borderId="17" xfId="49" applyFont="1" applyFill="1" applyBorder="1"/>
    <xf numFmtId="0" fontId="34" fillId="0" borderId="18" xfId="49" applyFont="1" applyFill="1" applyBorder="1"/>
    <xf numFmtId="0" fontId="35" fillId="0" borderId="17" xfId="0" applyFont="1" applyBorder="1" applyAlignment="1">
      <alignment horizontal="justify" vertical="center"/>
    </xf>
    <xf numFmtId="0" fontId="34" fillId="0" borderId="0" xfId="49" applyFont="1" applyFill="1" applyBorder="1" applyAlignment="1">
      <alignment horizontal="center"/>
    </xf>
    <xf numFmtId="0" fontId="34" fillId="0" borderId="25" xfId="49" applyFont="1" applyFill="1" applyBorder="1"/>
    <xf numFmtId="0" fontId="34" fillId="0" borderId="19" xfId="49" applyFont="1" applyFill="1" applyBorder="1"/>
    <xf numFmtId="0" fontId="34" fillId="0" borderId="20" xfId="49" applyFont="1" applyFill="1" applyBorder="1"/>
    <xf numFmtId="0" fontId="33" fillId="0" borderId="0" xfId="49" applyFont="1" applyFill="1" applyBorder="1" applyAlignment="1">
      <alignment horizontal="center"/>
    </xf>
    <xf numFmtId="0" fontId="36" fillId="0" borderId="0" xfId="0" applyFont="1" applyAlignment="1">
      <alignment horizontal="center"/>
    </xf>
    <xf numFmtId="0" fontId="72" fillId="44" borderId="35" xfId="0" applyFont="1" applyFill="1" applyBorder="1" applyAlignment="1">
      <alignment horizontal="center" vertical="center" wrapText="1"/>
    </xf>
    <xf numFmtId="175" fontId="34" fillId="0" borderId="0" xfId="49" applyNumberFormat="1" applyFont="1" applyFill="1" applyBorder="1"/>
    <xf numFmtId="174" fontId="22" fillId="0" borderId="0" xfId="51" applyNumberFormat="1" applyFont="1" applyFill="1" applyBorder="1" applyAlignment="1">
      <alignment horizontal="right" indent="1"/>
    </xf>
    <xf numFmtId="174" fontId="22" fillId="0" borderId="35" xfId="51" applyNumberFormat="1" applyFont="1" applyFill="1" applyBorder="1" applyAlignment="1">
      <alignment horizontal="right" indent="1"/>
    </xf>
    <xf numFmtId="174" fontId="21" fillId="0" borderId="35" xfId="51" applyNumberFormat="1" applyFont="1" applyFill="1" applyBorder="1" applyAlignment="1">
      <alignment horizontal="right" indent="1"/>
    </xf>
    <xf numFmtId="174" fontId="21" fillId="0" borderId="0" xfId="51" applyNumberFormat="1" applyFont="1" applyFill="1" applyBorder="1" applyAlignment="1">
      <alignment horizontal="right" indent="1"/>
    </xf>
    <xf numFmtId="0" fontId="22" fillId="0" borderId="36" xfId="0" applyFont="1" applyFill="1" applyBorder="1"/>
    <xf numFmtId="0" fontId="21" fillId="0" borderId="36" xfId="0" applyFont="1" applyFill="1" applyBorder="1"/>
    <xf numFmtId="0" fontId="83" fillId="0" borderId="0" xfId="0" applyFont="1" applyFill="1" applyBorder="1" applyAlignment="1">
      <alignment horizontal="center"/>
    </xf>
    <xf numFmtId="0" fontId="36" fillId="0" borderId="47" xfId="0" applyFont="1" applyFill="1" applyBorder="1"/>
    <xf numFmtId="0" fontId="36" fillId="0" borderId="43" xfId="0" applyFont="1" applyFill="1" applyBorder="1"/>
    <xf numFmtId="0" fontId="36" fillId="0" borderId="0" xfId="0" applyFont="1" applyFill="1" applyBorder="1" applyAlignment="1">
      <alignment horizontal="center"/>
    </xf>
    <xf numFmtId="0" fontId="36" fillId="0" borderId="43" xfId="0" applyFont="1" applyFill="1" applyBorder="1" applyAlignment="1">
      <alignment horizontal="center"/>
    </xf>
    <xf numFmtId="10" fontId="34" fillId="0" borderId="0" xfId="46" applyNumberFormat="1" applyFont="1" applyFill="1" applyBorder="1" applyAlignment="1">
      <alignment horizontal="left"/>
    </xf>
    <xf numFmtId="0" fontId="20" fillId="0" borderId="15" xfId="0" applyFont="1" applyFill="1" applyBorder="1" applyAlignment="1">
      <alignment horizontal="center" vertical="center"/>
    </xf>
    <xf numFmtId="0" fontId="20" fillId="0" borderId="65" xfId="0" applyFont="1" applyFill="1" applyBorder="1" applyAlignment="1">
      <alignment horizontal="center" vertical="center"/>
    </xf>
    <xf numFmtId="171" fontId="24" fillId="0" borderId="0" xfId="44" applyNumberFormat="1" applyFont="1" applyFill="1" applyBorder="1" applyAlignment="1" applyProtection="1">
      <alignment horizontal="left"/>
    </xf>
    <xf numFmtId="0" fontId="79" fillId="0" borderId="0" xfId="0" applyFont="1" applyBorder="1" applyAlignment="1">
      <alignment horizontal="center"/>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20" fillId="0" borderId="0" xfId="0" applyFont="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16" xfId="0" applyFont="1" applyFill="1" applyBorder="1" applyAlignment="1">
      <alignment vertical="center"/>
    </xf>
    <xf numFmtId="0" fontId="21" fillId="0" borderId="0" xfId="0" applyFont="1" applyFill="1" applyAlignment="1">
      <alignment wrapText="1"/>
    </xf>
    <xf numFmtId="171" fontId="33" fillId="0" borderId="0" xfId="44" applyNumberFormat="1" applyFont="1" applyFill="1" applyBorder="1" applyAlignment="1" applyProtection="1">
      <alignment horizontal="left"/>
    </xf>
    <xf numFmtId="0" fontId="33" fillId="0" borderId="0" xfId="46" applyFont="1" applyBorder="1" applyAlignment="1">
      <alignment horizontal="left"/>
    </xf>
    <xf numFmtId="3" fontId="36" fillId="0" borderId="0" xfId="0" applyNumberFormat="1" applyFont="1" applyBorder="1" applyAlignment="1">
      <alignment horizontal="right" vertical="center"/>
    </xf>
    <xf numFmtId="3" fontId="35" fillId="0" borderId="0" xfId="0" applyNumberFormat="1" applyFont="1" applyBorder="1" applyAlignment="1">
      <alignment horizontal="right" vertical="center"/>
    </xf>
    <xf numFmtId="168" fontId="36" fillId="0" borderId="0" xfId="0" applyNumberFormat="1" applyFont="1" applyBorder="1" applyAlignment="1">
      <alignment horizontal="right" vertical="center"/>
    </xf>
    <xf numFmtId="168" fontId="35" fillId="0" borderId="0" xfId="0" applyNumberFormat="1" applyFont="1" applyBorder="1" applyAlignment="1">
      <alignment horizontal="right" vertical="center"/>
    </xf>
    <xf numFmtId="41" fontId="36" fillId="0" borderId="0" xfId="0" applyNumberFormat="1" applyFont="1" applyBorder="1" applyAlignment="1">
      <alignment vertical="center"/>
    </xf>
    <xf numFmtId="3" fontId="36" fillId="0" borderId="0" xfId="0" applyNumberFormat="1" applyFont="1" applyBorder="1" applyAlignment="1">
      <alignment vertical="center"/>
    </xf>
    <xf numFmtId="14" fontId="34" fillId="0" borderId="0" xfId="46" applyNumberFormat="1" applyFont="1" applyFill="1" applyBorder="1"/>
    <xf numFmtId="4" fontId="34" fillId="0" borderId="0" xfId="46" applyNumberFormat="1" applyFont="1" applyFill="1" applyBorder="1" applyAlignment="1" applyProtection="1"/>
    <xf numFmtId="170" fontId="34" fillId="0" borderId="0" xfId="46" applyNumberFormat="1" applyFont="1" applyBorder="1"/>
    <xf numFmtId="0" fontId="35" fillId="0" borderId="0" xfId="0" applyFont="1" applyFill="1" applyBorder="1" applyAlignment="1">
      <alignment horizontal="left" indent="1"/>
    </xf>
    <xf numFmtId="0" fontId="83" fillId="0" borderId="0" xfId="0" applyFont="1" applyAlignment="1">
      <alignment horizontal="justify" vertical="center"/>
    </xf>
    <xf numFmtId="168" fontId="84" fillId="0" borderId="0" xfId="0" applyNumberFormat="1" applyFont="1"/>
    <xf numFmtId="175" fontId="22" fillId="0" borderId="25" xfId="0" applyNumberFormat="1" applyFont="1" applyBorder="1" applyAlignment="1">
      <alignment horizontal="right" wrapText="1" indent="1"/>
    </xf>
    <xf numFmtId="175" fontId="22" fillId="0" borderId="17" xfId="1" applyNumberFormat="1" applyFont="1" applyBorder="1" applyAlignment="1">
      <alignment horizontal="right" vertical="center" indent="1"/>
    </xf>
    <xf numFmtId="175" fontId="21" fillId="0" borderId="17" xfId="1" applyNumberFormat="1" applyFont="1" applyBorder="1" applyAlignment="1">
      <alignment horizontal="right" vertical="center" indent="1"/>
    </xf>
    <xf numFmtId="175" fontId="22" fillId="0" borderId="19" xfId="1" applyNumberFormat="1" applyFont="1" applyBorder="1" applyAlignment="1">
      <alignment horizontal="right" vertical="center" indent="1"/>
    </xf>
    <xf numFmtId="180" fontId="56" fillId="44" borderId="13" xfId="0" applyNumberFormat="1" applyFont="1" applyFill="1" applyBorder="1" applyAlignment="1">
      <alignment horizontal="center" vertical="center" wrapText="1"/>
    </xf>
    <xf numFmtId="175" fontId="21" fillId="0" borderId="13" xfId="45" applyNumberFormat="1" applyFont="1" applyFill="1" applyBorder="1" applyAlignment="1">
      <alignment horizontal="right" indent="1"/>
    </xf>
    <xf numFmtId="175" fontId="22" fillId="0" borderId="15" xfId="1" applyNumberFormat="1" applyFont="1" applyFill="1" applyBorder="1" applyAlignment="1">
      <alignment horizontal="right" vertical="center" indent="1"/>
    </xf>
    <xf numFmtId="14" fontId="36" fillId="0" borderId="0" xfId="0" applyNumberFormat="1" applyFont="1" applyFill="1" applyBorder="1" applyAlignment="1">
      <alignment vertical="center"/>
    </xf>
    <xf numFmtId="0" fontId="43" fillId="0" borderId="10" xfId="0" applyFont="1" applyBorder="1"/>
    <xf numFmtId="41" fontId="86" fillId="0" borderId="0" xfId="51" applyFont="1" applyBorder="1" applyAlignment="1">
      <alignment horizontal="center"/>
    </xf>
    <xf numFmtId="41" fontId="50" fillId="0" borderId="0" xfId="51" applyFont="1"/>
    <xf numFmtId="41" fontId="36" fillId="0" borderId="35" xfId="51" applyFont="1" applyFill="1" applyBorder="1" applyAlignment="1">
      <alignment horizontal="right" vertical="center"/>
    </xf>
    <xf numFmtId="0" fontId="34" fillId="0" borderId="0" xfId="46" applyFont="1" applyFill="1"/>
    <xf numFmtId="3" fontId="36" fillId="0" borderId="0" xfId="0" applyNumberFormat="1" applyFont="1" applyFill="1" applyBorder="1" applyAlignment="1">
      <alignment vertical="center"/>
    </xf>
    <xf numFmtId="3" fontId="21" fillId="0" borderId="0" xfId="0" applyNumberFormat="1" applyFont="1"/>
    <xf numFmtId="3" fontId="87" fillId="0" borderId="0" xfId="0" applyNumberFormat="1" applyFont="1" applyFill="1" applyAlignment="1">
      <alignment horizontal="right" vertical="top"/>
    </xf>
    <xf numFmtId="41" fontId="75" fillId="0" borderId="0" xfId="0" applyNumberFormat="1" applyFont="1"/>
    <xf numFmtId="0" fontId="36" fillId="0" borderId="45" xfId="0" applyFont="1" applyFill="1" applyBorder="1" applyAlignment="1">
      <alignment horizontal="left" vertical="center" indent="1"/>
    </xf>
    <xf numFmtId="0" fontId="36" fillId="0" borderId="43" xfId="0" applyFont="1" applyFill="1" applyBorder="1" applyAlignment="1">
      <alignment horizontal="center" vertical="center"/>
    </xf>
    <xf numFmtId="4" fontId="36" fillId="0" borderId="43" xfId="0" applyNumberFormat="1" applyFont="1" applyFill="1" applyBorder="1" applyAlignment="1">
      <alignment horizontal="right" vertical="center"/>
    </xf>
    <xf numFmtId="175" fontId="36" fillId="0" borderId="43" xfId="0" applyNumberFormat="1" applyFont="1" applyFill="1" applyBorder="1" applyAlignment="1">
      <alignment horizontal="right" vertical="center"/>
    </xf>
    <xf numFmtId="182" fontId="36" fillId="0" borderId="43" xfId="0" applyNumberFormat="1" applyFont="1" applyFill="1" applyBorder="1" applyAlignment="1">
      <alignment horizontal="right" vertical="center"/>
    </xf>
    <xf numFmtId="175" fontId="36" fillId="0" borderId="40" xfId="51" applyNumberFormat="1" applyFont="1" applyFill="1" applyBorder="1" applyAlignment="1">
      <alignment horizontal="right" vertical="center"/>
    </xf>
    <xf numFmtId="0" fontId="35" fillId="0" borderId="37" xfId="0" applyFont="1" applyFill="1" applyBorder="1" applyAlignment="1">
      <alignment vertical="center"/>
    </xf>
    <xf numFmtId="0" fontId="35" fillId="0" borderId="38" xfId="0" applyFont="1" applyFill="1" applyBorder="1" applyAlignment="1">
      <alignment vertical="center"/>
    </xf>
    <xf numFmtId="175" fontId="35" fillId="0" borderId="39" xfId="0" applyNumberFormat="1" applyFont="1" applyFill="1" applyBorder="1" applyAlignment="1">
      <alignment vertical="center"/>
    </xf>
    <xf numFmtId="0" fontId="36" fillId="0" borderId="36" xfId="0" applyFont="1" applyFill="1" applyBorder="1" applyAlignment="1">
      <alignment horizontal="left" vertical="center" indent="1"/>
    </xf>
    <xf numFmtId="0" fontId="36" fillId="0" borderId="0" xfId="0" applyFont="1" applyFill="1" applyAlignment="1">
      <alignment horizontal="center" vertical="center"/>
    </xf>
    <xf numFmtId="4" fontId="36" fillId="0" borderId="0" xfId="0" applyNumberFormat="1" applyFont="1" applyFill="1" applyAlignment="1">
      <alignment horizontal="right" vertical="center"/>
    </xf>
    <xf numFmtId="175" fontId="36" fillId="0" borderId="0" xfId="0" applyNumberFormat="1" applyFont="1" applyFill="1" applyAlignment="1">
      <alignment horizontal="right" vertical="center"/>
    </xf>
    <xf numFmtId="175" fontId="36" fillId="0" borderId="35" xfId="0" applyNumberFormat="1" applyFont="1" applyFill="1" applyBorder="1" applyAlignment="1">
      <alignment horizontal="right" vertical="center"/>
    </xf>
    <xf numFmtId="0" fontId="36" fillId="0" borderId="0" xfId="0" applyFont="1" applyFill="1" applyBorder="1" applyAlignment="1">
      <alignment horizontal="center" vertical="center"/>
    </xf>
    <xf numFmtId="4" fontId="36" fillId="0" borderId="0" xfId="0" applyNumberFormat="1" applyFont="1" applyFill="1" applyBorder="1" applyAlignment="1">
      <alignment horizontal="right" vertical="center"/>
    </xf>
    <xf numFmtId="175" fontId="36" fillId="0" borderId="0" xfId="0" applyNumberFormat="1" applyFont="1" applyFill="1" applyBorder="1" applyAlignment="1">
      <alignment horizontal="right" vertical="center"/>
    </xf>
    <xf numFmtId="175" fontId="36" fillId="0" borderId="40" xfId="0" applyNumberFormat="1" applyFont="1" applyFill="1" applyBorder="1" applyAlignment="1">
      <alignment horizontal="right" vertical="center"/>
    </xf>
    <xf numFmtId="0" fontId="35" fillId="0" borderId="39" xfId="0" applyFont="1" applyFill="1" applyBorder="1" applyAlignment="1">
      <alignment vertical="center"/>
    </xf>
    <xf numFmtId="0" fontId="36" fillId="0" borderId="37" xfId="0" applyFont="1" applyFill="1" applyBorder="1" applyAlignment="1">
      <alignment horizontal="left" vertical="center" indent="1"/>
    </xf>
    <xf numFmtId="0" fontId="36" fillId="0" borderId="38" xfId="0" applyFont="1" applyFill="1" applyBorder="1" applyAlignment="1">
      <alignment horizontal="center" vertical="center"/>
    </xf>
    <xf numFmtId="4" fontId="36" fillId="0" borderId="38" xfId="0" applyNumberFormat="1" applyFont="1" applyFill="1" applyBorder="1" applyAlignment="1">
      <alignment horizontal="right" vertical="center"/>
    </xf>
    <xf numFmtId="3" fontId="36" fillId="0" borderId="38" xfId="0" applyNumberFormat="1" applyFont="1" applyFill="1" applyBorder="1" applyAlignment="1">
      <alignment horizontal="right" vertical="center"/>
    </xf>
    <xf numFmtId="0" fontId="35" fillId="0" borderId="45" xfId="0" applyFont="1" applyFill="1" applyBorder="1" applyAlignment="1">
      <alignment vertical="center"/>
    </xf>
    <xf numFmtId="0" fontId="35" fillId="0" borderId="43" xfId="0" applyFont="1" applyFill="1" applyBorder="1" applyAlignment="1">
      <alignment horizontal="center" vertical="center"/>
    </xf>
    <xf numFmtId="0" fontId="35" fillId="0" borderId="43" xfId="0" applyFont="1" applyFill="1" applyBorder="1" applyAlignment="1">
      <alignment horizontal="right" vertical="center"/>
    </xf>
    <xf numFmtId="0" fontId="35" fillId="0" borderId="43" xfId="0" applyFont="1" applyFill="1" applyBorder="1" applyAlignment="1">
      <alignment vertical="center"/>
    </xf>
    <xf numFmtId="0" fontId="35" fillId="0" borderId="40" xfId="0" applyFont="1" applyFill="1" applyBorder="1" applyAlignment="1">
      <alignment vertical="center"/>
    </xf>
    <xf numFmtId="0" fontId="36" fillId="0" borderId="48" xfId="0" applyFont="1" applyFill="1" applyBorder="1" applyAlignment="1">
      <alignment horizontal="left" vertical="center" indent="1"/>
    </xf>
    <xf numFmtId="0" fontId="36" fillId="0" borderId="47" xfId="0" applyFont="1" applyFill="1" applyBorder="1" applyAlignment="1">
      <alignment horizontal="center" vertical="center"/>
    </xf>
    <xf numFmtId="182" fontId="35" fillId="0" borderId="43" xfId="51" applyNumberFormat="1" applyFont="1" applyFill="1" applyBorder="1" applyAlignment="1">
      <alignment horizontal="right" vertical="center"/>
    </xf>
    <xf numFmtId="4" fontId="36" fillId="0" borderId="47" xfId="0" applyNumberFormat="1" applyFont="1" applyFill="1" applyBorder="1" applyAlignment="1">
      <alignment horizontal="right" vertical="center"/>
    </xf>
    <xf numFmtId="175" fontId="36" fillId="0" borderId="44" xfId="0" applyNumberFormat="1" applyFont="1" applyFill="1" applyBorder="1" applyAlignment="1">
      <alignment horizontal="right" vertical="center"/>
    </xf>
    <xf numFmtId="0" fontId="36" fillId="0" borderId="36" xfId="0" applyFont="1" applyFill="1" applyBorder="1" applyAlignment="1">
      <alignment horizontal="left" vertical="center" wrapText="1" indent="1"/>
    </xf>
    <xf numFmtId="182" fontId="36" fillId="0" borderId="0" xfId="0" applyNumberFormat="1" applyFont="1" applyFill="1" applyBorder="1" applyAlignment="1">
      <alignment horizontal="right" vertical="center"/>
    </xf>
    <xf numFmtId="0" fontId="36" fillId="0" borderId="45" xfId="0" applyFont="1" applyFill="1" applyBorder="1" applyAlignment="1">
      <alignment horizontal="left" vertical="center" wrapText="1" indent="1"/>
    </xf>
    <xf numFmtId="182" fontId="36" fillId="0" borderId="43" xfId="51" applyNumberFormat="1" applyFont="1" applyFill="1" applyBorder="1" applyAlignment="1">
      <alignment horizontal="right" vertical="center"/>
    </xf>
    <xf numFmtId="168" fontId="35" fillId="0" borderId="43" xfId="0" applyNumberFormat="1" applyFont="1" applyFill="1" applyBorder="1" applyAlignment="1">
      <alignment vertical="center"/>
    </xf>
    <xf numFmtId="175" fontId="35" fillId="0" borderId="43" xfId="0" applyNumberFormat="1" applyFont="1" applyFill="1" applyBorder="1" applyAlignment="1">
      <alignment horizontal="right" vertical="center"/>
    </xf>
    <xf numFmtId="0" fontId="35" fillId="0" borderId="40" xfId="0" applyFont="1" applyFill="1" applyBorder="1" applyAlignment="1">
      <alignment horizontal="right" vertical="center"/>
    </xf>
    <xf numFmtId="175" fontId="35" fillId="0" borderId="43" xfId="0" applyNumberFormat="1" applyFont="1" applyFill="1" applyBorder="1" applyAlignment="1">
      <alignment vertical="center"/>
    </xf>
    <xf numFmtId="0" fontId="36" fillId="0" borderId="43" xfId="0" applyFont="1" applyFill="1" applyBorder="1" applyAlignment="1">
      <alignment horizontal="right" vertical="center"/>
    </xf>
    <xf numFmtId="0" fontId="36" fillId="0" borderId="40" xfId="0" applyFont="1" applyFill="1" applyBorder="1" applyAlignment="1">
      <alignment horizontal="right" vertical="center"/>
    </xf>
    <xf numFmtId="175" fontId="36" fillId="0" borderId="39" xfId="0" applyNumberFormat="1" applyFont="1" applyFill="1" applyBorder="1" applyAlignment="1">
      <alignment horizontal="right" vertical="center"/>
    </xf>
    <xf numFmtId="0" fontId="34" fillId="0" borderId="45" xfId="0" applyFont="1" applyFill="1" applyBorder="1" applyAlignment="1">
      <alignment vertical="center"/>
    </xf>
    <xf numFmtId="0" fontId="72" fillId="46" borderId="40" xfId="0" applyFont="1" applyFill="1" applyBorder="1" applyAlignment="1">
      <alignment horizontal="center" vertical="center" wrapText="1"/>
    </xf>
    <xf numFmtId="0" fontId="34" fillId="0" borderId="19" xfId="49" applyFont="1" applyBorder="1"/>
    <xf numFmtId="0" fontId="34" fillId="0" borderId="16" xfId="49" applyFont="1" applyBorder="1"/>
    <xf numFmtId="0" fontId="34" fillId="0" borderId="20" xfId="49" applyFont="1" applyBorder="1"/>
    <xf numFmtId="0" fontId="35" fillId="0" borderId="26" xfId="0" applyFont="1" applyBorder="1" applyAlignment="1">
      <alignment vertical="center"/>
    </xf>
    <xf numFmtId="0" fontId="72" fillId="44" borderId="13" xfId="0" applyFont="1" applyFill="1" applyBorder="1" applyAlignment="1">
      <alignment horizontal="center" vertical="center" wrapText="1"/>
    </xf>
    <xf numFmtId="14" fontId="72" fillId="44" borderId="13" xfId="0" applyNumberFormat="1" applyFont="1" applyFill="1" applyBorder="1" applyAlignment="1">
      <alignment horizontal="center" vertical="center" wrapText="1"/>
    </xf>
    <xf numFmtId="41" fontId="36" fillId="0" borderId="38" xfId="0" applyNumberFormat="1" applyFont="1" applyFill="1" applyBorder="1" applyAlignment="1">
      <alignment horizontal="right" vertical="center"/>
    </xf>
    <xf numFmtId="0" fontId="20" fillId="0" borderId="26" xfId="0" applyFont="1" applyBorder="1" applyAlignment="1">
      <alignment vertical="center" wrapText="1"/>
    </xf>
    <xf numFmtId="41" fontId="35" fillId="0" borderId="38" xfId="0" applyNumberFormat="1" applyFont="1" applyBorder="1" applyAlignment="1">
      <alignment horizontal="right" vertical="center"/>
    </xf>
    <xf numFmtId="41" fontId="36" fillId="0" borderId="26" xfId="0" applyNumberFormat="1" applyFont="1" applyBorder="1" applyAlignment="1">
      <alignment horizontal="right" vertical="center"/>
    </xf>
    <xf numFmtId="41" fontId="35" fillId="0" borderId="26" xfId="0" applyNumberFormat="1" applyFont="1" applyBorder="1" applyAlignment="1">
      <alignment horizontal="right" vertical="center"/>
    </xf>
    <xf numFmtId="3" fontId="36" fillId="0" borderId="43" xfId="0" applyNumberFormat="1" applyFont="1" applyFill="1" applyBorder="1" applyAlignment="1">
      <alignment horizontal="right" vertical="center"/>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88" fillId="0" borderId="0" xfId="0" applyFont="1"/>
    <xf numFmtId="0" fontId="72" fillId="46" borderId="44" xfId="0" applyFont="1" applyFill="1" applyBorder="1" applyAlignment="1">
      <alignment horizontal="center" vertical="center" wrapText="1"/>
    </xf>
    <xf numFmtId="180" fontId="72" fillId="46" borderId="40" xfId="0" applyNumberFormat="1" applyFont="1" applyFill="1" applyBorder="1" applyAlignment="1">
      <alignment horizontal="center" vertical="center" wrapText="1"/>
    </xf>
    <xf numFmtId="14" fontId="72" fillId="46" borderId="40" xfId="0" applyNumberFormat="1" applyFont="1" applyFill="1" applyBorder="1" applyAlignment="1">
      <alignment horizontal="center" vertical="center" wrapText="1"/>
    </xf>
    <xf numFmtId="175" fontId="34" fillId="0" borderId="0" xfId="49" applyNumberFormat="1" applyFont="1" applyBorder="1"/>
    <xf numFmtId="41" fontId="34" fillId="0" borderId="0" xfId="49" applyNumberFormat="1" applyFont="1" applyBorder="1"/>
    <xf numFmtId="0" fontId="33" fillId="0" borderId="0" xfId="46" applyFont="1" applyBorder="1" applyAlignment="1">
      <alignment horizontal="center"/>
    </xf>
    <xf numFmtId="0" fontId="34" fillId="0" borderId="0" xfId="46" applyFont="1" applyBorder="1" applyAlignment="1">
      <alignment horizontal="center"/>
    </xf>
    <xf numFmtId="0" fontId="35" fillId="0" borderId="17" xfId="0" applyFont="1" applyFill="1" applyBorder="1" applyAlignment="1">
      <alignment horizontal="justify" vertical="center"/>
    </xf>
    <xf numFmtId="0" fontId="69" fillId="0" borderId="0" xfId="53" applyFont="1" applyFill="1" applyBorder="1" applyAlignment="1">
      <alignment horizontal="center"/>
    </xf>
    <xf numFmtId="171" fontId="24" fillId="0" borderId="0" xfId="44" applyNumberFormat="1" applyFont="1" applyFill="1" applyBorder="1" applyAlignment="1" applyProtection="1">
      <alignment horizontal="left"/>
    </xf>
    <xf numFmtId="0" fontId="36" fillId="0" borderId="0"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171" fontId="24" fillId="33" borderId="0" xfId="44" applyNumberFormat="1" applyFont="1" applyFill="1" applyBorder="1" applyAlignment="1" applyProtection="1">
      <alignment horizontal="left"/>
    </xf>
    <xf numFmtId="171" fontId="24" fillId="0" borderId="0" xfId="44" applyNumberFormat="1" applyFont="1" applyFill="1" applyBorder="1" applyAlignment="1" applyProtection="1">
      <alignment horizontal="left"/>
    </xf>
    <xf numFmtId="0" fontId="90" fillId="0" borderId="44" xfId="0" applyFont="1" applyBorder="1" applyAlignment="1">
      <alignment horizontal="center" vertical="center" wrapText="1"/>
    </xf>
    <xf numFmtId="0" fontId="90" fillId="0" borderId="40" xfId="0" applyFont="1" applyBorder="1" applyAlignment="1">
      <alignment horizontal="center" vertical="center" wrapText="1"/>
    </xf>
    <xf numFmtId="0" fontId="89" fillId="0" borderId="28" xfId="0" applyFont="1" applyBorder="1" applyAlignment="1">
      <alignment horizontal="justify" vertical="center" wrapText="1"/>
    </xf>
    <xf numFmtId="0" fontId="89" fillId="0" borderId="40" xfId="0" applyFont="1" applyBorder="1" applyAlignment="1">
      <alignment horizontal="justify" vertical="center" wrapText="1"/>
    </xf>
    <xf numFmtId="0" fontId="89" fillId="0" borderId="28" xfId="0" applyFont="1" applyBorder="1" applyAlignment="1">
      <alignment vertical="center" wrapText="1"/>
    </xf>
    <xf numFmtId="0" fontId="89" fillId="0" borderId="40" xfId="0" applyFont="1" applyBorder="1" applyAlignment="1">
      <alignment horizontal="center" vertical="center" wrapText="1"/>
    </xf>
    <xf numFmtId="3" fontId="89" fillId="0" borderId="40" xfId="0" applyNumberFormat="1" applyFont="1" applyBorder="1" applyAlignment="1">
      <alignment horizontal="center" vertical="center" wrapText="1"/>
    </xf>
    <xf numFmtId="3" fontId="89" fillId="0" borderId="40" xfId="0" applyNumberFormat="1" applyFont="1" applyBorder="1" applyAlignment="1">
      <alignment horizontal="right" vertical="center" wrapText="1"/>
    </xf>
    <xf numFmtId="0" fontId="36" fillId="0" borderId="79" xfId="0" applyFont="1" applyBorder="1" applyAlignment="1">
      <alignment vertical="center" wrapText="1"/>
    </xf>
    <xf numFmtId="3" fontId="36" fillId="0" borderId="81" xfId="0" applyNumberFormat="1" applyFont="1" applyBorder="1" applyAlignment="1">
      <alignment horizontal="right" vertical="center"/>
    </xf>
    <xf numFmtId="3" fontId="36" fillId="0" borderId="82" xfId="0" applyNumberFormat="1" applyFont="1" applyBorder="1" applyAlignment="1">
      <alignment horizontal="right" vertical="center"/>
    </xf>
    <xf numFmtId="0" fontId="36" fillId="0" borderId="83" xfId="0" applyFont="1" applyBorder="1" applyAlignment="1">
      <alignment vertical="center" wrapText="1"/>
    </xf>
    <xf numFmtId="3" fontId="36" fillId="0" borderId="84" xfId="0" applyNumberFormat="1" applyFont="1" applyBorder="1" applyAlignment="1">
      <alignment horizontal="right" vertical="center"/>
    </xf>
    <xf numFmtId="0" fontId="35" fillId="0" borderId="67" xfId="0" applyFont="1" applyBorder="1" applyAlignment="1">
      <alignment vertical="center" wrapText="1"/>
    </xf>
    <xf numFmtId="3" fontId="35" fillId="0" borderId="58" xfId="0" applyNumberFormat="1" applyFont="1" applyBorder="1" applyAlignment="1">
      <alignment horizontal="right" vertical="center"/>
    </xf>
    <xf numFmtId="0" fontId="36" fillId="0" borderId="85" xfId="0" applyFont="1" applyBorder="1" applyAlignment="1">
      <alignment vertical="center" wrapText="1"/>
    </xf>
    <xf numFmtId="168" fontId="36" fillId="0" borderId="84" xfId="0" applyNumberFormat="1" applyFont="1" applyBorder="1" applyAlignment="1">
      <alignment horizontal="right" vertical="center"/>
    </xf>
    <xf numFmtId="168" fontId="35" fillId="0" borderId="58" xfId="0" applyNumberFormat="1" applyFont="1" applyBorder="1" applyAlignment="1">
      <alignment horizontal="right" vertical="center"/>
    </xf>
    <xf numFmtId="0" fontId="35" fillId="0" borderId="86" xfId="0" applyFont="1" applyBorder="1" applyAlignment="1">
      <alignment vertical="center" wrapText="1"/>
    </xf>
    <xf numFmtId="0" fontId="35" fillId="0" borderId="77" xfId="0" applyFont="1" applyBorder="1" applyAlignment="1">
      <alignment horizontal="right" vertical="center"/>
    </xf>
    <xf numFmtId="168" fontId="35" fillId="0" borderId="77" xfId="0" applyNumberFormat="1" applyFont="1" applyBorder="1" applyAlignment="1">
      <alignment horizontal="right" vertical="center"/>
    </xf>
    <xf numFmtId="168" fontId="35" fillId="0" borderId="87" xfId="0" applyNumberFormat="1" applyFont="1" applyBorder="1" applyAlignment="1">
      <alignment horizontal="right" vertical="center"/>
    </xf>
    <xf numFmtId="0" fontId="57" fillId="0" borderId="0" xfId="0" applyFont="1" applyAlignment="1">
      <alignment horizontal="justify" vertical="center"/>
    </xf>
    <xf numFmtId="0" fontId="91" fillId="0" borderId="0" xfId="46" applyFont="1" applyFill="1" applyBorder="1"/>
    <xf numFmtId="0" fontId="92" fillId="40" borderId="90" xfId="0" applyFont="1" applyFill="1" applyBorder="1" applyAlignment="1">
      <alignment horizontal="center" vertical="center" wrapText="1"/>
    </xf>
    <xf numFmtId="0" fontId="88" fillId="0" borderId="0" xfId="0" applyFont="1" applyAlignment="1">
      <alignment vertical="center"/>
    </xf>
    <xf numFmtId="175" fontId="22" fillId="0" borderId="14" xfId="1" applyNumberFormat="1" applyFont="1" applyBorder="1" applyAlignment="1">
      <alignment horizontal="right" vertical="center" indent="1"/>
    </xf>
    <xf numFmtId="0" fontId="87" fillId="0" borderId="0" xfId="0" applyFont="1" applyFill="1" applyAlignment="1">
      <alignment horizontal="left" vertical="top" wrapText="1"/>
    </xf>
    <xf numFmtId="0" fontId="87" fillId="0" borderId="0" xfId="0" applyFont="1" applyFill="1" applyAlignment="1">
      <alignment horizontal="right" vertical="top" wrapText="1"/>
    </xf>
    <xf numFmtId="0" fontId="51" fillId="0" borderId="0" xfId="0" applyFont="1" applyFill="1" applyAlignment="1">
      <alignment horizontal="center" vertical="top" wrapText="1"/>
    </xf>
    <xf numFmtId="0" fontId="93" fillId="0" borderId="0" xfId="0" applyFont="1" applyFill="1" applyAlignment="1">
      <alignment horizontal="left" vertical="top" wrapText="1"/>
    </xf>
    <xf numFmtId="0" fontId="87" fillId="0" borderId="0" xfId="0" applyFont="1" applyFill="1" applyAlignment="1">
      <alignment horizontal="center" vertical="top" wrapText="1"/>
    </xf>
    <xf numFmtId="3" fontId="49" fillId="0" borderId="0" xfId="0" applyNumberFormat="1" applyFont="1" applyFill="1" applyAlignment="1">
      <alignment horizontal="right" vertical="top"/>
    </xf>
    <xf numFmtId="41" fontId="50" fillId="0" borderId="0" xfId="51" applyFont="1" applyFill="1"/>
    <xf numFmtId="177" fontId="50" fillId="0" borderId="0" xfId="51" applyNumberFormat="1" applyFont="1" applyFill="1"/>
    <xf numFmtId="177" fontId="49" fillId="0" borderId="0" xfId="51" applyNumberFormat="1" applyFont="1" applyFill="1" applyAlignment="1">
      <alignment horizontal="left" vertical="top" wrapText="1"/>
    </xf>
    <xf numFmtId="4" fontId="49" fillId="0" borderId="0" xfId="0" applyNumberFormat="1" applyFont="1" applyFill="1" applyAlignment="1">
      <alignment horizontal="right" vertical="top"/>
    </xf>
    <xf numFmtId="3" fontId="52" fillId="0" borderId="0" xfId="0" applyNumberFormat="1" applyFont="1" applyFill="1" applyAlignment="1">
      <alignment vertical="center"/>
    </xf>
    <xf numFmtId="177" fontId="52" fillId="0" borderId="0" xfId="51" applyNumberFormat="1" applyFont="1" applyFill="1" applyAlignment="1">
      <alignment vertical="center"/>
    </xf>
    <xf numFmtId="0" fontId="94" fillId="47" borderId="0" xfId="0" applyFont="1" applyFill="1"/>
    <xf numFmtId="0" fontId="95" fillId="47" borderId="0" xfId="0" applyFont="1" applyFill="1" applyAlignment="1">
      <alignment horizontal="center" vertical="top" wrapText="1"/>
    </xf>
    <xf numFmtId="0" fontId="95" fillId="47" borderId="0" xfId="0" applyFont="1" applyFill="1" applyAlignment="1">
      <alignment horizontal="center"/>
    </xf>
    <xf numFmtId="177" fontId="95" fillId="47" borderId="0" xfId="51" applyNumberFormat="1" applyFont="1" applyFill="1" applyAlignment="1">
      <alignment horizontal="center"/>
    </xf>
    <xf numFmtId="0" fontId="96" fillId="0" borderId="0" xfId="0" applyFont="1"/>
    <xf numFmtId="0" fontId="98" fillId="0" borderId="0" xfId="0" applyFont="1"/>
    <xf numFmtId="0" fontId="15" fillId="0" borderId="10" xfId="0" applyFont="1" applyBorder="1"/>
    <xf numFmtId="173" fontId="15" fillId="0" borderId="10" xfId="211" applyNumberFormat="1" applyFont="1" applyBorder="1" applyAlignment="1">
      <alignment horizontal="center"/>
    </xf>
    <xf numFmtId="0" fontId="99" fillId="0" borderId="10" xfId="0" applyFont="1" applyBorder="1"/>
    <xf numFmtId="3" fontId="15" fillId="0" borderId="10" xfId="0" applyNumberFormat="1" applyFont="1" applyBorder="1"/>
    <xf numFmtId="0" fontId="0" fillId="0" borderId="10" xfId="0" applyBorder="1"/>
    <xf numFmtId="173" fontId="0" fillId="0" borderId="10" xfId="211" applyNumberFormat="1" applyFont="1" applyBorder="1"/>
    <xf numFmtId="0" fontId="0" fillId="0" borderId="10" xfId="0" applyBorder="1" applyAlignment="1">
      <alignment wrapText="1"/>
    </xf>
    <xf numFmtId="3" fontId="0" fillId="0" borderId="0" xfId="0" applyNumberFormat="1"/>
    <xf numFmtId="173" fontId="15" fillId="0" borderId="10" xfId="211" applyNumberFormat="1" applyFont="1" applyBorder="1"/>
    <xf numFmtId="3" fontId="15" fillId="0" borderId="10" xfId="0" applyNumberFormat="1" applyFont="1" applyBorder="1" applyAlignment="1">
      <alignment horizontal="right"/>
    </xf>
    <xf numFmtId="173" fontId="0" fillId="0" borderId="0" xfId="211" applyNumberFormat="1" applyFont="1"/>
    <xf numFmtId="0" fontId="15" fillId="45" borderId="10" xfId="0" applyFont="1" applyFill="1" applyBorder="1" applyAlignment="1">
      <alignment horizontal="center"/>
    </xf>
    <xf numFmtId="3" fontId="15" fillId="45" borderId="10" xfId="0" applyNumberFormat="1" applyFont="1" applyFill="1" applyBorder="1"/>
    <xf numFmtId="3" fontId="0" fillId="45" borderId="10" xfId="0" applyNumberFormat="1" applyFill="1" applyBorder="1"/>
    <xf numFmtId="0" fontId="0" fillId="45" borderId="10" xfId="0" applyFill="1" applyBorder="1"/>
    <xf numFmtId="0" fontId="0" fillId="45" borderId="0" xfId="0" applyFill="1"/>
    <xf numFmtId="173" fontId="0" fillId="45" borderId="10" xfId="211" applyNumberFormat="1" applyFont="1" applyFill="1" applyBorder="1"/>
    <xf numFmtId="173" fontId="15" fillId="45" borderId="10" xfId="211" applyNumberFormat="1" applyFont="1" applyFill="1" applyBorder="1"/>
    <xf numFmtId="0" fontId="15" fillId="45" borderId="10" xfId="0" applyFont="1" applyFill="1" applyBorder="1"/>
    <xf numFmtId="3" fontId="15" fillId="45" borderId="10" xfId="0" applyNumberFormat="1" applyFont="1" applyFill="1" applyBorder="1" applyAlignment="1">
      <alignment horizontal="right"/>
    </xf>
    <xf numFmtId="0" fontId="47" fillId="0" borderId="0" xfId="46" applyFont="1" applyBorder="1" applyAlignment="1">
      <alignment horizontal="left"/>
    </xf>
    <xf numFmtId="0" fontId="24" fillId="0" borderId="0" xfId="46" applyFont="1" applyBorder="1" applyAlignment="1">
      <alignment horizontal="left"/>
    </xf>
    <xf numFmtId="0" fontId="47" fillId="0" borderId="0" xfId="49" quotePrefix="1" applyFont="1" applyFill="1" applyAlignment="1">
      <alignment horizontal="center"/>
    </xf>
    <xf numFmtId="0" fontId="47" fillId="0" borderId="0" xfId="46" applyFont="1" applyBorder="1" applyAlignment="1">
      <alignment horizontal="center"/>
    </xf>
    <xf numFmtId="0" fontId="24" fillId="0" borderId="0" xfId="46" applyFont="1" applyBorder="1" applyAlignment="1">
      <alignment horizontal="center"/>
    </xf>
    <xf numFmtId="171" fontId="24" fillId="33" borderId="0" xfId="44" applyNumberFormat="1" applyFont="1" applyFill="1" applyBorder="1" applyAlignment="1" applyProtection="1">
      <alignment horizontal="center"/>
    </xf>
    <xf numFmtId="171" fontId="24" fillId="0" borderId="0" xfId="44" applyNumberFormat="1" applyFont="1" applyFill="1" applyBorder="1" applyAlignment="1" applyProtection="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7" fillId="0" borderId="14" xfId="0" applyFont="1" applyFill="1" applyBorder="1" applyAlignment="1">
      <alignment horizontal="center"/>
    </xf>
    <xf numFmtId="0" fontId="22" fillId="0" borderId="15" xfId="0" applyFont="1" applyFill="1" applyBorder="1" applyAlignment="1">
      <alignment horizontal="center"/>
    </xf>
    <xf numFmtId="0" fontId="50" fillId="0" borderId="0" xfId="0" applyNumberFormat="1" applyFont="1" applyFill="1" applyAlignment="1">
      <alignment horizontal="left"/>
    </xf>
    <xf numFmtId="41" fontId="101" fillId="0" borderId="0" xfId="51" applyFont="1"/>
    <xf numFmtId="0" fontId="22" fillId="0" borderId="0" xfId="0" applyFont="1" applyBorder="1" applyAlignment="1">
      <alignment horizontal="center"/>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168" fontId="22" fillId="0" borderId="0" xfId="51" applyNumberFormat="1" applyFont="1" applyFill="1" applyBorder="1" applyAlignment="1">
      <alignment horizontal="center"/>
    </xf>
    <xf numFmtId="168" fontId="21" fillId="0" borderId="0" xfId="51" applyNumberFormat="1" applyFont="1" applyFill="1" applyBorder="1" applyAlignment="1">
      <alignment horizontal="center"/>
    </xf>
    <xf numFmtId="0" fontId="22" fillId="0" borderId="4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xf>
    <xf numFmtId="0" fontId="21" fillId="0" borderId="0" xfId="0" applyFont="1" applyFill="1" applyBorder="1" applyAlignment="1">
      <alignment horizont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wrapText="1"/>
    </xf>
    <xf numFmtId="0" fontId="22" fillId="0" borderId="43" xfId="0" applyFont="1" applyFill="1" applyBorder="1" applyAlignment="1">
      <alignment horizontal="center" vertical="center"/>
    </xf>
    <xf numFmtId="0" fontId="22" fillId="0" borderId="14" xfId="0" quotePrefix="1" applyFont="1" applyFill="1" applyBorder="1" applyAlignment="1">
      <alignment horizontal="center"/>
    </xf>
    <xf numFmtId="0" fontId="22" fillId="0" borderId="0" xfId="0" applyFont="1" applyBorder="1" applyAlignment="1">
      <alignment horizontal="center" wrapText="1"/>
    </xf>
    <xf numFmtId="0" fontId="22" fillId="0" borderId="0" xfId="0" applyFont="1" applyAlignment="1">
      <alignment horizontal="center"/>
    </xf>
    <xf numFmtId="184" fontId="36" fillId="0" borderId="38" xfId="0" applyNumberFormat="1" applyFont="1" applyFill="1" applyBorder="1" applyAlignment="1">
      <alignment horizontal="right" vertical="center"/>
    </xf>
    <xf numFmtId="4" fontId="36" fillId="0" borderId="47" xfId="51" applyNumberFormat="1" applyFont="1" applyFill="1" applyBorder="1" applyAlignment="1">
      <alignment horizontal="right" vertical="center"/>
    </xf>
    <xf numFmtId="4" fontId="36" fillId="0" borderId="0" xfId="51" applyNumberFormat="1" applyFont="1" applyFill="1" applyBorder="1" applyAlignment="1">
      <alignment horizontal="right" vertical="center"/>
    </xf>
    <xf numFmtId="4" fontId="36" fillId="0" borderId="43" xfId="51" applyNumberFormat="1" applyFont="1" applyFill="1" applyBorder="1" applyAlignment="1">
      <alignment horizontal="right" vertical="center"/>
    </xf>
    <xf numFmtId="4" fontId="35" fillId="0" borderId="43" xfId="51" applyNumberFormat="1" applyFont="1" applyFill="1" applyBorder="1" applyAlignment="1">
      <alignment horizontal="right" vertical="center"/>
    </xf>
    <xf numFmtId="4" fontId="35" fillId="0" borderId="43" xfId="0" applyNumberFormat="1" applyFont="1" applyFill="1" applyBorder="1" applyAlignment="1">
      <alignment horizontal="right" vertical="center"/>
    </xf>
    <xf numFmtId="185" fontId="36" fillId="0" borderId="81" xfId="0" applyNumberFormat="1" applyFont="1" applyBorder="1" applyAlignment="1">
      <alignment horizontal="right" vertical="center"/>
    </xf>
    <xf numFmtId="185" fontId="36" fillId="0" borderId="40" xfId="0" applyNumberFormat="1" applyFont="1" applyBorder="1" applyAlignment="1">
      <alignment horizontal="right" vertical="center"/>
    </xf>
    <xf numFmtId="185" fontId="35" fillId="0" borderId="38" xfId="0" applyNumberFormat="1" applyFont="1" applyBorder="1" applyAlignment="1">
      <alignment horizontal="right" vertical="center"/>
    </xf>
    <xf numFmtId="185" fontId="36" fillId="0" borderId="28" xfId="0" applyNumberFormat="1" applyFont="1" applyBorder="1" applyAlignment="1">
      <alignment horizontal="right" vertical="center"/>
    </xf>
    <xf numFmtId="0" fontId="102" fillId="0" borderId="27" xfId="0" applyFont="1" applyFill="1" applyBorder="1" applyAlignment="1">
      <alignment vertical="center"/>
    </xf>
    <xf numFmtId="0" fontId="88" fillId="0" borderId="35" xfId="0" applyFont="1" applyFill="1" applyBorder="1" applyAlignment="1">
      <alignment horizontal="center" vertical="center"/>
    </xf>
    <xf numFmtId="41" fontId="88" fillId="0" borderId="35" xfId="51" applyFont="1" applyFill="1" applyBorder="1" applyAlignment="1">
      <alignment horizontal="right" vertical="center"/>
    </xf>
    <xf numFmtId="41" fontId="102" fillId="0" borderId="35" xfId="51" applyNumberFormat="1" applyFont="1" applyFill="1" applyBorder="1" applyAlignment="1">
      <alignment horizontal="right" vertical="center"/>
    </xf>
    <xf numFmtId="41" fontId="102" fillId="0" borderId="35" xfId="51" applyFont="1" applyFill="1" applyBorder="1" applyAlignment="1">
      <alignment horizontal="right" vertical="center"/>
    </xf>
    <xf numFmtId="177" fontId="88" fillId="0" borderId="35" xfId="51" applyNumberFormat="1" applyFont="1" applyFill="1" applyBorder="1" applyAlignment="1">
      <alignment horizontal="right" vertical="center"/>
    </xf>
    <xf numFmtId="0" fontId="102" fillId="0" borderId="28" xfId="0" applyFont="1" applyBorder="1" applyAlignment="1">
      <alignment vertical="center"/>
    </xf>
    <xf numFmtId="0" fontId="88" fillId="0" borderId="40" xfId="0" applyFont="1" applyBorder="1" applyAlignment="1">
      <alignment horizontal="center" vertical="center"/>
    </xf>
    <xf numFmtId="0" fontId="88" fillId="0" borderId="40" xfId="0" applyFont="1" applyBorder="1" applyAlignment="1">
      <alignment horizontal="right" vertical="center"/>
    </xf>
    <xf numFmtId="3" fontId="88" fillId="0" borderId="40" xfId="0" applyNumberFormat="1" applyFont="1" applyBorder="1" applyAlignment="1">
      <alignment horizontal="right" vertical="center"/>
    </xf>
    <xf numFmtId="0" fontId="57" fillId="0" borderId="28" xfId="0" applyFont="1" applyBorder="1" applyAlignment="1">
      <alignment vertical="center"/>
    </xf>
    <xf numFmtId="0" fontId="57" fillId="0" borderId="40" xfId="0" applyFont="1" applyBorder="1" applyAlignment="1">
      <alignment horizontal="center" vertical="center"/>
    </xf>
    <xf numFmtId="0" fontId="57" fillId="0" borderId="40" xfId="0" applyFont="1" applyBorder="1" applyAlignment="1">
      <alignment vertical="center"/>
    </xf>
    <xf numFmtId="3" fontId="57" fillId="0" borderId="40" xfId="0" applyNumberFormat="1" applyFont="1" applyBorder="1" applyAlignment="1">
      <alignment horizontal="right" vertical="center"/>
    </xf>
    <xf numFmtId="0" fontId="103" fillId="0" borderId="17" xfId="46" applyFont="1" applyFill="1" applyBorder="1"/>
    <xf numFmtId="0" fontId="57" fillId="0" borderId="26" xfId="0" applyFont="1" applyFill="1" applyBorder="1" applyAlignment="1">
      <alignment vertical="center"/>
    </xf>
    <xf numFmtId="0" fontId="57" fillId="0" borderId="39" xfId="0" applyFont="1" applyFill="1" applyBorder="1" applyAlignment="1">
      <alignment horizontal="center" vertical="center"/>
    </xf>
    <xf numFmtId="0" fontId="57" fillId="0" borderId="39" xfId="0" applyFont="1" applyFill="1" applyBorder="1" applyAlignment="1">
      <alignment horizontal="right" vertical="center"/>
    </xf>
    <xf numFmtId="3" fontId="57" fillId="0" borderId="39" xfId="0" applyNumberFormat="1" applyFont="1" applyFill="1" applyBorder="1" applyAlignment="1">
      <alignment horizontal="right" vertical="center"/>
    </xf>
    <xf numFmtId="3" fontId="88" fillId="0" borderId="47" xfId="0" applyNumberFormat="1" applyFont="1" applyFill="1" applyBorder="1" applyAlignment="1">
      <alignment vertical="center"/>
    </xf>
    <xf numFmtId="0" fontId="88" fillId="0" borderId="47" xfId="0" applyFont="1" applyFill="1" applyBorder="1" applyAlignment="1">
      <alignment vertical="center"/>
    </xf>
    <xf numFmtId="0" fontId="67" fillId="0" borderId="0" xfId="46" applyFont="1" applyFill="1" applyAlignment="1"/>
    <xf numFmtId="0" fontId="67" fillId="0" borderId="0" xfId="46" applyFont="1" applyFill="1"/>
    <xf numFmtId="0" fontId="57" fillId="0" borderId="40" xfId="0" applyFont="1" applyBorder="1" applyAlignment="1">
      <alignment horizontal="right" vertical="center"/>
    </xf>
    <xf numFmtId="3" fontId="57" fillId="0" borderId="26" xfId="0" applyNumberFormat="1" applyFont="1" applyBorder="1" applyAlignment="1">
      <alignment horizontal="right" vertical="center"/>
    </xf>
    <xf numFmtId="3" fontId="102" fillId="0" borderId="0" xfId="0" applyNumberFormat="1" applyFont="1" applyBorder="1" applyAlignment="1">
      <alignment horizontal="right" vertical="center"/>
    </xf>
    <xf numFmtId="0" fontId="67" fillId="0" borderId="0" xfId="46" applyFont="1"/>
    <xf numFmtId="0" fontId="58" fillId="0" borderId="40" xfId="0" applyFont="1" applyBorder="1" applyAlignment="1">
      <alignment horizontal="center" vertical="center"/>
    </xf>
    <xf numFmtId="0" fontId="92" fillId="39" borderId="27" xfId="0" applyFont="1" applyFill="1" applyBorder="1" applyAlignment="1">
      <alignment vertical="center"/>
    </xf>
    <xf numFmtId="0" fontId="100" fillId="39" borderId="35" xfId="0" applyFont="1" applyFill="1" applyBorder="1" applyAlignment="1">
      <alignment vertical="center"/>
    </xf>
    <xf numFmtId="0" fontId="92" fillId="40" borderId="27" xfId="0" applyFont="1" applyFill="1" applyBorder="1" applyAlignment="1">
      <alignment vertical="center"/>
    </xf>
    <xf numFmtId="0" fontId="92" fillId="40" borderId="35" xfId="0" applyFont="1" applyFill="1" applyBorder="1" applyAlignment="1">
      <alignment horizontal="center" vertical="center"/>
    </xf>
    <xf numFmtId="0" fontId="102" fillId="0" borderId="48" xfId="0" applyFont="1" applyFill="1" applyBorder="1" applyAlignment="1">
      <alignment vertical="center"/>
    </xf>
    <xf numFmtId="0" fontId="102" fillId="0" borderId="36" xfId="0" applyFont="1" applyFill="1" applyBorder="1" applyAlignment="1">
      <alignment vertical="center"/>
    </xf>
    <xf numFmtId="0" fontId="102" fillId="0" borderId="45" xfId="0" applyFont="1" applyFill="1" applyBorder="1" applyAlignment="1">
      <alignment vertical="center"/>
    </xf>
    <xf numFmtId="0" fontId="57" fillId="0" borderId="28" xfId="0" applyFont="1" applyFill="1" applyBorder="1" applyAlignment="1">
      <alignment vertical="center"/>
    </xf>
    <xf numFmtId="0" fontId="102" fillId="0" borderId="51" xfId="0" applyFont="1" applyBorder="1" applyAlignment="1">
      <alignment horizontal="left" vertical="center"/>
    </xf>
    <xf numFmtId="41" fontId="102" fillId="0" borderId="40" xfId="51" applyFont="1" applyBorder="1" applyAlignment="1">
      <alignment horizontal="center" vertical="center"/>
    </xf>
    <xf numFmtId="0" fontId="57" fillId="0" borderId="51" xfId="0" applyFont="1" applyBorder="1" applyAlignment="1">
      <alignment vertical="center"/>
    </xf>
    <xf numFmtId="41" fontId="57" fillId="0" borderId="40" xfId="0" applyNumberFormat="1" applyFont="1" applyBorder="1" applyAlignment="1">
      <alignment vertical="center"/>
    </xf>
    <xf numFmtId="41" fontId="57" fillId="0" borderId="40" xfId="0" applyNumberFormat="1" applyFont="1" applyBorder="1" applyAlignment="1">
      <alignment horizontal="right" vertical="center"/>
    </xf>
    <xf numFmtId="0" fontId="57" fillId="0" borderId="52" xfId="0" applyFont="1" applyBorder="1" applyAlignment="1">
      <alignment vertical="center"/>
    </xf>
    <xf numFmtId="0" fontId="58" fillId="0" borderId="49" xfId="0" applyFont="1" applyBorder="1" applyAlignment="1">
      <alignment horizontal="center" vertical="center"/>
    </xf>
    <xf numFmtId="0" fontId="58" fillId="0" borderId="50" xfId="0" applyFont="1" applyBorder="1" applyAlignment="1">
      <alignment horizontal="center" vertical="center" wrapText="1"/>
    </xf>
    <xf numFmtId="175" fontId="102" fillId="0" borderId="31" xfId="0" applyNumberFormat="1" applyFont="1" applyFill="1" applyBorder="1" applyAlignment="1">
      <alignment horizontal="right" vertical="center"/>
    </xf>
    <xf numFmtId="175" fontId="102" fillId="0" borderId="47" xfId="0" applyNumberFormat="1" applyFont="1" applyFill="1" applyBorder="1" applyAlignment="1">
      <alignment horizontal="right" vertical="center"/>
    </xf>
    <xf numFmtId="175" fontId="88" fillId="0" borderId="31" xfId="0" applyNumberFormat="1" applyFont="1" applyFill="1" applyBorder="1" applyAlignment="1">
      <alignment horizontal="right" vertical="center"/>
    </xf>
    <xf numFmtId="175" fontId="67" fillId="0" borderId="44" xfId="51" applyNumberFormat="1" applyFont="1" applyBorder="1" applyAlignment="1">
      <alignment horizontal="right" vertical="center"/>
    </xf>
    <xf numFmtId="175" fontId="102" fillId="0" borderId="27" xfId="0" applyNumberFormat="1" applyFont="1" applyFill="1" applyBorder="1" applyAlignment="1">
      <alignment horizontal="right" vertical="center"/>
    </xf>
    <xf numFmtId="175" fontId="102" fillId="0" borderId="0" xfId="0" applyNumberFormat="1" applyFont="1" applyFill="1" applyBorder="1" applyAlignment="1">
      <alignment horizontal="right" vertical="center"/>
    </xf>
    <xf numFmtId="175" fontId="88" fillId="0" borderId="27" xfId="0" applyNumberFormat="1" applyFont="1" applyFill="1" applyBorder="1" applyAlignment="1">
      <alignment horizontal="right" vertical="center"/>
    </xf>
    <xf numFmtId="175" fontId="67" fillId="0" borderId="35" xfId="51" applyNumberFormat="1" applyFont="1" applyBorder="1" applyAlignment="1">
      <alignment horizontal="right" vertical="center"/>
    </xf>
    <xf numFmtId="175" fontId="88" fillId="0" borderId="0" xfId="0" applyNumberFormat="1" applyFont="1" applyFill="1" applyBorder="1" applyAlignment="1">
      <alignment horizontal="right" vertical="center"/>
    </xf>
    <xf numFmtId="175" fontId="88" fillId="0" borderId="35" xfId="0" applyNumberFormat="1" applyFont="1" applyFill="1" applyBorder="1" applyAlignment="1">
      <alignment horizontal="right" vertical="center"/>
    </xf>
    <xf numFmtId="175" fontId="102" fillId="0" borderId="28" xfId="0" applyNumberFormat="1" applyFont="1" applyFill="1" applyBorder="1" applyAlignment="1">
      <alignment horizontal="right" vertical="center"/>
    </xf>
    <xf numFmtId="175" fontId="88" fillId="0" borderId="43" xfId="0" applyNumberFormat="1" applyFont="1" applyFill="1" applyBorder="1" applyAlignment="1">
      <alignment horizontal="right" vertical="center"/>
    </xf>
    <xf numFmtId="175" fontId="88" fillId="0" borderId="28" xfId="0" applyNumberFormat="1" applyFont="1" applyFill="1" applyBorder="1" applyAlignment="1">
      <alignment horizontal="right" vertical="center"/>
    </xf>
    <xf numFmtId="175" fontId="88" fillId="0" borderId="40" xfId="0" applyNumberFormat="1" applyFont="1" applyFill="1" applyBorder="1" applyAlignment="1">
      <alignment horizontal="right" vertical="center"/>
    </xf>
    <xf numFmtId="175" fontId="57" fillId="0" borderId="40" xfId="0" applyNumberFormat="1" applyFont="1" applyFill="1" applyBorder="1" applyAlignment="1">
      <alignment horizontal="right" vertical="center"/>
    </xf>
    <xf numFmtId="41" fontId="57" fillId="0" borderId="41" xfId="51" applyFont="1" applyBorder="1" applyAlignment="1">
      <alignment horizontal="right" vertical="center"/>
    </xf>
    <xf numFmtId="41" fontId="57" fillId="0" borderId="53" xfId="51" applyFont="1" applyBorder="1" applyAlignment="1">
      <alignment horizontal="right" vertical="center"/>
    </xf>
    <xf numFmtId="41" fontId="57" fillId="0" borderId="53" xfId="51" applyFont="1" applyBorder="1" applyAlignment="1">
      <alignment vertical="center"/>
    </xf>
    <xf numFmtId="0" fontId="46" fillId="0" borderId="0" xfId="46" applyFont="1"/>
    <xf numFmtId="168" fontId="46" fillId="0" borderId="0" xfId="46" applyNumberFormat="1" applyFont="1"/>
    <xf numFmtId="41" fontId="46" fillId="0" borderId="0" xfId="46" applyNumberFormat="1" applyFont="1"/>
    <xf numFmtId="0" fontId="24" fillId="0" borderId="0" xfId="46" applyFont="1"/>
    <xf numFmtId="0" fontId="47" fillId="0" borderId="0" xfId="46" applyFont="1"/>
    <xf numFmtId="0" fontId="74" fillId="0" borderId="0" xfId="46" applyFont="1"/>
    <xf numFmtId="0" fontId="74" fillId="0" borderId="0" xfId="46" applyFont="1" applyAlignment="1">
      <alignment horizontal="center"/>
    </xf>
    <xf numFmtId="14" fontId="46" fillId="0" borderId="0" xfId="46" applyNumberFormat="1" applyFont="1"/>
    <xf numFmtId="0" fontId="74" fillId="0" borderId="43" xfId="46" applyFont="1" applyBorder="1"/>
    <xf numFmtId="0" fontId="46" fillId="0" borderId="43" xfId="46" applyFont="1" applyBorder="1"/>
    <xf numFmtId="168" fontId="46" fillId="0" borderId="43" xfId="45" applyFont="1" applyFill="1" applyBorder="1"/>
    <xf numFmtId="0" fontId="46" fillId="0" borderId="94" xfId="46" applyFont="1" applyBorder="1"/>
    <xf numFmtId="0" fontId="46" fillId="0" borderId="15" xfId="46" applyFont="1" applyBorder="1"/>
    <xf numFmtId="0" fontId="46" fillId="0" borderId="15" xfId="46" applyFont="1" applyBorder="1" applyAlignment="1">
      <alignment horizontal="center"/>
    </xf>
    <xf numFmtId="168" fontId="46" fillId="0" borderId="15" xfId="45" applyFont="1" applyBorder="1" applyAlignment="1">
      <alignment horizontal="center"/>
    </xf>
    <xf numFmtId="180" fontId="46" fillId="0" borderId="15" xfId="46" applyNumberFormat="1" applyFont="1" applyBorder="1" applyAlignment="1">
      <alignment horizontal="center"/>
    </xf>
    <xf numFmtId="10" fontId="46" fillId="0" borderId="15" xfId="213" applyNumberFormat="1" applyFont="1" applyBorder="1" applyAlignment="1">
      <alignment horizontal="center"/>
    </xf>
    <xf numFmtId="168" fontId="46" fillId="0" borderId="15" xfId="45" applyFont="1" applyFill="1" applyBorder="1" applyAlignment="1">
      <alignment horizontal="center"/>
    </xf>
    <xf numFmtId="168" fontId="74" fillId="0" borderId="0" xfId="46" applyNumberFormat="1" applyFont="1" applyAlignment="1">
      <alignment horizontal="center"/>
    </xf>
    <xf numFmtId="0" fontId="46" fillId="0" borderId="0" xfId="46" applyFont="1" applyAlignment="1">
      <alignment horizontal="center"/>
    </xf>
    <xf numFmtId="168" fontId="46" fillId="0" borderId="0" xfId="45" applyFont="1" applyBorder="1" applyAlignment="1">
      <alignment horizontal="center"/>
    </xf>
    <xf numFmtId="0" fontId="74" fillId="0" borderId="0" xfId="46" applyFont="1" applyAlignment="1">
      <alignment horizontal="right"/>
    </xf>
    <xf numFmtId="168" fontId="46" fillId="0" borderId="0" xfId="45" applyFont="1" applyFill="1" applyBorder="1" applyAlignment="1">
      <alignment horizontal="center"/>
    </xf>
    <xf numFmtId="0" fontId="46" fillId="0" borderId="10" xfId="46" applyFont="1" applyBorder="1"/>
    <xf numFmtId="10" fontId="46" fillId="0" borderId="15" xfId="213" applyNumberFormat="1" applyFont="1" applyFill="1" applyBorder="1" applyAlignment="1">
      <alignment horizontal="center"/>
    </xf>
    <xf numFmtId="0" fontId="74" fillId="36" borderId="0" xfId="46" applyFont="1" applyFill="1"/>
    <xf numFmtId="0" fontId="46" fillId="36" borderId="0" xfId="46" applyFont="1" applyFill="1"/>
    <xf numFmtId="168" fontId="74" fillId="36" borderId="0" xfId="46" applyNumberFormat="1" applyFont="1" applyFill="1"/>
    <xf numFmtId="172" fontId="46" fillId="0" borderId="15" xfId="45" applyNumberFormat="1" applyFont="1" applyFill="1" applyBorder="1" applyAlignment="1">
      <alignment horizontal="center"/>
    </xf>
    <xf numFmtId="43" fontId="46" fillId="0" borderId="0" xfId="46" applyNumberFormat="1" applyFont="1"/>
    <xf numFmtId="172" fontId="74" fillId="0" borderId="0" xfId="46" applyNumberFormat="1" applyFont="1" applyAlignment="1">
      <alignment horizontal="center"/>
    </xf>
    <xf numFmtId="167" fontId="46" fillId="0" borderId="0" xfId="46" applyNumberFormat="1" applyFont="1"/>
    <xf numFmtId="172" fontId="74" fillId="36" borderId="0" xfId="46" applyNumberFormat="1" applyFont="1" applyFill="1"/>
    <xf numFmtId="0" fontId="105" fillId="0" borderId="0" xfId="46" applyFont="1" applyAlignment="1">
      <alignment horizontal="right"/>
    </xf>
    <xf numFmtId="168" fontId="105" fillId="0" borderId="0" xfId="45" applyFont="1"/>
    <xf numFmtId="168" fontId="46" fillId="0" borderId="0" xfId="45" applyFont="1"/>
    <xf numFmtId="186" fontId="105" fillId="0" borderId="0" xfId="214" applyNumberFormat="1" applyFont="1"/>
    <xf numFmtId="0" fontId="105" fillId="0" borderId="0" xfId="46" applyFont="1"/>
    <xf numFmtId="187" fontId="46" fillId="0" borderId="0" xfId="46" applyNumberFormat="1" applyFont="1"/>
    <xf numFmtId="3" fontId="46" fillId="0" borderId="0" xfId="46" applyNumberFormat="1" applyFont="1"/>
    <xf numFmtId="167" fontId="46" fillId="0" borderId="0" xfId="214" applyFont="1"/>
    <xf numFmtId="188" fontId="46" fillId="0" borderId="0" xfId="214" applyNumberFormat="1" applyFont="1"/>
    <xf numFmtId="41" fontId="46" fillId="0" borderId="0" xfId="51" applyNumberFormat="1" applyFont="1"/>
    <xf numFmtId="41" fontId="24" fillId="0" borderId="0" xfId="51" applyNumberFormat="1" applyFont="1"/>
    <xf numFmtId="41" fontId="47" fillId="0" borderId="0" xfId="51" applyNumberFormat="1" applyFont="1"/>
    <xf numFmtId="41" fontId="46" fillId="0" borderId="94" xfId="51" applyNumberFormat="1" applyFont="1" applyBorder="1"/>
    <xf numFmtId="41" fontId="74" fillId="0" borderId="0" xfId="51" applyNumberFormat="1" applyFont="1" applyAlignment="1">
      <alignment horizontal="center"/>
    </xf>
    <xf numFmtId="41" fontId="46" fillId="0" borderId="15" xfId="51" applyNumberFormat="1" applyFont="1" applyFill="1" applyBorder="1" applyAlignment="1">
      <alignment horizontal="center"/>
    </xf>
    <xf numFmtId="41" fontId="74" fillId="36" borderId="0" xfId="51" applyNumberFormat="1" applyFont="1" applyFill="1"/>
    <xf numFmtId="41" fontId="46" fillId="0" borderId="43" xfId="51" applyNumberFormat="1" applyFont="1" applyBorder="1"/>
    <xf numFmtId="41" fontId="105" fillId="0" borderId="0" xfId="51" applyNumberFormat="1" applyFont="1"/>
    <xf numFmtId="14" fontId="46" fillId="0" borderId="15" xfId="212" applyNumberFormat="1" applyFont="1" applyFill="1" applyBorder="1" applyAlignment="1">
      <alignment horizontal="center"/>
    </xf>
    <xf numFmtId="189" fontId="46" fillId="0" borderId="15" xfId="212" applyNumberFormat="1" applyFont="1" applyFill="1" applyBorder="1" applyAlignment="1">
      <alignment horizontal="center"/>
    </xf>
    <xf numFmtId="0" fontId="46" fillId="0" borderId="0" xfId="46" applyFont="1" applyBorder="1" applyAlignment="1">
      <alignment horizontal="left"/>
    </xf>
    <xf numFmtId="0" fontId="46" fillId="0" borderId="18" xfId="46" applyFont="1" applyBorder="1" applyAlignment="1">
      <alignment horizontal="left"/>
    </xf>
    <xf numFmtId="175" fontId="57" fillId="0" borderId="26" xfId="0" applyNumberFormat="1" applyFont="1" applyFill="1" applyBorder="1" applyAlignment="1">
      <alignment horizontal="right" vertical="center"/>
    </xf>
    <xf numFmtId="4" fontId="46" fillId="0" borderId="0" xfId="46" applyNumberFormat="1" applyFont="1"/>
    <xf numFmtId="0" fontId="106" fillId="0" borderId="0" xfId="0" applyFont="1" applyFill="1" applyBorder="1" applyAlignment="1">
      <alignment horizontal="left" vertical="center"/>
    </xf>
    <xf numFmtId="180" fontId="104" fillId="44" borderId="44" xfId="0" applyNumberFormat="1" applyFont="1" applyFill="1" applyBorder="1" applyAlignment="1">
      <alignment horizontal="center" vertical="center" wrapText="1"/>
    </xf>
    <xf numFmtId="180" fontId="104" fillId="46" borderId="31" xfId="49" applyNumberFormat="1" applyFont="1" applyFill="1" applyBorder="1" applyAlignment="1">
      <alignment horizontal="center" vertical="center" wrapText="1"/>
    </xf>
    <xf numFmtId="0" fontId="88" fillId="0" borderId="36" xfId="0" applyFont="1" applyFill="1" applyBorder="1" applyAlignment="1">
      <alignment vertical="center" wrapText="1"/>
    </xf>
    <xf numFmtId="0" fontId="88" fillId="0" borderId="27"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57" fillId="0" borderId="26" xfId="0" applyFont="1" applyFill="1" applyBorder="1" applyAlignment="1">
      <alignment vertical="center" wrapText="1"/>
    </xf>
    <xf numFmtId="0" fontId="100" fillId="0" borderId="26" xfId="0" applyFont="1" applyFill="1" applyBorder="1" applyAlignment="1">
      <alignment vertical="top" wrapText="1"/>
    </xf>
    <xf numFmtId="0" fontId="103" fillId="0" borderId="17" xfId="49" applyFont="1" applyFill="1" applyBorder="1"/>
    <xf numFmtId="0" fontId="67" fillId="0" borderId="0" xfId="49" applyFont="1" applyFill="1" applyBorder="1"/>
    <xf numFmtId="0" fontId="67" fillId="0" borderId="0" xfId="49" applyFont="1" applyBorder="1"/>
    <xf numFmtId="0" fontId="67" fillId="0" borderId="0" xfId="49" applyFont="1"/>
    <xf numFmtId="0" fontId="107" fillId="0" borderId="0" xfId="0" applyFont="1" applyFill="1" applyBorder="1" applyAlignment="1">
      <alignment vertical="top"/>
    </xf>
    <xf numFmtId="173" fontId="100" fillId="0" borderId="0" xfId="0" applyNumberFormat="1" applyFont="1" applyBorder="1"/>
    <xf numFmtId="0" fontId="88" fillId="0" borderId="0" xfId="0" applyFont="1" applyAlignment="1">
      <alignment horizontal="left" vertical="center"/>
    </xf>
    <xf numFmtId="0" fontId="88" fillId="0" borderId="0" xfId="0" applyFont="1" applyAlignment="1">
      <alignment horizontal="justify" vertical="center"/>
    </xf>
    <xf numFmtId="0" fontId="104" fillId="44" borderId="13" xfId="0" applyFont="1" applyFill="1" applyBorder="1" applyAlignment="1">
      <alignment horizontal="center" vertical="center" wrapText="1"/>
    </xf>
    <xf numFmtId="180" fontId="104" fillId="44" borderId="13" xfId="49" applyNumberFormat="1" applyFont="1" applyFill="1" applyBorder="1" applyAlignment="1">
      <alignment horizontal="center" vertical="center" wrapText="1"/>
    </xf>
    <xf numFmtId="0" fontId="102" fillId="0" borderId="31" xfId="0" applyFont="1" applyBorder="1" applyAlignment="1">
      <alignment vertical="center" wrapText="1"/>
    </xf>
    <xf numFmtId="3" fontId="88" fillId="0" borderId="47" xfId="0" applyNumberFormat="1" applyFont="1" applyBorder="1" applyAlignment="1">
      <alignment horizontal="right" vertical="center"/>
    </xf>
    <xf numFmtId="3" fontId="102" fillId="0" borderId="31" xfId="0" applyNumberFormat="1" applyFont="1" applyBorder="1" applyAlignment="1">
      <alignment horizontal="right" vertical="center"/>
    </xf>
    <xf numFmtId="0" fontId="102" fillId="0" borderId="27" xfId="0" applyFont="1" applyBorder="1" applyAlignment="1">
      <alignment vertical="center" wrapText="1"/>
    </xf>
    <xf numFmtId="3" fontId="88" fillId="0" borderId="0" xfId="0" applyNumberFormat="1" applyFont="1" applyBorder="1" applyAlignment="1">
      <alignment horizontal="right" vertical="center"/>
    </xf>
    <xf numFmtId="3" fontId="102" fillId="0" borderId="27" xfId="0" applyNumberFormat="1" applyFont="1" applyBorder="1" applyAlignment="1">
      <alignment horizontal="right" vertical="center"/>
    </xf>
    <xf numFmtId="0" fontId="102" fillId="0" borderId="28" xfId="0" applyFont="1" applyBorder="1" applyAlignment="1">
      <alignment vertical="center" wrapText="1"/>
    </xf>
    <xf numFmtId="3" fontId="88" fillId="0" borderId="43" xfId="0" applyNumberFormat="1" applyFont="1" applyBorder="1" applyAlignment="1">
      <alignment horizontal="right" vertical="center"/>
    </xf>
    <xf numFmtId="3" fontId="102" fillId="0" borderId="28" xfId="0" applyNumberFormat="1" applyFont="1" applyBorder="1" applyAlignment="1">
      <alignment horizontal="right" vertical="center"/>
    </xf>
    <xf numFmtId="0" fontId="57" fillId="0" borderId="26" xfId="0" applyFont="1" applyBorder="1" applyAlignment="1">
      <alignment vertical="center"/>
    </xf>
    <xf numFmtId="3" fontId="57" fillId="0" borderId="38" xfId="0" applyNumberFormat="1" applyFont="1" applyBorder="1" applyAlignment="1">
      <alignment horizontal="right" vertical="center"/>
    </xf>
    <xf numFmtId="0" fontId="107" fillId="0" borderId="0" xfId="49" applyFont="1" applyFill="1" applyBorder="1"/>
    <xf numFmtId="0" fontId="57" fillId="0" borderId="0" xfId="0" applyFont="1"/>
    <xf numFmtId="14" fontId="104" fillId="44" borderId="44" xfId="0" applyNumberFormat="1" applyFont="1" applyFill="1" applyBorder="1" applyAlignment="1">
      <alignment horizontal="center" vertical="center" wrapText="1"/>
    </xf>
    <xf numFmtId="0" fontId="104" fillId="44" borderId="40" xfId="0" applyFont="1" applyFill="1" applyBorder="1" applyAlignment="1">
      <alignment horizontal="center" vertical="center" wrapText="1"/>
    </xf>
    <xf numFmtId="0" fontId="88" fillId="0" borderId="28" xfId="0" applyFont="1" applyBorder="1" applyAlignment="1">
      <alignment horizontal="left" vertical="center" indent="2"/>
    </xf>
    <xf numFmtId="175" fontId="88" fillId="0" borderId="27" xfId="0" applyNumberFormat="1" applyFont="1" applyBorder="1" applyAlignment="1">
      <alignment horizontal="right" vertical="center"/>
    </xf>
    <xf numFmtId="175" fontId="88" fillId="0" borderId="40" xfId="0" applyNumberFormat="1" applyFont="1" applyBorder="1" applyAlignment="1">
      <alignment horizontal="right" vertical="center"/>
    </xf>
    <xf numFmtId="0" fontId="58" fillId="0" borderId="0" xfId="0" applyFont="1" applyBorder="1" applyAlignment="1">
      <alignment vertical="center" wrapText="1"/>
    </xf>
    <xf numFmtId="0" fontId="88" fillId="0" borderId="0" xfId="0" applyFont="1" applyBorder="1" applyAlignment="1">
      <alignment horizontal="right" vertical="center"/>
    </xf>
    <xf numFmtId="0" fontId="100" fillId="0" borderId="0" xfId="0" applyFont="1"/>
    <xf numFmtId="0" fontId="88" fillId="0" borderId="27" xfId="0" applyFont="1" applyBorder="1" applyAlignment="1">
      <alignment horizontal="left" vertical="center" indent="2"/>
    </xf>
    <xf numFmtId="175" fontId="88" fillId="0" borderId="35" xfId="0" applyNumberFormat="1" applyFont="1" applyBorder="1" applyAlignment="1">
      <alignment horizontal="right" vertical="center"/>
    </xf>
    <xf numFmtId="0" fontId="104" fillId="46" borderId="59" xfId="0" applyFont="1" applyFill="1" applyBorder="1" applyAlignment="1">
      <alignment horizontal="center" vertical="center" wrapText="1"/>
    </xf>
    <xf numFmtId="0" fontId="104" fillId="46" borderId="60" xfId="0" applyFont="1" applyFill="1" applyBorder="1" applyAlignment="1">
      <alignment horizontal="center" vertical="center" wrapText="1"/>
    </xf>
    <xf numFmtId="175" fontId="88" fillId="0" borderId="26" xfId="0" applyNumberFormat="1" applyFont="1" applyBorder="1" applyAlignment="1">
      <alignment horizontal="right" vertical="center"/>
    </xf>
    <xf numFmtId="175" fontId="57" fillId="0" borderId="53" xfId="0" applyNumberFormat="1" applyFont="1" applyBorder="1" applyAlignment="1">
      <alignment horizontal="right" vertical="center"/>
    </xf>
    <xf numFmtId="175" fontId="57" fillId="0" borderId="41" xfId="0" applyNumberFormat="1" applyFont="1" applyBorder="1" applyAlignment="1">
      <alignment horizontal="right" vertical="center"/>
    </xf>
    <xf numFmtId="0" fontId="107" fillId="0" borderId="0" xfId="49" applyFont="1" applyBorder="1"/>
    <xf numFmtId="174" fontId="107" fillId="0" borderId="0" xfId="49" applyNumberFormat="1" applyFont="1" applyFill="1" applyBorder="1"/>
    <xf numFmtId="0" fontId="58" fillId="0" borderId="0" xfId="0" applyFont="1" applyFill="1" applyBorder="1" applyAlignment="1">
      <alignment horizontal="left" vertical="center" wrapText="1"/>
    </xf>
    <xf numFmtId="175" fontId="88" fillId="0" borderId="28" xfId="0" applyNumberFormat="1" applyFont="1" applyBorder="1" applyAlignment="1">
      <alignment horizontal="right" vertical="center"/>
    </xf>
    <xf numFmtId="175" fontId="57" fillId="0" borderId="40" xfId="0" applyNumberFormat="1" applyFont="1" applyBorder="1" applyAlignment="1">
      <alignment horizontal="right" vertical="center"/>
    </xf>
    <xf numFmtId="175" fontId="67" fillId="0" borderId="0" xfId="49" applyNumberFormat="1" applyFont="1" applyFill="1" applyBorder="1"/>
    <xf numFmtId="168" fontId="107" fillId="0" borderId="0" xfId="45" applyFont="1" applyFill="1" applyBorder="1" applyAlignment="1">
      <alignment vertical="top"/>
    </xf>
    <xf numFmtId="0" fontId="104" fillId="46" borderId="40" xfId="0" applyFont="1" applyFill="1" applyBorder="1" applyAlignment="1">
      <alignment horizontal="center" vertical="center" wrapText="1"/>
    </xf>
    <xf numFmtId="0" fontId="88" fillId="0" borderId="71" xfId="0" applyFont="1" applyBorder="1" applyAlignment="1">
      <alignment vertical="center"/>
    </xf>
    <xf numFmtId="175" fontId="88" fillId="0" borderId="44" xfId="0" applyNumberFormat="1" applyFont="1" applyBorder="1" applyAlignment="1">
      <alignment horizontal="right" vertical="center"/>
    </xf>
    <xf numFmtId="175" fontId="88" fillId="0" borderId="72" xfId="0" applyNumberFormat="1" applyFont="1" applyBorder="1" applyAlignment="1">
      <alignment horizontal="right" vertical="center"/>
    </xf>
    <xf numFmtId="0" fontId="88" fillId="0" borderId="69" xfId="0" applyFont="1" applyBorder="1" applyAlignment="1">
      <alignment vertical="center"/>
    </xf>
    <xf numFmtId="175" fontId="88" fillId="0" borderId="70" xfId="0" applyNumberFormat="1" applyFont="1" applyBorder="1" applyAlignment="1">
      <alignment horizontal="right" vertical="center"/>
    </xf>
    <xf numFmtId="0" fontId="88" fillId="38" borderId="69" xfId="0" applyFont="1" applyFill="1" applyBorder="1" applyAlignment="1">
      <alignment vertical="center"/>
    </xf>
    <xf numFmtId="175" fontId="88" fillId="38" borderId="35" xfId="0" applyNumberFormat="1" applyFont="1" applyFill="1" applyBorder="1" applyAlignment="1">
      <alignment horizontal="right" vertical="center"/>
    </xf>
    <xf numFmtId="0" fontId="88" fillId="0" borderId="51" xfId="0" applyFont="1" applyBorder="1" applyAlignment="1">
      <alignment vertical="center"/>
    </xf>
    <xf numFmtId="175" fontId="88" fillId="0" borderId="42" xfId="0" applyNumberFormat="1" applyFont="1" applyBorder="1" applyAlignment="1">
      <alignment horizontal="right" vertical="center"/>
    </xf>
    <xf numFmtId="175" fontId="57" fillId="0" borderId="73" xfId="0" applyNumberFormat="1" applyFont="1" applyBorder="1" applyAlignment="1">
      <alignment horizontal="right" vertical="center"/>
    </xf>
    <xf numFmtId="0" fontId="104" fillId="44" borderId="31" xfId="49" applyFont="1" applyFill="1" applyBorder="1" applyAlignment="1">
      <alignment horizontal="center" vertical="center" wrapText="1"/>
    </xf>
    <xf numFmtId="0" fontId="88" fillId="0" borderId="31" xfId="0" applyFont="1" applyBorder="1" applyAlignment="1">
      <alignment vertical="center"/>
    </xf>
    <xf numFmtId="175" fontId="67" fillId="0" borderId="31" xfId="1" applyNumberFormat="1" applyFont="1" applyFill="1" applyBorder="1"/>
    <xf numFmtId="0" fontId="88" fillId="0" borderId="27" xfId="0" applyFont="1" applyBorder="1" applyAlignment="1">
      <alignment vertical="center"/>
    </xf>
    <xf numFmtId="175" fontId="67" fillId="0" borderId="27" xfId="1" applyNumberFormat="1" applyFont="1" applyFill="1" applyBorder="1"/>
    <xf numFmtId="0" fontId="107" fillId="0" borderId="37" xfId="49" applyFont="1" applyBorder="1"/>
    <xf numFmtId="175" fontId="107" fillId="0" borderId="26" xfId="1" applyNumberFormat="1" applyFont="1" applyFill="1" applyBorder="1"/>
    <xf numFmtId="175" fontId="67" fillId="0" borderId="47" xfId="1" applyNumberFormat="1" applyFont="1" applyFill="1" applyBorder="1"/>
    <xf numFmtId="175" fontId="67" fillId="0" borderId="0" xfId="1" applyNumberFormat="1" applyFont="1" applyFill="1" applyBorder="1"/>
    <xf numFmtId="175" fontId="67" fillId="0" borderId="28" xfId="1" applyNumberFormat="1" applyFont="1" applyFill="1" applyBorder="1"/>
    <xf numFmtId="0" fontId="107" fillId="0" borderId="26" xfId="49" applyFont="1" applyFill="1" applyBorder="1"/>
    <xf numFmtId="175" fontId="107" fillId="0" borderId="38" xfId="1" applyNumberFormat="1" applyFont="1" applyFill="1" applyBorder="1"/>
    <xf numFmtId="0" fontId="104" fillId="46" borderId="75" xfId="49" applyFont="1" applyFill="1" applyBorder="1" applyAlignment="1">
      <alignment horizontal="center" vertical="center" wrapText="1"/>
    </xf>
    <xf numFmtId="0" fontId="104" fillId="46" borderId="36" xfId="0" applyFont="1" applyFill="1" applyBorder="1"/>
    <xf numFmtId="0" fontId="88" fillId="0" borderId="48" xfId="0" applyFont="1" applyFill="1" applyBorder="1"/>
    <xf numFmtId="175" fontId="67" fillId="0" borderId="44" xfId="1" applyNumberFormat="1" applyFont="1" applyFill="1" applyBorder="1"/>
    <xf numFmtId="0" fontId="88" fillId="0" borderId="36" xfId="0" applyFont="1" applyFill="1" applyBorder="1"/>
    <xf numFmtId="175" fontId="67" fillId="0" borderId="35" xfId="1" applyNumberFormat="1" applyFont="1" applyFill="1" applyBorder="1"/>
    <xf numFmtId="0" fontId="88" fillId="0" borderId="45" xfId="0" applyFont="1" applyFill="1" applyBorder="1"/>
    <xf numFmtId="175" fontId="67" fillId="0" borderId="40" xfId="1" applyNumberFormat="1" applyFont="1" applyFill="1" applyBorder="1"/>
    <xf numFmtId="0" fontId="57" fillId="0" borderId="37" xfId="0" applyFont="1" applyFill="1" applyBorder="1"/>
    <xf numFmtId="175" fontId="107" fillId="0" borderId="39" xfId="1" applyNumberFormat="1" applyFont="1" applyFill="1" applyBorder="1"/>
    <xf numFmtId="0" fontId="104" fillId="46" borderId="37" xfId="0" applyFont="1" applyFill="1" applyBorder="1" applyAlignment="1"/>
    <xf numFmtId="175" fontId="108" fillId="46" borderId="26" xfId="1" applyNumberFormat="1" applyFont="1" applyFill="1" applyBorder="1"/>
    <xf numFmtId="175" fontId="104" fillId="46" borderId="39" xfId="1" applyNumberFormat="1" applyFont="1" applyFill="1" applyBorder="1" applyAlignment="1"/>
    <xf numFmtId="41" fontId="21" fillId="0" borderId="0" xfId="51" applyFont="1"/>
    <xf numFmtId="0" fontId="104" fillId="46" borderId="37" xfId="0" applyFont="1" applyFill="1" applyBorder="1" applyAlignment="1">
      <alignment horizontal="left" vertical="center"/>
    </xf>
    <xf numFmtId="180" fontId="104" fillId="46" borderId="26" xfId="49" applyNumberFormat="1" applyFont="1" applyFill="1" applyBorder="1" applyAlignment="1">
      <alignment horizontal="center" vertical="center" wrapText="1"/>
    </xf>
    <xf numFmtId="0" fontId="102" fillId="0" borderId="36" xfId="0" applyFont="1" applyBorder="1" applyAlignment="1">
      <alignment vertical="center"/>
    </xf>
    <xf numFmtId="175" fontId="67" fillId="0" borderId="27" xfId="45" applyNumberFormat="1" applyFont="1" applyFill="1" applyBorder="1"/>
    <xf numFmtId="175" fontId="67" fillId="0" borderId="35" xfId="45" applyNumberFormat="1" applyFont="1" applyFill="1" applyBorder="1"/>
    <xf numFmtId="175" fontId="107" fillId="0" borderId="26" xfId="45" applyNumberFormat="1" applyFont="1" applyFill="1" applyBorder="1"/>
    <xf numFmtId="175" fontId="107" fillId="0" borderId="39" xfId="45" applyNumberFormat="1" applyFont="1" applyFill="1" applyBorder="1"/>
    <xf numFmtId="0" fontId="57" fillId="0" borderId="76" xfId="0" applyFont="1" applyFill="1" applyBorder="1"/>
    <xf numFmtId="175" fontId="107" fillId="0" borderId="77" xfId="45" applyNumberFormat="1" applyFont="1" applyFill="1" applyBorder="1"/>
    <xf numFmtId="175" fontId="107" fillId="0" borderId="64" xfId="45" applyNumberFormat="1" applyFont="1" applyFill="1" applyBorder="1"/>
    <xf numFmtId="0" fontId="104" fillId="46" borderId="78" xfId="0" applyFont="1" applyFill="1" applyBorder="1" applyAlignment="1">
      <alignment horizontal="left" vertical="center"/>
    </xf>
    <xf numFmtId="0" fontId="88" fillId="0" borderId="31" xfId="0" applyFont="1" applyFill="1" applyBorder="1"/>
    <xf numFmtId="175" fontId="67" fillId="0" borderId="0" xfId="45" applyNumberFormat="1" applyFont="1" applyFill="1" applyBorder="1"/>
    <xf numFmtId="175" fontId="67" fillId="0" borderId="31" xfId="45" applyNumberFormat="1" applyFont="1" applyFill="1" applyBorder="1"/>
    <xf numFmtId="0" fontId="88" fillId="0" borderId="27" xfId="0" applyFont="1" applyFill="1" applyBorder="1"/>
    <xf numFmtId="0" fontId="57" fillId="0" borderId="26" xfId="0" applyFont="1" applyFill="1" applyBorder="1"/>
    <xf numFmtId="175" fontId="107" fillId="0" borderId="38" xfId="45" applyNumberFormat="1" applyFont="1" applyFill="1" applyBorder="1"/>
    <xf numFmtId="0" fontId="57" fillId="0" borderId="0" xfId="0" applyFont="1" applyFill="1" applyBorder="1"/>
    <xf numFmtId="175" fontId="107" fillId="0" borderId="0" xfId="45" applyNumberFormat="1" applyFont="1" applyFill="1" applyBorder="1"/>
    <xf numFmtId="0" fontId="21" fillId="0" borderId="47" xfId="0" applyFont="1" applyFill="1" applyBorder="1" applyAlignment="1">
      <alignment horizontal="center" vertical="center"/>
    </xf>
    <xf numFmtId="0" fontId="21" fillId="0" borderId="45" xfId="0" applyFont="1" applyFill="1" applyBorder="1" applyAlignment="1">
      <alignment horizontal="left" indent="1"/>
    </xf>
    <xf numFmtId="168" fontId="21" fillId="0" borderId="43" xfId="51" applyNumberFormat="1" applyFont="1" applyFill="1" applyBorder="1" applyAlignment="1">
      <alignment horizontal="center"/>
    </xf>
    <xf numFmtId="174" fontId="21" fillId="0" borderId="43" xfId="51" applyNumberFormat="1" applyFont="1" applyFill="1" applyBorder="1" applyAlignment="1">
      <alignment horizontal="right" indent="1"/>
    </xf>
    <xf numFmtId="174" fontId="21" fillId="0" borderId="40" xfId="51" applyNumberFormat="1" applyFont="1" applyFill="1" applyBorder="1" applyAlignment="1">
      <alignment horizontal="right" indent="1"/>
    </xf>
    <xf numFmtId="0" fontId="21" fillId="0" borderId="43" xfId="0" applyFont="1" applyFill="1" applyBorder="1" applyAlignment="1">
      <alignment horizontal="center" vertical="center"/>
    </xf>
    <xf numFmtId="0" fontId="102" fillId="0" borderId="0" xfId="0" applyFont="1" applyFill="1" applyBorder="1" applyAlignment="1">
      <alignment horizontal="center" vertical="center" wrapText="1"/>
    </xf>
    <xf numFmtId="0" fontId="102" fillId="0" borderId="0" xfId="0" applyFont="1" applyFill="1" applyBorder="1" applyAlignment="1">
      <alignment horizontal="center" vertical="center"/>
    </xf>
    <xf numFmtId="0" fontId="58" fillId="0" borderId="0" xfId="0" applyFont="1" applyAlignment="1">
      <alignment horizontal="justify" vertical="center"/>
    </xf>
    <xf numFmtId="0" fontId="102" fillId="0" borderId="0" xfId="0" applyFont="1" applyFill="1" applyBorder="1" applyAlignment="1">
      <alignment horizontal="left" vertical="center"/>
    </xf>
    <xf numFmtId="0" fontId="110" fillId="0" borderId="89" xfId="0" applyFont="1" applyBorder="1" applyAlignment="1">
      <alignment vertical="center" wrapText="1"/>
    </xf>
    <xf numFmtId="0" fontId="58" fillId="0" borderId="90" xfId="0" applyFont="1" applyBorder="1" applyAlignment="1">
      <alignment horizontal="right" vertical="center"/>
    </xf>
    <xf numFmtId="3" fontId="58" fillId="0" borderId="90" xfId="0" applyNumberFormat="1" applyFont="1" applyBorder="1" applyAlignment="1">
      <alignment horizontal="right" vertical="center"/>
    </xf>
    <xf numFmtId="0" fontId="102" fillId="0" borderId="89" xfId="0" applyFont="1" applyBorder="1" applyAlignment="1">
      <alignment horizontal="left" vertical="center" wrapText="1" indent="2"/>
    </xf>
    <xf numFmtId="3" fontId="102" fillId="0" borderId="90" xfId="0" applyNumberFormat="1" applyFont="1" applyBorder="1" applyAlignment="1">
      <alignment horizontal="right" vertical="center"/>
    </xf>
    <xf numFmtId="0" fontId="58" fillId="0" borderId="89" xfId="0" applyFont="1" applyBorder="1" applyAlignment="1">
      <alignment horizontal="left" vertical="center" wrapText="1" indent="2"/>
    </xf>
    <xf numFmtId="3" fontId="58" fillId="0" borderId="96" xfId="0" applyNumberFormat="1" applyFont="1" applyBorder="1" applyAlignment="1">
      <alignment horizontal="right" vertical="center"/>
    </xf>
    <xf numFmtId="0" fontId="110" fillId="0" borderId="95" xfId="0" applyFont="1" applyBorder="1" applyAlignment="1">
      <alignment vertical="center" wrapText="1"/>
    </xf>
    <xf numFmtId="3" fontId="58" fillId="0" borderId="91" xfId="0" applyNumberFormat="1" applyFont="1" applyBorder="1" applyAlignment="1">
      <alignment horizontal="right" vertical="center"/>
    </xf>
    <xf numFmtId="0" fontId="58" fillId="0" borderId="0" xfId="0" applyFont="1" applyBorder="1" applyAlignment="1">
      <alignment horizontal="left" vertical="center" wrapText="1" indent="2"/>
    </xf>
    <xf numFmtId="3" fontId="58" fillId="0" borderId="0" xfId="0" applyNumberFormat="1" applyFont="1" applyBorder="1" applyAlignment="1">
      <alignment horizontal="right" vertical="center"/>
    </xf>
    <xf numFmtId="0" fontId="57" fillId="0" borderId="0" xfId="0" applyFont="1" applyAlignment="1">
      <alignment vertical="center"/>
    </xf>
    <xf numFmtId="168" fontId="67" fillId="0" borderId="0" xfId="45" applyFont="1" applyFill="1" applyBorder="1"/>
    <xf numFmtId="41" fontId="67" fillId="0" borderId="0" xfId="51" applyFont="1" applyFill="1" applyBorder="1"/>
    <xf numFmtId="0" fontId="111" fillId="0" borderId="17" xfId="49" applyFont="1" applyFill="1" applyBorder="1"/>
    <xf numFmtId="0" fontId="57" fillId="0" borderId="0" xfId="0" applyFont="1" applyAlignment="1">
      <alignment horizontal="left" vertical="center"/>
    </xf>
    <xf numFmtId="3" fontId="67" fillId="0" borderId="0" xfId="49" applyNumberFormat="1" applyFont="1" applyFill="1" applyBorder="1"/>
    <xf numFmtId="170" fontId="67" fillId="0" borderId="0" xfId="49" applyNumberFormat="1" applyFont="1" applyFill="1" applyBorder="1"/>
    <xf numFmtId="0" fontId="67" fillId="0" borderId="0" xfId="49" applyFont="1" applyFill="1"/>
    <xf numFmtId="0" fontId="58" fillId="0" borderId="0" xfId="0" applyFont="1" applyAlignment="1">
      <alignment vertical="center"/>
    </xf>
    <xf numFmtId="0" fontId="103" fillId="0" borderId="0" xfId="49" applyFont="1" applyFill="1"/>
    <xf numFmtId="0" fontId="88" fillId="0" borderId="26" xfId="0" applyFont="1" applyBorder="1" applyAlignment="1">
      <alignment horizontal="center" vertical="center" wrapText="1"/>
    </xf>
    <xf numFmtId="0" fontId="21" fillId="0" borderId="0" xfId="0" applyFont="1" applyFill="1" applyBorder="1" applyAlignment="1">
      <alignment horizontal="center"/>
    </xf>
    <xf numFmtId="0" fontId="21" fillId="0" borderId="0" xfId="0" applyFont="1" applyFill="1" applyAlignment="1">
      <alignment horizontal="center"/>
    </xf>
    <xf numFmtId="0" fontId="22" fillId="0" borderId="0" xfId="0" applyFont="1" applyFill="1" applyBorder="1" applyAlignment="1">
      <alignment horizontal="center" vertical="center"/>
    </xf>
    <xf numFmtId="41" fontId="43" fillId="45" borderId="10" xfId="51" applyFont="1" applyFill="1" applyBorder="1"/>
    <xf numFmtId="168" fontId="21" fillId="0" borderId="47" xfId="51" applyNumberFormat="1" applyFont="1" applyFill="1" applyBorder="1" applyAlignment="1">
      <alignment horizontal="center"/>
    </xf>
    <xf numFmtId="168" fontId="21" fillId="0" borderId="47" xfId="51" applyNumberFormat="1" applyFont="1" applyFill="1" applyBorder="1"/>
    <xf numFmtId="168" fontId="21" fillId="0" borderId="44" xfId="51" applyNumberFormat="1" applyFont="1" applyFill="1" applyBorder="1"/>
    <xf numFmtId="0" fontId="18" fillId="0" borderId="0" xfId="0" applyFont="1" applyFill="1"/>
    <xf numFmtId="170" fontId="18" fillId="0" borderId="0" xfId="0" applyNumberFormat="1" applyFont="1" applyFill="1"/>
    <xf numFmtId="170" fontId="18" fillId="0" borderId="0" xfId="1" applyNumberFormat="1" applyFont="1" applyFill="1"/>
    <xf numFmtId="170" fontId="21" fillId="0" borderId="0" xfId="0" applyNumberFormat="1" applyFont="1" applyFill="1"/>
    <xf numFmtId="41" fontId="88" fillId="0" borderId="0" xfId="51" applyFont="1" applyFill="1"/>
    <xf numFmtId="41" fontId="100" fillId="0" borderId="0" xfId="51" applyFont="1" applyFill="1"/>
    <xf numFmtId="0" fontId="31" fillId="0" borderId="0" xfId="0" applyFont="1" applyFill="1"/>
    <xf numFmtId="0" fontId="38" fillId="0" borderId="0" xfId="0" applyFont="1" applyFill="1"/>
    <xf numFmtId="0" fontId="22" fillId="0" borderId="45" xfId="0" applyFont="1" applyFill="1" applyBorder="1" applyAlignment="1">
      <alignment horizontal="left" indent="1"/>
    </xf>
    <xf numFmtId="168" fontId="22" fillId="0" borderId="43" xfId="51" applyNumberFormat="1" applyFont="1" applyFill="1" applyBorder="1" applyAlignment="1">
      <alignment horizontal="center"/>
    </xf>
    <xf numFmtId="174" fontId="22" fillId="0" borderId="43" xfId="51" applyNumberFormat="1" applyFont="1" applyFill="1" applyBorder="1" applyAlignment="1">
      <alignment horizontal="right" indent="1"/>
    </xf>
    <xf numFmtId="174" fontId="22" fillId="0" borderId="40" xfId="51" applyNumberFormat="1" applyFont="1" applyFill="1" applyBorder="1" applyAlignment="1">
      <alignment horizontal="right" indent="1"/>
    </xf>
    <xf numFmtId="168" fontId="31" fillId="0" borderId="0" xfId="0" applyNumberFormat="1" applyFont="1" applyFill="1"/>
    <xf numFmtId="170" fontId="31" fillId="0" borderId="0" xfId="1" applyNumberFormat="1" applyFont="1" applyFill="1"/>
    <xf numFmtId="170" fontId="38" fillId="0" borderId="0" xfId="1" applyNumberFormat="1" applyFont="1" applyFill="1"/>
    <xf numFmtId="0" fontId="18" fillId="0" borderId="0" xfId="0" applyFont="1" applyFill="1" applyAlignment="1">
      <alignment horizontal="center"/>
    </xf>
    <xf numFmtId="0" fontId="21" fillId="0" borderId="48" xfId="0" applyFont="1" applyFill="1" applyBorder="1" applyAlignment="1">
      <alignment horizontal="left" indent="1"/>
    </xf>
    <xf numFmtId="174" fontId="21" fillId="0" borderId="47" xfId="51" applyNumberFormat="1" applyFont="1" applyFill="1" applyBorder="1" applyAlignment="1">
      <alignment horizontal="right" indent="1"/>
    </xf>
    <xf numFmtId="174" fontId="21" fillId="0" borderId="44" xfId="51" applyNumberFormat="1" applyFont="1" applyFill="1" applyBorder="1" applyAlignment="1">
      <alignment horizontal="right" indent="1"/>
    </xf>
    <xf numFmtId="41" fontId="43" fillId="49" borderId="10" xfId="51" applyFont="1" applyFill="1" applyBorder="1"/>
    <xf numFmtId="175" fontId="88" fillId="49" borderId="27" xfId="0" applyNumberFormat="1" applyFont="1" applyFill="1" applyBorder="1" applyAlignment="1">
      <alignment horizontal="right" vertical="center"/>
    </xf>
    <xf numFmtId="41" fontId="43" fillId="0" borderId="0" xfId="0" applyNumberFormat="1" applyFont="1" applyFill="1"/>
    <xf numFmtId="173" fontId="22" fillId="0" borderId="14" xfId="1" applyNumberFormat="1" applyFont="1" applyFill="1" applyBorder="1"/>
    <xf numFmtId="173" fontId="21" fillId="0" borderId="14" xfId="1" applyNumberFormat="1" applyFont="1" applyFill="1" applyBorder="1"/>
    <xf numFmtId="175" fontId="22" fillId="0" borderId="14" xfId="1" applyNumberFormat="1" applyFont="1" applyFill="1" applyBorder="1"/>
    <xf numFmtId="175" fontId="21" fillId="0" borderId="14" xfId="1" applyNumberFormat="1" applyFont="1" applyFill="1" applyBorder="1"/>
    <xf numFmtId="173" fontId="21" fillId="0" borderId="18" xfId="1" applyNumberFormat="1" applyFont="1" applyFill="1" applyBorder="1"/>
    <xf numFmtId="173" fontId="22" fillId="0" borderId="15" xfId="1" applyNumberFormat="1" applyFont="1" applyFill="1" applyBorder="1"/>
    <xf numFmtId="0" fontId="33" fillId="0" borderId="0" xfId="46" applyFont="1" applyBorder="1" applyAlignment="1">
      <alignment horizontal="center"/>
    </xf>
    <xf numFmtId="0" fontId="74" fillId="41" borderId="93" xfId="46" applyFont="1" applyFill="1" applyBorder="1" applyAlignment="1">
      <alignment horizontal="center" vertical="center" wrapText="1"/>
    </xf>
    <xf numFmtId="0" fontId="44" fillId="41" borderId="93" xfId="46" applyFont="1" applyFill="1" applyBorder="1" applyAlignment="1">
      <alignment horizontal="center" vertical="center" wrapText="1"/>
    </xf>
    <xf numFmtId="41" fontId="44" fillId="41" borderId="93" xfId="51" applyNumberFormat="1" applyFont="1" applyFill="1" applyBorder="1" applyAlignment="1">
      <alignment horizontal="center" vertical="center" wrapText="1"/>
    </xf>
    <xf numFmtId="0" fontId="33" fillId="0" borderId="0" xfId="46" applyFont="1" applyBorder="1" applyAlignment="1"/>
    <xf numFmtId="0" fontId="34" fillId="0" borderId="0" xfId="46" applyFont="1" applyBorder="1" applyAlignment="1"/>
    <xf numFmtId="41" fontId="102" fillId="0" borderId="42" xfId="51" applyFont="1" applyFill="1" applyBorder="1" applyAlignment="1">
      <alignment horizontal="center" vertical="center"/>
    </xf>
    <xf numFmtId="0" fontId="20" fillId="0" borderId="0" xfId="0" applyFont="1" applyBorder="1" applyAlignment="1">
      <alignment horizontal="center" vertical="center"/>
    </xf>
    <xf numFmtId="0" fontId="33" fillId="0" borderId="0" xfId="46" applyFont="1" applyBorder="1" applyAlignment="1">
      <alignment horizontal="center"/>
    </xf>
    <xf numFmtId="0" fontId="21" fillId="0" borderId="0" xfId="0" applyFont="1" applyFill="1" applyBorder="1" applyAlignment="1">
      <alignment horizontal="center"/>
    </xf>
    <xf numFmtId="0" fontId="109" fillId="48" borderId="0" xfId="0" applyFont="1" applyFill="1" applyBorder="1" applyAlignment="1">
      <alignment horizontal="center" vertical="center"/>
    </xf>
    <xf numFmtId="0" fontId="109" fillId="48" borderId="97" xfId="0" applyFont="1" applyFill="1" applyBorder="1" applyAlignment="1">
      <alignment horizontal="center" vertical="center"/>
    </xf>
    <xf numFmtId="0" fontId="72" fillId="44" borderId="67" xfId="0" applyFont="1" applyFill="1" applyBorder="1" applyAlignment="1">
      <alignment horizontal="center" vertical="center"/>
    </xf>
    <xf numFmtId="0" fontId="72" fillId="44" borderId="38" xfId="0" applyFont="1" applyFill="1" applyBorder="1" applyAlignment="1">
      <alignment horizontal="center" vertical="center"/>
    </xf>
    <xf numFmtId="0" fontId="72" fillId="44" borderId="58" xfId="0" applyFont="1" applyFill="1" applyBorder="1" applyAlignment="1">
      <alignment horizontal="center" vertical="center"/>
    </xf>
    <xf numFmtId="0" fontId="65" fillId="0" borderId="0" xfId="46" applyFont="1" applyBorder="1" applyAlignment="1">
      <alignment horizontal="center"/>
    </xf>
    <xf numFmtId="0" fontId="70" fillId="0" borderId="0" xfId="0" applyFont="1" applyAlignment="1">
      <alignment horizontal="center" vertical="center"/>
    </xf>
    <xf numFmtId="0" fontId="64" fillId="0" borderId="0" xfId="0" applyFont="1" applyAlignment="1">
      <alignment horizontal="center" vertical="center"/>
    </xf>
    <xf numFmtId="0" fontId="36" fillId="0" borderId="0" xfId="0" applyFont="1" applyAlignment="1">
      <alignment horizontal="left" vertical="center" wrapText="1"/>
    </xf>
    <xf numFmtId="0" fontId="37" fillId="0" borderId="16" xfId="0" applyFont="1" applyBorder="1" applyAlignment="1">
      <alignment horizontal="center" vertical="center"/>
    </xf>
    <xf numFmtId="0" fontId="96" fillId="0" borderId="0" xfId="0" applyFont="1" applyAlignment="1">
      <alignment horizontal="center"/>
    </xf>
    <xf numFmtId="0" fontId="97" fillId="0" borderId="0" xfId="0" applyFont="1" applyAlignment="1">
      <alignment horizontal="center"/>
    </xf>
    <xf numFmtId="0" fontId="15" fillId="0" borderId="16" xfId="0" applyFont="1" applyBorder="1" applyAlignment="1">
      <alignment horizontal="center" vertical="top"/>
    </xf>
    <xf numFmtId="170" fontId="73" fillId="43" borderId="16" xfId="1" applyNumberFormat="1" applyFont="1" applyFill="1" applyBorder="1" applyAlignment="1">
      <alignment horizontal="center"/>
    </xf>
    <xf numFmtId="183" fontId="74" fillId="42" borderId="16" xfId="1" applyNumberFormat="1" applyFont="1" applyFill="1" applyBorder="1" applyAlignment="1">
      <alignment horizontal="center"/>
    </xf>
    <xf numFmtId="170" fontId="74" fillId="34" borderId="16" xfId="1" applyNumberFormat="1" applyFont="1" applyFill="1" applyBorder="1" applyAlignment="1">
      <alignment horizontal="center"/>
    </xf>
    <xf numFmtId="0" fontId="21" fillId="0" borderId="0" xfId="0" applyFont="1" applyFill="1" applyAlignment="1">
      <alignment horizontal="center"/>
    </xf>
    <xf numFmtId="171" fontId="62" fillId="0" borderId="0" xfId="44" applyNumberFormat="1" applyFont="1" applyFill="1" applyBorder="1" applyAlignment="1" applyProtection="1">
      <alignment horizontal="left" vertical="center" wrapText="1"/>
    </xf>
    <xf numFmtId="0" fontId="63" fillId="0" borderId="0" xfId="0" applyFont="1" applyAlignment="1">
      <alignment horizontal="left"/>
    </xf>
    <xf numFmtId="0" fontId="22" fillId="0" borderId="0" xfId="0" applyFont="1" applyFill="1" applyBorder="1" applyAlignment="1">
      <alignment horizontal="left" vertical="center"/>
    </xf>
    <xf numFmtId="0" fontId="20" fillId="0" borderId="0" xfId="0" applyFont="1" applyBorder="1" applyAlignment="1">
      <alignment horizontal="center" vertical="center"/>
    </xf>
    <xf numFmtId="0" fontId="33" fillId="0" borderId="0" xfId="46" applyFont="1" applyBorder="1" applyAlignment="1">
      <alignment horizontal="center"/>
    </xf>
    <xf numFmtId="171" fontId="24" fillId="33" borderId="0" xfId="44" applyNumberFormat="1" applyFont="1" applyFill="1" applyBorder="1" applyAlignment="1" applyProtection="1">
      <alignment horizontal="left"/>
    </xf>
    <xf numFmtId="171" fontId="62" fillId="33" borderId="0" xfId="44" applyNumberFormat="1" applyFont="1" applyFill="1" applyBorder="1" applyAlignment="1" applyProtection="1">
      <alignment horizontal="left"/>
    </xf>
    <xf numFmtId="0" fontId="22"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56" fillId="44" borderId="31" xfId="0" applyFont="1" applyFill="1" applyBorder="1" applyAlignment="1">
      <alignment horizontal="center" vertical="center" wrapText="1"/>
    </xf>
    <xf numFmtId="0" fontId="56" fillId="44" borderId="30" xfId="0" applyFont="1" applyFill="1" applyBorder="1" applyAlignment="1">
      <alignment horizontal="center" vertical="center" wrapText="1"/>
    </xf>
    <xf numFmtId="171" fontId="62" fillId="0" borderId="0" xfId="44" applyNumberFormat="1" applyFont="1" applyFill="1" applyBorder="1" applyAlignment="1" applyProtection="1">
      <alignment horizontal="left"/>
    </xf>
    <xf numFmtId="0" fontId="22" fillId="0" borderId="0" xfId="0" applyFont="1" applyFill="1" applyAlignment="1">
      <alignment horizontal="left"/>
    </xf>
    <xf numFmtId="0" fontId="35" fillId="0" borderId="0" xfId="0" applyFont="1" applyFill="1" applyBorder="1" applyAlignment="1">
      <alignment horizontal="left" vertical="center" wrapText="1"/>
    </xf>
    <xf numFmtId="0" fontId="35" fillId="0" borderId="0" xfId="0" applyFont="1" applyFill="1" applyBorder="1" applyAlignment="1">
      <alignment horizontal="left" vertical="center"/>
    </xf>
    <xf numFmtId="0" fontId="56" fillId="44" borderId="32" xfId="0" applyFont="1" applyFill="1" applyBorder="1" applyAlignment="1">
      <alignment horizontal="center" vertical="center" wrapText="1"/>
    </xf>
    <xf numFmtId="0" fontId="56" fillId="44" borderId="32" xfId="0" applyFont="1" applyFill="1" applyBorder="1" applyAlignment="1">
      <alignment horizontal="center" vertical="center"/>
    </xf>
    <xf numFmtId="0" fontId="22" fillId="0" borderId="17" xfId="0" applyFont="1" applyBorder="1" applyAlignment="1">
      <alignment horizontal="left" vertical="center" wrapText="1"/>
    </xf>
    <xf numFmtId="0" fontId="22" fillId="0" borderId="0" xfId="0" applyFont="1" applyBorder="1" applyAlignment="1">
      <alignment horizontal="left" vertical="center" wrapText="1"/>
    </xf>
    <xf numFmtId="0" fontId="22" fillId="0" borderId="18" xfId="0" applyFont="1" applyBorder="1" applyAlignment="1">
      <alignment horizontal="left" vertical="center" wrapText="1"/>
    </xf>
    <xf numFmtId="171" fontId="78" fillId="0" borderId="0" xfId="44" applyNumberFormat="1" applyFont="1" applyFill="1" applyBorder="1" applyAlignment="1" applyProtection="1">
      <alignment horizontal="left"/>
    </xf>
    <xf numFmtId="171" fontId="24" fillId="0" borderId="0" xfId="44" applyNumberFormat="1" applyFont="1" applyFill="1" applyBorder="1" applyAlignment="1" applyProtection="1">
      <alignment horizontal="left"/>
    </xf>
    <xf numFmtId="0" fontId="21" fillId="0" borderId="17" xfId="0" applyFont="1" applyBorder="1" applyAlignment="1">
      <alignment horizontal="left" vertical="center" wrapText="1"/>
    </xf>
    <xf numFmtId="0" fontId="21" fillId="0" borderId="0" xfId="0" applyFont="1" applyBorder="1" applyAlignment="1">
      <alignment horizontal="left" vertical="center" wrapText="1"/>
    </xf>
    <xf numFmtId="0" fontId="21" fillId="0" borderId="18" xfId="0" applyFont="1" applyBorder="1" applyAlignment="1">
      <alignment horizontal="left" vertical="center" wrapText="1"/>
    </xf>
    <xf numFmtId="0" fontId="22" fillId="0" borderId="25" xfId="0" applyFont="1" applyBorder="1" applyAlignment="1">
      <alignment horizontal="left" vertical="center" wrapText="1"/>
    </xf>
    <xf numFmtId="0" fontId="22" fillId="0" borderId="23" xfId="0" applyFont="1" applyBorder="1" applyAlignment="1">
      <alignment horizontal="left" vertical="center" wrapText="1"/>
    </xf>
    <xf numFmtId="0" fontId="22" fillId="0" borderId="22" xfId="0" applyFont="1" applyBorder="1" applyAlignment="1">
      <alignment horizontal="left" vertical="center" wrapText="1"/>
    </xf>
    <xf numFmtId="0" fontId="42" fillId="0" borderId="0" xfId="0" applyFont="1" applyAlignment="1">
      <alignment horizontal="left"/>
    </xf>
    <xf numFmtId="0" fontId="44" fillId="41"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4" fillId="35" borderId="11" xfId="0" applyFont="1" applyFill="1" applyBorder="1" applyAlignment="1">
      <alignment horizontal="center" vertical="center" wrapText="1"/>
    </xf>
    <xf numFmtId="0" fontId="44" fillId="35" borderId="21" xfId="0" applyFont="1" applyFill="1" applyBorder="1" applyAlignment="1">
      <alignment horizontal="center" vertical="center" wrapText="1"/>
    </xf>
    <xf numFmtId="0" fontId="44" fillId="35" borderId="12" xfId="0" applyFont="1" applyFill="1" applyBorder="1" applyAlignment="1">
      <alignment horizontal="center" vertical="center" wrapText="1"/>
    </xf>
    <xf numFmtId="0" fontId="44" fillId="41" borderId="13" xfId="0" applyFont="1" applyFill="1" applyBorder="1" applyAlignment="1">
      <alignment horizontal="center" vertical="center" wrapText="1"/>
    </xf>
    <xf numFmtId="0" fontId="44" fillId="41" borderId="15" xfId="0" applyFont="1" applyFill="1" applyBorder="1" applyAlignment="1">
      <alignment horizontal="center" vertical="center" wrapText="1"/>
    </xf>
    <xf numFmtId="0" fontId="44" fillId="41" borderId="11" xfId="0" applyFont="1" applyFill="1" applyBorder="1" applyAlignment="1">
      <alignment horizontal="center" vertical="center" wrapText="1"/>
    </xf>
    <xf numFmtId="0" fontId="44" fillId="41" borderId="21" xfId="0" applyFont="1" applyFill="1" applyBorder="1" applyAlignment="1">
      <alignment horizontal="center" vertical="center" wrapText="1"/>
    </xf>
    <xf numFmtId="0" fontId="44" fillId="41" borderId="12" xfId="0" applyFont="1" applyFill="1" applyBorder="1" applyAlignment="1">
      <alignment horizontal="center" vertical="center" wrapText="1"/>
    </xf>
    <xf numFmtId="0" fontId="36" fillId="0" borderId="11" xfId="0" applyFont="1" applyBorder="1" applyAlignment="1">
      <alignment horizontal="left" vertical="center" wrapText="1"/>
    </xf>
    <xf numFmtId="0" fontId="36" fillId="0" borderId="21" xfId="0" applyFont="1" applyBorder="1" applyAlignment="1">
      <alignment horizontal="left" vertical="center" wrapText="1"/>
    </xf>
    <xf numFmtId="0" fontId="36" fillId="0" borderId="12" xfId="0" applyFont="1" applyBorder="1" applyAlignment="1">
      <alignment horizontal="left" vertical="center" wrapText="1"/>
    </xf>
    <xf numFmtId="0" fontId="36" fillId="0" borderId="19" xfId="0" applyFont="1" applyBorder="1" applyAlignment="1">
      <alignment horizontal="left" wrapText="1"/>
    </xf>
    <xf numFmtId="0" fontId="36" fillId="0" borderId="16" xfId="0" applyFont="1" applyBorder="1" applyAlignment="1">
      <alignment horizontal="left" wrapText="1"/>
    </xf>
    <xf numFmtId="0" fontId="36" fillId="0" borderId="20" xfId="0" applyFont="1" applyBorder="1" applyAlignment="1">
      <alignment horizontal="left" wrapText="1"/>
    </xf>
    <xf numFmtId="0" fontId="36" fillId="0" borderId="19" xfId="0" applyFont="1" applyBorder="1" applyAlignment="1">
      <alignment horizontal="left" vertical="center" wrapText="1"/>
    </xf>
    <xf numFmtId="0" fontId="36" fillId="0" borderId="16" xfId="0" applyFont="1" applyBorder="1" applyAlignment="1">
      <alignment horizontal="left" vertical="center" wrapText="1"/>
    </xf>
    <xf numFmtId="0" fontId="36" fillId="0" borderId="20" xfId="0" applyFont="1" applyBorder="1" applyAlignment="1">
      <alignment horizontal="left" vertical="center" wrapText="1"/>
    </xf>
    <xf numFmtId="0" fontId="36" fillId="0" borderId="25" xfId="0" applyFont="1" applyBorder="1" applyAlignment="1">
      <alignment horizontal="left" vertical="center" wrapText="1"/>
    </xf>
    <xf numFmtId="0" fontId="36" fillId="0" borderId="23" xfId="0" applyFont="1" applyBorder="1" applyAlignment="1">
      <alignment horizontal="left" vertical="center" wrapText="1"/>
    </xf>
    <xf numFmtId="0" fontId="36" fillId="0" borderId="22" xfId="0" applyFont="1" applyBorder="1" applyAlignment="1">
      <alignment horizontal="left" vertical="center" wrapText="1"/>
    </xf>
    <xf numFmtId="0" fontId="36" fillId="0" borderId="25" xfId="0" applyFont="1" applyFill="1" applyBorder="1" applyAlignment="1">
      <alignment horizontal="left" vertical="center" wrapText="1" indent="1"/>
    </xf>
    <xf numFmtId="0" fontId="36" fillId="0" borderId="23" xfId="0" applyFont="1" applyFill="1" applyBorder="1" applyAlignment="1">
      <alignment horizontal="left" vertical="center" wrapText="1" indent="1"/>
    </xf>
    <xf numFmtId="0" fontId="36" fillId="0" borderId="22" xfId="0" applyFont="1" applyFill="1" applyBorder="1" applyAlignment="1">
      <alignment horizontal="left" vertical="center" wrapText="1" indent="1"/>
    </xf>
    <xf numFmtId="0" fontId="89" fillId="0" borderId="31" xfId="0" applyFont="1" applyBorder="1" applyAlignment="1">
      <alignment horizontal="justify" vertical="center" wrapText="1"/>
    </xf>
    <xf numFmtId="0" fontId="89" fillId="0" borderId="28" xfId="0" applyFont="1" applyBorder="1" applyAlignment="1">
      <alignment horizontal="justify" vertical="center" wrapText="1"/>
    </xf>
    <xf numFmtId="0" fontId="90" fillId="0" borderId="48" xfId="0" applyFont="1" applyBorder="1" applyAlignment="1">
      <alignment horizontal="center" vertical="center" wrapText="1"/>
    </xf>
    <xf numFmtId="0" fontId="90" fillId="0" borderId="44" xfId="0" applyFont="1" applyBorder="1" applyAlignment="1">
      <alignment horizontal="center" vertical="center" wrapText="1"/>
    </xf>
    <xf numFmtId="0" fontId="90" fillId="0" borderId="45"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31" xfId="0" applyFont="1" applyBorder="1" applyAlignment="1">
      <alignment horizontal="center" vertical="center" wrapText="1"/>
    </xf>
    <xf numFmtId="0" fontId="90" fillId="0" borderId="28" xfId="0" applyFont="1" applyBorder="1" applyAlignment="1">
      <alignment horizontal="center" vertical="center" wrapText="1"/>
    </xf>
    <xf numFmtId="0" fontId="36" fillId="0" borderId="25" xfId="0" applyFont="1" applyBorder="1" applyAlignment="1">
      <alignment horizontal="left" wrapText="1"/>
    </xf>
    <xf numFmtId="0" fontId="36" fillId="0" borderId="23" xfId="0" applyFont="1" applyBorder="1" applyAlignment="1">
      <alignment horizontal="left" wrapText="1"/>
    </xf>
    <xf numFmtId="0" fontId="36" fillId="0" borderId="22" xfId="0" applyFont="1" applyBorder="1" applyAlignment="1">
      <alignment horizontal="left" wrapText="1"/>
    </xf>
    <xf numFmtId="0" fontId="36" fillId="0" borderId="19" xfId="0" applyFont="1" applyFill="1" applyBorder="1" applyAlignment="1">
      <alignment horizontal="left" vertical="center" wrapText="1" indent="1"/>
    </xf>
    <xf numFmtId="0" fontId="36" fillId="0" borderId="16" xfId="0" applyFont="1" applyFill="1" applyBorder="1" applyAlignment="1">
      <alignment horizontal="left" vertical="center" wrapText="1" indent="1"/>
    </xf>
    <xf numFmtId="0" fontId="36" fillId="0" borderId="20" xfId="0" applyFont="1" applyFill="1" applyBorder="1" applyAlignment="1">
      <alignment horizontal="left" vertical="center" wrapText="1" indent="1"/>
    </xf>
    <xf numFmtId="0" fontId="36" fillId="0" borderId="11" xfId="0" applyFont="1" applyFill="1" applyBorder="1" applyAlignment="1">
      <alignment horizontal="left" wrapText="1"/>
    </xf>
    <xf numFmtId="0" fontId="36" fillId="0" borderId="21" xfId="0" applyFont="1" applyFill="1" applyBorder="1" applyAlignment="1">
      <alignment horizontal="left" wrapText="1"/>
    </xf>
    <xf numFmtId="0" fontId="36" fillId="0" borderId="12" xfId="0" applyFont="1" applyFill="1" applyBorder="1" applyAlignment="1">
      <alignment horizontal="left" wrapText="1"/>
    </xf>
    <xf numFmtId="0" fontId="36" fillId="0" borderId="25"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2"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5" fillId="0" borderId="0" xfId="0" applyFont="1" applyBorder="1" applyAlignment="1">
      <alignment horizontal="center"/>
    </xf>
    <xf numFmtId="0" fontId="36" fillId="0" borderId="17" xfId="0" applyFont="1" applyFill="1" applyBorder="1" applyAlignment="1">
      <alignment horizontal="left" vertical="center" wrapText="1" indent="1"/>
    </xf>
    <xf numFmtId="0" fontId="36" fillId="0" borderId="0" xfId="0" applyFont="1" applyFill="1" applyBorder="1" applyAlignment="1">
      <alignment horizontal="left" vertical="center" wrapText="1" indent="1"/>
    </xf>
    <xf numFmtId="0" fontId="36" fillId="0" borderId="18" xfId="0" applyFont="1" applyFill="1" applyBorder="1" applyAlignment="1">
      <alignment horizontal="left" vertical="center" wrapText="1" indent="1"/>
    </xf>
    <xf numFmtId="0" fontId="80" fillId="0" borderId="17" xfId="0" applyFont="1" applyBorder="1" applyAlignment="1">
      <alignment horizontal="left" wrapText="1"/>
    </xf>
    <xf numFmtId="0" fontId="80" fillId="0" borderId="0" xfId="0" applyFont="1" applyBorder="1" applyAlignment="1">
      <alignment horizontal="left" wrapText="1"/>
    </xf>
    <xf numFmtId="0" fontId="79" fillId="0" borderId="0" xfId="0" applyFont="1" applyBorder="1" applyAlignment="1">
      <alignment horizontal="center"/>
    </xf>
    <xf numFmtId="0" fontId="36" fillId="0" borderId="17" xfId="0" applyFont="1" applyBorder="1" applyAlignment="1">
      <alignment horizontal="left" wrapText="1"/>
    </xf>
    <xf numFmtId="0" fontId="36" fillId="0" borderId="0" xfId="0" applyFont="1" applyBorder="1" applyAlignment="1">
      <alignment horizontal="left"/>
    </xf>
    <xf numFmtId="0" fontId="36" fillId="0" borderId="18" xfId="0" applyFont="1" applyBorder="1" applyAlignment="1">
      <alignment horizontal="left"/>
    </xf>
    <xf numFmtId="0" fontId="36" fillId="0" borderId="19" xfId="0" applyFont="1" applyFill="1" applyBorder="1" applyAlignment="1">
      <alignment horizontal="left" wrapText="1"/>
    </xf>
    <xf numFmtId="0" fontId="36" fillId="0" borderId="16" xfId="0" applyFont="1" applyFill="1" applyBorder="1" applyAlignment="1">
      <alignment horizontal="left" wrapText="1"/>
    </xf>
    <xf numFmtId="0" fontId="36" fillId="0" borderId="20" xfId="0" applyFont="1" applyFill="1" applyBorder="1" applyAlignment="1">
      <alignment horizontal="left" wrapText="1"/>
    </xf>
    <xf numFmtId="0" fontId="36" fillId="0" borderId="17" xfId="0" applyFont="1" applyFill="1" applyBorder="1" applyAlignment="1">
      <alignment horizontal="left" wrapText="1"/>
    </xf>
    <xf numFmtId="0" fontId="36" fillId="0" borderId="0" xfId="0" applyFont="1" applyFill="1" applyBorder="1" applyAlignment="1">
      <alignment horizontal="left" wrapText="1"/>
    </xf>
    <xf numFmtId="0" fontId="36" fillId="0" borderId="18" xfId="0" applyFont="1" applyFill="1" applyBorder="1" applyAlignment="1">
      <alignment horizontal="left" wrapText="1"/>
    </xf>
    <xf numFmtId="0" fontId="36" fillId="0" borderId="11"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22" fillId="0" borderId="0" xfId="0" applyFont="1" applyBorder="1" applyAlignment="1">
      <alignment horizontal="center"/>
    </xf>
    <xf numFmtId="0" fontId="36" fillId="0" borderId="0" xfId="0" applyFont="1" applyBorder="1" applyAlignment="1">
      <alignment horizontal="left" wrapText="1"/>
    </xf>
    <xf numFmtId="0" fontId="36" fillId="0" borderId="18" xfId="0" applyFont="1" applyBorder="1" applyAlignment="1">
      <alignment horizontal="left" wrapText="1"/>
    </xf>
    <xf numFmtId="0" fontId="36" fillId="0" borderId="19"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11" xfId="0" applyFont="1" applyFill="1" applyBorder="1" applyAlignment="1">
      <alignment horizontal="left" vertical="center" wrapText="1" indent="1"/>
    </xf>
    <xf numFmtId="0" fontId="36" fillId="0" borderId="21" xfId="0" applyFont="1" applyFill="1" applyBorder="1" applyAlignment="1">
      <alignment horizontal="left" vertical="center" wrapText="1" indent="1"/>
    </xf>
    <xf numFmtId="0" fontId="36" fillId="0" borderId="12" xfId="0" applyFont="1" applyFill="1" applyBorder="1" applyAlignment="1">
      <alignment horizontal="left" vertical="center" wrapText="1" indent="1"/>
    </xf>
    <xf numFmtId="0" fontId="72" fillId="44" borderId="31" xfId="0" applyFont="1" applyFill="1" applyBorder="1" applyAlignment="1">
      <alignment horizontal="center" vertical="center" wrapText="1"/>
    </xf>
    <xf numFmtId="0" fontId="72" fillId="44" borderId="27" xfId="0" applyFont="1" applyFill="1" applyBorder="1" applyAlignment="1">
      <alignment horizontal="center" vertical="center" wrapText="1"/>
    </xf>
    <xf numFmtId="0" fontId="35" fillId="0" borderId="37" xfId="0" applyFont="1" applyFill="1" applyBorder="1" applyAlignment="1">
      <alignment vertical="center"/>
    </xf>
    <xf numFmtId="0" fontId="35" fillId="0" borderId="38" xfId="0" applyFont="1" applyFill="1" applyBorder="1" applyAlignment="1">
      <alignment vertical="center"/>
    </xf>
    <xf numFmtId="0" fontId="35" fillId="0" borderId="39" xfId="0" applyFont="1" applyFill="1" applyBorder="1" applyAlignment="1">
      <alignment vertical="center"/>
    </xf>
    <xf numFmtId="0" fontId="35" fillId="0" borderId="43" xfId="0" applyFont="1" applyBorder="1" applyAlignment="1">
      <alignment horizontal="center" vertical="center"/>
    </xf>
    <xf numFmtId="0" fontId="72" fillId="46" borderId="31" xfId="0" applyFont="1" applyFill="1" applyBorder="1" applyAlignment="1">
      <alignment horizontal="center" vertical="center" wrapText="1"/>
    </xf>
    <xf numFmtId="0" fontId="72" fillId="46" borderId="28" xfId="0" applyFont="1" applyFill="1" applyBorder="1" applyAlignment="1">
      <alignment horizontal="center" vertical="center" wrapText="1"/>
    </xf>
    <xf numFmtId="0" fontId="72" fillId="44" borderId="11" xfId="0" applyFont="1" applyFill="1" applyBorder="1" applyAlignment="1">
      <alignment horizontal="center" vertical="center" wrapText="1"/>
    </xf>
    <xf numFmtId="0" fontId="72" fillId="44" borderId="21" xfId="0" applyFont="1" applyFill="1" applyBorder="1" applyAlignment="1">
      <alignment horizontal="center" vertical="center" wrapText="1"/>
    </xf>
    <xf numFmtId="0" fontId="72" fillId="44" borderId="12" xfId="0" applyFont="1" applyFill="1" applyBorder="1" applyAlignment="1">
      <alignment horizontal="center" vertical="center" wrapText="1"/>
    </xf>
    <xf numFmtId="0" fontId="104" fillId="44" borderId="80" xfId="0" applyFont="1" applyFill="1" applyBorder="1" applyAlignment="1">
      <alignment vertical="center" wrapText="1"/>
    </xf>
    <xf numFmtId="0" fontId="104" fillId="44" borderId="47" xfId="0" applyFont="1" applyFill="1" applyBorder="1" applyAlignment="1">
      <alignment vertical="center" wrapText="1"/>
    </xf>
    <xf numFmtId="0" fontId="104" fillId="44" borderId="72" xfId="0" applyFont="1" applyFill="1" applyBorder="1" applyAlignment="1">
      <alignment vertical="center" wrapText="1"/>
    </xf>
    <xf numFmtId="0" fontId="104" fillId="44" borderId="56" xfId="0" applyFont="1" applyFill="1" applyBorder="1" applyAlignment="1">
      <alignment vertical="center" wrapText="1"/>
    </xf>
    <xf numFmtId="0" fontId="104" fillId="44" borderId="38" xfId="0" applyFont="1" applyFill="1" applyBorder="1" applyAlignment="1">
      <alignment vertical="center" wrapText="1"/>
    </xf>
    <xf numFmtId="0" fontId="104" fillId="44" borderId="57" xfId="0" applyFont="1" applyFill="1" applyBorder="1" applyAlignment="1">
      <alignment vertical="center" wrapText="1"/>
    </xf>
    <xf numFmtId="0" fontId="57" fillId="0" borderId="26" xfId="0" applyFont="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58" fillId="0" borderId="31" xfId="0" applyFont="1" applyBorder="1" applyAlignment="1">
      <alignment horizontal="center" vertical="center"/>
    </xf>
    <xf numFmtId="0" fontId="58" fillId="0" borderId="46" xfId="0" applyFont="1" applyBorder="1" applyAlignment="1">
      <alignment horizontal="center" vertical="center"/>
    </xf>
    <xf numFmtId="0" fontId="58" fillId="0" borderId="31"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37" xfId="0" applyFont="1" applyBorder="1" applyAlignment="1">
      <alignment horizontal="center" vertical="center"/>
    </xf>
    <xf numFmtId="0" fontId="58" fillId="0" borderId="39" xfId="0" applyFont="1" applyBorder="1" applyAlignment="1">
      <alignment horizontal="center" vertical="center"/>
    </xf>
    <xf numFmtId="0" fontId="58" fillId="0" borderId="48" xfId="0" applyFont="1" applyBorder="1" applyAlignment="1">
      <alignment horizontal="center" vertical="center"/>
    </xf>
    <xf numFmtId="0" fontId="58" fillId="0" borderId="68" xfId="0" applyFont="1" applyBorder="1" applyAlignment="1">
      <alignment horizontal="center" vertical="center"/>
    </xf>
    <xf numFmtId="0" fontId="58" fillId="0" borderId="26" xfId="0" applyFont="1" applyBorder="1" applyAlignment="1">
      <alignment horizontal="center" vertical="center"/>
    </xf>
    <xf numFmtId="0" fontId="58" fillId="0" borderId="26" xfId="0" applyFont="1" applyBorder="1" applyAlignment="1">
      <alignment horizontal="center" vertical="center" wrapText="1"/>
    </xf>
    <xf numFmtId="0" fontId="34" fillId="0" borderId="0" xfId="46" applyFont="1" applyFill="1" applyBorder="1" applyAlignment="1">
      <alignment horizontal="left" wrapText="1"/>
    </xf>
    <xf numFmtId="0" fontId="104" fillId="44" borderId="31" xfId="0" applyFont="1" applyFill="1" applyBorder="1" applyAlignment="1">
      <alignment horizontal="center" vertical="center" wrapText="1"/>
    </xf>
    <xf numFmtId="0" fontId="104" fillId="44" borderId="28" xfId="0" applyFont="1" applyFill="1" applyBorder="1" applyAlignment="1">
      <alignment horizontal="center" vertical="center" wrapText="1"/>
    </xf>
    <xf numFmtId="0" fontId="104" fillId="46" borderId="37" xfId="0" applyFont="1" applyFill="1" applyBorder="1" applyAlignment="1">
      <alignment horizontal="center" vertical="center"/>
    </xf>
    <xf numFmtId="0" fontId="104" fillId="46" borderId="39" xfId="0" applyFont="1" applyFill="1" applyBorder="1" applyAlignment="1">
      <alignment horizontal="center" vertical="center"/>
    </xf>
    <xf numFmtId="0" fontId="57" fillId="0" borderId="54" xfId="0" applyFont="1" applyBorder="1" applyAlignment="1">
      <alignment horizontal="left" vertical="center"/>
    </xf>
    <xf numFmtId="0" fontId="57" fillId="0" borderId="55" xfId="0" applyFont="1" applyBorder="1" applyAlignment="1">
      <alignment horizontal="left" vertical="center"/>
    </xf>
    <xf numFmtId="0" fontId="57" fillId="0" borderId="74" xfId="0" applyFont="1" applyBorder="1" applyAlignment="1">
      <alignment horizontal="left" vertical="center"/>
    </xf>
    <xf numFmtId="0" fontId="92" fillId="40" borderId="88" xfId="0" applyFont="1" applyFill="1" applyBorder="1" applyAlignment="1">
      <alignment horizontal="center" vertical="center" wrapText="1"/>
    </xf>
    <xf numFmtId="0" fontId="92" fillId="40" borderId="89" xfId="0" applyFont="1" applyFill="1" applyBorder="1" applyAlignment="1">
      <alignment horizontal="center" vertical="center" wrapText="1"/>
    </xf>
    <xf numFmtId="0" fontId="104" fillId="46" borderId="59" xfId="0" applyFont="1" applyFill="1" applyBorder="1" applyAlignment="1">
      <alignment horizontal="center" vertical="center" wrapText="1"/>
    </xf>
    <xf numFmtId="0" fontId="104" fillId="46" borderId="51" xfId="0" applyFont="1" applyFill="1" applyBorder="1" applyAlignment="1">
      <alignment horizontal="center" vertical="center" wrapText="1"/>
    </xf>
    <xf numFmtId="0" fontId="104" fillId="46" borderId="61" xfId="0" applyFont="1" applyFill="1" applyBorder="1" applyAlignment="1">
      <alignment horizontal="center" vertical="center" wrapText="1"/>
    </xf>
    <xf numFmtId="0" fontId="104" fillId="46" borderId="28" xfId="0" applyFont="1" applyFill="1" applyBorder="1" applyAlignment="1">
      <alignment horizontal="center" vertical="center" wrapText="1"/>
    </xf>
    <xf numFmtId="0" fontId="104" fillId="46" borderId="62" xfId="0" applyFont="1" applyFill="1" applyBorder="1" applyAlignment="1">
      <alignment horizontal="center" vertical="center" wrapText="1"/>
    </xf>
    <xf numFmtId="0" fontId="104" fillId="46" borderId="63" xfId="0" applyFont="1" applyFill="1" applyBorder="1" applyAlignment="1">
      <alignment horizontal="center" vertical="center" wrapText="1"/>
    </xf>
    <xf numFmtId="0" fontId="104" fillId="46" borderId="31" xfId="0" applyFont="1" applyFill="1" applyBorder="1" applyAlignment="1">
      <alignment horizontal="center" vertical="center" wrapText="1"/>
    </xf>
    <xf numFmtId="0" fontId="104" fillId="46" borderId="27" xfId="0" applyFont="1" applyFill="1" applyBorder="1" applyAlignment="1">
      <alignment horizontal="center" vertical="center" wrapText="1"/>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4" fillId="0" borderId="17" xfId="49" applyFont="1" applyFill="1" applyBorder="1" applyAlignment="1">
      <alignment horizontal="left" wrapText="1"/>
    </xf>
    <xf numFmtId="0" fontId="34" fillId="0" borderId="0" xfId="49" applyFont="1" applyFill="1" applyBorder="1" applyAlignment="1">
      <alignment horizontal="left" wrapText="1"/>
    </xf>
    <xf numFmtId="0" fontId="34" fillId="0" borderId="18" xfId="49" applyFont="1" applyFill="1" applyBorder="1" applyAlignment="1">
      <alignment horizontal="left" wrapText="1"/>
    </xf>
    <xf numFmtId="0" fontId="34" fillId="0" borderId="11" xfId="49" applyFont="1" applyFill="1" applyBorder="1" applyAlignment="1">
      <alignment horizontal="left" vertical="center" wrapText="1"/>
    </xf>
    <xf numFmtId="0" fontId="34" fillId="0" borderId="21" xfId="49" applyFont="1" applyFill="1" applyBorder="1" applyAlignment="1">
      <alignment horizontal="left" vertical="center" wrapText="1"/>
    </xf>
    <xf numFmtId="0" fontId="34" fillId="0" borderId="12" xfId="49" applyFont="1" applyFill="1" applyBorder="1" applyAlignment="1">
      <alignment horizontal="left" vertical="center" wrapText="1"/>
    </xf>
    <xf numFmtId="0" fontId="24" fillId="0" borderId="0" xfId="46" applyFont="1" applyAlignment="1">
      <alignment horizontal="center"/>
    </xf>
    <xf numFmtId="0" fontId="24" fillId="0" borderId="92" xfId="46" applyFont="1" applyBorder="1" applyAlignment="1">
      <alignment horizontal="center"/>
    </xf>
  </cellXfs>
  <cellStyles count="215">
    <cellStyle name="          _x000d__x000a_386grabber=VGA.3GR_x000d__x000a_" xfId="55"/>
    <cellStyle name="          _x000d__x000a_386grabber=VGA.3GR_x000d__x000a_ 2" xfId="21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0] 2" xfId="65"/>
    <cellStyle name="Comma [0] 2 2" xfId="67"/>
    <cellStyle name="Comma [0] 2 2 2" xfId="98"/>
    <cellStyle name="Comma [0] 2 2 2 2" xfId="193"/>
    <cellStyle name="Comma [0] 2 2 2 3" xfId="146"/>
    <cellStyle name="Comma [0] 2 2 3" xfId="180"/>
    <cellStyle name="Comma [0] 2 2 4" xfId="168"/>
    <cellStyle name="Comma [0] 2 2 5" xfId="136"/>
    <cellStyle name="Comma [0] 2 3" xfId="97"/>
    <cellStyle name="Comma [0] 2 3 2" xfId="192"/>
    <cellStyle name="Comma [0] 2 3 3" xfId="145"/>
    <cellStyle name="Comma [0] 2 4" xfId="133"/>
    <cellStyle name="Comma [0] 2 5" xfId="167"/>
    <cellStyle name="Comma 2" xfId="50"/>
    <cellStyle name="Comma 2 2" xfId="82"/>
    <cellStyle name="Comma 2 2 2" xfId="85"/>
    <cellStyle name="Comma 2 2 2 2" xfId="103"/>
    <cellStyle name="Comma 2 2 2 2 2" xfId="198"/>
    <cellStyle name="Comma 2 2 2 2 3" xfId="151"/>
    <cellStyle name="Comma 2 2 2 3" xfId="184"/>
    <cellStyle name="Comma 2 2 2 4" xfId="173"/>
    <cellStyle name="Comma 2 2 2 5" xfId="140"/>
    <cellStyle name="Comma 2 2 3" xfId="101"/>
    <cellStyle name="Comma 2 2 3 2" xfId="196"/>
    <cellStyle name="Comma 2 2 3 3" xfId="149"/>
    <cellStyle name="Comma 2 2 4" xfId="129"/>
    <cellStyle name="Comma 2 2 5" xfId="171"/>
    <cellStyle name="Comma 2 3" xfId="99"/>
    <cellStyle name="Comma 2 3 2" xfId="194"/>
    <cellStyle name="Comma 2 3 3" xfId="147"/>
    <cellStyle name="Comma 2 4" xfId="181"/>
    <cellStyle name="Comma 2 5" xfId="169"/>
    <cellStyle name="Comma 2 6" xfId="137"/>
    <cellStyle name="Comma 2 7" xfId="68"/>
    <cellStyle name="Comma 3" xfId="78"/>
    <cellStyle name="Comma 3 2" xfId="118"/>
    <cellStyle name="Comma 4" xfId="79"/>
    <cellStyle name="Comma 4 2" xfId="119"/>
    <cellStyle name="Comma 5" xfId="66"/>
    <cellStyle name="Comma 5 2" xfId="116"/>
    <cellStyle name="Comma 6" xfId="75"/>
    <cellStyle name="Comma 6 2" xfId="117"/>
    <cellStyle name="Comma 7" xfId="80"/>
    <cellStyle name="Comma 7 2" xfId="120"/>
    <cellStyle name="Comma 8" xfId="81"/>
    <cellStyle name="Comma 8 2" xfId="121"/>
    <cellStyle name="Currency_HOJA DE TRABAJO" xfId="52"/>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3" builtinId="8"/>
    <cellStyle name="Incorrecto" xfId="7" builtinId="27" customBuiltin="1"/>
    <cellStyle name="Millares" xfId="1" builtinId="3"/>
    <cellStyle name="Millares [0]" xfId="51" builtinId="6"/>
    <cellStyle name="Millares [0] 10" xfId="83"/>
    <cellStyle name="Millares [0] 2" xfId="45"/>
    <cellStyle name="Millares [0] 2 2" xfId="95"/>
    <cellStyle name="Millares [0] 2 2 2" xfId="106"/>
    <cellStyle name="Millares [0] 2 2 2 2" xfId="201"/>
    <cellStyle name="Millares [0] 2 2 2 3" xfId="154"/>
    <cellStyle name="Millares [0] 2 2 3" xfId="189"/>
    <cellStyle name="Millares [0] 2 2 4" xfId="143"/>
    <cellStyle name="Millares [0] 2 3" xfId="130"/>
    <cellStyle name="Millares [0] 2 4" xfId="163"/>
    <cellStyle name="Millares [0] 2 5" xfId="84"/>
    <cellStyle name="Millares [0] 3" xfId="56"/>
    <cellStyle name="Millares [0] 3 2" xfId="105"/>
    <cellStyle name="Millares [0] 3 2 2" xfId="200"/>
    <cellStyle name="Millares [0] 3 2 3" xfId="153"/>
    <cellStyle name="Millares [0] 3 3" xfId="188"/>
    <cellStyle name="Millares [0] 3 4" xfId="172"/>
    <cellStyle name="Millares [0] 3 5" xfId="142"/>
    <cellStyle name="Millares [0] 3 6" xfId="93"/>
    <cellStyle name="Millares [0] 4" xfId="102"/>
    <cellStyle name="Millares [0] 4 2" xfId="197"/>
    <cellStyle name="Millares [0] 4 3" xfId="176"/>
    <cellStyle name="Millares [0] 4 4" xfId="150"/>
    <cellStyle name="Millares [0] 5" xfId="112"/>
    <cellStyle name="Millares [0] 5 2" xfId="202"/>
    <cellStyle name="Millares [0] 5 3" xfId="164"/>
    <cellStyle name="Millares [0] 5 4" xfId="156"/>
    <cellStyle name="Millares [0] 6" xfId="125"/>
    <cellStyle name="Millares [0] 6 2" xfId="207"/>
    <cellStyle name="Millares [0] 6 3" xfId="177"/>
    <cellStyle name="Millares [0] 6 4" xfId="161"/>
    <cellStyle name="Millares [0] 7" xfId="111"/>
    <cellStyle name="Millares [0] 8" xfId="183"/>
    <cellStyle name="Millares [0] 9" xfId="139"/>
    <cellStyle name="Millares 10" xfId="108"/>
    <cellStyle name="Millares 10 2" xfId="128"/>
    <cellStyle name="Millares 11" xfId="134"/>
    <cellStyle name="Millares 11 2" xfId="208"/>
    <cellStyle name="Millares 11 3" xfId="162"/>
    <cellStyle name="Millares 12" xfId="109"/>
    <cellStyle name="Millares 13" xfId="179"/>
    <cellStyle name="Millares 14" xfId="178"/>
    <cellStyle name="Millares 15" xfId="165"/>
    <cellStyle name="Millares 16" xfId="135"/>
    <cellStyle name="Millares 17" xfId="155"/>
    <cellStyle name="Millares 18" xfId="64"/>
    <cellStyle name="Millares 19" xfId="209"/>
    <cellStyle name="Millares 19 2" xfId="90"/>
    <cellStyle name="Millares 19 2 2" xfId="104"/>
    <cellStyle name="Millares 19 2 2 2" xfId="199"/>
    <cellStyle name="Millares 19 2 2 3" xfId="152"/>
    <cellStyle name="Millares 19 2 3" xfId="187"/>
    <cellStyle name="Millares 19 2 4" xfId="141"/>
    <cellStyle name="Millares 2" xfId="54"/>
    <cellStyle name="Millares 2 2" xfId="70"/>
    <cellStyle name="Millares 2 2 2" xfId="100"/>
    <cellStyle name="Millares 2 2 2 2" xfId="195"/>
    <cellStyle name="Millares 2 2 2 3" xfId="148"/>
    <cellStyle name="Millares 2 2 3" xfId="182"/>
    <cellStyle name="Millares 2 2 4" xfId="170"/>
    <cellStyle name="Millares 2 2 5" xfId="138"/>
    <cellStyle name="Millares 2 3" xfId="89"/>
    <cellStyle name="Millares 2 4" xfId="94"/>
    <cellStyle name="Millares 2 4 2" xfId="110"/>
    <cellStyle name="Millares 2 5" xfId="69"/>
    <cellStyle name="Millares 20" xfId="211"/>
    <cellStyle name="Millares 21" xfId="214"/>
    <cellStyle name="Millares 3" xfId="58"/>
    <cellStyle name="Millares 3 2" xfId="71"/>
    <cellStyle name="Millares 4" xfId="57"/>
    <cellStyle name="Millares 4 2" xfId="127"/>
    <cellStyle name="Millares 4 3" xfId="115"/>
    <cellStyle name="Millares 4 3 2" xfId="204"/>
    <cellStyle name="Millares 4 3 3" xfId="158"/>
    <cellStyle name="Millares 4 4" xfId="186"/>
    <cellStyle name="Millares 4 5" xfId="166"/>
    <cellStyle name="Millares 5" xfId="60"/>
    <cellStyle name="Millares 5 2" xfId="131"/>
    <cellStyle name="Millares 5 3" xfId="123"/>
    <cellStyle name="Millares 5 3 2" xfId="205"/>
    <cellStyle name="Millares 5 3 3" xfId="159"/>
    <cellStyle name="Millares 5 4" xfId="185"/>
    <cellStyle name="Millares 5 5" xfId="174"/>
    <cellStyle name="Millares 6" xfId="61"/>
    <cellStyle name="Millares 6 2" xfId="114"/>
    <cellStyle name="Millares 6 3" xfId="124"/>
    <cellStyle name="Millares 6 3 2" xfId="206"/>
    <cellStyle name="Millares 6 3 3" xfId="160"/>
    <cellStyle name="Millares 6 4" xfId="190"/>
    <cellStyle name="Millares 6 5" xfId="175"/>
    <cellStyle name="Millares 7" xfId="59"/>
    <cellStyle name="Millares 7 2" xfId="113"/>
    <cellStyle name="Millares 7 2 2" xfId="203"/>
    <cellStyle name="Millares 7 2 3" xfId="157"/>
    <cellStyle name="Millares 7 3" xfId="126"/>
    <cellStyle name="Millares 7 4" xfId="191"/>
    <cellStyle name="Millares 7 5" xfId="144"/>
    <cellStyle name="Millares 7 6" xfId="96"/>
    <cellStyle name="Millares 8" xfId="62"/>
    <cellStyle name="Millares 8 2" xfId="132"/>
    <cellStyle name="Millares 8 3" xfId="107"/>
    <cellStyle name="Millares 9" xfId="88"/>
    <cellStyle name="Millares 9 2" xfId="122"/>
    <cellStyle name="Neutral" xfId="8" builtinId="28" customBuiltin="1"/>
    <cellStyle name="Normal" xfId="0" builtinId="0"/>
    <cellStyle name="Normal 10" xfId="87"/>
    <cellStyle name="Normal 12" xfId="46"/>
    <cellStyle name="Normal 15" xfId="47"/>
    <cellStyle name="Normal 2" xfId="49"/>
    <cellStyle name="Normal 2 10" xfId="86"/>
    <cellStyle name="Normal 2 2" xfId="72"/>
    <cellStyle name="Normal 2 2 2" xfId="92"/>
    <cellStyle name="Normal 2 3" xfId="91"/>
    <cellStyle name="Normal 2 4" xfId="48"/>
    <cellStyle name="Normal 3" xfId="73"/>
    <cellStyle name="Normal 3 2" xfId="74"/>
    <cellStyle name="Normal 3 3" xfId="43"/>
    <cellStyle name="Normal 5" xfId="77"/>
    <cellStyle name="Normal_Estados Fiscal 1999" xfId="44"/>
    <cellStyle name="Notas" xfId="15" builtinId="10" customBuiltin="1"/>
    <cellStyle name="Porcentaje" xfId="212" builtinId="5"/>
    <cellStyle name="Porcentaje 2" xfId="213"/>
    <cellStyle name="Porcentual 2" xfId="76"/>
    <cellStyle name="Salida" xfId="10" builtinId="21" customBuiltin="1"/>
    <cellStyle name="Texto de advertencia" xfId="14" builtinId="11" customBuiltin="1"/>
    <cellStyle name="Texto explicativo" xfId="16" builtinId="53" customBuiltin="1"/>
    <cellStyle name="Título" xfId="63" builtinId="15" customBuiltin="1"/>
    <cellStyle name="Título 2" xfId="3" builtinId="17" customBuiltin="1"/>
    <cellStyle name="Título 3" xfId="4" builtinId="18" customBuiltin="1"/>
    <cellStyle name="Título 4" xfId="42"/>
    <cellStyle name="Total" xfId="17" builtinId="25" customBuiltin="1"/>
  </cellStyles>
  <dxfs count="0"/>
  <tableStyles count="0" defaultTableStyle="TableStyleMedium2" defaultPivotStyle="PivotStyleLight16"/>
  <colors>
    <mruColors>
      <color rgb="FF66FFFF"/>
      <color rgb="FFFF9966"/>
      <color rgb="FF336699"/>
      <color rgb="FF003366"/>
      <color rgb="FF000066"/>
      <color rgb="FF006699"/>
      <color rgb="FF3333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76199</xdr:colOff>
      <xdr:row>10</xdr:row>
      <xdr:rowOff>152399</xdr:rowOff>
    </xdr:from>
    <xdr:to>
      <xdr:col>7</xdr:col>
      <xdr:colOff>7620</xdr:colOff>
      <xdr:row>32</xdr:row>
      <xdr:rowOff>168472</xdr:rowOff>
    </xdr:to>
    <xdr:pic>
      <xdr:nvPicPr>
        <xdr:cNvPr id="5" name="Imagen 4">
          <a:extLst>
            <a:ext uri="{FF2B5EF4-FFF2-40B4-BE49-F238E27FC236}">
              <a16:creationId xmlns:a16="http://schemas.microsoft.com/office/drawing/2014/main" id="{7A6BB2C1-AB04-435E-8CA9-33B8E58F06A1}"/>
            </a:ext>
          </a:extLst>
        </xdr:cNvPr>
        <xdr:cNvPicPr>
          <a:picLocks noChangeAspect="1"/>
        </xdr:cNvPicPr>
      </xdr:nvPicPr>
      <xdr:blipFill rotWithShape="1">
        <a:blip xmlns:r="http://schemas.openxmlformats.org/officeDocument/2006/relationships" r:embed="rId1">
          <a:alphaModFix amt="8000"/>
        </a:blip>
        <a:srcRect l="4057"/>
        <a:stretch/>
      </xdr:blipFill>
      <xdr:spPr>
        <a:xfrm>
          <a:off x="1737359" y="2385059"/>
          <a:ext cx="3101341" cy="3048833"/>
        </a:xfrm>
        <a:prstGeom prst="rect">
          <a:avLst/>
        </a:prstGeom>
        <a:effectLst>
          <a:outerShdw blurRad="50800" dist="50800" dir="5400000" algn="ctr" rotWithShape="0">
            <a:srgbClr val="000000">
              <a:alpha val="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xdr:row>
      <xdr:rowOff>66674</xdr:rowOff>
    </xdr:from>
    <xdr:to>
      <xdr:col>2</xdr:col>
      <xdr:colOff>1336145</xdr:colOff>
      <xdr:row>4</xdr:row>
      <xdr:rowOff>66674</xdr:rowOff>
    </xdr:to>
    <xdr:pic>
      <xdr:nvPicPr>
        <xdr:cNvPr id="2" name="Imagen 1">
          <a:extLst>
            <a:ext uri="{FF2B5EF4-FFF2-40B4-BE49-F238E27FC236}">
              <a16:creationId xmlns:a16="http://schemas.microsoft.com/office/drawing/2014/main" id="{01BCCDDC-5F53-4D10-BE69-F98B8F60B8CF}"/>
            </a:ext>
          </a:extLst>
        </xdr:cNvPr>
        <xdr:cNvPicPr>
          <a:picLocks noChangeAspect="1"/>
        </xdr:cNvPicPr>
      </xdr:nvPicPr>
      <xdr:blipFill>
        <a:blip xmlns:r="http://schemas.openxmlformats.org/officeDocument/2006/relationships" r:embed="rId1"/>
        <a:stretch>
          <a:fillRect/>
        </a:stretch>
      </xdr:blipFill>
      <xdr:spPr>
        <a:xfrm>
          <a:off x="228600" y="211454"/>
          <a:ext cx="1938972" cy="434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rrerepy02\Contabilidad\ITAU%20CASA%20DE%20BOLSA\INFORMES%20A%20LA%20CNV\2021\01.%20Informe%20al%2031.03.2021\Ita&#250;%20Invest%20CBSA_Composiciones%20de%20Cuentas%20al%2031.03.2021%20-%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 ML"/>
      <sheetName val="BALANCE - ME"/>
      <sheetName val="COMPOSICION DE CUENTAS"/>
      <sheetName val="TITULOS - CARTERA PROPIA"/>
      <sheetName val="TITULOS EN REPORTO"/>
      <sheetName val="PRIMA - REPO"/>
    </sheetNames>
    <sheetDataSet>
      <sheetData sheetId="0"/>
      <sheetData sheetId="1"/>
      <sheetData sheetId="2">
        <row r="4">
          <cell r="G4">
            <v>6277.54</v>
          </cell>
        </row>
        <row r="76">
          <cell r="F76">
            <v>7774008000</v>
          </cell>
        </row>
        <row r="77">
          <cell r="F77">
            <v>0</v>
          </cell>
        </row>
        <row r="78">
          <cell r="F78">
            <v>0</v>
          </cell>
        </row>
        <row r="79">
          <cell r="F79">
            <v>0</v>
          </cell>
        </row>
        <row r="80">
          <cell r="F80">
            <v>0</v>
          </cell>
        </row>
        <row r="81">
          <cell r="F81">
            <v>0</v>
          </cell>
        </row>
        <row r="82">
          <cell r="F82">
            <v>0</v>
          </cell>
        </row>
        <row r="83">
          <cell r="F83">
            <v>0</v>
          </cell>
        </row>
        <row r="84">
          <cell r="F84">
            <v>0</v>
          </cell>
        </row>
        <row r="85">
          <cell r="F85">
            <v>134391296.90959999</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57596416.219419815</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3">
          <cell r="F113">
            <v>0</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vmlDrawing" Target="../drawings/vmlDrawing2.vml"/><Relationship Id="rId4"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2:J34"/>
  <sheetViews>
    <sheetView showGridLines="0" zoomScaleNormal="100" zoomScaleSheetLayoutView="100" workbookViewId="0"/>
  </sheetViews>
  <sheetFormatPr baseColWidth="10" defaultColWidth="11.5703125" defaultRowHeight="15"/>
  <cols>
    <col min="1" max="1" width="3.140625" style="65" customWidth="1"/>
    <col min="2" max="2" width="9.5703125" style="65" customWidth="1"/>
    <col min="3" max="7" width="11.5703125" style="65"/>
    <col min="8" max="8" width="15" style="65" customWidth="1"/>
    <col min="9" max="16384" width="11.5703125" style="65"/>
  </cols>
  <sheetData>
    <row r="2" spans="1:10" ht="14.45" customHeight="1">
      <c r="A2" s="87"/>
      <c r="B2" s="887" t="s">
        <v>1463</v>
      </c>
      <c r="C2" s="887"/>
      <c r="D2" s="887"/>
      <c r="E2" s="887"/>
      <c r="F2" s="887"/>
      <c r="G2" s="887"/>
      <c r="H2" s="887"/>
      <c r="I2" s="887"/>
      <c r="J2" s="87"/>
    </row>
    <row r="3" spans="1:10" ht="4.9000000000000004" customHeight="1">
      <c r="A3" s="87"/>
      <c r="B3" s="887"/>
      <c r="C3" s="887"/>
      <c r="D3" s="887"/>
      <c r="E3" s="887"/>
      <c r="F3" s="887"/>
      <c r="G3" s="887"/>
      <c r="H3" s="887"/>
      <c r="I3" s="887"/>
      <c r="J3" s="87"/>
    </row>
    <row r="4" spans="1:10" ht="20.45" customHeight="1">
      <c r="A4" s="87"/>
      <c r="B4" s="887"/>
      <c r="C4" s="887"/>
      <c r="D4" s="887"/>
      <c r="E4" s="887"/>
      <c r="F4" s="887"/>
      <c r="G4" s="887"/>
      <c r="H4" s="887"/>
      <c r="I4" s="887"/>
      <c r="J4" s="87"/>
    </row>
    <row r="5" spans="1:10" ht="20.45" customHeight="1">
      <c r="A5" s="87"/>
      <c r="B5" s="887"/>
      <c r="C5" s="887"/>
      <c r="D5" s="887"/>
      <c r="E5" s="887"/>
      <c r="F5" s="887"/>
      <c r="G5" s="887"/>
      <c r="H5" s="887"/>
      <c r="I5" s="887"/>
      <c r="J5" s="87"/>
    </row>
    <row r="6" spans="1:10">
      <c r="A6" s="87"/>
      <c r="B6" s="888"/>
      <c r="C6" s="888"/>
      <c r="D6" s="888"/>
      <c r="E6" s="888"/>
      <c r="F6" s="888"/>
      <c r="G6" s="888"/>
      <c r="H6" s="888"/>
      <c r="I6" s="888"/>
      <c r="J6" s="87"/>
    </row>
    <row r="7" spans="1:10" ht="15.75">
      <c r="A7" s="87"/>
      <c r="B7" s="87"/>
      <c r="C7" s="43"/>
      <c r="D7" s="87"/>
      <c r="E7" s="87"/>
      <c r="F7" s="87"/>
      <c r="G7" s="87"/>
      <c r="H7" s="87"/>
      <c r="I7" s="87"/>
      <c r="J7" s="87"/>
    </row>
    <row r="8" spans="1:10" ht="15.75">
      <c r="A8" s="87"/>
      <c r="B8" s="886" t="s">
        <v>1479</v>
      </c>
      <c r="C8" s="886"/>
      <c r="D8" s="886"/>
      <c r="E8" s="886"/>
      <c r="F8" s="886"/>
      <c r="G8" s="886"/>
      <c r="H8" s="886"/>
      <c r="I8" s="886"/>
      <c r="J8" s="87"/>
    </row>
    <row r="9" spans="1:10" ht="15.75">
      <c r="A9" s="87"/>
      <c r="B9" s="886" t="s">
        <v>1476</v>
      </c>
      <c r="C9" s="886"/>
      <c r="D9" s="886"/>
      <c r="E9" s="886"/>
      <c r="F9" s="886"/>
      <c r="G9" s="886"/>
      <c r="H9" s="886"/>
      <c r="I9" s="886"/>
      <c r="J9" s="87"/>
    </row>
    <row r="10" spans="1:10" ht="15.75" thickBot="1">
      <c r="A10" s="87"/>
      <c r="B10" s="87"/>
      <c r="C10" s="87"/>
      <c r="D10" s="87"/>
      <c r="E10" s="87"/>
      <c r="F10" s="87"/>
      <c r="G10" s="87"/>
      <c r="H10" s="87"/>
      <c r="I10" s="87"/>
      <c r="J10" s="87"/>
    </row>
    <row r="11" spans="1:10">
      <c r="A11" s="87"/>
      <c r="B11" s="351"/>
      <c r="C11" s="351"/>
      <c r="D11" s="351"/>
      <c r="E11" s="351"/>
      <c r="F11" s="351"/>
      <c r="G11" s="351"/>
      <c r="H11" s="351"/>
      <c r="I11" s="351"/>
      <c r="J11" s="87"/>
    </row>
    <row r="12" spans="1:10">
      <c r="A12" s="87"/>
      <c r="B12" s="87"/>
      <c r="C12" s="87"/>
      <c r="D12" s="87"/>
      <c r="E12" s="87"/>
      <c r="F12" s="87"/>
      <c r="G12" s="87"/>
      <c r="H12" s="87"/>
      <c r="I12" s="350" t="s">
        <v>1135</v>
      </c>
      <c r="J12" s="87"/>
    </row>
    <row r="13" spans="1:10" ht="9" customHeight="1">
      <c r="A13" s="87"/>
      <c r="B13" s="87"/>
      <c r="C13" s="87"/>
      <c r="D13" s="87"/>
      <c r="E13" s="87"/>
      <c r="F13" s="87"/>
      <c r="G13" s="87"/>
      <c r="H13" s="87"/>
      <c r="I13" s="350"/>
      <c r="J13" s="87"/>
    </row>
    <row r="14" spans="1:10" ht="13.15" customHeight="1">
      <c r="A14" s="87"/>
      <c r="B14" s="87" t="s">
        <v>1131</v>
      </c>
      <c r="C14" s="87"/>
      <c r="D14" s="87"/>
      <c r="E14" s="87"/>
      <c r="F14" s="87"/>
      <c r="G14" s="87"/>
      <c r="H14" s="87"/>
      <c r="I14" s="469">
        <v>1</v>
      </c>
      <c r="J14" s="87"/>
    </row>
    <row r="15" spans="1:10" ht="7.5" customHeight="1">
      <c r="A15" s="87"/>
      <c r="B15" s="87"/>
      <c r="C15" s="87"/>
      <c r="D15" s="87"/>
      <c r="E15" s="87"/>
      <c r="F15" s="87"/>
      <c r="G15" s="87"/>
      <c r="H15" s="87"/>
      <c r="I15" s="353"/>
      <c r="J15" s="87"/>
    </row>
    <row r="16" spans="1:10">
      <c r="A16" s="87"/>
      <c r="B16" s="87" t="s">
        <v>1129</v>
      </c>
      <c r="C16" s="87"/>
      <c r="D16" s="87"/>
      <c r="E16" s="87"/>
      <c r="F16" s="87"/>
      <c r="G16" s="87"/>
      <c r="H16" s="87"/>
      <c r="I16" s="469">
        <v>2</v>
      </c>
      <c r="J16" s="87"/>
    </row>
    <row r="17" spans="1:10" ht="7.5" customHeight="1">
      <c r="A17" s="87"/>
      <c r="B17" s="87"/>
      <c r="C17" s="87"/>
      <c r="D17" s="87"/>
      <c r="E17" s="87"/>
      <c r="F17" s="87"/>
      <c r="G17" s="87"/>
      <c r="H17" s="87"/>
      <c r="I17" s="353"/>
      <c r="J17" s="87"/>
    </row>
    <row r="18" spans="1:10">
      <c r="A18" s="87"/>
      <c r="B18" s="87" t="s">
        <v>237</v>
      </c>
      <c r="C18" s="87"/>
      <c r="D18" s="87"/>
      <c r="E18" s="87"/>
      <c r="F18" s="87"/>
      <c r="G18" s="87"/>
      <c r="H18" s="87"/>
      <c r="I18" s="469">
        <v>3</v>
      </c>
      <c r="J18" s="87"/>
    </row>
    <row r="19" spans="1:10" ht="7.5" customHeight="1">
      <c r="A19" s="87"/>
      <c r="B19" s="87"/>
      <c r="C19" s="87"/>
      <c r="D19" s="87"/>
      <c r="E19" s="87"/>
      <c r="F19" s="87"/>
      <c r="G19" s="87"/>
      <c r="H19" s="87"/>
      <c r="I19" s="353"/>
      <c r="J19" s="87"/>
    </row>
    <row r="20" spans="1:10">
      <c r="A20" s="87"/>
      <c r="B20" s="87" t="s">
        <v>1130</v>
      </c>
      <c r="C20" s="87"/>
      <c r="D20" s="87"/>
      <c r="E20" s="87"/>
      <c r="F20" s="87"/>
      <c r="G20" s="87"/>
      <c r="H20" s="87"/>
      <c r="I20" s="469">
        <v>4</v>
      </c>
      <c r="J20" s="87"/>
    </row>
    <row r="21" spans="1:10" ht="7.5" customHeight="1">
      <c r="A21" s="87"/>
      <c r="B21" s="87"/>
      <c r="C21" s="87"/>
      <c r="D21" s="87"/>
      <c r="E21" s="87"/>
      <c r="F21" s="87"/>
      <c r="G21" s="87"/>
      <c r="H21" s="87"/>
      <c r="I21" s="353"/>
      <c r="J21" s="87"/>
    </row>
    <row r="22" spans="1:10">
      <c r="A22" s="87"/>
      <c r="B22" s="87" t="s">
        <v>1132</v>
      </c>
      <c r="C22" s="87"/>
      <c r="D22" s="87"/>
      <c r="E22" s="87"/>
      <c r="F22" s="87"/>
      <c r="G22" s="87"/>
      <c r="H22" s="87"/>
      <c r="I22" s="469">
        <v>5</v>
      </c>
      <c r="J22" s="87"/>
    </row>
    <row r="23" spans="1:10" ht="7.5" customHeight="1">
      <c r="A23" s="87"/>
      <c r="B23" s="87"/>
      <c r="C23" s="87"/>
      <c r="D23" s="87"/>
      <c r="E23" s="87"/>
      <c r="F23" s="87"/>
      <c r="G23" s="87"/>
      <c r="H23" s="87"/>
      <c r="I23" s="353"/>
      <c r="J23" s="87"/>
    </row>
    <row r="24" spans="1:10">
      <c r="A24" s="87"/>
      <c r="B24" s="87" t="s">
        <v>1133</v>
      </c>
      <c r="C24" s="87"/>
      <c r="D24" s="87"/>
      <c r="E24" s="87"/>
      <c r="F24" s="87"/>
      <c r="G24" s="87"/>
      <c r="H24" s="87"/>
      <c r="I24" s="469">
        <v>6</v>
      </c>
      <c r="J24" s="87"/>
    </row>
    <row r="25" spans="1:10" ht="7.5" customHeight="1">
      <c r="A25" s="87"/>
      <c r="B25" s="87"/>
      <c r="C25" s="87"/>
      <c r="D25" s="87"/>
      <c r="E25" s="87"/>
      <c r="F25" s="87"/>
      <c r="G25" s="87"/>
      <c r="H25" s="87"/>
      <c r="I25" s="469"/>
      <c r="J25" s="87"/>
    </row>
    <row r="26" spans="1:10">
      <c r="A26" s="87"/>
      <c r="B26" s="87" t="s">
        <v>1136</v>
      </c>
      <c r="C26" s="87"/>
      <c r="D26" s="87"/>
      <c r="E26" s="87"/>
      <c r="F26" s="87"/>
      <c r="G26" s="87"/>
      <c r="H26" s="87"/>
      <c r="I26" s="469">
        <v>7</v>
      </c>
      <c r="J26" s="87"/>
    </row>
    <row r="27" spans="1:10" ht="7.5" customHeight="1">
      <c r="A27" s="87"/>
      <c r="B27" s="87"/>
      <c r="C27" s="87"/>
      <c r="D27" s="87"/>
      <c r="E27" s="87"/>
      <c r="F27" s="87"/>
      <c r="G27" s="87"/>
      <c r="H27" s="87"/>
      <c r="I27" s="469"/>
      <c r="J27" s="87"/>
    </row>
    <row r="28" spans="1:10">
      <c r="A28" s="87"/>
      <c r="B28" s="87" t="s">
        <v>1137</v>
      </c>
      <c r="C28" s="87"/>
      <c r="D28" s="87"/>
      <c r="E28" s="87"/>
      <c r="F28" s="87"/>
      <c r="G28" s="87"/>
      <c r="H28" s="87"/>
      <c r="I28" s="469">
        <v>8</v>
      </c>
      <c r="J28" s="87"/>
    </row>
    <row r="29" spans="1:10" ht="7.5" customHeight="1">
      <c r="A29" s="87"/>
      <c r="B29" s="87"/>
      <c r="C29" s="87"/>
      <c r="D29" s="87"/>
      <c r="E29" s="87"/>
      <c r="F29" s="87"/>
      <c r="G29" s="87"/>
      <c r="H29" s="87"/>
      <c r="I29" s="469"/>
      <c r="J29" s="87"/>
    </row>
    <row r="30" spans="1:10">
      <c r="A30" s="87"/>
      <c r="B30" s="87" t="s">
        <v>1138</v>
      </c>
      <c r="C30" s="87"/>
      <c r="D30" s="87"/>
      <c r="E30" s="87"/>
      <c r="F30" s="87"/>
      <c r="G30" s="87"/>
      <c r="H30" s="87"/>
      <c r="I30" s="469">
        <v>9</v>
      </c>
      <c r="J30" s="87"/>
    </row>
    <row r="31" spans="1:10" ht="7.5" customHeight="1">
      <c r="A31" s="87"/>
      <c r="B31" s="87"/>
      <c r="C31" s="87"/>
      <c r="D31" s="87"/>
      <c r="E31" s="87"/>
      <c r="F31" s="87"/>
      <c r="G31" s="87"/>
      <c r="H31" s="87"/>
      <c r="I31" s="469"/>
      <c r="J31" s="87"/>
    </row>
    <row r="32" spans="1:10">
      <c r="A32" s="87"/>
      <c r="B32" s="87" t="s">
        <v>1134</v>
      </c>
      <c r="C32" s="87"/>
      <c r="D32" s="87"/>
      <c r="E32" s="87"/>
      <c r="F32" s="87"/>
      <c r="G32" s="87"/>
      <c r="H32" s="87"/>
      <c r="I32" s="469">
        <v>10</v>
      </c>
      <c r="J32" s="87"/>
    </row>
    <row r="33" spans="1:10">
      <c r="A33" s="87"/>
      <c r="B33" s="87"/>
      <c r="C33" s="87"/>
      <c r="D33" s="87"/>
      <c r="E33" s="87"/>
      <c r="F33" s="87"/>
      <c r="G33" s="87"/>
      <c r="H33" s="87"/>
      <c r="I33" s="353"/>
      <c r="J33" s="87"/>
    </row>
    <row r="34" spans="1:10" ht="15.75" thickBot="1">
      <c r="A34" s="87"/>
      <c r="B34" s="352"/>
      <c r="C34" s="352"/>
      <c r="D34" s="352"/>
      <c r="E34" s="352"/>
      <c r="F34" s="352"/>
      <c r="G34" s="352"/>
      <c r="H34" s="352"/>
      <c r="I34" s="354"/>
      <c r="J34" s="87"/>
    </row>
  </sheetData>
  <customSheetViews>
    <customSheetView guid="{7F8679DA-D059-4901-ACAC-85DFCE49504A}" showGridLines="0">
      <pageMargins left="0.7" right="0.7" top="0.75" bottom="0.75" header="0.3" footer="0.3"/>
      <pageSetup paperSize="9" scale="84" orientation="portrait" verticalDpi="0" r:id="rId1"/>
    </customSheetView>
    <customSheetView guid="{599159CD-1620-491F-A2F6-FFBFC633DFF1}" showGridLines="0">
      <pageMargins left="0.7" right="0.7" top="0.75" bottom="0.75" header="0.3" footer="0.3"/>
      <pageSetup paperSize="9" scale="84" orientation="portrait" verticalDpi="0" r:id="rId2"/>
    </customSheetView>
  </customSheetViews>
  <mergeCells count="3">
    <mergeCell ref="B8:I8"/>
    <mergeCell ref="B9:I9"/>
    <mergeCell ref="B2:I6"/>
  </mergeCells>
  <hyperlinks>
    <hyperlink ref="I14" location="'Información general'!A1" display="'Información general'!A1"/>
    <hyperlink ref="I16" location="'Balance General'!A1" display="'Balance General'!A1"/>
    <hyperlink ref="I18" location="'Estado de Resultados'!A1" display="'Estado de Resultados'!A1"/>
    <hyperlink ref="I20" location="'Flujo de Efectivo'!A1" display="'Flujo de Efectivo'!A1"/>
    <hyperlink ref="I22" location="'Variación Patrimonio Neto'!A1" display="'Variación Patrimonio Neto'!A1"/>
    <hyperlink ref="I32" location="'Nota 6 a Nota 12'!A1" display="'Nota 6 a Nota 12'!A1"/>
    <hyperlink ref="I24" location="'Notas 1 a Nota 4'!A1" display="'Notas 1 a Nota 4'!A1"/>
    <hyperlink ref="I26" location="'Nota 5 - Inc. 5.a a 5.d'!A1" display="'Nota 5 - Inc. 5.a a 5.d'!A1"/>
    <hyperlink ref="I28" location="'Nota 5 - Inc. 5.e'!A1" display="'Nota 5 - Inc. 5.e'!A1"/>
    <hyperlink ref="I30" location="'Nota 5 - Inc. 5.f a 5aa'!A1" display="'Nota 5 - Inc. 5.f a 5aa'!A1"/>
  </hyperlinks>
  <pageMargins left="0.7" right="0.7" top="0.75" bottom="0.75" header="0.3" footer="0.3"/>
  <pageSetup paperSize="9" scale="84" orientation="portrait" verticalDpi="0" r:id="rId3"/>
  <headerFooter>
    <oddHeader xml:space="preserve">&amp;C
</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2:M53"/>
  <sheetViews>
    <sheetView showGridLines="0" topLeftCell="A22" zoomScale="80" zoomScaleNormal="80" zoomScaleSheetLayoutView="80" workbookViewId="0">
      <selection activeCell="J40" sqref="J40"/>
    </sheetView>
  </sheetViews>
  <sheetFormatPr baseColWidth="10" defaultColWidth="11.42578125" defaultRowHeight="15.75"/>
  <cols>
    <col min="1" max="1" width="3.42578125" style="2" customWidth="1"/>
    <col min="2" max="2" width="61.42578125" style="3" customWidth="1"/>
    <col min="3" max="3" width="17" style="3" bestFit="1" customWidth="1"/>
    <col min="4" max="4" width="10.42578125" style="16" customWidth="1"/>
    <col min="5" max="5" width="28" style="3" customWidth="1"/>
    <col min="6" max="6" width="25.5703125" style="5" customWidth="1"/>
    <col min="7" max="8" width="3" style="2" customWidth="1"/>
    <col min="9" max="9" width="24.5703125" style="2" customWidth="1"/>
    <col min="10" max="10" width="19" style="2" bestFit="1" customWidth="1"/>
    <col min="11" max="16384" width="11.42578125" style="2"/>
  </cols>
  <sheetData>
    <row r="2" spans="2:9" s="41" customFormat="1" ht="19.5">
      <c r="B2" s="915" t="s">
        <v>1180</v>
      </c>
      <c r="C2" s="915"/>
      <c r="D2" s="915"/>
      <c r="E2" s="915"/>
      <c r="F2" s="915"/>
      <c r="G2" s="40"/>
      <c r="H2" s="40"/>
      <c r="I2" s="40"/>
    </row>
    <row r="3" spans="2:9" s="41" customFormat="1">
      <c r="B3" s="925" t="s">
        <v>1068</v>
      </c>
      <c r="C3" s="925"/>
      <c r="D3" s="925"/>
      <c r="E3" s="925"/>
      <c r="F3" s="925"/>
      <c r="G3" s="37"/>
      <c r="H3" s="37"/>
      <c r="I3" s="37"/>
    </row>
    <row r="4" spans="2:9" s="41" customFormat="1">
      <c r="B4" s="368" t="s">
        <v>1347</v>
      </c>
      <c r="C4" s="262"/>
      <c r="D4" s="262"/>
      <c r="E4" s="476"/>
      <c r="F4" s="476"/>
      <c r="G4" s="37"/>
      <c r="H4" s="37"/>
      <c r="I4" s="37"/>
    </row>
    <row r="5" spans="2:9" s="41" customFormat="1">
      <c r="B5" s="368" t="s">
        <v>1216</v>
      </c>
      <c r="C5" s="470"/>
      <c r="D5" s="470"/>
      <c r="E5" s="476"/>
      <c r="F5" s="476"/>
      <c r="G5" s="37"/>
      <c r="H5" s="37"/>
      <c r="I5" s="37"/>
    </row>
    <row r="6" spans="2:9" s="41" customFormat="1" ht="17.25">
      <c r="B6" s="924" t="s">
        <v>480</v>
      </c>
      <c r="C6" s="924"/>
      <c r="D6" s="924"/>
      <c r="E6" s="924"/>
      <c r="F6" s="924"/>
      <c r="G6" s="37"/>
      <c r="H6" s="37"/>
      <c r="I6" s="37"/>
    </row>
    <row r="7" spans="2:9" s="41" customFormat="1">
      <c r="B7" s="364"/>
      <c r="C7" s="365"/>
      <c r="D7" s="365"/>
      <c r="E7" s="365"/>
      <c r="F7" s="366"/>
      <c r="G7" s="367"/>
    </row>
    <row r="8" spans="2:9">
      <c r="B8" s="249"/>
      <c r="C8" s="250"/>
      <c r="D8" s="251"/>
      <c r="E8" s="252">
        <v>44286</v>
      </c>
      <c r="F8" s="386">
        <v>43921</v>
      </c>
    </row>
    <row r="9" spans="2:9" ht="31.5" customHeight="1">
      <c r="B9" s="929" t="s">
        <v>48</v>
      </c>
      <c r="C9" s="930"/>
      <c r="D9" s="931"/>
      <c r="E9" s="382"/>
      <c r="F9" s="387"/>
    </row>
    <row r="10" spans="2:9" s="15" customFormat="1">
      <c r="B10" s="20" t="s">
        <v>1144</v>
      </c>
      <c r="C10" s="21"/>
      <c r="D10" s="21"/>
      <c r="E10" s="294">
        <v>885050087</v>
      </c>
      <c r="F10" s="263">
        <v>1852200022</v>
      </c>
    </row>
    <row r="11" spans="2:9" s="15" customFormat="1">
      <c r="B11" s="20" t="s">
        <v>49</v>
      </c>
      <c r="C11" s="21"/>
      <c r="D11" s="21"/>
      <c r="E11" s="294">
        <v>-1169184604</v>
      </c>
      <c r="F11" s="263">
        <v>-23718334</v>
      </c>
    </row>
    <row r="12" spans="2:9" s="15" customFormat="1">
      <c r="B12" s="20" t="s">
        <v>115</v>
      </c>
      <c r="C12" s="21"/>
      <c r="D12" s="21"/>
      <c r="E12" s="294">
        <v>-492986060</v>
      </c>
      <c r="F12" s="263">
        <v>-1232230470</v>
      </c>
    </row>
    <row r="13" spans="2:9" s="15" customFormat="1">
      <c r="B13" s="921" t="s">
        <v>50</v>
      </c>
      <c r="C13" s="922"/>
      <c r="D13" s="923"/>
      <c r="E13" s="265">
        <v>-777120577</v>
      </c>
      <c r="F13" s="264">
        <v>596251218</v>
      </c>
    </row>
    <row r="14" spans="2:9" s="15" customFormat="1">
      <c r="B14" s="22" t="s">
        <v>116</v>
      </c>
      <c r="C14" s="23"/>
      <c r="D14" s="23"/>
      <c r="E14" s="265">
        <v>0</v>
      </c>
      <c r="F14" s="264">
        <v>0</v>
      </c>
    </row>
    <row r="15" spans="2:9" s="15" customFormat="1">
      <c r="B15" s="20" t="s">
        <v>117</v>
      </c>
      <c r="C15" s="23"/>
      <c r="D15" s="23"/>
      <c r="E15" s="294">
        <v>0</v>
      </c>
      <c r="F15" s="263">
        <v>0</v>
      </c>
    </row>
    <row r="16" spans="2:9" s="15" customFormat="1">
      <c r="B16" s="22" t="s">
        <v>118</v>
      </c>
      <c r="C16" s="23"/>
      <c r="D16" s="23"/>
      <c r="E16" s="265">
        <v>-329879</v>
      </c>
      <c r="F16" s="264">
        <v>-6366700</v>
      </c>
    </row>
    <row r="17" spans="2:10" s="15" customFormat="1">
      <c r="B17" s="20" t="s">
        <v>315</v>
      </c>
      <c r="C17" s="21"/>
      <c r="D17" s="21"/>
      <c r="E17" s="294">
        <v>-329879</v>
      </c>
      <c r="F17" s="263">
        <v>-6366700</v>
      </c>
      <c r="H17" s="24"/>
      <c r="J17" s="139"/>
    </row>
    <row r="18" spans="2:10" s="15" customFormat="1">
      <c r="B18" s="921" t="s">
        <v>119</v>
      </c>
      <c r="C18" s="922"/>
      <c r="D18" s="923"/>
      <c r="E18" s="265">
        <v>-777450456</v>
      </c>
      <c r="F18" s="264">
        <v>589884518</v>
      </c>
      <c r="H18" s="24"/>
      <c r="J18" s="139"/>
    </row>
    <row r="19" spans="2:10" s="15" customFormat="1">
      <c r="B19" s="20" t="s">
        <v>238</v>
      </c>
      <c r="C19" s="21"/>
      <c r="D19" s="23"/>
      <c r="E19" s="294">
        <v>0</v>
      </c>
      <c r="F19" s="263">
        <v>17911424</v>
      </c>
      <c r="H19" s="24"/>
      <c r="I19" s="139"/>
    </row>
    <row r="20" spans="2:10" s="15" customFormat="1">
      <c r="B20" s="22" t="s">
        <v>51</v>
      </c>
      <c r="C20" s="23"/>
      <c r="D20" s="23"/>
      <c r="E20" s="383">
        <v>-777450456</v>
      </c>
      <c r="F20" s="264">
        <v>607795942</v>
      </c>
      <c r="H20" s="24"/>
    </row>
    <row r="21" spans="2:10" s="15" customFormat="1" ht="7.9" customHeight="1">
      <c r="B21" s="22"/>
      <c r="C21" s="23"/>
      <c r="D21" s="23"/>
      <c r="E21" s="265"/>
      <c r="F21" s="264"/>
      <c r="H21" s="24"/>
    </row>
    <row r="22" spans="2:10" s="15" customFormat="1" ht="31.5" customHeight="1">
      <c r="B22" s="921" t="s">
        <v>52</v>
      </c>
      <c r="C22" s="922"/>
      <c r="D22" s="923"/>
      <c r="E22" s="266"/>
      <c r="F22" s="263"/>
      <c r="H22" s="24"/>
    </row>
    <row r="23" spans="2:10" s="15" customFormat="1">
      <c r="B23" s="53" t="s">
        <v>120</v>
      </c>
      <c r="C23" s="54"/>
      <c r="D23" s="23"/>
      <c r="E23" s="294">
        <v>-6374790328</v>
      </c>
      <c r="F23" s="263">
        <v>-11265511</v>
      </c>
      <c r="H23" s="24"/>
    </row>
    <row r="24" spans="2:10" s="15" customFormat="1" ht="15.75" customHeight="1">
      <c r="B24" s="158" t="s">
        <v>1069</v>
      </c>
      <c r="C24" s="159"/>
      <c r="D24" s="23"/>
      <c r="E24" s="294">
        <v>0</v>
      </c>
      <c r="F24" s="263">
        <v>0</v>
      </c>
      <c r="H24" s="24"/>
    </row>
    <row r="25" spans="2:10" s="15" customFormat="1">
      <c r="B25" s="926" t="s">
        <v>322</v>
      </c>
      <c r="C25" s="927"/>
      <c r="D25" s="928"/>
      <c r="E25" s="294">
        <v>0</v>
      </c>
      <c r="F25" s="263">
        <v>0</v>
      </c>
      <c r="H25" s="24"/>
    </row>
    <row r="26" spans="2:10" s="15" customFormat="1" ht="15.75" customHeight="1">
      <c r="B26" s="20" t="s">
        <v>121</v>
      </c>
      <c r="C26" s="21"/>
      <c r="D26" s="21"/>
      <c r="E26" s="294">
        <v>559293507</v>
      </c>
      <c r="F26" s="263">
        <v>0</v>
      </c>
    </row>
    <row r="27" spans="2:10" s="15" customFormat="1" ht="63" hidden="1" customHeight="1">
      <c r="B27" s="20" t="s">
        <v>53</v>
      </c>
      <c r="C27" s="21"/>
      <c r="D27" s="21"/>
      <c r="E27" s="294">
        <v>0</v>
      </c>
      <c r="F27" s="263">
        <v>0</v>
      </c>
    </row>
    <row r="28" spans="2:10" s="15" customFormat="1">
      <c r="B28" s="20" t="s">
        <v>122</v>
      </c>
      <c r="C28" s="21"/>
      <c r="D28" s="21"/>
      <c r="E28" s="294">
        <v>0</v>
      </c>
      <c r="F28" s="263">
        <v>0</v>
      </c>
    </row>
    <row r="29" spans="2:10" s="15" customFormat="1">
      <c r="B29" s="22" t="s">
        <v>123</v>
      </c>
      <c r="C29" s="23"/>
      <c r="D29" s="23"/>
      <c r="E29" s="265">
        <v>-5815496821</v>
      </c>
      <c r="F29" s="264">
        <v>-11265511</v>
      </c>
    </row>
    <row r="30" spans="2:10" s="15" customFormat="1" ht="7.5" customHeight="1">
      <c r="B30" s="22"/>
      <c r="C30" s="23"/>
      <c r="D30" s="23"/>
      <c r="E30" s="294"/>
      <c r="F30" s="264"/>
    </row>
    <row r="31" spans="2:10" s="15" customFormat="1" ht="31.5" customHeight="1">
      <c r="B31" s="921" t="s">
        <v>54</v>
      </c>
      <c r="C31" s="922"/>
      <c r="D31" s="923"/>
      <c r="E31" s="294"/>
      <c r="F31" s="263"/>
    </row>
    <row r="32" spans="2:10" s="15" customFormat="1">
      <c r="B32" s="20" t="s">
        <v>321</v>
      </c>
      <c r="C32" s="21"/>
      <c r="D32" s="21"/>
      <c r="E32" s="294">
        <v>0</v>
      </c>
      <c r="F32" s="263">
        <v>0</v>
      </c>
    </row>
    <row r="33" spans="2:11" s="15" customFormat="1">
      <c r="B33" s="20" t="s">
        <v>55</v>
      </c>
      <c r="C33" s="21"/>
      <c r="D33" s="21"/>
      <c r="E33" s="294">
        <v>0</v>
      </c>
      <c r="F33" s="263">
        <v>0</v>
      </c>
    </row>
    <row r="34" spans="2:11" s="15" customFormat="1">
      <c r="B34" s="20" t="s">
        <v>320</v>
      </c>
      <c r="C34" s="21"/>
      <c r="D34" s="21"/>
      <c r="E34" s="384">
        <v>0</v>
      </c>
      <c r="F34" s="263">
        <v>0</v>
      </c>
      <c r="H34" s="25"/>
    </row>
    <row r="35" spans="2:11" s="15" customFormat="1" ht="15.75" customHeight="1">
      <c r="B35" s="20" t="s">
        <v>68</v>
      </c>
      <c r="C35" s="21"/>
      <c r="D35" s="21"/>
      <c r="E35" s="384">
        <v>0</v>
      </c>
      <c r="F35" s="263">
        <v>0</v>
      </c>
      <c r="H35" s="17"/>
    </row>
    <row r="36" spans="2:11" s="15" customFormat="1">
      <c r="B36" s="132" t="s">
        <v>261</v>
      </c>
      <c r="C36" s="21"/>
      <c r="D36" s="21"/>
      <c r="E36" s="384">
        <v>-119113011</v>
      </c>
      <c r="F36" s="263">
        <v>0</v>
      </c>
      <c r="H36" s="17"/>
    </row>
    <row r="37" spans="2:11" s="15" customFormat="1">
      <c r="B37" s="22" t="s">
        <v>56</v>
      </c>
      <c r="C37" s="23"/>
      <c r="D37" s="23"/>
      <c r="E37" s="383">
        <v>-119113011</v>
      </c>
      <c r="F37" s="503">
        <v>0</v>
      </c>
      <c r="H37" s="17"/>
      <c r="I37" s="26"/>
      <c r="J37" s="26"/>
      <c r="K37" s="26"/>
    </row>
    <row r="38" spans="2:11" s="15" customFormat="1">
      <c r="B38" s="921" t="s">
        <v>57</v>
      </c>
      <c r="C38" s="922"/>
      <c r="D38" s="923"/>
      <c r="E38" s="383">
        <v>-6712060288</v>
      </c>
      <c r="F38" s="503">
        <v>596530431</v>
      </c>
      <c r="I38" s="26"/>
      <c r="J38" s="26"/>
      <c r="K38" s="26"/>
    </row>
    <row r="39" spans="2:11" s="15" customFormat="1">
      <c r="B39" s="22" t="s">
        <v>58</v>
      </c>
      <c r="C39" s="23"/>
      <c r="D39" s="23"/>
      <c r="E39" s="294">
        <v>15550734099</v>
      </c>
      <c r="F39" s="263">
        <v>751001613</v>
      </c>
      <c r="I39" s="26"/>
      <c r="J39" s="26"/>
      <c r="K39" s="26"/>
    </row>
    <row r="40" spans="2:11" s="15" customFormat="1">
      <c r="B40" s="27" t="s">
        <v>59</v>
      </c>
      <c r="C40" s="28"/>
      <c r="D40" s="28"/>
      <c r="E40" s="385">
        <v>8838673811</v>
      </c>
      <c r="F40" s="388">
        <v>1347532044</v>
      </c>
      <c r="I40" s="296">
        <v>0</v>
      </c>
      <c r="J40" s="79"/>
      <c r="K40" s="26"/>
    </row>
    <row r="41" spans="2:11" s="15" customFormat="1">
      <c r="B41" s="903" t="s">
        <v>1145</v>
      </c>
      <c r="C41" s="903"/>
      <c r="D41" s="903"/>
      <c r="E41" s="903"/>
      <c r="F41" s="903"/>
      <c r="I41" s="29"/>
      <c r="J41" s="29"/>
      <c r="K41" s="26"/>
    </row>
    <row r="42" spans="2:11">
      <c r="E42" s="554"/>
      <c r="F42" s="2"/>
      <c r="I42" s="30"/>
      <c r="J42" s="30"/>
      <c r="K42" s="30"/>
    </row>
    <row r="43" spans="2:11">
      <c r="B43" s="2"/>
      <c r="C43" s="2"/>
      <c r="D43" s="14"/>
      <c r="E43" s="2"/>
      <c r="F43" s="2"/>
      <c r="G43" s="3"/>
      <c r="I43" s="26"/>
      <c r="J43" s="30"/>
      <c r="K43" s="30"/>
    </row>
    <row r="44" spans="2:11">
      <c r="E44" s="59"/>
      <c r="F44" s="2"/>
      <c r="G44" s="3"/>
      <c r="I44" s="15"/>
    </row>
    <row r="45" spans="2:11">
      <c r="E45" s="131"/>
      <c r="F45" s="2"/>
      <c r="G45" s="3"/>
      <c r="I45" s="15"/>
    </row>
    <row r="46" spans="2:11" ht="15.75" customHeight="1">
      <c r="E46" s="2"/>
      <c r="F46" s="2"/>
      <c r="G46" s="3"/>
      <c r="I46" s="15"/>
    </row>
    <row r="47" spans="2:11">
      <c r="E47" s="2"/>
      <c r="F47" s="2"/>
      <c r="G47" s="3"/>
      <c r="I47" s="15"/>
    </row>
    <row r="48" spans="2:11">
      <c r="E48" s="2"/>
      <c r="F48" s="2"/>
      <c r="G48" s="3"/>
      <c r="I48" s="15"/>
    </row>
    <row r="49" spans="2:13">
      <c r="E49" s="2"/>
      <c r="F49" s="2"/>
      <c r="G49" s="3"/>
      <c r="I49" s="15"/>
    </row>
    <row r="50" spans="2:13">
      <c r="B50" s="187" t="s">
        <v>516</v>
      </c>
      <c r="D50" s="181" t="s">
        <v>1491</v>
      </c>
      <c r="E50" s="545"/>
      <c r="F50" s="545" t="s">
        <v>247</v>
      </c>
      <c r="J50" s="90"/>
      <c r="L50" s="186"/>
      <c r="M50" s="1"/>
    </row>
    <row r="51" spans="2:13">
      <c r="B51" s="212" t="s">
        <v>1143</v>
      </c>
      <c r="D51" s="885" t="s">
        <v>338</v>
      </c>
      <c r="E51" s="546"/>
      <c r="F51" s="546" t="s">
        <v>248</v>
      </c>
      <c r="J51" s="90"/>
      <c r="L51" s="186"/>
      <c r="M51" s="1"/>
    </row>
    <row r="52" spans="2:13">
      <c r="B52" s="64"/>
    </row>
    <row r="53" spans="2:13" ht="15.75" customHeight="1">
      <c r="B53" s="151"/>
    </row>
  </sheetData>
  <customSheetViews>
    <customSheetView guid="{970CBB53-F4B3-462F-AEFE-2BC403F5F0AD}" scale="80" showPageBreaks="1" showGridLines="0" fitToPage="1" printArea="1" hiddenRows="1">
      <pane ySplit="7" topLeftCell="A23" activePane="bottomLeft" state="frozen"/>
      <selection pane="bottomLeft" activeCell="I38" sqref="I38"/>
      <pageMargins left="0.7" right="0.7" top="0.75" bottom="0.75" header="0.3" footer="0.3"/>
      <pageSetup paperSize="9" scale="67" fitToHeight="0" orientation="portrait" r:id="rId1"/>
    </customSheetView>
    <customSheetView guid="{7F8679DA-D059-4901-ACAC-85DFCE49504A}" scale="80" showGridLines="0" fitToPage="1" hiddenRows="1">
      <pageMargins left="0.7" right="0.7" top="0.75" bottom="0.75" header="0.3" footer="0.3"/>
      <pageSetup paperSize="9" scale="59" fitToHeight="0" orientation="portrait" r:id="rId2"/>
    </customSheetView>
    <customSheetView guid="{599159CD-1620-491F-A2F6-FFBFC633DFF1}" scale="80" showPageBreaks="1" showGridLines="0" fitToPage="1" printArea="1" hiddenRows="1" topLeftCell="A30">
      <selection activeCell="A53" sqref="A53:XFD54"/>
      <pageMargins left="0.7" right="0.7" top="0.75" bottom="0.75" header="0.3" footer="0.3"/>
      <pageSetup paperSize="9" scale="59" fitToHeight="0" orientation="portrait" r:id="rId3"/>
    </customSheetView>
  </customSheetViews>
  <mergeCells count="11">
    <mergeCell ref="B38:D38"/>
    <mergeCell ref="B2:F2"/>
    <mergeCell ref="B6:F6"/>
    <mergeCell ref="B41:F41"/>
    <mergeCell ref="B3:F3"/>
    <mergeCell ref="B13:D13"/>
    <mergeCell ref="B18:D18"/>
    <mergeCell ref="B25:D25"/>
    <mergeCell ref="B31:D31"/>
    <mergeCell ref="B22:D22"/>
    <mergeCell ref="B9:D9"/>
  </mergeCells>
  <pageMargins left="0.7" right="0.7" top="0.75" bottom="0.75" header="0.3" footer="0.3"/>
  <pageSetup paperSize="9" scale="49" fitToHeight="0"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112"/>
  <sheetViews>
    <sheetView showGridLines="0" zoomScaleNormal="100" workbookViewId="0">
      <pane xSplit="6" ySplit="3" topLeftCell="G49" activePane="bottomRight" state="frozen"/>
      <selection pane="topRight" activeCell="G1" sqref="G1"/>
      <selection pane="bottomLeft" activeCell="A4" sqref="A4"/>
      <selection pane="bottomRight" activeCell="E59" sqref="E59"/>
    </sheetView>
  </sheetViews>
  <sheetFormatPr baseColWidth="10" defaultColWidth="9.28515625" defaultRowHeight="15" customHeight="1"/>
  <cols>
    <col min="1" max="1" width="35" style="226" bestFit="1" customWidth="1"/>
    <col min="2" max="2" width="16" style="226" customWidth="1"/>
    <col min="3" max="4" width="15.28515625" style="226" bestFit="1" customWidth="1"/>
    <col min="5" max="5" width="16.7109375" style="226" bestFit="1" customWidth="1"/>
    <col min="6" max="6" width="14.7109375" style="226" bestFit="1" customWidth="1"/>
    <col min="7" max="7" width="17.7109375" style="226" bestFit="1" customWidth="1"/>
    <col min="8" max="9" width="18.5703125" style="226" bestFit="1" customWidth="1"/>
    <col min="10" max="10" width="12.85546875" style="226" bestFit="1" customWidth="1"/>
    <col min="11" max="12" width="16.7109375" style="226" bestFit="1" customWidth="1"/>
    <col min="13" max="14" width="13.5703125" style="226" bestFit="1" customWidth="1"/>
    <col min="15" max="15" width="15.7109375" style="226" bestFit="1" customWidth="1"/>
    <col min="16" max="18" width="15.5703125" style="226" customWidth="1"/>
    <col min="19" max="19" width="14.7109375" style="226" customWidth="1"/>
    <col min="20" max="20" width="15.5703125" style="226" customWidth="1"/>
    <col min="21" max="22" width="13.85546875" style="226" bestFit="1" customWidth="1"/>
    <col min="23" max="24" width="12.5703125" style="226" bestFit="1" customWidth="1"/>
    <col min="25" max="25" width="17.7109375" style="226" bestFit="1" customWidth="1"/>
    <col min="26" max="26" width="16.42578125" style="226" bestFit="1" customWidth="1"/>
    <col min="27" max="27" width="15.5703125" style="270" bestFit="1" customWidth="1"/>
    <col min="28" max="53" width="9.28515625" style="270"/>
    <col min="54" max="261" width="9.28515625" style="226"/>
    <col min="262" max="262" width="33.7109375" style="226" customWidth="1"/>
    <col min="263" max="263" width="16" style="226" customWidth="1"/>
    <col min="264" max="265" width="15" style="226" bestFit="1" customWidth="1"/>
    <col min="266" max="266" width="16.5703125" style="226" bestFit="1" customWidth="1"/>
    <col min="267" max="267" width="12.5703125" style="226" customWidth="1"/>
    <col min="268" max="268" width="17.5703125" style="226" bestFit="1" customWidth="1"/>
    <col min="269" max="270" width="18.28515625" style="226" bestFit="1" customWidth="1"/>
    <col min="271" max="271" width="12.7109375" style="226" bestFit="1" customWidth="1"/>
    <col min="272" max="273" width="16.5703125" style="226" bestFit="1" customWidth="1"/>
    <col min="274" max="275" width="13.28515625" style="226" bestFit="1" customWidth="1"/>
    <col min="276" max="276" width="15.5703125" style="226" bestFit="1" customWidth="1"/>
    <col min="277" max="277" width="13.7109375" style="226" bestFit="1" customWidth="1"/>
    <col min="278" max="280" width="12.28515625" style="226" bestFit="1" customWidth="1"/>
    <col min="281" max="281" width="17.5703125" style="226" bestFit="1" customWidth="1"/>
    <col min="282" max="282" width="12.28515625" style="226" bestFit="1" customWidth="1"/>
    <col min="283" max="283" width="13.42578125" style="226" bestFit="1" customWidth="1"/>
    <col min="284" max="517" width="9.28515625" style="226"/>
    <col min="518" max="518" width="33.7109375" style="226" customWidth="1"/>
    <col min="519" max="519" width="16" style="226" customWidth="1"/>
    <col min="520" max="521" width="15" style="226" bestFit="1" customWidth="1"/>
    <col min="522" max="522" width="16.5703125" style="226" bestFit="1" customWidth="1"/>
    <col min="523" max="523" width="12.5703125" style="226" customWidth="1"/>
    <col min="524" max="524" width="17.5703125" style="226" bestFit="1" customWidth="1"/>
    <col min="525" max="526" width="18.28515625" style="226" bestFit="1" customWidth="1"/>
    <col min="527" max="527" width="12.7109375" style="226" bestFit="1" customWidth="1"/>
    <col min="528" max="529" width="16.5703125" style="226" bestFit="1" customWidth="1"/>
    <col min="530" max="531" width="13.28515625" style="226" bestFit="1" customWidth="1"/>
    <col min="532" max="532" width="15.5703125" style="226" bestFit="1" customWidth="1"/>
    <col min="533" max="533" width="13.7109375" style="226" bestFit="1" customWidth="1"/>
    <col min="534" max="536" width="12.28515625" style="226" bestFit="1" customWidth="1"/>
    <col min="537" max="537" width="17.5703125" style="226" bestFit="1" customWidth="1"/>
    <col min="538" max="538" width="12.28515625" style="226" bestFit="1" customWidth="1"/>
    <col min="539" max="539" width="13.42578125" style="226" bestFit="1" customWidth="1"/>
    <col min="540" max="773" width="9.28515625" style="226"/>
    <col min="774" max="774" width="33.7109375" style="226" customWidth="1"/>
    <col min="775" max="775" width="16" style="226" customWidth="1"/>
    <col min="776" max="777" width="15" style="226" bestFit="1" customWidth="1"/>
    <col min="778" max="778" width="16.5703125" style="226" bestFit="1" customWidth="1"/>
    <col min="779" max="779" width="12.5703125" style="226" customWidth="1"/>
    <col min="780" max="780" width="17.5703125" style="226" bestFit="1" customWidth="1"/>
    <col min="781" max="782" width="18.28515625" style="226" bestFit="1" customWidth="1"/>
    <col min="783" max="783" width="12.7109375" style="226" bestFit="1" customWidth="1"/>
    <col min="784" max="785" width="16.5703125" style="226" bestFit="1" customWidth="1"/>
    <col min="786" max="787" width="13.28515625" style="226" bestFit="1" customWidth="1"/>
    <col min="788" max="788" width="15.5703125" style="226" bestFit="1" customWidth="1"/>
    <col min="789" max="789" width="13.7109375" style="226" bestFit="1" customWidth="1"/>
    <col min="790" max="792" width="12.28515625" style="226" bestFit="1" customWidth="1"/>
    <col min="793" max="793" width="17.5703125" style="226" bestFit="1" customWidth="1"/>
    <col min="794" max="794" width="12.28515625" style="226" bestFit="1" customWidth="1"/>
    <col min="795" max="795" width="13.42578125" style="226" bestFit="1" customWidth="1"/>
    <col min="796" max="1029" width="9.28515625" style="226"/>
    <col min="1030" max="1030" width="33.7109375" style="226" customWidth="1"/>
    <col min="1031" max="1031" width="16" style="226" customWidth="1"/>
    <col min="1032" max="1033" width="15" style="226" bestFit="1" customWidth="1"/>
    <col min="1034" max="1034" width="16.5703125" style="226" bestFit="1" customWidth="1"/>
    <col min="1035" max="1035" width="12.5703125" style="226" customWidth="1"/>
    <col min="1036" max="1036" width="17.5703125" style="226" bestFit="1" customWidth="1"/>
    <col min="1037" max="1038" width="18.28515625" style="226" bestFit="1" customWidth="1"/>
    <col min="1039" max="1039" width="12.7109375" style="226" bestFit="1" customWidth="1"/>
    <col min="1040" max="1041" width="16.5703125" style="226" bestFit="1" customWidth="1"/>
    <col min="1042" max="1043" width="13.28515625" style="226" bestFit="1" customWidth="1"/>
    <col min="1044" max="1044" width="15.5703125" style="226" bestFit="1" customWidth="1"/>
    <col min="1045" max="1045" width="13.7109375" style="226" bestFit="1" customWidth="1"/>
    <col min="1046" max="1048" width="12.28515625" style="226" bestFit="1" customWidth="1"/>
    <col min="1049" max="1049" width="17.5703125" style="226" bestFit="1" customWidth="1"/>
    <col min="1050" max="1050" width="12.28515625" style="226" bestFit="1" customWidth="1"/>
    <col min="1051" max="1051" width="13.42578125" style="226" bestFit="1" customWidth="1"/>
    <col min="1052" max="1285" width="9.28515625" style="226"/>
    <col min="1286" max="1286" width="33.7109375" style="226" customWidth="1"/>
    <col min="1287" max="1287" width="16" style="226" customWidth="1"/>
    <col min="1288" max="1289" width="15" style="226" bestFit="1" customWidth="1"/>
    <col min="1290" max="1290" width="16.5703125" style="226" bestFit="1" customWidth="1"/>
    <col min="1291" max="1291" width="12.5703125" style="226" customWidth="1"/>
    <col min="1292" max="1292" width="17.5703125" style="226" bestFit="1" customWidth="1"/>
    <col min="1293" max="1294" width="18.28515625" style="226" bestFit="1" customWidth="1"/>
    <col min="1295" max="1295" width="12.7109375" style="226" bestFit="1" customWidth="1"/>
    <col min="1296" max="1297" width="16.5703125" style="226" bestFit="1" customWidth="1"/>
    <col min="1298" max="1299" width="13.28515625" style="226" bestFit="1" customWidth="1"/>
    <col min="1300" max="1300" width="15.5703125" style="226" bestFit="1" customWidth="1"/>
    <col min="1301" max="1301" width="13.7109375" style="226" bestFit="1" customWidth="1"/>
    <col min="1302" max="1304" width="12.28515625" style="226" bestFit="1" customWidth="1"/>
    <col min="1305" max="1305" width="17.5703125" style="226" bestFit="1" customWidth="1"/>
    <col min="1306" max="1306" width="12.28515625" style="226" bestFit="1" customWidth="1"/>
    <col min="1307" max="1307" width="13.42578125" style="226" bestFit="1" customWidth="1"/>
    <col min="1308" max="1541" width="9.28515625" style="226"/>
    <col min="1542" max="1542" width="33.7109375" style="226" customWidth="1"/>
    <col min="1543" max="1543" width="16" style="226" customWidth="1"/>
    <col min="1544" max="1545" width="15" style="226" bestFit="1" customWidth="1"/>
    <col min="1546" max="1546" width="16.5703125" style="226" bestFit="1" customWidth="1"/>
    <col min="1547" max="1547" width="12.5703125" style="226" customWidth="1"/>
    <col min="1548" max="1548" width="17.5703125" style="226" bestFit="1" customWidth="1"/>
    <col min="1549" max="1550" width="18.28515625" style="226" bestFit="1" customWidth="1"/>
    <col min="1551" max="1551" width="12.7109375" style="226" bestFit="1" customWidth="1"/>
    <col min="1552" max="1553" width="16.5703125" style="226" bestFit="1" customWidth="1"/>
    <col min="1554" max="1555" width="13.28515625" style="226" bestFit="1" customWidth="1"/>
    <col min="1556" max="1556" width="15.5703125" style="226" bestFit="1" customWidth="1"/>
    <col min="1557" max="1557" width="13.7109375" style="226" bestFit="1" customWidth="1"/>
    <col min="1558" max="1560" width="12.28515625" style="226" bestFit="1" customWidth="1"/>
    <col min="1561" max="1561" width="17.5703125" style="226" bestFit="1" customWidth="1"/>
    <col min="1562" max="1562" width="12.28515625" style="226" bestFit="1" customWidth="1"/>
    <col min="1563" max="1563" width="13.42578125" style="226" bestFit="1" customWidth="1"/>
    <col min="1564" max="1797" width="9.28515625" style="226"/>
    <col min="1798" max="1798" width="33.7109375" style="226" customWidth="1"/>
    <col min="1799" max="1799" width="16" style="226" customWidth="1"/>
    <col min="1800" max="1801" width="15" style="226" bestFit="1" customWidth="1"/>
    <col min="1802" max="1802" width="16.5703125" style="226" bestFit="1" customWidth="1"/>
    <col min="1803" max="1803" width="12.5703125" style="226" customWidth="1"/>
    <col min="1804" max="1804" width="17.5703125" style="226" bestFit="1" customWidth="1"/>
    <col min="1805" max="1806" width="18.28515625" style="226" bestFit="1" customWidth="1"/>
    <col min="1807" max="1807" width="12.7109375" style="226" bestFit="1" customWidth="1"/>
    <col min="1808" max="1809" width="16.5703125" style="226" bestFit="1" customWidth="1"/>
    <col min="1810" max="1811" width="13.28515625" style="226" bestFit="1" customWidth="1"/>
    <col min="1812" max="1812" width="15.5703125" style="226" bestFit="1" customWidth="1"/>
    <col min="1813" max="1813" width="13.7109375" style="226" bestFit="1" customWidth="1"/>
    <col min="1814" max="1816" width="12.28515625" style="226" bestFit="1" customWidth="1"/>
    <col min="1817" max="1817" width="17.5703125" style="226" bestFit="1" customWidth="1"/>
    <col min="1818" max="1818" width="12.28515625" style="226" bestFit="1" customWidth="1"/>
    <col min="1819" max="1819" width="13.42578125" style="226" bestFit="1" customWidth="1"/>
    <col min="1820" max="2053" width="9.28515625" style="226"/>
    <col min="2054" max="2054" width="33.7109375" style="226" customWidth="1"/>
    <col min="2055" max="2055" width="16" style="226" customWidth="1"/>
    <col min="2056" max="2057" width="15" style="226" bestFit="1" customWidth="1"/>
    <col min="2058" max="2058" width="16.5703125" style="226" bestFit="1" customWidth="1"/>
    <col min="2059" max="2059" width="12.5703125" style="226" customWidth="1"/>
    <col min="2060" max="2060" width="17.5703125" style="226" bestFit="1" customWidth="1"/>
    <col min="2061" max="2062" width="18.28515625" style="226" bestFit="1" customWidth="1"/>
    <col min="2063" max="2063" width="12.7109375" style="226" bestFit="1" customWidth="1"/>
    <col min="2064" max="2065" width="16.5703125" style="226" bestFit="1" customWidth="1"/>
    <col min="2066" max="2067" width="13.28515625" style="226" bestFit="1" customWidth="1"/>
    <col min="2068" max="2068" width="15.5703125" style="226" bestFit="1" customWidth="1"/>
    <col min="2069" max="2069" width="13.7109375" style="226" bestFit="1" customWidth="1"/>
    <col min="2070" max="2072" width="12.28515625" style="226" bestFit="1" customWidth="1"/>
    <col min="2073" max="2073" width="17.5703125" style="226" bestFit="1" customWidth="1"/>
    <col min="2074" max="2074" width="12.28515625" style="226" bestFit="1" customWidth="1"/>
    <col min="2075" max="2075" width="13.42578125" style="226" bestFit="1" customWidth="1"/>
    <col min="2076" max="2309" width="9.28515625" style="226"/>
    <col min="2310" max="2310" width="33.7109375" style="226" customWidth="1"/>
    <col min="2311" max="2311" width="16" style="226" customWidth="1"/>
    <col min="2312" max="2313" width="15" style="226" bestFit="1" customWidth="1"/>
    <col min="2314" max="2314" width="16.5703125" style="226" bestFit="1" customWidth="1"/>
    <col min="2315" max="2315" width="12.5703125" style="226" customWidth="1"/>
    <col min="2316" max="2316" width="17.5703125" style="226" bestFit="1" customWidth="1"/>
    <col min="2317" max="2318" width="18.28515625" style="226" bestFit="1" customWidth="1"/>
    <col min="2319" max="2319" width="12.7109375" style="226" bestFit="1" customWidth="1"/>
    <col min="2320" max="2321" width="16.5703125" style="226" bestFit="1" customWidth="1"/>
    <col min="2322" max="2323" width="13.28515625" style="226" bestFit="1" customWidth="1"/>
    <col min="2324" max="2324" width="15.5703125" style="226" bestFit="1" customWidth="1"/>
    <col min="2325" max="2325" width="13.7109375" style="226" bestFit="1" customWidth="1"/>
    <col min="2326" max="2328" width="12.28515625" style="226" bestFit="1" customWidth="1"/>
    <col min="2329" max="2329" width="17.5703125" style="226" bestFit="1" customWidth="1"/>
    <col min="2330" max="2330" width="12.28515625" style="226" bestFit="1" customWidth="1"/>
    <col min="2331" max="2331" width="13.42578125" style="226" bestFit="1" customWidth="1"/>
    <col min="2332" max="2565" width="9.28515625" style="226"/>
    <col min="2566" max="2566" width="33.7109375" style="226" customWidth="1"/>
    <col min="2567" max="2567" width="16" style="226" customWidth="1"/>
    <col min="2568" max="2569" width="15" style="226" bestFit="1" customWidth="1"/>
    <col min="2570" max="2570" width="16.5703125" style="226" bestFit="1" customWidth="1"/>
    <col min="2571" max="2571" width="12.5703125" style="226" customWidth="1"/>
    <col min="2572" max="2572" width="17.5703125" style="226" bestFit="1" customWidth="1"/>
    <col min="2573" max="2574" width="18.28515625" style="226" bestFit="1" customWidth="1"/>
    <col min="2575" max="2575" width="12.7109375" style="226" bestFit="1" customWidth="1"/>
    <col min="2576" max="2577" width="16.5703125" style="226" bestFit="1" customWidth="1"/>
    <col min="2578" max="2579" width="13.28515625" style="226" bestFit="1" customWidth="1"/>
    <col min="2580" max="2580" width="15.5703125" style="226" bestFit="1" customWidth="1"/>
    <col min="2581" max="2581" width="13.7109375" style="226" bestFit="1" customWidth="1"/>
    <col min="2582" max="2584" width="12.28515625" style="226" bestFit="1" customWidth="1"/>
    <col min="2585" max="2585" width="17.5703125" style="226" bestFit="1" customWidth="1"/>
    <col min="2586" max="2586" width="12.28515625" style="226" bestFit="1" customWidth="1"/>
    <col min="2587" max="2587" width="13.42578125" style="226" bestFit="1" customWidth="1"/>
    <col min="2588" max="2821" width="9.28515625" style="226"/>
    <col min="2822" max="2822" width="33.7109375" style="226" customWidth="1"/>
    <col min="2823" max="2823" width="16" style="226" customWidth="1"/>
    <col min="2824" max="2825" width="15" style="226" bestFit="1" customWidth="1"/>
    <col min="2826" max="2826" width="16.5703125" style="226" bestFit="1" customWidth="1"/>
    <col min="2827" max="2827" width="12.5703125" style="226" customWidth="1"/>
    <col min="2828" max="2828" width="17.5703125" style="226" bestFit="1" customWidth="1"/>
    <col min="2829" max="2830" width="18.28515625" style="226" bestFit="1" customWidth="1"/>
    <col min="2831" max="2831" width="12.7109375" style="226" bestFit="1" customWidth="1"/>
    <col min="2832" max="2833" width="16.5703125" style="226" bestFit="1" customWidth="1"/>
    <col min="2834" max="2835" width="13.28515625" style="226" bestFit="1" customWidth="1"/>
    <col min="2836" max="2836" width="15.5703125" style="226" bestFit="1" customWidth="1"/>
    <col min="2837" max="2837" width="13.7109375" style="226" bestFit="1" customWidth="1"/>
    <col min="2838" max="2840" width="12.28515625" style="226" bestFit="1" customWidth="1"/>
    <col min="2841" max="2841" width="17.5703125" style="226" bestFit="1" customWidth="1"/>
    <col min="2842" max="2842" width="12.28515625" style="226" bestFit="1" customWidth="1"/>
    <col min="2843" max="2843" width="13.42578125" style="226" bestFit="1" customWidth="1"/>
    <col min="2844" max="3077" width="9.28515625" style="226"/>
    <col min="3078" max="3078" width="33.7109375" style="226" customWidth="1"/>
    <col min="3079" max="3079" width="16" style="226" customWidth="1"/>
    <col min="3080" max="3081" width="15" style="226" bestFit="1" customWidth="1"/>
    <col min="3082" max="3082" width="16.5703125" style="226" bestFit="1" customWidth="1"/>
    <col min="3083" max="3083" width="12.5703125" style="226" customWidth="1"/>
    <col min="3084" max="3084" width="17.5703125" style="226" bestFit="1" customWidth="1"/>
    <col min="3085" max="3086" width="18.28515625" style="226" bestFit="1" customWidth="1"/>
    <col min="3087" max="3087" width="12.7109375" style="226" bestFit="1" customWidth="1"/>
    <col min="3088" max="3089" width="16.5703125" style="226" bestFit="1" customWidth="1"/>
    <col min="3090" max="3091" width="13.28515625" style="226" bestFit="1" customWidth="1"/>
    <col min="3092" max="3092" width="15.5703125" style="226" bestFit="1" customWidth="1"/>
    <col min="3093" max="3093" width="13.7109375" style="226" bestFit="1" customWidth="1"/>
    <col min="3094" max="3096" width="12.28515625" style="226" bestFit="1" customWidth="1"/>
    <col min="3097" max="3097" width="17.5703125" style="226" bestFit="1" customWidth="1"/>
    <col min="3098" max="3098" width="12.28515625" style="226" bestFit="1" customWidth="1"/>
    <col min="3099" max="3099" width="13.42578125" style="226" bestFit="1" customWidth="1"/>
    <col min="3100" max="3333" width="9.28515625" style="226"/>
    <col min="3334" max="3334" width="33.7109375" style="226" customWidth="1"/>
    <col min="3335" max="3335" width="16" style="226" customWidth="1"/>
    <col min="3336" max="3337" width="15" style="226" bestFit="1" customWidth="1"/>
    <col min="3338" max="3338" width="16.5703125" style="226" bestFit="1" customWidth="1"/>
    <col min="3339" max="3339" width="12.5703125" style="226" customWidth="1"/>
    <col min="3340" max="3340" width="17.5703125" style="226" bestFit="1" customWidth="1"/>
    <col min="3341" max="3342" width="18.28515625" style="226" bestFit="1" customWidth="1"/>
    <col min="3343" max="3343" width="12.7109375" style="226" bestFit="1" customWidth="1"/>
    <col min="3344" max="3345" width="16.5703125" style="226" bestFit="1" customWidth="1"/>
    <col min="3346" max="3347" width="13.28515625" style="226" bestFit="1" customWidth="1"/>
    <col min="3348" max="3348" width="15.5703125" style="226" bestFit="1" customWidth="1"/>
    <col min="3349" max="3349" width="13.7109375" style="226" bestFit="1" customWidth="1"/>
    <col min="3350" max="3352" width="12.28515625" style="226" bestFit="1" customWidth="1"/>
    <col min="3353" max="3353" width="17.5703125" style="226" bestFit="1" customWidth="1"/>
    <col min="3354" max="3354" width="12.28515625" style="226" bestFit="1" customWidth="1"/>
    <col min="3355" max="3355" width="13.42578125" style="226" bestFit="1" customWidth="1"/>
    <col min="3356" max="3589" width="9.28515625" style="226"/>
    <col min="3590" max="3590" width="33.7109375" style="226" customWidth="1"/>
    <col min="3591" max="3591" width="16" style="226" customWidth="1"/>
    <col min="3592" max="3593" width="15" style="226" bestFit="1" customWidth="1"/>
    <col min="3594" max="3594" width="16.5703125" style="226" bestFit="1" customWidth="1"/>
    <col min="3595" max="3595" width="12.5703125" style="226" customWidth="1"/>
    <col min="3596" max="3596" width="17.5703125" style="226" bestFit="1" customWidth="1"/>
    <col min="3597" max="3598" width="18.28515625" style="226" bestFit="1" customWidth="1"/>
    <col min="3599" max="3599" width="12.7109375" style="226" bestFit="1" customWidth="1"/>
    <col min="3600" max="3601" width="16.5703125" style="226" bestFit="1" customWidth="1"/>
    <col min="3602" max="3603" width="13.28515625" style="226" bestFit="1" customWidth="1"/>
    <col min="3604" max="3604" width="15.5703125" style="226" bestFit="1" customWidth="1"/>
    <col min="3605" max="3605" width="13.7109375" style="226" bestFit="1" customWidth="1"/>
    <col min="3606" max="3608" width="12.28515625" style="226" bestFit="1" customWidth="1"/>
    <col min="3609" max="3609" width="17.5703125" style="226" bestFit="1" customWidth="1"/>
    <col min="3610" max="3610" width="12.28515625" style="226" bestFit="1" customWidth="1"/>
    <col min="3611" max="3611" width="13.42578125" style="226" bestFit="1" customWidth="1"/>
    <col min="3612" max="3845" width="9.28515625" style="226"/>
    <col min="3846" max="3846" width="33.7109375" style="226" customWidth="1"/>
    <col min="3847" max="3847" width="16" style="226" customWidth="1"/>
    <col min="3848" max="3849" width="15" style="226" bestFit="1" customWidth="1"/>
    <col min="3850" max="3850" width="16.5703125" style="226" bestFit="1" customWidth="1"/>
    <col min="3851" max="3851" width="12.5703125" style="226" customWidth="1"/>
    <col min="3852" max="3852" width="17.5703125" style="226" bestFit="1" customWidth="1"/>
    <col min="3853" max="3854" width="18.28515625" style="226" bestFit="1" customWidth="1"/>
    <col min="3855" max="3855" width="12.7109375" style="226" bestFit="1" customWidth="1"/>
    <col min="3856" max="3857" width="16.5703125" style="226" bestFit="1" customWidth="1"/>
    <col min="3858" max="3859" width="13.28515625" style="226" bestFit="1" customWidth="1"/>
    <col min="3860" max="3860" width="15.5703125" style="226" bestFit="1" customWidth="1"/>
    <col min="3861" max="3861" width="13.7109375" style="226" bestFit="1" customWidth="1"/>
    <col min="3862" max="3864" width="12.28515625" style="226" bestFit="1" customWidth="1"/>
    <col min="3865" max="3865" width="17.5703125" style="226" bestFit="1" customWidth="1"/>
    <col min="3866" max="3866" width="12.28515625" style="226" bestFit="1" customWidth="1"/>
    <col min="3867" max="3867" width="13.42578125" style="226" bestFit="1" customWidth="1"/>
    <col min="3868" max="4101" width="9.28515625" style="226"/>
    <col min="4102" max="4102" width="33.7109375" style="226" customWidth="1"/>
    <col min="4103" max="4103" width="16" style="226" customWidth="1"/>
    <col min="4104" max="4105" width="15" style="226" bestFit="1" customWidth="1"/>
    <col min="4106" max="4106" width="16.5703125" style="226" bestFit="1" customWidth="1"/>
    <col min="4107" max="4107" width="12.5703125" style="226" customWidth="1"/>
    <col min="4108" max="4108" width="17.5703125" style="226" bestFit="1" customWidth="1"/>
    <col min="4109" max="4110" width="18.28515625" style="226" bestFit="1" customWidth="1"/>
    <col min="4111" max="4111" width="12.7109375" style="226" bestFit="1" customWidth="1"/>
    <col min="4112" max="4113" width="16.5703125" style="226" bestFit="1" customWidth="1"/>
    <col min="4114" max="4115" width="13.28515625" style="226" bestFit="1" customWidth="1"/>
    <col min="4116" max="4116" width="15.5703125" style="226" bestFit="1" customWidth="1"/>
    <col min="4117" max="4117" width="13.7109375" style="226" bestFit="1" customWidth="1"/>
    <col min="4118" max="4120" width="12.28515625" style="226" bestFit="1" customWidth="1"/>
    <col min="4121" max="4121" width="17.5703125" style="226" bestFit="1" customWidth="1"/>
    <col min="4122" max="4122" width="12.28515625" style="226" bestFit="1" customWidth="1"/>
    <col min="4123" max="4123" width="13.42578125" style="226" bestFit="1" customWidth="1"/>
    <col min="4124" max="4357" width="9.28515625" style="226"/>
    <col min="4358" max="4358" width="33.7109375" style="226" customWidth="1"/>
    <col min="4359" max="4359" width="16" style="226" customWidth="1"/>
    <col min="4360" max="4361" width="15" style="226" bestFit="1" customWidth="1"/>
    <col min="4362" max="4362" width="16.5703125" style="226" bestFit="1" customWidth="1"/>
    <col min="4363" max="4363" width="12.5703125" style="226" customWidth="1"/>
    <col min="4364" max="4364" width="17.5703125" style="226" bestFit="1" customWidth="1"/>
    <col min="4365" max="4366" width="18.28515625" style="226" bestFit="1" customWidth="1"/>
    <col min="4367" max="4367" width="12.7109375" style="226" bestFit="1" customWidth="1"/>
    <col min="4368" max="4369" width="16.5703125" style="226" bestFit="1" customWidth="1"/>
    <col min="4370" max="4371" width="13.28515625" style="226" bestFit="1" customWidth="1"/>
    <col min="4372" max="4372" width="15.5703125" style="226" bestFit="1" customWidth="1"/>
    <col min="4373" max="4373" width="13.7109375" style="226" bestFit="1" customWidth="1"/>
    <col min="4374" max="4376" width="12.28515625" style="226" bestFit="1" customWidth="1"/>
    <col min="4377" max="4377" width="17.5703125" style="226" bestFit="1" customWidth="1"/>
    <col min="4378" max="4378" width="12.28515625" style="226" bestFit="1" customWidth="1"/>
    <col min="4379" max="4379" width="13.42578125" style="226" bestFit="1" customWidth="1"/>
    <col min="4380" max="4613" width="9.28515625" style="226"/>
    <col min="4614" max="4614" width="33.7109375" style="226" customWidth="1"/>
    <col min="4615" max="4615" width="16" style="226" customWidth="1"/>
    <col min="4616" max="4617" width="15" style="226" bestFit="1" customWidth="1"/>
    <col min="4618" max="4618" width="16.5703125" style="226" bestFit="1" customWidth="1"/>
    <col min="4619" max="4619" width="12.5703125" style="226" customWidth="1"/>
    <col min="4620" max="4620" width="17.5703125" style="226" bestFit="1" customWidth="1"/>
    <col min="4621" max="4622" width="18.28515625" style="226" bestFit="1" customWidth="1"/>
    <col min="4623" max="4623" width="12.7109375" style="226" bestFit="1" customWidth="1"/>
    <col min="4624" max="4625" width="16.5703125" style="226" bestFit="1" customWidth="1"/>
    <col min="4626" max="4627" width="13.28515625" style="226" bestFit="1" customWidth="1"/>
    <col min="4628" max="4628" width="15.5703125" style="226" bestFit="1" customWidth="1"/>
    <col min="4629" max="4629" width="13.7109375" style="226" bestFit="1" customWidth="1"/>
    <col min="4630" max="4632" width="12.28515625" style="226" bestFit="1" customWidth="1"/>
    <col min="4633" max="4633" width="17.5703125" style="226" bestFit="1" customWidth="1"/>
    <col min="4634" max="4634" width="12.28515625" style="226" bestFit="1" customWidth="1"/>
    <col min="4635" max="4635" width="13.42578125" style="226" bestFit="1" customWidth="1"/>
    <col min="4636" max="4869" width="9.28515625" style="226"/>
    <col min="4870" max="4870" width="33.7109375" style="226" customWidth="1"/>
    <col min="4871" max="4871" width="16" style="226" customWidth="1"/>
    <col min="4872" max="4873" width="15" style="226" bestFit="1" customWidth="1"/>
    <col min="4874" max="4874" width="16.5703125" style="226" bestFit="1" customWidth="1"/>
    <col min="4875" max="4875" width="12.5703125" style="226" customWidth="1"/>
    <col min="4876" max="4876" width="17.5703125" style="226" bestFit="1" customWidth="1"/>
    <col min="4877" max="4878" width="18.28515625" style="226" bestFit="1" customWidth="1"/>
    <col min="4879" max="4879" width="12.7109375" style="226" bestFit="1" customWidth="1"/>
    <col min="4880" max="4881" width="16.5703125" style="226" bestFit="1" customWidth="1"/>
    <col min="4882" max="4883" width="13.28515625" style="226" bestFit="1" customWidth="1"/>
    <col min="4884" max="4884" width="15.5703125" style="226" bestFit="1" customWidth="1"/>
    <col min="4885" max="4885" width="13.7109375" style="226" bestFit="1" customWidth="1"/>
    <col min="4886" max="4888" width="12.28515625" style="226" bestFit="1" customWidth="1"/>
    <col min="4889" max="4889" width="17.5703125" style="226" bestFit="1" customWidth="1"/>
    <col min="4890" max="4890" width="12.28515625" style="226" bestFit="1" customWidth="1"/>
    <col min="4891" max="4891" width="13.42578125" style="226" bestFit="1" customWidth="1"/>
    <col min="4892" max="5125" width="9.28515625" style="226"/>
    <col min="5126" max="5126" width="33.7109375" style="226" customWidth="1"/>
    <col min="5127" max="5127" width="16" style="226" customWidth="1"/>
    <col min="5128" max="5129" width="15" style="226" bestFit="1" customWidth="1"/>
    <col min="5130" max="5130" width="16.5703125" style="226" bestFit="1" customWidth="1"/>
    <col min="5131" max="5131" width="12.5703125" style="226" customWidth="1"/>
    <col min="5132" max="5132" width="17.5703125" style="226" bestFit="1" customWidth="1"/>
    <col min="5133" max="5134" width="18.28515625" style="226" bestFit="1" customWidth="1"/>
    <col min="5135" max="5135" width="12.7109375" style="226" bestFit="1" customWidth="1"/>
    <col min="5136" max="5137" width="16.5703125" style="226" bestFit="1" customWidth="1"/>
    <col min="5138" max="5139" width="13.28515625" style="226" bestFit="1" customWidth="1"/>
    <col min="5140" max="5140" width="15.5703125" style="226" bestFit="1" customWidth="1"/>
    <col min="5141" max="5141" width="13.7109375" style="226" bestFit="1" customWidth="1"/>
    <col min="5142" max="5144" width="12.28515625" style="226" bestFit="1" customWidth="1"/>
    <col min="5145" max="5145" width="17.5703125" style="226" bestFit="1" customWidth="1"/>
    <col min="5146" max="5146" width="12.28515625" style="226" bestFit="1" customWidth="1"/>
    <col min="5147" max="5147" width="13.42578125" style="226" bestFit="1" customWidth="1"/>
    <col min="5148" max="5381" width="9.28515625" style="226"/>
    <col min="5382" max="5382" width="33.7109375" style="226" customWidth="1"/>
    <col min="5383" max="5383" width="16" style="226" customWidth="1"/>
    <col min="5384" max="5385" width="15" style="226" bestFit="1" customWidth="1"/>
    <col min="5386" max="5386" width="16.5703125" style="226" bestFit="1" customWidth="1"/>
    <col min="5387" max="5387" width="12.5703125" style="226" customWidth="1"/>
    <col min="5388" max="5388" width="17.5703125" style="226" bestFit="1" customWidth="1"/>
    <col min="5389" max="5390" width="18.28515625" style="226" bestFit="1" customWidth="1"/>
    <col min="5391" max="5391" width="12.7109375" style="226" bestFit="1" customWidth="1"/>
    <col min="5392" max="5393" width="16.5703125" style="226" bestFit="1" customWidth="1"/>
    <col min="5394" max="5395" width="13.28515625" style="226" bestFit="1" customWidth="1"/>
    <col min="5396" max="5396" width="15.5703125" style="226" bestFit="1" customWidth="1"/>
    <col min="5397" max="5397" width="13.7109375" style="226" bestFit="1" customWidth="1"/>
    <col min="5398" max="5400" width="12.28515625" style="226" bestFit="1" customWidth="1"/>
    <col min="5401" max="5401" width="17.5703125" style="226" bestFit="1" customWidth="1"/>
    <col min="5402" max="5402" width="12.28515625" style="226" bestFit="1" customWidth="1"/>
    <col min="5403" max="5403" width="13.42578125" style="226" bestFit="1" customWidth="1"/>
    <col min="5404" max="5637" width="9.28515625" style="226"/>
    <col min="5638" max="5638" width="33.7109375" style="226" customWidth="1"/>
    <col min="5639" max="5639" width="16" style="226" customWidth="1"/>
    <col min="5640" max="5641" width="15" style="226" bestFit="1" customWidth="1"/>
    <col min="5642" max="5642" width="16.5703125" style="226" bestFit="1" customWidth="1"/>
    <col min="5643" max="5643" width="12.5703125" style="226" customWidth="1"/>
    <col min="5644" max="5644" width="17.5703125" style="226" bestFit="1" customWidth="1"/>
    <col min="5645" max="5646" width="18.28515625" style="226" bestFit="1" customWidth="1"/>
    <col min="5647" max="5647" width="12.7109375" style="226" bestFit="1" customWidth="1"/>
    <col min="5648" max="5649" width="16.5703125" style="226" bestFit="1" customWidth="1"/>
    <col min="5650" max="5651" width="13.28515625" style="226" bestFit="1" customWidth="1"/>
    <col min="5652" max="5652" width="15.5703125" style="226" bestFit="1" customWidth="1"/>
    <col min="5653" max="5653" width="13.7109375" style="226" bestFit="1" customWidth="1"/>
    <col min="5654" max="5656" width="12.28515625" style="226" bestFit="1" customWidth="1"/>
    <col min="5657" max="5657" width="17.5703125" style="226" bestFit="1" customWidth="1"/>
    <col min="5658" max="5658" width="12.28515625" style="226" bestFit="1" customWidth="1"/>
    <col min="5659" max="5659" width="13.42578125" style="226" bestFit="1" customWidth="1"/>
    <col min="5660" max="5893" width="9.28515625" style="226"/>
    <col min="5894" max="5894" width="33.7109375" style="226" customWidth="1"/>
    <col min="5895" max="5895" width="16" style="226" customWidth="1"/>
    <col min="5896" max="5897" width="15" style="226" bestFit="1" customWidth="1"/>
    <col min="5898" max="5898" width="16.5703125" style="226" bestFit="1" customWidth="1"/>
    <col min="5899" max="5899" width="12.5703125" style="226" customWidth="1"/>
    <col min="5900" max="5900" width="17.5703125" style="226" bestFit="1" customWidth="1"/>
    <col min="5901" max="5902" width="18.28515625" style="226" bestFit="1" customWidth="1"/>
    <col min="5903" max="5903" width="12.7109375" style="226" bestFit="1" customWidth="1"/>
    <col min="5904" max="5905" width="16.5703125" style="226" bestFit="1" customWidth="1"/>
    <col min="5906" max="5907" width="13.28515625" style="226" bestFit="1" customWidth="1"/>
    <col min="5908" max="5908" width="15.5703125" style="226" bestFit="1" customWidth="1"/>
    <col min="5909" max="5909" width="13.7109375" style="226" bestFit="1" customWidth="1"/>
    <col min="5910" max="5912" width="12.28515625" style="226" bestFit="1" customWidth="1"/>
    <col min="5913" max="5913" width="17.5703125" style="226" bestFit="1" customWidth="1"/>
    <col min="5914" max="5914" width="12.28515625" style="226" bestFit="1" customWidth="1"/>
    <col min="5915" max="5915" width="13.42578125" style="226" bestFit="1" customWidth="1"/>
    <col min="5916" max="6149" width="9.28515625" style="226"/>
    <col min="6150" max="6150" width="33.7109375" style="226" customWidth="1"/>
    <col min="6151" max="6151" width="16" style="226" customWidth="1"/>
    <col min="6152" max="6153" width="15" style="226" bestFit="1" customWidth="1"/>
    <col min="6154" max="6154" width="16.5703125" style="226" bestFit="1" customWidth="1"/>
    <col min="6155" max="6155" width="12.5703125" style="226" customWidth="1"/>
    <col min="6156" max="6156" width="17.5703125" style="226" bestFit="1" customWidth="1"/>
    <col min="6157" max="6158" width="18.28515625" style="226" bestFit="1" customWidth="1"/>
    <col min="6159" max="6159" width="12.7109375" style="226" bestFit="1" customWidth="1"/>
    <col min="6160" max="6161" width="16.5703125" style="226" bestFit="1" customWidth="1"/>
    <col min="6162" max="6163" width="13.28515625" style="226" bestFit="1" customWidth="1"/>
    <col min="6164" max="6164" width="15.5703125" style="226" bestFit="1" customWidth="1"/>
    <col min="6165" max="6165" width="13.7109375" style="226" bestFit="1" customWidth="1"/>
    <col min="6166" max="6168" width="12.28515625" style="226" bestFit="1" customWidth="1"/>
    <col min="6169" max="6169" width="17.5703125" style="226" bestFit="1" customWidth="1"/>
    <col min="6170" max="6170" width="12.28515625" style="226" bestFit="1" customWidth="1"/>
    <col min="6171" max="6171" width="13.42578125" style="226" bestFit="1" customWidth="1"/>
    <col min="6172" max="6405" width="9.28515625" style="226"/>
    <col min="6406" max="6406" width="33.7109375" style="226" customWidth="1"/>
    <col min="6407" max="6407" width="16" style="226" customWidth="1"/>
    <col min="6408" max="6409" width="15" style="226" bestFit="1" customWidth="1"/>
    <col min="6410" max="6410" width="16.5703125" style="226" bestFit="1" customWidth="1"/>
    <col min="6411" max="6411" width="12.5703125" style="226" customWidth="1"/>
    <col min="6412" max="6412" width="17.5703125" style="226" bestFit="1" customWidth="1"/>
    <col min="6413" max="6414" width="18.28515625" style="226" bestFit="1" customWidth="1"/>
    <col min="6415" max="6415" width="12.7109375" style="226" bestFit="1" customWidth="1"/>
    <col min="6416" max="6417" width="16.5703125" style="226" bestFit="1" customWidth="1"/>
    <col min="6418" max="6419" width="13.28515625" style="226" bestFit="1" customWidth="1"/>
    <col min="6420" max="6420" width="15.5703125" style="226" bestFit="1" customWidth="1"/>
    <col min="6421" max="6421" width="13.7109375" style="226" bestFit="1" customWidth="1"/>
    <col min="6422" max="6424" width="12.28515625" style="226" bestFit="1" customWidth="1"/>
    <col min="6425" max="6425" width="17.5703125" style="226" bestFit="1" customWidth="1"/>
    <col min="6426" max="6426" width="12.28515625" style="226" bestFit="1" customWidth="1"/>
    <col min="6427" max="6427" width="13.42578125" style="226" bestFit="1" customWidth="1"/>
    <col min="6428" max="6661" width="9.28515625" style="226"/>
    <col min="6662" max="6662" width="33.7109375" style="226" customWidth="1"/>
    <col min="6663" max="6663" width="16" style="226" customWidth="1"/>
    <col min="6664" max="6665" width="15" style="226" bestFit="1" customWidth="1"/>
    <col min="6666" max="6666" width="16.5703125" style="226" bestFit="1" customWidth="1"/>
    <col min="6667" max="6667" width="12.5703125" style="226" customWidth="1"/>
    <col min="6668" max="6668" width="17.5703125" style="226" bestFit="1" customWidth="1"/>
    <col min="6669" max="6670" width="18.28515625" style="226" bestFit="1" customWidth="1"/>
    <col min="6671" max="6671" width="12.7109375" style="226" bestFit="1" customWidth="1"/>
    <col min="6672" max="6673" width="16.5703125" style="226" bestFit="1" customWidth="1"/>
    <col min="6674" max="6675" width="13.28515625" style="226" bestFit="1" customWidth="1"/>
    <col min="6676" max="6676" width="15.5703125" style="226" bestFit="1" customWidth="1"/>
    <col min="6677" max="6677" width="13.7109375" style="226" bestFit="1" customWidth="1"/>
    <col min="6678" max="6680" width="12.28515625" style="226" bestFit="1" customWidth="1"/>
    <col min="6681" max="6681" width="17.5703125" style="226" bestFit="1" customWidth="1"/>
    <col min="6682" max="6682" width="12.28515625" style="226" bestFit="1" customWidth="1"/>
    <col min="6683" max="6683" width="13.42578125" style="226" bestFit="1" customWidth="1"/>
    <col min="6684" max="6917" width="9.28515625" style="226"/>
    <col min="6918" max="6918" width="33.7109375" style="226" customWidth="1"/>
    <col min="6919" max="6919" width="16" style="226" customWidth="1"/>
    <col min="6920" max="6921" width="15" style="226" bestFit="1" customWidth="1"/>
    <col min="6922" max="6922" width="16.5703125" style="226" bestFit="1" customWidth="1"/>
    <col min="6923" max="6923" width="12.5703125" style="226" customWidth="1"/>
    <col min="6924" max="6924" width="17.5703125" style="226" bestFit="1" customWidth="1"/>
    <col min="6925" max="6926" width="18.28515625" style="226" bestFit="1" customWidth="1"/>
    <col min="6927" max="6927" width="12.7109375" style="226" bestFit="1" customWidth="1"/>
    <col min="6928" max="6929" width="16.5703125" style="226" bestFit="1" customWidth="1"/>
    <col min="6930" max="6931" width="13.28515625" style="226" bestFit="1" customWidth="1"/>
    <col min="6932" max="6932" width="15.5703125" style="226" bestFit="1" customWidth="1"/>
    <col min="6933" max="6933" width="13.7109375" style="226" bestFit="1" customWidth="1"/>
    <col min="6934" max="6936" width="12.28515625" style="226" bestFit="1" customWidth="1"/>
    <col min="6937" max="6937" width="17.5703125" style="226" bestFit="1" customWidth="1"/>
    <col min="6938" max="6938" width="12.28515625" style="226" bestFit="1" customWidth="1"/>
    <col min="6939" max="6939" width="13.42578125" style="226" bestFit="1" customWidth="1"/>
    <col min="6940" max="7173" width="9.28515625" style="226"/>
    <col min="7174" max="7174" width="33.7109375" style="226" customWidth="1"/>
    <col min="7175" max="7175" width="16" style="226" customWidth="1"/>
    <col min="7176" max="7177" width="15" style="226" bestFit="1" customWidth="1"/>
    <col min="7178" max="7178" width="16.5703125" style="226" bestFit="1" customWidth="1"/>
    <col min="7179" max="7179" width="12.5703125" style="226" customWidth="1"/>
    <col min="7180" max="7180" width="17.5703125" style="226" bestFit="1" customWidth="1"/>
    <col min="7181" max="7182" width="18.28515625" style="226" bestFit="1" customWidth="1"/>
    <col min="7183" max="7183" width="12.7109375" style="226" bestFit="1" customWidth="1"/>
    <col min="7184" max="7185" width="16.5703125" style="226" bestFit="1" customWidth="1"/>
    <col min="7186" max="7187" width="13.28515625" style="226" bestFit="1" customWidth="1"/>
    <col min="7188" max="7188" width="15.5703125" style="226" bestFit="1" customWidth="1"/>
    <col min="7189" max="7189" width="13.7109375" style="226" bestFit="1" customWidth="1"/>
    <col min="7190" max="7192" width="12.28515625" style="226" bestFit="1" customWidth="1"/>
    <col min="7193" max="7193" width="17.5703125" style="226" bestFit="1" customWidth="1"/>
    <col min="7194" max="7194" width="12.28515625" style="226" bestFit="1" customWidth="1"/>
    <col min="7195" max="7195" width="13.42578125" style="226" bestFit="1" customWidth="1"/>
    <col min="7196" max="7429" width="9.28515625" style="226"/>
    <col min="7430" max="7430" width="33.7109375" style="226" customWidth="1"/>
    <col min="7431" max="7431" width="16" style="226" customWidth="1"/>
    <col min="7432" max="7433" width="15" style="226" bestFit="1" customWidth="1"/>
    <col min="7434" max="7434" width="16.5703125" style="226" bestFit="1" customWidth="1"/>
    <col min="7435" max="7435" width="12.5703125" style="226" customWidth="1"/>
    <col min="7436" max="7436" width="17.5703125" style="226" bestFit="1" customWidth="1"/>
    <col min="7437" max="7438" width="18.28515625" style="226" bestFit="1" customWidth="1"/>
    <col min="7439" max="7439" width="12.7109375" style="226" bestFit="1" customWidth="1"/>
    <col min="7440" max="7441" width="16.5703125" style="226" bestFit="1" customWidth="1"/>
    <col min="7442" max="7443" width="13.28515625" style="226" bestFit="1" customWidth="1"/>
    <col min="7444" max="7444" width="15.5703125" style="226" bestFit="1" customWidth="1"/>
    <col min="7445" max="7445" width="13.7109375" style="226" bestFit="1" customWidth="1"/>
    <col min="7446" max="7448" width="12.28515625" style="226" bestFit="1" customWidth="1"/>
    <col min="7449" max="7449" width="17.5703125" style="226" bestFit="1" customWidth="1"/>
    <col min="7450" max="7450" width="12.28515625" style="226" bestFit="1" customWidth="1"/>
    <col min="7451" max="7451" width="13.42578125" style="226" bestFit="1" customWidth="1"/>
    <col min="7452" max="7685" width="9.28515625" style="226"/>
    <col min="7686" max="7686" width="33.7109375" style="226" customWidth="1"/>
    <col min="7687" max="7687" width="16" style="226" customWidth="1"/>
    <col min="7688" max="7689" width="15" style="226" bestFit="1" customWidth="1"/>
    <col min="7690" max="7690" width="16.5703125" style="226" bestFit="1" customWidth="1"/>
    <col min="7691" max="7691" width="12.5703125" style="226" customWidth="1"/>
    <col min="7692" max="7692" width="17.5703125" style="226" bestFit="1" customWidth="1"/>
    <col min="7693" max="7694" width="18.28515625" style="226" bestFit="1" customWidth="1"/>
    <col min="7695" max="7695" width="12.7109375" style="226" bestFit="1" customWidth="1"/>
    <col min="7696" max="7697" width="16.5703125" style="226" bestFit="1" customWidth="1"/>
    <col min="7698" max="7699" width="13.28515625" style="226" bestFit="1" customWidth="1"/>
    <col min="7700" max="7700" width="15.5703125" style="226" bestFit="1" customWidth="1"/>
    <col min="7701" max="7701" width="13.7109375" style="226" bestFit="1" customWidth="1"/>
    <col min="7702" max="7704" width="12.28515625" style="226" bestFit="1" customWidth="1"/>
    <col min="7705" max="7705" width="17.5703125" style="226" bestFit="1" customWidth="1"/>
    <col min="7706" max="7706" width="12.28515625" style="226" bestFit="1" customWidth="1"/>
    <col min="7707" max="7707" width="13.42578125" style="226" bestFit="1" customWidth="1"/>
    <col min="7708" max="7941" width="9.28515625" style="226"/>
    <col min="7942" max="7942" width="33.7109375" style="226" customWidth="1"/>
    <col min="7943" max="7943" width="16" style="226" customWidth="1"/>
    <col min="7944" max="7945" width="15" style="226" bestFit="1" customWidth="1"/>
    <col min="7946" max="7946" width="16.5703125" style="226" bestFit="1" customWidth="1"/>
    <col min="7947" max="7947" width="12.5703125" style="226" customWidth="1"/>
    <col min="7948" max="7948" width="17.5703125" style="226" bestFit="1" customWidth="1"/>
    <col min="7949" max="7950" width="18.28515625" style="226" bestFit="1" customWidth="1"/>
    <col min="7951" max="7951" width="12.7109375" style="226" bestFit="1" customWidth="1"/>
    <col min="7952" max="7953" width="16.5703125" style="226" bestFit="1" customWidth="1"/>
    <col min="7954" max="7955" width="13.28515625" style="226" bestFit="1" customWidth="1"/>
    <col min="7956" max="7956" width="15.5703125" style="226" bestFit="1" customWidth="1"/>
    <col min="7957" max="7957" width="13.7109375" style="226" bestFit="1" customWidth="1"/>
    <col min="7958" max="7960" width="12.28515625" style="226" bestFit="1" customWidth="1"/>
    <col min="7961" max="7961" width="17.5703125" style="226" bestFit="1" customWidth="1"/>
    <col min="7962" max="7962" width="12.28515625" style="226" bestFit="1" customWidth="1"/>
    <col min="7963" max="7963" width="13.42578125" style="226" bestFit="1" customWidth="1"/>
    <col min="7964" max="8197" width="9.28515625" style="226"/>
    <col min="8198" max="8198" width="33.7109375" style="226" customWidth="1"/>
    <col min="8199" max="8199" width="16" style="226" customWidth="1"/>
    <col min="8200" max="8201" width="15" style="226" bestFit="1" customWidth="1"/>
    <col min="8202" max="8202" width="16.5703125" style="226" bestFit="1" customWidth="1"/>
    <col min="8203" max="8203" width="12.5703125" style="226" customWidth="1"/>
    <col min="8204" max="8204" width="17.5703125" style="226" bestFit="1" customWidth="1"/>
    <col min="8205" max="8206" width="18.28515625" style="226" bestFit="1" customWidth="1"/>
    <col min="8207" max="8207" width="12.7109375" style="226" bestFit="1" customWidth="1"/>
    <col min="8208" max="8209" width="16.5703125" style="226" bestFit="1" customWidth="1"/>
    <col min="8210" max="8211" width="13.28515625" style="226" bestFit="1" customWidth="1"/>
    <col min="8212" max="8212" width="15.5703125" style="226" bestFit="1" customWidth="1"/>
    <col min="8213" max="8213" width="13.7109375" style="226" bestFit="1" customWidth="1"/>
    <col min="8214" max="8216" width="12.28515625" style="226" bestFit="1" customWidth="1"/>
    <col min="8217" max="8217" width="17.5703125" style="226" bestFit="1" customWidth="1"/>
    <col min="8218" max="8218" width="12.28515625" style="226" bestFit="1" customWidth="1"/>
    <col min="8219" max="8219" width="13.42578125" style="226" bestFit="1" customWidth="1"/>
    <col min="8220" max="8453" width="9.28515625" style="226"/>
    <col min="8454" max="8454" width="33.7109375" style="226" customWidth="1"/>
    <col min="8455" max="8455" width="16" style="226" customWidth="1"/>
    <col min="8456" max="8457" width="15" style="226" bestFit="1" customWidth="1"/>
    <col min="8458" max="8458" width="16.5703125" style="226" bestFit="1" customWidth="1"/>
    <col min="8459" max="8459" width="12.5703125" style="226" customWidth="1"/>
    <col min="8460" max="8460" width="17.5703125" style="226" bestFit="1" customWidth="1"/>
    <col min="8461" max="8462" width="18.28515625" style="226" bestFit="1" customWidth="1"/>
    <col min="8463" max="8463" width="12.7109375" style="226" bestFit="1" customWidth="1"/>
    <col min="8464" max="8465" width="16.5703125" style="226" bestFit="1" customWidth="1"/>
    <col min="8466" max="8467" width="13.28515625" style="226" bestFit="1" customWidth="1"/>
    <col min="8468" max="8468" width="15.5703125" style="226" bestFit="1" customWidth="1"/>
    <col min="8469" max="8469" width="13.7109375" style="226" bestFit="1" customWidth="1"/>
    <col min="8470" max="8472" width="12.28515625" style="226" bestFit="1" customWidth="1"/>
    <col min="8473" max="8473" width="17.5703125" style="226" bestFit="1" customWidth="1"/>
    <col min="8474" max="8474" width="12.28515625" style="226" bestFit="1" customWidth="1"/>
    <col min="8475" max="8475" width="13.42578125" style="226" bestFit="1" customWidth="1"/>
    <col min="8476" max="8709" width="9.28515625" style="226"/>
    <col min="8710" max="8710" width="33.7109375" style="226" customWidth="1"/>
    <col min="8711" max="8711" width="16" style="226" customWidth="1"/>
    <col min="8712" max="8713" width="15" style="226" bestFit="1" customWidth="1"/>
    <col min="8714" max="8714" width="16.5703125" style="226" bestFit="1" customWidth="1"/>
    <col min="8715" max="8715" width="12.5703125" style="226" customWidth="1"/>
    <col min="8716" max="8716" width="17.5703125" style="226" bestFit="1" customWidth="1"/>
    <col min="8717" max="8718" width="18.28515625" style="226" bestFit="1" customWidth="1"/>
    <col min="8719" max="8719" width="12.7109375" style="226" bestFit="1" customWidth="1"/>
    <col min="8720" max="8721" width="16.5703125" style="226" bestFit="1" customWidth="1"/>
    <col min="8722" max="8723" width="13.28515625" style="226" bestFit="1" customWidth="1"/>
    <col min="8724" max="8724" width="15.5703125" style="226" bestFit="1" customWidth="1"/>
    <col min="8725" max="8725" width="13.7109375" style="226" bestFit="1" customWidth="1"/>
    <col min="8726" max="8728" width="12.28515625" style="226" bestFit="1" customWidth="1"/>
    <col min="8729" max="8729" width="17.5703125" style="226" bestFit="1" customWidth="1"/>
    <col min="8730" max="8730" width="12.28515625" style="226" bestFit="1" customWidth="1"/>
    <col min="8731" max="8731" width="13.42578125" style="226" bestFit="1" customWidth="1"/>
    <col min="8732" max="8965" width="9.28515625" style="226"/>
    <col min="8966" max="8966" width="33.7109375" style="226" customWidth="1"/>
    <col min="8967" max="8967" width="16" style="226" customWidth="1"/>
    <col min="8968" max="8969" width="15" style="226" bestFit="1" customWidth="1"/>
    <col min="8970" max="8970" width="16.5703125" style="226" bestFit="1" customWidth="1"/>
    <col min="8971" max="8971" width="12.5703125" style="226" customWidth="1"/>
    <col min="8972" max="8972" width="17.5703125" style="226" bestFit="1" customWidth="1"/>
    <col min="8973" max="8974" width="18.28515625" style="226" bestFit="1" customWidth="1"/>
    <col min="8975" max="8975" width="12.7109375" style="226" bestFit="1" customWidth="1"/>
    <col min="8976" max="8977" width="16.5703125" style="226" bestFit="1" customWidth="1"/>
    <col min="8978" max="8979" width="13.28515625" style="226" bestFit="1" customWidth="1"/>
    <col min="8980" max="8980" width="15.5703125" style="226" bestFit="1" customWidth="1"/>
    <col min="8981" max="8981" width="13.7109375" style="226" bestFit="1" customWidth="1"/>
    <col min="8982" max="8984" width="12.28515625" style="226" bestFit="1" customWidth="1"/>
    <col min="8985" max="8985" width="17.5703125" style="226" bestFit="1" customWidth="1"/>
    <col min="8986" max="8986" width="12.28515625" style="226" bestFit="1" customWidth="1"/>
    <col min="8987" max="8987" width="13.42578125" style="226" bestFit="1" customWidth="1"/>
    <col min="8988" max="9221" width="9.28515625" style="226"/>
    <col min="9222" max="9222" width="33.7109375" style="226" customWidth="1"/>
    <col min="9223" max="9223" width="16" style="226" customWidth="1"/>
    <col min="9224" max="9225" width="15" style="226" bestFit="1" customWidth="1"/>
    <col min="9226" max="9226" width="16.5703125" style="226" bestFit="1" customWidth="1"/>
    <col min="9227" max="9227" width="12.5703125" style="226" customWidth="1"/>
    <col min="9228" max="9228" width="17.5703125" style="226" bestFit="1" customWidth="1"/>
    <col min="9229" max="9230" width="18.28515625" style="226" bestFit="1" customWidth="1"/>
    <col min="9231" max="9231" width="12.7109375" style="226" bestFit="1" customWidth="1"/>
    <col min="9232" max="9233" width="16.5703125" style="226" bestFit="1" customWidth="1"/>
    <col min="9234" max="9235" width="13.28515625" style="226" bestFit="1" customWidth="1"/>
    <col min="9236" max="9236" width="15.5703125" style="226" bestFit="1" customWidth="1"/>
    <col min="9237" max="9237" width="13.7109375" style="226" bestFit="1" customWidth="1"/>
    <col min="9238" max="9240" width="12.28515625" style="226" bestFit="1" customWidth="1"/>
    <col min="9241" max="9241" width="17.5703125" style="226" bestFit="1" customWidth="1"/>
    <col min="9242" max="9242" width="12.28515625" style="226" bestFit="1" customWidth="1"/>
    <col min="9243" max="9243" width="13.42578125" style="226" bestFit="1" customWidth="1"/>
    <col min="9244" max="9477" width="9.28515625" style="226"/>
    <col min="9478" max="9478" width="33.7109375" style="226" customWidth="1"/>
    <col min="9479" max="9479" width="16" style="226" customWidth="1"/>
    <col min="9480" max="9481" width="15" style="226" bestFit="1" customWidth="1"/>
    <col min="9482" max="9482" width="16.5703125" style="226" bestFit="1" customWidth="1"/>
    <col min="9483" max="9483" width="12.5703125" style="226" customWidth="1"/>
    <col min="9484" max="9484" width="17.5703125" style="226" bestFit="1" customWidth="1"/>
    <col min="9485" max="9486" width="18.28515625" style="226" bestFit="1" customWidth="1"/>
    <col min="9487" max="9487" width="12.7109375" style="226" bestFit="1" customWidth="1"/>
    <col min="9488" max="9489" width="16.5703125" style="226" bestFit="1" customWidth="1"/>
    <col min="9490" max="9491" width="13.28515625" style="226" bestFit="1" customWidth="1"/>
    <col min="9492" max="9492" width="15.5703125" style="226" bestFit="1" customWidth="1"/>
    <col min="9493" max="9493" width="13.7109375" style="226" bestFit="1" customWidth="1"/>
    <col min="9494" max="9496" width="12.28515625" style="226" bestFit="1" customWidth="1"/>
    <col min="9497" max="9497" width="17.5703125" style="226" bestFit="1" customWidth="1"/>
    <col min="9498" max="9498" width="12.28515625" style="226" bestFit="1" customWidth="1"/>
    <col min="9499" max="9499" width="13.42578125" style="226" bestFit="1" customWidth="1"/>
    <col min="9500" max="9733" width="9.28515625" style="226"/>
    <col min="9734" max="9734" width="33.7109375" style="226" customWidth="1"/>
    <col min="9735" max="9735" width="16" style="226" customWidth="1"/>
    <col min="9736" max="9737" width="15" style="226" bestFit="1" customWidth="1"/>
    <col min="9738" max="9738" width="16.5703125" style="226" bestFit="1" customWidth="1"/>
    <col min="9739" max="9739" width="12.5703125" style="226" customWidth="1"/>
    <col min="9740" max="9740" width="17.5703125" style="226" bestFit="1" customWidth="1"/>
    <col min="9741" max="9742" width="18.28515625" style="226" bestFit="1" customWidth="1"/>
    <col min="9743" max="9743" width="12.7109375" style="226" bestFit="1" customWidth="1"/>
    <col min="9744" max="9745" width="16.5703125" style="226" bestFit="1" customWidth="1"/>
    <col min="9746" max="9747" width="13.28515625" style="226" bestFit="1" customWidth="1"/>
    <col min="9748" max="9748" width="15.5703125" style="226" bestFit="1" customWidth="1"/>
    <col min="9749" max="9749" width="13.7109375" style="226" bestFit="1" customWidth="1"/>
    <col min="9750" max="9752" width="12.28515625" style="226" bestFit="1" customWidth="1"/>
    <col min="9753" max="9753" width="17.5703125" style="226" bestFit="1" customWidth="1"/>
    <col min="9754" max="9754" width="12.28515625" style="226" bestFit="1" customWidth="1"/>
    <col min="9755" max="9755" width="13.42578125" style="226" bestFit="1" customWidth="1"/>
    <col min="9756" max="9989" width="9.28515625" style="226"/>
    <col min="9990" max="9990" width="33.7109375" style="226" customWidth="1"/>
    <col min="9991" max="9991" width="16" style="226" customWidth="1"/>
    <col min="9992" max="9993" width="15" style="226" bestFit="1" customWidth="1"/>
    <col min="9994" max="9994" width="16.5703125" style="226" bestFit="1" customWidth="1"/>
    <col min="9995" max="9995" width="12.5703125" style="226" customWidth="1"/>
    <col min="9996" max="9996" width="17.5703125" style="226" bestFit="1" customWidth="1"/>
    <col min="9997" max="9998" width="18.28515625" style="226" bestFit="1" customWidth="1"/>
    <col min="9999" max="9999" width="12.7109375" style="226" bestFit="1" customWidth="1"/>
    <col min="10000" max="10001" width="16.5703125" style="226" bestFit="1" customWidth="1"/>
    <col min="10002" max="10003" width="13.28515625" style="226" bestFit="1" customWidth="1"/>
    <col min="10004" max="10004" width="15.5703125" style="226" bestFit="1" customWidth="1"/>
    <col min="10005" max="10005" width="13.7109375" style="226" bestFit="1" customWidth="1"/>
    <col min="10006" max="10008" width="12.28515625" style="226" bestFit="1" customWidth="1"/>
    <col min="10009" max="10009" width="17.5703125" style="226" bestFit="1" customWidth="1"/>
    <col min="10010" max="10010" width="12.28515625" style="226" bestFit="1" customWidth="1"/>
    <col min="10011" max="10011" width="13.42578125" style="226" bestFit="1" customWidth="1"/>
    <col min="10012" max="10245" width="9.28515625" style="226"/>
    <col min="10246" max="10246" width="33.7109375" style="226" customWidth="1"/>
    <col min="10247" max="10247" width="16" style="226" customWidth="1"/>
    <col min="10248" max="10249" width="15" style="226" bestFit="1" customWidth="1"/>
    <col min="10250" max="10250" width="16.5703125" style="226" bestFit="1" customWidth="1"/>
    <col min="10251" max="10251" width="12.5703125" style="226" customWidth="1"/>
    <col min="10252" max="10252" width="17.5703125" style="226" bestFit="1" customWidth="1"/>
    <col min="10253" max="10254" width="18.28515625" style="226" bestFit="1" customWidth="1"/>
    <col min="10255" max="10255" width="12.7109375" style="226" bestFit="1" customWidth="1"/>
    <col min="10256" max="10257" width="16.5703125" style="226" bestFit="1" customWidth="1"/>
    <col min="10258" max="10259" width="13.28515625" style="226" bestFit="1" customWidth="1"/>
    <col min="10260" max="10260" width="15.5703125" style="226" bestFit="1" customWidth="1"/>
    <col min="10261" max="10261" width="13.7109375" style="226" bestFit="1" customWidth="1"/>
    <col min="10262" max="10264" width="12.28515625" style="226" bestFit="1" customWidth="1"/>
    <col min="10265" max="10265" width="17.5703125" style="226" bestFit="1" customWidth="1"/>
    <col min="10266" max="10266" width="12.28515625" style="226" bestFit="1" customWidth="1"/>
    <col min="10267" max="10267" width="13.42578125" style="226" bestFit="1" customWidth="1"/>
    <col min="10268" max="10501" width="9.28515625" style="226"/>
    <col min="10502" max="10502" width="33.7109375" style="226" customWidth="1"/>
    <col min="10503" max="10503" width="16" style="226" customWidth="1"/>
    <col min="10504" max="10505" width="15" style="226" bestFit="1" customWidth="1"/>
    <col min="10506" max="10506" width="16.5703125" style="226" bestFit="1" customWidth="1"/>
    <col min="10507" max="10507" width="12.5703125" style="226" customWidth="1"/>
    <col min="10508" max="10508" width="17.5703125" style="226" bestFit="1" customWidth="1"/>
    <col min="10509" max="10510" width="18.28515625" style="226" bestFit="1" customWidth="1"/>
    <col min="10511" max="10511" width="12.7109375" style="226" bestFit="1" customWidth="1"/>
    <col min="10512" max="10513" width="16.5703125" style="226" bestFit="1" customWidth="1"/>
    <col min="10514" max="10515" width="13.28515625" style="226" bestFit="1" customWidth="1"/>
    <col min="10516" max="10516" width="15.5703125" style="226" bestFit="1" customWidth="1"/>
    <col min="10517" max="10517" width="13.7109375" style="226" bestFit="1" customWidth="1"/>
    <col min="10518" max="10520" width="12.28515625" style="226" bestFit="1" customWidth="1"/>
    <col min="10521" max="10521" width="17.5703125" style="226" bestFit="1" customWidth="1"/>
    <col min="10522" max="10522" width="12.28515625" style="226" bestFit="1" customWidth="1"/>
    <col min="10523" max="10523" width="13.42578125" style="226" bestFit="1" customWidth="1"/>
    <col min="10524" max="10757" width="9.28515625" style="226"/>
    <col min="10758" max="10758" width="33.7109375" style="226" customWidth="1"/>
    <col min="10759" max="10759" width="16" style="226" customWidth="1"/>
    <col min="10760" max="10761" width="15" style="226" bestFit="1" customWidth="1"/>
    <col min="10762" max="10762" width="16.5703125" style="226" bestFit="1" customWidth="1"/>
    <col min="10763" max="10763" width="12.5703125" style="226" customWidth="1"/>
    <col min="10764" max="10764" width="17.5703125" style="226" bestFit="1" customWidth="1"/>
    <col min="10765" max="10766" width="18.28515625" style="226" bestFit="1" customWidth="1"/>
    <col min="10767" max="10767" width="12.7109375" style="226" bestFit="1" customWidth="1"/>
    <col min="10768" max="10769" width="16.5703125" style="226" bestFit="1" customWidth="1"/>
    <col min="10770" max="10771" width="13.28515625" style="226" bestFit="1" customWidth="1"/>
    <col min="10772" max="10772" width="15.5703125" style="226" bestFit="1" customWidth="1"/>
    <col min="10773" max="10773" width="13.7109375" style="226" bestFit="1" customWidth="1"/>
    <col min="10774" max="10776" width="12.28515625" style="226" bestFit="1" customWidth="1"/>
    <col min="10777" max="10777" width="17.5703125" style="226" bestFit="1" customWidth="1"/>
    <col min="10778" max="10778" width="12.28515625" style="226" bestFit="1" customWidth="1"/>
    <col min="10779" max="10779" width="13.42578125" style="226" bestFit="1" customWidth="1"/>
    <col min="10780" max="11013" width="9.28515625" style="226"/>
    <col min="11014" max="11014" width="33.7109375" style="226" customWidth="1"/>
    <col min="11015" max="11015" width="16" style="226" customWidth="1"/>
    <col min="11016" max="11017" width="15" style="226" bestFit="1" customWidth="1"/>
    <col min="11018" max="11018" width="16.5703125" style="226" bestFit="1" customWidth="1"/>
    <col min="11019" max="11019" width="12.5703125" style="226" customWidth="1"/>
    <col min="11020" max="11020" width="17.5703125" style="226" bestFit="1" customWidth="1"/>
    <col min="11021" max="11022" width="18.28515625" style="226" bestFit="1" customWidth="1"/>
    <col min="11023" max="11023" width="12.7109375" style="226" bestFit="1" customWidth="1"/>
    <col min="11024" max="11025" width="16.5703125" style="226" bestFit="1" customWidth="1"/>
    <col min="11026" max="11027" width="13.28515625" style="226" bestFit="1" customWidth="1"/>
    <col min="11028" max="11028" width="15.5703125" style="226" bestFit="1" customWidth="1"/>
    <col min="11029" max="11029" width="13.7109375" style="226" bestFit="1" customWidth="1"/>
    <col min="11030" max="11032" width="12.28515625" style="226" bestFit="1" customWidth="1"/>
    <col min="11033" max="11033" width="17.5703125" style="226" bestFit="1" customWidth="1"/>
    <col min="11034" max="11034" width="12.28515625" style="226" bestFit="1" customWidth="1"/>
    <col min="11035" max="11035" width="13.42578125" style="226" bestFit="1" customWidth="1"/>
    <col min="11036" max="11269" width="9.28515625" style="226"/>
    <col min="11270" max="11270" width="33.7109375" style="226" customWidth="1"/>
    <col min="11271" max="11271" width="16" style="226" customWidth="1"/>
    <col min="11272" max="11273" width="15" style="226" bestFit="1" customWidth="1"/>
    <col min="11274" max="11274" width="16.5703125" style="226" bestFit="1" customWidth="1"/>
    <col min="11275" max="11275" width="12.5703125" style="226" customWidth="1"/>
    <col min="11276" max="11276" width="17.5703125" style="226" bestFit="1" customWidth="1"/>
    <col min="11277" max="11278" width="18.28515625" style="226" bestFit="1" customWidth="1"/>
    <col min="11279" max="11279" width="12.7109375" style="226" bestFit="1" customWidth="1"/>
    <col min="11280" max="11281" width="16.5703125" style="226" bestFit="1" customWidth="1"/>
    <col min="11282" max="11283" width="13.28515625" style="226" bestFit="1" customWidth="1"/>
    <col min="11284" max="11284" width="15.5703125" style="226" bestFit="1" customWidth="1"/>
    <col min="11285" max="11285" width="13.7109375" style="226" bestFit="1" customWidth="1"/>
    <col min="11286" max="11288" width="12.28515625" style="226" bestFit="1" customWidth="1"/>
    <col min="11289" max="11289" width="17.5703125" style="226" bestFit="1" customWidth="1"/>
    <col min="11290" max="11290" width="12.28515625" style="226" bestFit="1" customWidth="1"/>
    <col min="11291" max="11291" width="13.42578125" style="226" bestFit="1" customWidth="1"/>
    <col min="11292" max="11525" width="9.28515625" style="226"/>
    <col min="11526" max="11526" width="33.7109375" style="226" customWidth="1"/>
    <col min="11527" max="11527" width="16" style="226" customWidth="1"/>
    <col min="11528" max="11529" width="15" style="226" bestFit="1" customWidth="1"/>
    <col min="11530" max="11530" width="16.5703125" style="226" bestFit="1" customWidth="1"/>
    <col min="11531" max="11531" width="12.5703125" style="226" customWidth="1"/>
    <col min="11532" max="11532" width="17.5703125" style="226" bestFit="1" customWidth="1"/>
    <col min="11533" max="11534" width="18.28515625" style="226" bestFit="1" customWidth="1"/>
    <col min="11535" max="11535" width="12.7109375" style="226" bestFit="1" customWidth="1"/>
    <col min="11536" max="11537" width="16.5703125" style="226" bestFit="1" customWidth="1"/>
    <col min="11538" max="11539" width="13.28515625" style="226" bestFit="1" customWidth="1"/>
    <col min="11540" max="11540" width="15.5703125" style="226" bestFit="1" customWidth="1"/>
    <col min="11541" max="11541" width="13.7109375" style="226" bestFit="1" customWidth="1"/>
    <col min="11542" max="11544" width="12.28515625" style="226" bestFit="1" customWidth="1"/>
    <col min="11545" max="11545" width="17.5703125" style="226" bestFit="1" customWidth="1"/>
    <col min="11546" max="11546" width="12.28515625" style="226" bestFit="1" customWidth="1"/>
    <col min="11547" max="11547" width="13.42578125" style="226" bestFit="1" customWidth="1"/>
    <col min="11548" max="11781" width="9.28515625" style="226"/>
    <col min="11782" max="11782" width="33.7109375" style="226" customWidth="1"/>
    <col min="11783" max="11783" width="16" style="226" customWidth="1"/>
    <col min="11784" max="11785" width="15" style="226" bestFit="1" customWidth="1"/>
    <col min="11786" max="11786" width="16.5703125" style="226" bestFit="1" customWidth="1"/>
    <col min="11787" max="11787" width="12.5703125" style="226" customWidth="1"/>
    <col min="11788" max="11788" width="17.5703125" style="226" bestFit="1" customWidth="1"/>
    <col min="11789" max="11790" width="18.28515625" style="226" bestFit="1" customWidth="1"/>
    <col min="11791" max="11791" width="12.7109375" style="226" bestFit="1" customWidth="1"/>
    <col min="11792" max="11793" width="16.5703125" style="226" bestFit="1" customWidth="1"/>
    <col min="11794" max="11795" width="13.28515625" style="226" bestFit="1" customWidth="1"/>
    <col min="11796" max="11796" width="15.5703125" style="226" bestFit="1" customWidth="1"/>
    <col min="11797" max="11797" width="13.7109375" style="226" bestFit="1" customWidth="1"/>
    <col min="11798" max="11800" width="12.28515625" style="226" bestFit="1" customWidth="1"/>
    <col min="11801" max="11801" width="17.5703125" style="226" bestFit="1" customWidth="1"/>
    <col min="11802" max="11802" width="12.28515625" style="226" bestFit="1" customWidth="1"/>
    <col min="11803" max="11803" width="13.42578125" style="226" bestFit="1" customWidth="1"/>
    <col min="11804" max="12037" width="9.28515625" style="226"/>
    <col min="12038" max="12038" width="33.7109375" style="226" customWidth="1"/>
    <col min="12039" max="12039" width="16" style="226" customWidth="1"/>
    <col min="12040" max="12041" width="15" style="226" bestFit="1" customWidth="1"/>
    <col min="12042" max="12042" width="16.5703125" style="226" bestFit="1" customWidth="1"/>
    <col min="12043" max="12043" width="12.5703125" style="226" customWidth="1"/>
    <col min="12044" max="12044" width="17.5703125" style="226" bestFit="1" customWidth="1"/>
    <col min="12045" max="12046" width="18.28515625" style="226" bestFit="1" customWidth="1"/>
    <col min="12047" max="12047" width="12.7109375" style="226" bestFit="1" customWidth="1"/>
    <col min="12048" max="12049" width="16.5703125" style="226" bestFit="1" customWidth="1"/>
    <col min="12050" max="12051" width="13.28515625" style="226" bestFit="1" customWidth="1"/>
    <col min="12052" max="12052" width="15.5703125" style="226" bestFit="1" customWidth="1"/>
    <col min="12053" max="12053" width="13.7109375" style="226" bestFit="1" customWidth="1"/>
    <col min="12054" max="12056" width="12.28515625" style="226" bestFit="1" customWidth="1"/>
    <col min="12057" max="12057" width="17.5703125" style="226" bestFit="1" customWidth="1"/>
    <col min="12058" max="12058" width="12.28515625" style="226" bestFit="1" customWidth="1"/>
    <col min="12059" max="12059" width="13.42578125" style="226" bestFit="1" customWidth="1"/>
    <col min="12060" max="12293" width="9.28515625" style="226"/>
    <col min="12294" max="12294" width="33.7109375" style="226" customWidth="1"/>
    <col min="12295" max="12295" width="16" style="226" customWidth="1"/>
    <col min="12296" max="12297" width="15" style="226" bestFit="1" customWidth="1"/>
    <col min="12298" max="12298" width="16.5703125" style="226" bestFit="1" customWidth="1"/>
    <col min="12299" max="12299" width="12.5703125" style="226" customWidth="1"/>
    <col min="12300" max="12300" width="17.5703125" style="226" bestFit="1" customWidth="1"/>
    <col min="12301" max="12302" width="18.28515625" style="226" bestFit="1" customWidth="1"/>
    <col min="12303" max="12303" width="12.7109375" style="226" bestFit="1" customWidth="1"/>
    <col min="12304" max="12305" width="16.5703125" style="226" bestFit="1" customWidth="1"/>
    <col min="12306" max="12307" width="13.28515625" style="226" bestFit="1" customWidth="1"/>
    <col min="12308" max="12308" width="15.5703125" style="226" bestFit="1" customWidth="1"/>
    <col min="12309" max="12309" width="13.7109375" style="226" bestFit="1" customWidth="1"/>
    <col min="12310" max="12312" width="12.28515625" style="226" bestFit="1" customWidth="1"/>
    <col min="12313" max="12313" width="17.5703125" style="226" bestFit="1" customWidth="1"/>
    <col min="12314" max="12314" width="12.28515625" style="226" bestFit="1" customWidth="1"/>
    <col min="12315" max="12315" width="13.42578125" style="226" bestFit="1" customWidth="1"/>
    <col min="12316" max="12549" width="9.28515625" style="226"/>
    <col min="12550" max="12550" width="33.7109375" style="226" customWidth="1"/>
    <col min="12551" max="12551" width="16" style="226" customWidth="1"/>
    <col min="12552" max="12553" width="15" style="226" bestFit="1" customWidth="1"/>
    <col min="12554" max="12554" width="16.5703125" style="226" bestFit="1" customWidth="1"/>
    <col min="12555" max="12555" width="12.5703125" style="226" customWidth="1"/>
    <col min="12556" max="12556" width="17.5703125" style="226" bestFit="1" customWidth="1"/>
    <col min="12557" max="12558" width="18.28515625" style="226" bestFit="1" customWidth="1"/>
    <col min="12559" max="12559" width="12.7109375" style="226" bestFit="1" customWidth="1"/>
    <col min="12560" max="12561" width="16.5703125" style="226" bestFit="1" customWidth="1"/>
    <col min="12562" max="12563" width="13.28515625" style="226" bestFit="1" customWidth="1"/>
    <col min="12564" max="12564" width="15.5703125" style="226" bestFit="1" customWidth="1"/>
    <col min="12565" max="12565" width="13.7109375" style="226" bestFit="1" customWidth="1"/>
    <col min="12566" max="12568" width="12.28515625" style="226" bestFit="1" customWidth="1"/>
    <col min="12569" max="12569" width="17.5703125" style="226" bestFit="1" customWidth="1"/>
    <col min="12570" max="12570" width="12.28515625" style="226" bestFit="1" customWidth="1"/>
    <col min="12571" max="12571" width="13.42578125" style="226" bestFit="1" customWidth="1"/>
    <col min="12572" max="12805" width="9.28515625" style="226"/>
    <col min="12806" max="12806" width="33.7109375" style="226" customWidth="1"/>
    <col min="12807" max="12807" width="16" style="226" customWidth="1"/>
    <col min="12808" max="12809" width="15" style="226" bestFit="1" customWidth="1"/>
    <col min="12810" max="12810" width="16.5703125" style="226" bestFit="1" customWidth="1"/>
    <col min="12811" max="12811" width="12.5703125" style="226" customWidth="1"/>
    <col min="12812" max="12812" width="17.5703125" style="226" bestFit="1" customWidth="1"/>
    <col min="12813" max="12814" width="18.28515625" style="226" bestFit="1" customWidth="1"/>
    <col min="12815" max="12815" width="12.7109375" style="226" bestFit="1" customWidth="1"/>
    <col min="12816" max="12817" width="16.5703125" style="226" bestFit="1" customWidth="1"/>
    <col min="12818" max="12819" width="13.28515625" style="226" bestFit="1" customWidth="1"/>
    <col min="12820" max="12820" width="15.5703125" style="226" bestFit="1" customWidth="1"/>
    <col min="12821" max="12821" width="13.7109375" style="226" bestFit="1" customWidth="1"/>
    <col min="12822" max="12824" width="12.28515625" style="226" bestFit="1" customWidth="1"/>
    <col min="12825" max="12825" width="17.5703125" style="226" bestFit="1" customWidth="1"/>
    <col min="12826" max="12826" width="12.28515625" style="226" bestFit="1" customWidth="1"/>
    <col min="12827" max="12827" width="13.42578125" style="226" bestFit="1" customWidth="1"/>
    <col min="12828" max="13061" width="9.28515625" style="226"/>
    <col min="13062" max="13062" width="33.7109375" style="226" customWidth="1"/>
    <col min="13063" max="13063" width="16" style="226" customWidth="1"/>
    <col min="13064" max="13065" width="15" style="226" bestFit="1" customWidth="1"/>
    <col min="13066" max="13066" width="16.5703125" style="226" bestFit="1" customWidth="1"/>
    <col min="13067" max="13067" width="12.5703125" style="226" customWidth="1"/>
    <col min="13068" max="13068" width="17.5703125" style="226" bestFit="1" customWidth="1"/>
    <col min="13069" max="13070" width="18.28515625" style="226" bestFit="1" customWidth="1"/>
    <col min="13071" max="13071" width="12.7109375" style="226" bestFit="1" customWidth="1"/>
    <col min="13072" max="13073" width="16.5703125" style="226" bestFit="1" customWidth="1"/>
    <col min="13074" max="13075" width="13.28515625" style="226" bestFit="1" customWidth="1"/>
    <col min="13076" max="13076" width="15.5703125" style="226" bestFit="1" customWidth="1"/>
    <col min="13077" max="13077" width="13.7109375" style="226" bestFit="1" customWidth="1"/>
    <col min="13078" max="13080" width="12.28515625" style="226" bestFit="1" customWidth="1"/>
    <col min="13081" max="13081" width="17.5703125" style="226" bestFit="1" customWidth="1"/>
    <col min="13082" max="13082" width="12.28515625" style="226" bestFit="1" customWidth="1"/>
    <col min="13083" max="13083" width="13.42578125" style="226" bestFit="1" customWidth="1"/>
    <col min="13084" max="13317" width="9.28515625" style="226"/>
    <col min="13318" max="13318" width="33.7109375" style="226" customWidth="1"/>
    <col min="13319" max="13319" width="16" style="226" customWidth="1"/>
    <col min="13320" max="13321" width="15" style="226" bestFit="1" customWidth="1"/>
    <col min="13322" max="13322" width="16.5703125" style="226" bestFit="1" customWidth="1"/>
    <col min="13323" max="13323" width="12.5703125" style="226" customWidth="1"/>
    <col min="13324" max="13324" width="17.5703125" style="226" bestFit="1" customWidth="1"/>
    <col min="13325" max="13326" width="18.28515625" style="226" bestFit="1" customWidth="1"/>
    <col min="13327" max="13327" width="12.7109375" style="226" bestFit="1" customWidth="1"/>
    <col min="13328" max="13329" width="16.5703125" style="226" bestFit="1" customWidth="1"/>
    <col min="13330" max="13331" width="13.28515625" style="226" bestFit="1" customWidth="1"/>
    <col min="13332" max="13332" width="15.5703125" style="226" bestFit="1" customWidth="1"/>
    <col min="13333" max="13333" width="13.7109375" style="226" bestFit="1" customWidth="1"/>
    <col min="13334" max="13336" width="12.28515625" style="226" bestFit="1" customWidth="1"/>
    <col min="13337" max="13337" width="17.5703125" style="226" bestFit="1" customWidth="1"/>
    <col min="13338" max="13338" width="12.28515625" style="226" bestFit="1" customWidth="1"/>
    <col min="13339" max="13339" width="13.42578125" style="226" bestFit="1" customWidth="1"/>
    <col min="13340" max="13573" width="9.28515625" style="226"/>
    <col min="13574" max="13574" width="33.7109375" style="226" customWidth="1"/>
    <col min="13575" max="13575" width="16" style="226" customWidth="1"/>
    <col min="13576" max="13577" width="15" style="226" bestFit="1" customWidth="1"/>
    <col min="13578" max="13578" width="16.5703125" style="226" bestFit="1" customWidth="1"/>
    <col min="13579" max="13579" width="12.5703125" style="226" customWidth="1"/>
    <col min="13580" max="13580" width="17.5703125" style="226" bestFit="1" customWidth="1"/>
    <col min="13581" max="13582" width="18.28515625" style="226" bestFit="1" customWidth="1"/>
    <col min="13583" max="13583" width="12.7109375" style="226" bestFit="1" customWidth="1"/>
    <col min="13584" max="13585" width="16.5703125" style="226" bestFit="1" customWidth="1"/>
    <col min="13586" max="13587" width="13.28515625" style="226" bestFit="1" customWidth="1"/>
    <col min="13588" max="13588" width="15.5703125" style="226" bestFit="1" customWidth="1"/>
    <col min="13589" max="13589" width="13.7109375" style="226" bestFit="1" customWidth="1"/>
    <col min="13590" max="13592" width="12.28515625" style="226" bestFit="1" customWidth="1"/>
    <col min="13593" max="13593" width="17.5703125" style="226" bestFit="1" customWidth="1"/>
    <col min="13594" max="13594" width="12.28515625" style="226" bestFit="1" customWidth="1"/>
    <col min="13595" max="13595" width="13.42578125" style="226" bestFit="1" customWidth="1"/>
    <col min="13596" max="13829" width="9.28515625" style="226"/>
    <col min="13830" max="13830" width="33.7109375" style="226" customWidth="1"/>
    <col min="13831" max="13831" width="16" style="226" customWidth="1"/>
    <col min="13832" max="13833" width="15" style="226" bestFit="1" customWidth="1"/>
    <col min="13834" max="13834" width="16.5703125" style="226" bestFit="1" customWidth="1"/>
    <col min="13835" max="13835" width="12.5703125" style="226" customWidth="1"/>
    <col min="13836" max="13836" width="17.5703125" style="226" bestFit="1" customWidth="1"/>
    <col min="13837" max="13838" width="18.28515625" style="226" bestFit="1" customWidth="1"/>
    <col min="13839" max="13839" width="12.7109375" style="226" bestFit="1" customWidth="1"/>
    <col min="13840" max="13841" width="16.5703125" style="226" bestFit="1" customWidth="1"/>
    <col min="13842" max="13843" width="13.28515625" style="226" bestFit="1" customWidth="1"/>
    <col min="13844" max="13844" width="15.5703125" style="226" bestFit="1" customWidth="1"/>
    <col min="13845" max="13845" width="13.7109375" style="226" bestFit="1" customWidth="1"/>
    <col min="13846" max="13848" width="12.28515625" style="226" bestFit="1" customWidth="1"/>
    <col min="13849" max="13849" width="17.5703125" style="226" bestFit="1" customWidth="1"/>
    <col min="13850" max="13850" width="12.28515625" style="226" bestFit="1" customWidth="1"/>
    <col min="13851" max="13851" width="13.42578125" style="226" bestFit="1" customWidth="1"/>
    <col min="13852" max="14085" width="9.28515625" style="226"/>
    <col min="14086" max="14086" width="33.7109375" style="226" customWidth="1"/>
    <col min="14087" max="14087" width="16" style="226" customWidth="1"/>
    <col min="14088" max="14089" width="15" style="226" bestFit="1" customWidth="1"/>
    <col min="14090" max="14090" width="16.5703125" style="226" bestFit="1" customWidth="1"/>
    <col min="14091" max="14091" width="12.5703125" style="226" customWidth="1"/>
    <col min="14092" max="14092" width="17.5703125" style="226" bestFit="1" customWidth="1"/>
    <col min="14093" max="14094" width="18.28515625" style="226" bestFit="1" customWidth="1"/>
    <col min="14095" max="14095" width="12.7109375" style="226" bestFit="1" customWidth="1"/>
    <col min="14096" max="14097" width="16.5703125" style="226" bestFit="1" customWidth="1"/>
    <col min="14098" max="14099" width="13.28515625" style="226" bestFit="1" customWidth="1"/>
    <col min="14100" max="14100" width="15.5703125" style="226" bestFit="1" customWidth="1"/>
    <col min="14101" max="14101" width="13.7109375" style="226" bestFit="1" customWidth="1"/>
    <col min="14102" max="14104" width="12.28515625" style="226" bestFit="1" customWidth="1"/>
    <col min="14105" max="14105" width="17.5703125" style="226" bestFit="1" customWidth="1"/>
    <col min="14106" max="14106" width="12.28515625" style="226" bestFit="1" customWidth="1"/>
    <col min="14107" max="14107" width="13.42578125" style="226" bestFit="1" customWidth="1"/>
    <col min="14108" max="14341" width="9.28515625" style="226"/>
    <col min="14342" max="14342" width="33.7109375" style="226" customWidth="1"/>
    <col min="14343" max="14343" width="16" style="226" customWidth="1"/>
    <col min="14344" max="14345" width="15" style="226" bestFit="1" customWidth="1"/>
    <col min="14346" max="14346" width="16.5703125" style="226" bestFit="1" customWidth="1"/>
    <col min="14347" max="14347" width="12.5703125" style="226" customWidth="1"/>
    <col min="14348" max="14348" width="17.5703125" style="226" bestFit="1" customWidth="1"/>
    <col min="14349" max="14350" width="18.28515625" style="226" bestFit="1" customWidth="1"/>
    <col min="14351" max="14351" width="12.7109375" style="226" bestFit="1" customWidth="1"/>
    <col min="14352" max="14353" width="16.5703125" style="226" bestFit="1" customWidth="1"/>
    <col min="14354" max="14355" width="13.28515625" style="226" bestFit="1" customWidth="1"/>
    <col min="14356" max="14356" width="15.5703125" style="226" bestFit="1" customWidth="1"/>
    <col min="14357" max="14357" width="13.7109375" style="226" bestFit="1" customWidth="1"/>
    <col min="14358" max="14360" width="12.28515625" style="226" bestFit="1" customWidth="1"/>
    <col min="14361" max="14361" width="17.5703125" style="226" bestFit="1" customWidth="1"/>
    <col min="14362" max="14362" width="12.28515625" style="226" bestFit="1" customWidth="1"/>
    <col min="14363" max="14363" width="13.42578125" style="226" bestFit="1" customWidth="1"/>
    <col min="14364" max="14597" width="9.28515625" style="226"/>
    <col min="14598" max="14598" width="33.7109375" style="226" customWidth="1"/>
    <col min="14599" max="14599" width="16" style="226" customWidth="1"/>
    <col min="14600" max="14601" width="15" style="226" bestFit="1" customWidth="1"/>
    <col min="14602" max="14602" width="16.5703125" style="226" bestFit="1" customWidth="1"/>
    <col min="14603" max="14603" width="12.5703125" style="226" customWidth="1"/>
    <col min="14604" max="14604" width="17.5703125" style="226" bestFit="1" customWidth="1"/>
    <col min="14605" max="14606" width="18.28515625" style="226" bestFit="1" customWidth="1"/>
    <col min="14607" max="14607" width="12.7109375" style="226" bestFit="1" customWidth="1"/>
    <col min="14608" max="14609" width="16.5703125" style="226" bestFit="1" customWidth="1"/>
    <col min="14610" max="14611" width="13.28515625" style="226" bestFit="1" customWidth="1"/>
    <col min="14612" max="14612" width="15.5703125" style="226" bestFit="1" customWidth="1"/>
    <col min="14613" max="14613" width="13.7109375" style="226" bestFit="1" customWidth="1"/>
    <col min="14614" max="14616" width="12.28515625" style="226" bestFit="1" customWidth="1"/>
    <col min="14617" max="14617" width="17.5703125" style="226" bestFit="1" customWidth="1"/>
    <col min="14618" max="14618" width="12.28515625" style="226" bestFit="1" customWidth="1"/>
    <col min="14619" max="14619" width="13.42578125" style="226" bestFit="1" customWidth="1"/>
    <col min="14620" max="14853" width="9.28515625" style="226"/>
    <col min="14854" max="14854" width="33.7109375" style="226" customWidth="1"/>
    <col min="14855" max="14855" width="16" style="226" customWidth="1"/>
    <col min="14856" max="14857" width="15" style="226" bestFit="1" customWidth="1"/>
    <col min="14858" max="14858" width="16.5703125" style="226" bestFit="1" customWidth="1"/>
    <col min="14859" max="14859" width="12.5703125" style="226" customWidth="1"/>
    <col min="14860" max="14860" width="17.5703125" style="226" bestFit="1" customWidth="1"/>
    <col min="14861" max="14862" width="18.28515625" style="226" bestFit="1" customWidth="1"/>
    <col min="14863" max="14863" width="12.7109375" style="226" bestFit="1" customWidth="1"/>
    <col min="14864" max="14865" width="16.5703125" style="226" bestFit="1" customWidth="1"/>
    <col min="14866" max="14867" width="13.28515625" style="226" bestFit="1" customWidth="1"/>
    <col min="14868" max="14868" width="15.5703125" style="226" bestFit="1" customWidth="1"/>
    <col min="14869" max="14869" width="13.7109375" style="226" bestFit="1" customWidth="1"/>
    <col min="14870" max="14872" width="12.28515625" style="226" bestFit="1" customWidth="1"/>
    <col min="14873" max="14873" width="17.5703125" style="226" bestFit="1" customWidth="1"/>
    <col min="14874" max="14874" width="12.28515625" style="226" bestFit="1" customWidth="1"/>
    <col min="14875" max="14875" width="13.42578125" style="226" bestFit="1" customWidth="1"/>
    <col min="14876" max="15109" width="9.28515625" style="226"/>
    <col min="15110" max="15110" width="33.7109375" style="226" customWidth="1"/>
    <col min="15111" max="15111" width="16" style="226" customWidth="1"/>
    <col min="15112" max="15113" width="15" style="226" bestFit="1" customWidth="1"/>
    <col min="15114" max="15114" width="16.5703125" style="226" bestFit="1" customWidth="1"/>
    <col min="15115" max="15115" width="12.5703125" style="226" customWidth="1"/>
    <col min="15116" max="15116" width="17.5703125" style="226" bestFit="1" customWidth="1"/>
    <col min="15117" max="15118" width="18.28515625" style="226" bestFit="1" customWidth="1"/>
    <col min="15119" max="15119" width="12.7109375" style="226" bestFit="1" customWidth="1"/>
    <col min="15120" max="15121" width="16.5703125" style="226" bestFit="1" customWidth="1"/>
    <col min="15122" max="15123" width="13.28515625" style="226" bestFit="1" customWidth="1"/>
    <col min="15124" max="15124" width="15.5703125" style="226" bestFit="1" customWidth="1"/>
    <col min="15125" max="15125" width="13.7109375" style="226" bestFit="1" customWidth="1"/>
    <col min="15126" max="15128" width="12.28515625" style="226" bestFit="1" customWidth="1"/>
    <col min="15129" max="15129" width="17.5703125" style="226" bestFit="1" customWidth="1"/>
    <col min="15130" max="15130" width="12.28515625" style="226" bestFit="1" customWidth="1"/>
    <col min="15131" max="15131" width="13.42578125" style="226" bestFit="1" customWidth="1"/>
    <col min="15132" max="15365" width="9.28515625" style="226"/>
    <col min="15366" max="15366" width="33.7109375" style="226" customWidth="1"/>
    <col min="15367" max="15367" width="16" style="226" customWidth="1"/>
    <col min="15368" max="15369" width="15" style="226" bestFit="1" customWidth="1"/>
    <col min="15370" max="15370" width="16.5703125" style="226" bestFit="1" customWidth="1"/>
    <col min="15371" max="15371" width="12.5703125" style="226" customWidth="1"/>
    <col min="15372" max="15372" width="17.5703125" style="226" bestFit="1" customWidth="1"/>
    <col min="15373" max="15374" width="18.28515625" style="226" bestFit="1" customWidth="1"/>
    <col min="15375" max="15375" width="12.7109375" style="226" bestFit="1" customWidth="1"/>
    <col min="15376" max="15377" width="16.5703125" style="226" bestFit="1" customWidth="1"/>
    <col min="15378" max="15379" width="13.28515625" style="226" bestFit="1" customWidth="1"/>
    <col min="15380" max="15380" width="15.5703125" style="226" bestFit="1" customWidth="1"/>
    <col min="15381" max="15381" width="13.7109375" style="226" bestFit="1" customWidth="1"/>
    <col min="15382" max="15384" width="12.28515625" style="226" bestFit="1" customWidth="1"/>
    <col min="15385" max="15385" width="17.5703125" style="226" bestFit="1" customWidth="1"/>
    <col min="15386" max="15386" width="12.28515625" style="226" bestFit="1" customWidth="1"/>
    <col min="15387" max="15387" width="13.42578125" style="226" bestFit="1" customWidth="1"/>
    <col min="15388" max="15621" width="9.28515625" style="226"/>
    <col min="15622" max="15622" width="33.7109375" style="226" customWidth="1"/>
    <col min="15623" max="15623" width="16" style="226" customWidth="1"/>
    <col min="15624" max="15625" width="15" style="226" bestFit="1" customWidth="1"/>
    <col min="15626" max="15626" width="16.5703125" style="226" bestFit="1" customWidth="1"/>
    <col min="15627" max="15627" width="12.5703125" style="226" customWidth="1"/>
    <col min="15628" max="15628" width="17.5703125" style="226" bestFit="1" customWidth="1"/>
    <col min="15629" max="15630" width="18.28515625" style="226" bestFit="1" customWidth="1"/>
    <col min="15631" max="15631" width="12.7109375" style="226" bestFit="1" customWidth="1"/>
    <col min="15632" max="15633" width="16.5703125" style="226" bestFit="1" customWidth="1"/>
    <col min="15634" max="15635" width="13.28515625" style="226" bestFit="1" customWidth="1"/>
    <col min="15636" max="15636" width="15.5703125" style="226" bestFit="1" customWidth="1"/>
    <col min="15637" max="15637" width="13.7109375" style="226" bestFit="1" customWidth="1"/>
    <col min="15638" max="15640" width="12.28515625" style="226" bestFit="1" customWidth="1"/>
    <col min="15641" max="15641" width="17.5703125" style="226" bestFit="1" customWidth="1"/>
    <col min="15642" max="15642" width="12.28515625" style="226" bestFit="1" customWidth="1"/>
    <col min="15643" max="15643" width="13.42578125" style="226" bestFit="1" customWidth="1"/>
    <col min="15644" max="15877" width="9.28515625" style="226"/>
    <col min="15878" max="15878" width="33.7109375" style="226" customWidth="1"/>
    <col min="15879" max="15879" width="16" style="226" customWidth="1"/>
    <col min="15880" max="15881" width="15" style="226" bestFit="1" customWidth="1"/>
    <col min="15882" max="15882" width="16.5703125" style="226" bestFit="1" customWidth="1"/>
    <col min="15883" max="15883" width="12.5703125" style="226" customWidth="1"/>
    <col min="15884" max="15884" width="17.5703125" style="226" bestFit="1" customWidth="1"/>
    <col min="15885" max="15886" width="18.28515625" style="226" bestFit="1" customWidth="1"/>
    <col min="15887" max="15887" width="12.7109375" style="226" bestFit="1" customWidth="1"/>
    <col min="15888" max="15889" width="16.5703125" style="226" bestFit="1" customWidth="1"/>
    <col min="15890" max="15891" width="13.28515625" style="226" bestFit="1" customWidth="1"/>
    <col min="15892" max="15892" width="15.5703125" style="226" bestFit="1" customWidth="1"/>
    <col min="15893" max="15893" width="13.7109375" style="226" bestFit="1" customWidth="1"/>
    <col min="15894" max="15896" width="12.28515625" style="226" bestFit="1" customWidth="1"/>
    <col min="15897" max="15897" width="17.5703125" style="226" bestFit="1" customWidth="1"/>
    <col min="15898" max="15898" width="12.28515625" style="226" bestFit="1" customWidth="1"/>
    <col min="15899" max="15899" width="13.42578125" style="226" bestFit="1" customWidth="1"/>
    <col min="15900" max="16133" width="9.28515625" style="226"/>
    <col min="16134" max="16134" width="33.7109375" style="226" customWidth="1"/>
    <col min="16135" max="16135" width="16" style="226" customWidth="1"/>
    <col min="16136" max="16137" width="15" style="226" bestFit="1" customWidth="1"/>
    <col min="16138" max="16138" width="16.5703125" style="226" bestFit="1" customWidth="1"/>
    <col min="16139" max="16139" width="12.5703125" style="226" customWidth="1"/>
    <col min="16140" max="16140" width="17.5703125" style="226" bestFit="1" customWidth="1"/>
    <col min="16141" max="16142" width="18.28515625" style="226" bestFit="1" customWidth="1"/>
    <col min="16143" max="16143" width="12.7109375" style="226" bestFit="1" customWidth="1"/>
    <col min="16144" max="16145" width="16.5703125" style="226" bestFit="1" customWidth="1"/>
    <col min="16146" max="16147" width="13.28515625" style="226" bestFit="1" customWidth="1"/>
    <col min="16148" max="16148" width="15.5703125" style="226" bestFit="1" customWidth="1"/>
    <col min="16149" max="16149" width="13.7109375" style="226" bestFit="1" customWidth="1"/>
    <col min="16150" max="16152" width="12.28515625" style="226" bestFit="1" customWidth="1"/>
    <col min="16153" max="16153" width="17.5703125" style="226" bestFit="1" customWidth="1"/>
    <col min="16154" max="16154" width="12.28515625" style="226" bestFit="1" customWidth="1"/>
    <col min="16155" max="16155" width="13.42578125" style="226" bestFit="1" customWidth="1"/>
    <col min="16156" max="16384" width="9.28515625" style="226"/>
  </cols>
  <sheetData>
    <row r="1" spans="1:53" ht="14.25">
      <c r="A1" s="932" t="s">
        <v>217</v>
      </c>
      <c r="B1" s="932"/>
      <c r="C1" s="932"/>
      <c r="D1" s="932"/>
      <c r="E1" s="932"/>
      <c r="F1" s="932"/>
      <c r="G1" s="932"/>
      <c r="H1" s="932"/>
      <c r="I1" s="932"/>
      <c r="J1" s="932"/>
      <c r="K1" s="932"/>
      <c r="L1" s="932"/>
      <c r="M1" s="932"/>
      <c r="N1" s="932"/>
      <c r="O1" s="932"/>
      <c r="P1" s="932"/>
      <c r="Q1" s="932"/>
      <c r="R1" s="932"/>
      <c r="S1" s="932"/>
      <c r="T1" s="932"/>
      <c r="U1" s="932"/>
      <c r="V1" s="932"/>
      <c r="W1" s="932"/>
      <c r="X1" s="932"/>
      <c r="Y1" s="932"/>
      <c r="Z1" s="932"/>
    </row>
    <row r="2" spans="1:53" ht="22.5">
      <c r="A2" s="933" t="s">
        <v>218</v>
      </c>
      <c r="B2" s="267" t="s">
        <v>219</v>
      </c>
      <c r="C2" s="933" t="s">
        <v>220</v>
      </c>
      <c r="D2" s="933"/>
      <c r="E2" s="267" t="s">
        <v>219</v>
      </c>
      <c r="F2" s="267" t="s">
        <v>221</v>
      </c>
      <c r="G2" s="934" t="s">
        <v>222</v>
      </c>
      <c r="H2" s="934"/>
      <c r="I2" s="934"/>
      <c r="J2" s="934"/>
      <c r="K2" s="934"/>
      <c r="L2" s="934"/>
      <c r="M2" s="940" t="s">
        <v>223</v>
      </c>
      <c r="N2" s="941"/>
      <c r="O2" s="941"/>
      <c r="P2" s="941"/>
      <c r="Q2" s="941"/>
      <c r="R2" s="941"/>
      <c r="S2" s="941"/>
      <c r="T2" s="942"/>
      <c r="U2" s="935" t="s">
        <v>224</v>
      </c>
      <c r="V2" s="936"/>
      <c r="W2" s="936"/>
      <c r="X2" s="937"/>
      <c r="Y2" s="938" t="s">
        <v>225</v>
      </c>
      <c r="Z2" s="934" t="s">
        <v>40</v>
      </c>
    </row>
    <row r="3" spans="1:53" s="272" customFormat="1" ht="45">
      <c r="A3" s="933"/>
      <c r="B3" s="268">
        <v>44286</v>
      </c>
      <c r="C3" s="267" t="s">
        <v>226</v>
      </c>
      <c r="D3" s="267" t="s">
        <v>125</v>
      </c>
      <c r="E3" s="268">
        <v>44196</v>
      </c>
      <c r="F3" s="267" t="s">
        <v>227</v>
      </c>
      <c r="G3" s="269" t="s">
        <v>1070</v>
      </c>
      <c r="H3" s="269" t="s">
        <v>49</v>
      </c>
      <c r="I3" s="269" t="s">
        <v>228</v>
      </c>
      <c r="J3" s="269" t="s">
        <v>117</v>
      </c>
      <c r="K3" s="269" t="s">
        <v>1071</v>
      </c>
      <c r="L3" s="269" t="s">
        <v>69</v>
      </c>
      <c r="M3" s="267" t="s">
        <v>1072</v>
      </c>
      <c r="N3" s="267" t="s">
        <v>1073</v>
      </c>
      <c r="O3" s="267" t="s">
        <v>1069</v>
      </c>
      <c r="P3" s="267" t="s">
        <v>1074</v>
      </c>
      <c r="Q3" s="267" t="s">
        <v>1075</v>
      </c>
      <c r="R3" s="267" t="s">
        <v>1076</v>
      </c>
      <c r="S3" s="267" t="s">
        <v>1077</v>
      </c>
      <c r="T3" s="267" t="s">
        <v>1078</v>
      </c>
      <c r="U3" s="269" t="s">
        <v>1079</v>
      </c>
      <c r="V3" s="269" t="s">
        <v>1080</v>
      </c>
      <c r="W3" s="269" t="s">
        <v>1081</v>
      </c>
      <c r="X3" s="269" t="s">
        <v>173</v>
      </c>
      <c r="Y3" s="939"/>
      <c r="Z3" s="934"/>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row>
    <row r="4" spans="1:53" s="69" customFormat="1" ht="12.75" customHeight="1">
      <c r="A4" s="67" t="s">
        <v>3</v>
      </c>
      <c r="B4" s="275">
        <v>0</v>
      </c>
      <c r="C4" s="276"/>
      <c r="D4" s="276"/>
      <c r="E4" s="276">
        <v>0</v>
      </c>
      <c r="F4" s="279"/>
      <c r="G4" s="279"/>
      <c r="H4" s="279"/>
      <c r="I4" s="279"/>
      <c r="J4" s="279"/>
      <c r="K4" s="279"/>
      <c r="L4" s="279"/>
      <c r="M4" s="279"/>
      <c r="N4" s="279"/>
      <c r="O4" s="279"/>
      <c r="P4" s="279"/>
      <c r="Q4" s="279"/>
      <c r="R4" s="279"/>
      <c r="S4" s="279"/>
      <c r="T4" s="279"/>
      <c r="U4" s="279"/>
      <c r="V4" s="279"/>
      <c r="W4" s="279"/>
      <c r="X4" s="279"/>
      <c r="Y4" s="279"/>
      <c r="Z4" s="276"/>
      <c r="AA4" s="277"/>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row>
    <row r="5" spans="1:53" s="72" customFormat="1" ht="11.25">
      <c r="A5" s="70" t="s">
        <v>200</v>
      </c>
      <c r="B5" s="278"/>
      <c r="C5" s="275"/>
      <c r="D5" s="275"/>
      <c r="E5" s="278"/>
      <c r="F5" s="278">
        <v>0</v>
      </c>
      <c r="G5" s="278"/>
      <c r="H5" s="278"/>
      <c r="I5" s="278"/>
      <c r="J5" s="278"/>
      <c r="K5" s="278"/>
      <c r="L5" s="278"/>
      <c r="M5" s="278"/>
      <c r="N5" s="278"/>
      <c r="O5" s="278"/>
      <c r="P5" s="278"/>
      <c r="Q5" s="278"/>
      <c r="R5" s="278"/>
      <c r="S5" s="278"/>
      <c r="T5" s="278"/>
      <c r="U5" s="278"/>
      <c r="V5" s="278"/>
      <c r="W5" s="278"/>
      <c r="X5" s="278"/>
      <c r="Y5" s="278"/>
      <c r="Z5" s="279"/>
      <c r="AA5" s="280"/>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row>
    <row r="6" spans="1:53" s="72" customFormat="1" ht="11.25">
      <c r="A6" s="73" t="s">
        <v>229</v>
      </c>
      <c r="B6" s="278">
        <v>8838673811</v>
      </c>
      <c r="C6" s="278"/>
      <c r="D6" s="278"/>
      <c r="E6" s="278">
        <v>15550734099</v>
      </c>
      <c r="F6" s="278">
        <v>-6712060288</v>
      </c>
      <c r="G6" s="278"/>
      <c r="H6" s="278"/>
      <c r="I6" s="278"/>
      <c r="J6" s="278"/>
      <c r="K6" s="278"/>
      <c r="L6" s="278"/>
      <c r="M6" s="278"/>
      <c r="N6" s="278"/>
      <c r="O6" s="278"/>
      <c r="P6" s="278"/>
      <c r="Q6" s="278"/>
      <c r="R6" s="278"/>
      <c r="S6" s="278"/>
      <c r="T6" s="278"/>
      <c r="U6" s="278"/>
      <c r="V6" s="278"/>
      <c r="W6" s="278"/>
      <c r="X6" s="278"/>
      <c r="Y6" s="278"/>
      <c r="Z6" s="278">
        <f>SUM(F6:Y6)</f>
        <v>-6712060288</v>
      </c>
      <c r="AA6" s="280"/>
      <c r="AB6" s="74"/>
      <c r="AC6" s="74"/>
      <c r="AD6" s="74"/>
      <c r="AE6" s="74"/>
      <c r="AF6" s="74"/>
      <c r="AG6" s="74"/>
      <c r="AH6" s="74"/>
      <c r="AI6" s="74"/>
      <c r="AJ6" s="74"/>
      <c r="AK6" s="74"/>
      <c r="AL6" s="74"/>
      <c r="AM6" s="74"/>
      <c r="AN6" s="71"/>
      <c r="AO6" s="71"/>
      <c r="AP6" s="71"/>
      <c r="AQ6" s="71"/>
      <c r="AR6" s="71"/>
      <c r="AS6" s="71"/>
      <c r="AT6" s="71"/>
      <c r="AU6" s="71"/>
      <c r="AV6" s="71"/>
      <c r="AW6" s="71"/>
      <c r="AX6" s="71"/>
      <c r="AY6" s="71"/>
      <c r="AZ6" s="71"/>
      <c r="BA6" s="71"/>
    </row>
    <row r="7" spans="1:53" s="72" customFormat="1" ht="11.25">
      <c r="A7" s="73" t="s">
        <v>82</v>
      </c>
      <c r="B7" s="278">
        <v>994934000</v>
      </c>
      <c r="C7" s="278"/>
      <c r="D7" s="278"/>
      <c r="E7" s="278">
        <v>31469310</v>
      </c>
      <c r="F7" s="278">
        <v>963464690</v>
      </c>
      <c r="G7" s="278">
        <f>-F7</f>
        <v>-963464690</v>
      </c>
      <c r="H7" s="278"/>
      <c r="I7" s="278"/>
      <c r="J7" s="278"/>
      <c r="K7" s="278"/>
      <c r="L7" s="278"/>
      <c r="M7" s="278"/>
      <c r="N7" s="278"/>
      <c r="O7" s="278"/>
      <c r="P7" s="278"/>
      <c r="Q7" s="278"/>
      <c r="R7" s="278"/>
      <c r="S7" s="278"/>
      <c r="T7" s="278"/>
      <c r="U7" s="278"/>
      <c r="V7" s="278"/>
      <c r="W7" s="278"/>
      <c r="X7" s="278"/>
      <c r="Y7" s="278"/>
      <c r="Z7" s="278">
        <f>SUM(F7:Y7)</f>
        <v>0</v>
      </c>
      <c r="AA7" s="280"/>
      <c r="AB7" s="74"/>
      <c r="AC7" s="74"/>
      <c r="AD7" s="74"/>
      <c r="AE7" s="74"/>
      <c r="AF7" s="74"/>
      <c r="AG7" s="74"/>
      <c r="AH7" s="74"/>
      <c r="AI7" s="74"/>
      <c r="AJ7" s="74"/>
      <c r="AK7" s="74"/>
      <c r="AL7" s="74"/>
      <c r="AM7" s="74"/>
      <c r="AN7" s="71"/>
      <c r="AO7" s="71"/>
      <c r="AP7" s="71"/>
      <c r="AQ7" s="71"/>
      <c r="AR7" s="71"/>
      <c r="AS7" s="71"/>
      <c r="AT7" s="71"/>
      <c r="AU7" s="71"/>
      <c r="AV7" s="71"/>
      <c r="AW7" s="71"/>
      <c r="AX7" s="71"/>
      <c r="AY7" s="71"/>
      <c r="AZ7" s="71"/>
      <c r="BA7" s="71"/>
    </row>
    <row r="8" spans="1:53" s="72" customFormat="1" ht="11.25">
      <c r="A8" s="73" t="s">
        <v>1082</v>
      </c>
      <c r="B8" s="278">
        <v>5577480</v>
      </c>
      <c r="C8" s="278"/>
      <c r="D8" s="278"/>
      <c r="E8" s="278">
        <v>5577480</v>
      </c>
      <c r="F8" s="278">
        <v>0</v>
      </c>
      <c r="G8" s="278"/>
      <c r="H8" s="278"/>
      <c r="I8" s="278"/>
      <c r="J8" s="278"/>
      <c r="K8" s="278"/>
      <c r="L8" s="278"/>
      <c r="M8" s="278"/>
      <c r="N8" s="278"/>
      <c r="O8" s="278"/>
      <c r="P8" s="278"/>
      <c r="Q8" s="278"/>
      <c r="R8" s="278"/>
      <c r="S8" s="278"/>
      <c r="T8" s="278"/>
      <c r="U8" s="278"/>
      <c r="V8" s="278"/>
      <c r="W8" s="278"/>
      <c r="X8" s="278"/>
      <c r="Y8" s="278"/>
      <c r="Z8" s="278">
        <f>SUM(F8:Y8)</f>
        <v>0</v>
      </c>
      <c r="AA8" s="280"/>
      <c r="AB8" s="74"/>
      <c r="AC8" s="74"/>
      <c r="AD8" s="74"/>
      <c r="AE8" s="74"/>
      <c r="AF8" s="74"/>
      <c r="AG8" s="74"/>
      <c r="AH8" s="74"/>
      <c r="AI8" s="74"/>
      <c r="AJ8" s="74"/>
      <c r="AK8" s="74"/>
      <c r="AL8" s="74"/>
      <c r="AM8" s="74"/>
      <c r="AN8" s="71"/>
      <c r="AO8" s="71"/>
      <c r="AP8" s="71"/>
      <c r="AQ8" s="71"/>
      <c r="AR8" s="71"/>
      <c r="AS8" s="71"/>
      <c r="AT8" s="71"/>
      <c r="AU8" s="71"/>
      <c r="AV8" s="71"/>
      <c r="AW8" s="71"/>
      <c r="AX8" s="71"/>
      <c r="AY8" s="71"/>
      <c r="AZ8" s="71"/>
      <c r="BA8" s="71"/>
    </row>
    <row r="9" spans="1:53" s="72" customFormat="1" ht="11.25">
      <c r="A9" s="73" t="s">
        <v>132</v>
      </c>
      <c r="B9" s="278">
        <v>0</v>
      </c>
      <c r="C9" s="278"/>
      <c r="D9" s="278"/>
      <c r="E9" s="278">
        <v>75864642</v>
      </c>
      <c r="F9" s="278">
        <v>-75864642</v>
      </c>
      <c r="G9" s="278"/>
      <c r="H9" s="278"/>
      <c r="I9" s="278">
        <f>-F9</f>
        <v>75864642</v>
      </c>
      <c r="J9" s="278"/>
      <c r="L9" s="278"/>
      <c r="M9" s="278"/>
      <c r="N9" s="278"/>
      <c r="O9" s="278"/>
      <c r="P9" s="278"/>
      <c r="Q9" s="278"/>
      <c r="R9" s="278"/>
      <c r="S9" s="278"/>
      <c r="T9" s="278"/>
      <c r="U9" s="278"/>
      <c r="V9" s="278"/>
      <c r="W9" s="278"/>
      <c r="X9" s="278"/>
      <c r="Y9" s="278"/>
      <c r="Z9" s="278">
        <f t="shared" ref="Z9" si="0">SUM(F9:Y9)</f>
        <v>0</v>
      </c>
      <c r="AA9" s="280"/>
      <c r="AB9" s="74"/>
      <c r="AC9" s="74"/>
      <c r="AD9" s="74"/>
      <c r="AE9" s="74"/>
      <c r="AF9" s="74"/>
      <c r="AG9" s="74"/>
      <c r="AH9" s="74"/>
      <c r="AI9" s="74"/>
      <c r="AJ9" s="74"/>
      <c r="AK9" s="74"/>
      <c r="AL9" s="74"/>
      <c r="AM9" s="74"/>
      <c r="AN9" s="71"/>
      <c r="AO9" s="71"/>
      <c r="AP9" s="71"/>
      <c r="AQ9" s="71"/>
      <c r="AR9" s="71"/>
      <c r="AS9" s="71"/>
      <c r="AT9" s="71"/>
      <c r="AU9" s="71"/>
      <c r="AV9" s="71"/>
      <c r="AW9" s="71"/>
      <c r="AX9" s="71"/>
      <c r="AY9" s="71"/>
      <c r="AZ9" s="71"/>
      <c r="BA9" s="71"/>
    </row>
    <row r="10" spans="1:53" s="72" customFormat="1" ht="11.25">
      <c r="A10" s="73" t="s">
        <v>1349</v>
      </c>
      <c r="B10" s="278">
        <v>874148</v>
      </c>
      <c r="C10" s="278"/>
      <c r="D10" s="278"/>
      <c r="E10" s="278">
        <v>12039273</v>
      </c>
      <c r="F10" s="278">
        <v>-11165125</v>
      </c>
      <c r="G10" s="278"/>
      <c r="H10" s="278"/>
      <c r="I10" s="278">
        <f>-F10</f>
        <v>11165125</v>
      </c>
      <c r="J10" s="278"/>
      <c r="K10" s="278"/>
      <c r="L10" s="278"/>
      <c r="M10" s="278"/>
      <c r="N10" s="278"/>
      <c r="O10" s="278"/>
      <c r="P10" s="278"/>
      <c r="Q10" s="278"/>
      <c r="R10" s="278"/>
      <c r="S10" s="278"/>
      <c r="T10" s="278"/>
      <c r="U10" s="278"/>
      <c r="V10" s="278"/>
      <c r="W10" s="278"/>
      <c r="X10" s="278"/>
      <c r="Y10" s="278"/>
      <c r="Z10" s="278">
        <f t="shared" ref="Z10:Z14" si="1">SUM(F10:Y10)</f>
        <v>0</v>
      </c>
      <c r="AA10" s="280"/>
      <c r="AB10" s="74"/>
      <c r="AC10" s="74"/>
      <c r="AD10" s="74"/>
      <c r="AE10" s="74"/>
      <c r="AF10" s="74"/>
      <c r="AG10" s="74"/>
      <c r="AH10" s="74"/>
      <c r="AI10" s="74"/>
      <c r="AJ10" s="74"/>
      <c r="AK10" s="74"/>
      <c r="AL10" s="74"/>
      <c r="AM10" s="74"/>
      <c r="AN10" s="71"/>
      <c r="AO10" s="71"/>
      <c r="AP10" s="71"/>
      <c r="AQ10" s="71"/>
      <c r="AR10" s="71"/>
      <c r="AS10" s="71"/>
      <c r="AT10" s="71"/>
      <c r="AU10" s="71"/>
      <c r="AV10" s="71"/>
      <c r="AW10" s="71"/>
      <c r="AX10" s="71"/>
      <c r="AY10" s="71"/>
      <c r="AZ10" s="71"/>
      <c r="BA10" s="71"/>
    </row>
    <row r="11" spans="1:53" s="72" customFormat="1" ht="11.25">
      <c r="A11" s="73" t="s">
        <v>244</v>
      </c>
      <c r="B11" s="278">
        <v>0</v>
      </c>
      <c r="C11" s="278"/>
      <c r="D11" s="278"/>
      <c r="E11" s="278">
        <v>0</v>
      </c>
      <c r="F11" s="278">
        <v>0</v>
      </c>
      <c r="G11" s="278"/>
      <c r="H11" s="278"/>
      <c r="I11" s="278"/>
      <c r="J11" s="278"/>
      <c r="K11" s="278"/>
      <c r="L11" s="278"/>
      <c r="M11" s="278"/>
      <c r="N11" s="278"/>
      <c r="O11" s="278"/>
      <c r="P11" s="278"/>
      <c r="Q11" s="278"/>
      <c r="R11" s="278"/>
      <c r="S11" s="278"/>
      <c r="T11" s="278"/>
      <c r="U11" s="278"/>
      <c r="V11" s="278"/>
      <c r="W11" s="278"/>
      <c r="X11" s="278"/>
      <c r="Y11" s="278"/>
      <c r="Z11" s="278">
        <f t="shared" si="1"/>
        <v>0</v>
      </c>
      <c r="AA11" s="280"/>
      <c r="AB11" s="74"/>
      <c r="AC11" s="74"/>
      <c r="AD11" s="74"/>
      <c r="AE11" s="74"/>
      <c r="AF11" s="74"/>
      <c r="AG11" s="74"/>
      <c r="AH11" s="74"/>
      <c r="AI11" s="74"/>
      <c r="AJ11" s="74"/>
      <c r="AK11" s="74"/>
      <c r="AL11" s="74"/>
      <c r="AM11" s="74"/>
      <c r="AN11" s="71"/>
      <c r="AO11" s="71"/>
      <c r="AP11" s="71"/>
      <c r="AQ11" s="71"/>
      <c r="AR11" s="71"/>
      <c r="AS11" s="71"/>
      <c r="AT11" s="71"/>
      <c r="AU11" s="71"/>
      <c r="AV11" s="71"/>
      <c r="AW11" s="71"/>
      <c r="AX11" s="71"/>
      <c r="AY11" s="71"/>
      <c r="AZ11" s="71"/>
      <c r="BA11" s="71"/>
    </row>
    <row r="12" spans="1:53" s="72" customFormat="1" ht="11.25">
      <c r="A12" s="73" t="s">
        <v>133</v>
      </c>
      <c r="B12" s="278">
        <v>0</v>
      </c>
      <c r="C12" s="278"/>
      <c r="D12" s="278"/>
      <c r="E12" s="278">
        <v>0</v>
      </c>
      <c r="F12" s="278">
        <v>0</v>
      </c>
      <c r="G12" s="278"/>
      <c r="H12" s="278"/>
      <c r="I12" s="278"/>
      <c r="J12" s="278"/>
      <c r="K12" s="278"/>
      <c r="L12" s="278"/>
      <c r="M12" s="278"/>
      <c r="N12" s="278"/>
      <c r="O12" s="278"/>
      <c r="P12" s="278"/>
      <c r="Q12" s="278"/>
      <c r="R12" s="278"/>
      <c r="S12" s="278"/>
      <c r="T12" s="278"/>
      <c r="U12" s="278"/>
      <c r="V12" s="278"/>
      <c r="W12" s="278"/>
      <c r="X12" s="278"/>
      <c r="Y12" s="278"/>
      <c r="Z12" s="278">
        <f t="shared" si="1"/>
        <v>0</v>
      </c>
      <c r="AA12" s="280"/>
      <c r="AB12" s="74"/>
      <c r="AC12" s="74"/>
      <c r="AD12" s="74"/>
      <c r="AE12" s="74"/>
      <c r="AF12" s="74"/>
      <c r="AG12" s="74"/>
      <c r="AH12" s="74"/>
      <c r="AI12" s="74"/>
      <c r="AJ12" s="74"/>
      <c r="AK12" s="74"/>
      <c r="AL12" s="74"/>
      <c r="AM12" s="74"/>
      <c r="AN12" s="71"/>
      <c r="AO12" s="71"/>
      <c r="AP12" s="71"/>
      <c r="AQ12" s="71"/>
      <c r="AR12" s="71"/>
      <c r="AS12" s="71"/>
      <c r="AT12" s="71"/>
      <c r="AU12" s="71"/>
      <c r="AV12" s="71"/>
      <c r="AW12" s="71"/>
      <c r="AX12" s="71"/>
      <c r="AY12" s="71"/>
      <c r="AZ12" s="71"/>
      <c r="BA12" s="71"/>
    </row>
    <row r="13" spans="1:53" s="72" customFormat="1" ht="11.25">
      <c r="A13" s="73" t="s">
        <v>230</v>
      </c>
      <c r="B13" s="278">
        <v>0</v>
      </c>
      <c r="C13" s="278"/>
      <c r="D13" s="278"/>
      <c r="E13" s="278">
        <v>0</v>
      </c>
      <c r="F13" s="278">
        <v>0</v>
      </c>
      <c r="G13" s="278"/>
      <c r="H13" s="278"/>
      <c r="I13" s="278"/>
      <c r="J13" s="278"/>
      <c r="K13" s="278"/>
      <c r="L13" s="278"/>
      <c r="M13" s="278"/>
      <c r="N13" s="278"/>
      <c r="O13" s="278"/>
      <c r="P13" s="278"/>
      <c r="Q13" s="278"/>
      <c r="R13" s="278"/>
      <c r="S13" s="278"/>
      <c r="T13" s="278"/>
      <c r="U13" s="278"/>
      <c r="V13" s="278"/>
      <c r="W13" s="278"/>
      <c r="X13" s="278"/>
      <c r="Y13" s="278"/>
      <c r="Z13" s="278">
        <f t="shared" si="1"/>
        <v>0</v>
      </c>
      <c r="AA13" s="280"/>
      <c r="AB13" s="74"/>
      <c r="AC13" s="74"/>
      <c r="AD13" s="74"/>
      <c r="AE13" s="74"/>
      <c r="AF13" s="74"/>
      <c r="AG13" s="74"/>
      <c r="AH13" s="74"/>
      <c r="AI13" s="74"/>
      <c r="AJ13" s="74"/>
      <c r="AK13" s="74"/>
      <c r="AL13" s="74"/>
      <c r="AM13" s="74"/>
      <c r="AN13" s="71"/>
      <c r="AO13" s="71"/>
      <c r="AP13" s="71"/>
      <c r="AQ13" s="71"/>
      <c r="AR13" s="71"/>
      <c r="AS13" s="71"/>
      <c r="AT13" s="71"/>
      <c r="AU13" s="71"/>
      <c r="AV13" s="71"/>
      <c r="AW13" s="71"/>
      <c r="AX13" s="71"/>
      <c r="AY13" s="71"/>
      <c r="AZ13" s="71"/>
      <c r="BA13" s="71"/>
    </row>
    <row r="14" spans="1:53" s="72" customFormat="1" ht="11.25">
      <c r="A14" s="73" t="s">
        <v>231</v>
      </c>
      <c r="B14" s="278">
        <v>0</v>
      </c>
      <c r="C14" s="278"/>
      <c r="D14" s="278"/>
      <c r="E14" s="278">
        <v>0</v>
      </c>
      <c r="F14" s="278">
        <v>0</v>
      </c>
      <c r="G14" s="278"/>
      <c r="H14" s="278"/>
      <c r="I14" s="278"/>
      <c r="J14" s="278"/>
      <c r="K14" s="278"/>
      <c r="L14" s="278"/>
      <c r="M14" s="278"/>
      <c r="N14" s="278"/>
      <c r="O14" s="278"/>
      <c r="P14" s="278"/>
      <c r="Q14" s="278"/>
      <c r="R14" s="278"/>
      <c r="S14" s="278"/>
      <c r="T14" s="278"/>
      <c r="U14" s="278"/>
      <c r="V14" s="278"/>
      <c r="W14" s="278"/>
      <c r="X14" s="278"/>
      <c r="Y14" s="278"/>
      <c r="Z14" s="278">
        <f t="shared" si="1"/>
        <v>0</v>
      </c>
      <c r="AA14" s="280"/>
      <c r="AB14" s="74"/>
      <c r="AC14" s="74"/>
      <c r="AD14" s="74"/>
      <c r="AE14" s="74"/>
      <c r="AF14" s="74"/>
      <c r="AG14" s="74"/>
      <c r="AH14" s="74"/>
      <c r="AI14" s="74"/>
      <c r="AJ14" s="74"/>
      <c r="AK14" s="74"/>
      <c r="AL14" s="74"/>
      <c r="AM14" s="74"/>
      <c r="AN14" s="71"/>
      <c r="AO14" s="71"/>
      <c r="AP14" s="71"/>
      <c r="AQ14" s="71"/>
      <c r="AR14" s="71"/>
      <c r="AS14" s="71"/>
      <c r="AT14" s="71"/>
      <c r="AU14" s="71"/>
      <c r="AV14" s="71"/>
      <c r="AW14" s="71"/>
      <c r="AX14" s="71"/>
      <c r="AY14" s="71"/>
      <c r="AZ14" s="71"/>
      <c r="BA14" s="71"/>
    </row>
    <row r="15" spans="1:53" s="72" customFormat="1" ht="11.25">
      <c r="A15" s="73" t="s">
        <v>1073</v>
      </c>
      <c r="B15" s="278">
        <v>7774008000</v>
      </c>
      <c r="C15" s="278"/>
      <c r="D15" s="278"/>
      <c r="E15" s="278">
        <v>1548392000</v>
      </c>
      <c r="F15" s="278">
        <v>6225616000</v>
      </c>
      <c r="G15" s="278"/>
      <c r="H15" s="278"/>
      <c r="I15" s="278"/>
      <c r="J15" s="278"/>
      <c r="K15" s="278"/>
      <c r="L15" s="278"/>
      <c r="M15" s="278"/>
      <c r="N15" s="278"/>
      <c r="O15" s="278"/>
      <c r="P15" s="278"/>
      <c r="Q15" s="278"/>
      <c r="R15" s="278">
        <f>-F15</f>
        <v>-6225616000</v>
      </c>
      <c r="S15" s="278"/>
      <c r="T15" s="278"/>
      <c r="U15" s="278"/>
      <c r="V15" s="278"/>
      <c r="W15" s="278"/>
      <c r="X15" s="278"/>
      <c r="Y15" s="278"/>
      <c r="Z15" s="278">
        <f t="shared" ref="Z15:Z87" si="2">SUM(F15:Y15)</f>
        <v>0</v>
      </c>
      <c r="AA15" s="280"/>
      <c r="AB15" s="74"/>
      <c r="AC15" s="74"/>
      <c r="AD15" s="74"/>
      <c r="AE15" s="74"/>
      <c r="AF15" s="74"/>
      <c r="AG15" s="74"/>
      <c r="AH15" s="74"/>
      <c r="AI15" s="74"/>
      <c r="AJ15" s="74"/>
      <c r="AK15" s="74"/>
      <c r="AL15" s="74"/>
      <c r="AM15" s="74"/>
      <c r="AN15" s="71"/>
      <c r="AO15" s="71"/>
      <c r="AP15" s="71"/>
      <c r="AQ15" s="71"/>
      <c r="AR15" s="71"/>
      <c r="AS15" s="71"/>
      <c r="AT15" s="71"/>
      <c r="AU15" s="71"/>
      <c r="AV15" s="71"/>
      <c r="AW15" s="71"/>
      <c r="AX15" s="71"/>
      <c r="AY15" s="71"/>
      <c r="AZ15" s="71"/>
      <c r="BA15" s="71"/>
    </row>
    <row r="16" spans="1:53" s="72" customFormat="1" ht="11.25">
      <c r="A16" s="73" t="s">
        <v>1484</v>
      </c>
      <c r="B16" s="278">
        <v>-514</v>
      </c>
      <c r="C16" s="278"/>
      <c r="D16" s="278">
        <v>0</v>
      </c>
      <c r="E16" s="278">
        <v>-22324</v>
      </c>
      <c r="F16" s="278">
        <v>21810</v>
      </c>
      <c r="G16" s="278"/>
      <c r="H16" s="278"/>
      <c r="I16" s="278"/>
      <c r="J16" s="278"/>
      <c r="K16" s="278"/>
      <c r="L16" s="278"/>
      <c r="M16" s="278"/>
      <c r="N16" s="278"/>
      <c r="O16" s="278"/>
      <c r="P16" s="278"/>
      <c r="Q16" s="278"/>
      <c r="R16" s="278">
        <f>-F16</f>
        <v>-21810</v>
      </c>
      <c r="S16" s="278"/>
      <c r="T16" s="278"/>
      <c r="U16" s="278"/>
      <c r="V16" s="278"/>
      <c r="W16" s="278"/>
      <c r="X16" s="278"/>
      <c r="Y16" s="278"/>
      <c r="Z16" s="278">
        <f t="shared" si="2"/>
        <v>0</v>
      </c>
      <c r="AA16" s="280"/>
      <c r="AB16" s="74"/>
      <c r="AC16" s="74"/>
      <c r="AD16" s="74"/>
      <c r="AE16" s="74"/>
      <c r="AF16" s="74"/>
      <c r="AG16" s="74"/>
      <c r="AH16" s="74"/>
      <c r="AI16" s="74"/>
      <c r="AJ16" s="74"/>
      <c r="AK16" s="74"/>
      <c r="AL16" s="74"/>
      <c r="AM16" s="74"/>
      <c r="AN16" s="71"/>
      <c r="AO16" s="71"/>
      <c r="AP16" s="71"/>
      <c r="AQ16" s="71"/>
      <c r="AR16" s="71"/>
      <c r="AS16" s="71"/>
      <c r="AT16" s="71"/>
      <c r="AU16" s="71"/>
      <c r="AV16" s="71"/>
      <c r="AW16" s="71"/>
      <c r="AX16" s="71"/>
      <c r="AY16" s="71"/>
      <c r="AZ16" s="71"/>
      <c r="BA16" s="71"/>
    </row>
    <row r="17" spans="1:53" s="72" customFormat="1" ht="11.25">
      <c r="A17" s="73" t="s">
        <v>440</v>
      </c>
      <c r="B17" s="278">
        <v>134391811</v>
      </c>
      <c r="C17" s="278">
        <v>0</v>
      </c>
      <c r="D17" s="278"/>
      <c r="E17" s="278">
        <v>26364544</v>
      </c>
      <c r="F17" s="278">
        <v>108027267</v>
      </c>
      <c r="G17" s="278"/>
      <c r="H17" s="278"/>
      <c r="I17" s="278"/>
      <c r="J17" s="278"/>
      <c r="K17" s="278"/>
      <c r="L17" s="278"/>
      <c r="M17" s="278"/>
      <c r="N17" s="278"/>
      <c r="O17" s="278"/>
      <c r="P17" s="278"/>
      <c r="Q17" s="278"/>
      <c r="R17" s="278">
        <f>-F17</f>
        <v>-108027267</v>
      </c>
      <c r="S17" s="278"/>
      <c r="T17" s="278"/>
      <c r="U17" s="278"/>
      <c r="V17" s="278"/>
      <c r="W17" s="278"/>
      <c r="X17" s="278"/>
      <c r="Y17" s="278"/>
      <c r="Z17" s="278">
        <f t="shared" ref="Z17" si="3">SUM(F17:Y17)</f>
        <v>0</v>
      </c>
      <c r="AA17" s="280"/>
      <c r="AB17" s="74"/>
      <c r="AC17" s="74"/>
      <c r="AD17" s="74"/>
      <c r="AE17" s="74"/>
      <c r="AF17" s="74"/>
      <c r="AG17" s="74"/>
      <c r="AH17" s="74"/>
      <c r="AI17" s="74"/>
      <c r="AJ17" s="74"/>
      <c r="AK17" s="74"/>
      <c r="AL17" s="74"/>
      <c r="AM17" s="74"/>
      <c r="AN17" s="71"/>
      <c r="AO17" s="71"/>
      <c r="AP17" s="71"/>
      <c r="AQ17" s="71"/>
      <c r="AR17" s="71"/>
      <c r="AS17" s="71"/>
      <c r="AT17" s="71"/>
      <c r="AU17" s="71"/>
      <c r="AV17" s="71"/>
      <c r="AW17" s="71"/>
      <c r="AX17" s="71"/>
      <c r="AY17" s="71"/>
      <c r="AZ17" s="71"/>
      <c r="BA17" s="71"/>
    </row>
    <row r="18" spans="1:53" s="72" customFormat="1" ht="11.25">
      <c r="A18" s="73" t="s">
        <v>442</v>
      </c>
      <c r="B18" s="278">
        <v>3229456819</v>
      </c>
      <c r="C18" s="278"/>
      <c r="D18" s="278"/>
      <c r="E18" s="278">
        <v>119534174</v>
      </c>
      <c r="F18" s="278">
        <v>3109922645</v>
      </c>
      <c r="G18" s="278"/>
      <c r="H18" s="278"/>
      <c r="I18" s="278"/>
      <c r="J18" s="278"/>
      <c r="K18" s="278"/>
      <c r="L18" s="278"/>
      <c r="M18" s="278"/>
      <c r="N18" s="278"/>
      <c r="O18" s="278"/>
      <c r="P18" s="278"/>
      <c r="Q18" s="278"/>
      <c r="R18" s="278"/>
      <c r="S18" s="278">
        <f>-F18</f>
        <v>-3109922645</v>
      </c>
      <c r="T18" s="278"/>
      <c r="U18" s="278"/>
      <c r="V18" s="278"/>
      <c r="W18" s="278"/>
      <c r="X18" s="278"/>
      <c r="Y18" s="278"/>
      <c r="Z18" s="278">
        <f t="shared" si="2"/>
        <v>0</v>
      </c>
      <c r="AA18" s="280"/>
      <c r="AB18" s="74"/>
      <c r="AC18" s="74"/>
      <c r="AD18" s="74"/>
      <c r="AE18" s="74"/>
      <c r="AF18" s="74"/>
      <c r="AG18" s="74"/>
      <c r="AH18" s="74"/>
      <c r="AI18" s="74"/>
      <c r="AJ18" s="74"/>
      <c r="AK18" s="74"/>
      <c r="AL18" s="74"/>
      <c r="AM18" s="74"/>
      <c r="AN18" s="71"/>
      <c r="AO18" s="71"/>
      <c r="AP18" s="71"/>
      <c r="AQ18" s="71"/>
      <c r="AR18" s="71"/>
      <c r="AS18" s="71"/>
      <c r="AT18" s="71"/>
      <c r="AU18" s="71"/>
      <c r="AV18" s="71"/>
      <c r="AW18" s="71"/>
      <c r="AX18" s="71"/>
      <c r="AY18" s="71"/>
      <c r="AZ18" s="71"/>
      <c r="BA18" s="71"/>
    </row>
    <row r="19" spans="1:53" s="72" customFormat="1" ht="11.25">
      <c r="A19" s="73" t="s">
        <v>1485</v>
      </c>
      <c r="B19" s="278">
        <v>-3171860402</v>
      </c>
      <c r="C19" s="278"/>
      <c r="D19" s="278">
        <v>79322911</v>
      </c>
      <c r="E19" s="278">
        <v>-103063008</v>
      </c>
      <c r="F19" s="278">
        <v>-3148120305</v>
      </c>
      <c r="G19" s="278"/>
      <c r="H19" s="278"/>
      <c r="I19" s="278"/>
      <c r="J19" s="278"/>
      <c r="K19" s="278"/>
      <c r="L19" s="278"/>
      <c r="M19" s="278"/>
      <c r="N19" s="278"/>
      <c r="O19" s="278"/>
      <c r="P19" s="278"/>
      <c r="Q19" s="278"/>
      <c r="R19" s="278"/>
      <c r="S19" s="278">
        <f>-F19</f>
        <v>3148120305</v>
      </c>
      <c r="T19" s="278"/>
      <c r="U19" s="278"/>
      <c r="V19" s="278"/>
      <c r="W19" s="278"/>
      <c r="X19" s="278"/>
      <c r="Y19" s="278"/>
      <c r="Z19" s="278">
        <f t="shared" ref="Z19" si="4">SUM(F19:Y19)</f>
        <v>0</v>
      </c>
      <c r="AA19" s="280"/>
      <c r="AB19" s="74"/>
      <c r="AC19" s="74"/>
      <c r="AD19" s="74"/>
      <c r="AE19" s="74"/>
      <c r="AF19" s="74"/>
      <c r="AG19" s="74"/>
      <c r="AH19" s="74"/>
      <c r="AI19" s="74"/>
      <c r="AJ19" s="74"/>
      <c r="AK19" s="74"/>
      <c r="AL19" s="74"/>
      <c r="AM19" s="74"/>
      <c r="AN19" s="71"/>
      <c r="AO19" s="71"/>
      <c r="AP19" s="71"/>
      <c r="AQ19" s="71"/>
      <c r="AR19" s="71"/>
      <c r="AS19" s="71"/>
      <c r="AT19" s="71"/>
      <c r="AU19" s="71"/>
      <c r="AV19" s="71"/>
      <c r="AW19" s="71"/>
      <c r="AX19" s="71"/>
      <c r="AY19" s="71"/>
      <c r="AZ19" s="71"/>
      <c r="BA19" s="71"/>
    </row>
    <row r="20" spans="1:53" s="72" customFormat="1" ht="11.25">
      <c r="A20" s="73" t="s">
        <v>1350</v>
      </c>
      <c r="B20" s="278">
        <v>22599144</v>
      </c>
      <c r="C20" s="278"/>
      <c r="D20" s="278"/>
      <c r="E20" s="278">
        <v>0</v>
      </c>
      <c r="F20" s="278">
        <v>22599144</v>
      </c>
      <c r="G20" s="278"/>
      <c r="H20" s="278"/>
      <c r="I20" s="278">
        <f>-F20</f>
        <v>-22599144</v>
      </c>
      <c r="J20" s="278"/>
      <c r="K20" s="278"/>
      <c r="L20" s="278"/>
      <c r="M20" s="278"/>
      <c r="N20" s="278"/>
      <c r="O20" s="278"/>
      <c r="P20" s="278"/>
      <c r="Q20" s="278"/>
      <c r="R20" s="278"/>
      <c r="S20" s="278"/>
      <c r="T20" s="278"/>
      <c r="U20" s="278"/>
      <c r="V20" s="278"/>
      <c r="W20" s="278"/>
      <c r="X20" s="278"/>
      <c r="Y20" s="278"/>
      <c r="Z20" s="278">
        <f t="shared" si="2"/>
        <v>0</v>
      </c>
      <c r="AA20" s="280"/>
      <c r="AB20" s="74"/>
      <c r="AC20" s="74"/>
      <c r="AD20" s="74"/>
      <c r="AE20" s="74"/>
      <c r="AF20" s="74"/>
      <c r="AG20" s="74"/>
      <c r="AH20" s="74"/>
      <c r="AI20" s="74"/>
      <c r="AJ20" s="74"/>
      <c r="AK20" s="74"/>
      <c r="AL20" s="74"/>
      <c r="AM20" s="74"/>
      <c r="AN20" s="71"/>
      <c r="AO20" s="71"/>
      <c r="AP20" s="71"/>
      <c r="AQ20" s="71"/>
      <c r="AR20" s="71"/>
      <c r="AS20" s="71"/>
      <c r="AT20" s="71"/>
      <c r="AU20" s="71"/>
      <c r="AV20" s="71"/>
      <c r="AW20" s="71"/>
      <c r="AX20" s="71"/>
      <c r="AY20" s="71"/>
      <c r="AZ20" s="71"/>
      <c r="BA20" s="71"/>
    </row>
    <row r="21" spans="1:53" s="72" customFormat="1" ht="11.25">
      <c r="A21" s="73"/>
      <c r="B21" s="278"/>
      <c r="C21" s="278"/>
      <c r="D21" s="278"/>
      <c r="E21" s="278"/>
      <c r="F21" s="278">
        <v>0</v>
      </c>
      <c r="G21" s="278"/>
      <c r="H21" s="278"/>
      <c r="I21" s="278"/>
      <c r="J21" s="278"/>
      <c r="K21" s="278"/>
      <c r="L21" s="278"/>
      <c r="M21" s="278"/>
      <c r="N21" s="278"/>
      <c r="O21" s="278"/>
      <c r="P21" s="278"/>
      <c r="Q21" s="278"/>
      <c r="R21" s="278"/>
      <c r="S21" s="278"/>
      <c r="T21" s="278"/>
      <c r="U21" s="278"/>
      <c r="V21" s="278"/>
      <c r="W21" s="278"/>
      <c r="X21" s="278"/>
      <c r="Y21" s="278"/>
      <c r="Z21" s="278">
        <f t="shared" si="2"/>
        <v>0</v>
      </c>
      <c r="AA21" s="280"/>
      <c r="AB21" s="74"/>
      <c r="AC21" s="74"/>
      <c r="AD21" s="74"/>
      <c r="AE21" s="74"/>
      <c r="AF21" s="74"/>
      <c r="AG21" s="74"/>
      <c r="AH21" s="74"/>
      <c r="AI21" s="74"/>
      <c r="AJ21" s="74"/>
      <c r="AK21" s="74"/>
      <c r="AL21" s="74"/>
      <c r="AM21" s="74"/>
      <c r="AN21" s="71"/>
      <c r="AO21" s="71"/>
      <c r="AP21" s="71"/>
      <c r="AQ21" s="71"/>
      <c r="AR21" s="71"/>
      <c r="AS21" s="71"/>
      <c r="AT21" s="71"/>
      <c r="AU21" s="71"/>
      <c r="AV21" s="71"/>
      <c r="AW21" s="71"/>
      <c r="AX21" s="71"/>
      <c r="AY21" s="71"/>
      <c r="AZ21" s="71"/>
      <c r="BA21" s="71"/>
    </row>
    <row r="22" spans="1:53" s="72" customFormat="1" ht="11.25">
      <c r="A22" s="75" t="s">
        <v>199</v>
      </c>
      <c r="B22" s="275"/>
      <c r="C22" s="278"/>
      <c r="D22" s="278"/>
      <c r="E22" s="275"/>
      <c r="F22" s="278">
        <v>0</v>
      </c>
      <c r="G22" s="278"/>
      <c r="H22" s="278"/>
      <c r="I22" s="278"/>
      <c r="J22" s="278"/>
      <c r="K22" s="278"/>
      <c r="L22" s="278"/>
      <c r="M22" s="278"/>
      <c r="N22" s="278"/>
      <c r="O22" s="278"/>
      <c r="P22" s="278"/>
      <c r="Q22" s="278"/>
      <c r="R22" s="278"/>
      <c r="S22" s="278"/>
      <c r="T22" s="278"/>
      <c r="U22" s="278"/>
      <c r="V22" s="278"/>
      <c r="W22" s="278"/>
      <c r="X22" s="278"/>
      <c r="Y22" s="278"/>
      <c r="Z22" s="278">
        <f t="shared" si="2"/>
        <v>0</v>
      </c>
      <c r="AA22" s="280"/>
      <c r="AB22" s="74"/>
      <c r="AC22" s="74"/>
      <c r="AD22" s="74"/>
      <c r="AE22" s="74"/>
      <c r="AF22" s="74"/>
      <c r="AG22" s="74"/>
      <c r="AH22" s="74"/>
      <c r="AI22" s="74"/>
      <c r="AJ22" s="74"/>
      <c r="AK22" s="74"/>
      <c r="AL22" s="74"/>
      <c r="AM22" s="74"/>
      <c r="AN22" s="71"/>
      <c r="AO22" s="71"/>
      <c r="AP22" s="71"/>
      <c r="AQ22" s="71"/>
      <c r="AR22" s="71"/>
      <c r="AS22" s="71"/>
      <c r="AT22" s="71"/>
      <c r="AU22" s="71"/>
      <c r="AV22" s="71"/>
      <c r="AW22" s="71"/>
      <c r="AX22" s="71"/>
      <c r="AY22" s="71"/>
      <c r="AZ22" s="71"/>
      <c r="BA22" s="71"/>
    </row>
    <row r="23" spans="1:53" s="72" customFormat="1" ht="11.25">
      <c r="A23" s="73" t="s">
        <v>243</v>
      </c>
      <c r="B23" s="278">
        <v>900000000</v>
      </c>
      <c r="C23" s="278"/>
      <c r="D23" s="278">
        <v>49000000</v>
      </c>
      <c r="E23" s="278">
        <v>851000000</v>
      </c>
      <c r="F23" s="278">
        <v>0</v>
      </c>
      <c r="G23" s="278"/>
      <c r="H23" s="278"/>
      <c r="I23" s="278"/>
      <c r="J23" s="278"/>
      <c r="K23" s="278"/>
      <c r="L23" s="278"/>
      <c r="M23" s="278"/>
      <c r="N23" s="278"/>
      <c r="O23" s="278"/>
      <c r="P23" s="278"/>
      <c r="Q23" s="278"/>
      <c r="R23" s="278"/>
      <c r="S23" s="278"/>
      <c r="T23" s="278"/>
      <c r="U23" s="278"/>
      <c r="V23" s="278"/>
      <c r="W23" s="278"/>
      <c r="X23" s="278"/>
      <c r="Y23" s="278"/>
      <c r="Z23" s="278">
        <f t="shared" si="2"/>
        <v>0</v>
      </c>
      <c r="AA23" s="280"/>
      <c r="AB23" s="74"/>
      <c r="AC23" s="74"/>
      <c r="AD23" s="74"/>
      <c r="AE23" s="74"/>
      <c r="AF23" s="74"/>
      <c r="AG23" s="74"/>
      <c r="AH23" s="74"/>
      <c r="AI23" s="74"/>
      <c r="AJ23" s="74"/>
      <c r="AK23" s="74"/>
      <c r="AL23" s="74"/>
      <c r="AM23" s="74"/>
      <c r="AN23" s="71"/>
      <c r="AO23" s="71"/>
      <c r="AP23" s="71"/>
      <c r="AQ23" s="71"/>
      <c r="AR23" s="71"/>
      <c r="AS23" s="71"/>
      <c r="AT23" s="71"/>
      <c r="AU23" s="71"/>
      <c r="AV23" s="71"/>
      <c r="AW23" s="71"/>
      <c r="AX23" s="71"/>
      <c r="AY23" s="71"/>
      <c r="AZ23" s="71"/>
      <c r="BA23" s="71"/>
    </row>
    <row r="24" spans="1:53" s="72" customFormat="1" ht="11.25">
      <c r="A24" s="73" t="s">
        <v>232</v>
      </c>
      <c r="B24" s="278">
        <v>0</v>
      </c>
      <c r="C24" s="278"/>
      <c r="D24" s="278"/>
      <c r="E24" s="278">
        <v>0</v>
      </c>
      <c r="F24" s="278">
        <v>0</v>
      </c>
      <c r="G24" s="278"/>
      <c r="H24" s="278"/>
      <c r="I24" s="278"/>
      <c r="J24" s="278"/>
      <c r="K24" s="278"/>
      <c r="L24" s="278"/>
      <c r="M24" s="278"/>
      <c r="N24" s="278"/>
      <c r="O24" s="278"/>
      <c r="P24" s="278"/>
      <c r="Q24" s="278"/>
      <c r="R24" s="278"/>
      <c r="S24" s="278"/>
      <c r="T24" s="278"/>
      <c r="U24" s="278"/>
      <c r="V24" s="278"/>
      <c r="W24" s="278"/>
      <c r="X24" s="278"/>
      <c r="Y24" s="278"/>
      <c r="Z24" s="278">
        <f t="shared" si="2"/>
        <v>0</v>
      </c>
      <c r="AA24" s="280"/>
      <c r="AB24" s="74"/>
      <c r="AC24" s="74"/>
      <c r="AD24" s="74"/>
      <c r="AE24" s="74"/>
      <c r="AF24" s="74"/>
      <c r="AG24" s="74"/>
      <c r="AH24" s="74"/>
      <c r="AI24" s="74"/>
      <c r="AJ24" s="74"/>
      <c r="AK24" s="74"/>
      <c r="AL24" s="74"/>
      <c r="AM24" s="74"/>
      <c r="AN24" s="71"/>
      <c r="AO24" s="71"/>
      <c r="AP24" s="71"/>
      <c r="AQ24" s="71"/>
      <c r="AR24" s="71"/>
      <c r="AS24" s="71"/>
      <c r="AT24" s="71"/>
      <c r="AU24" s="71"/>
      <c r="AV24" s="71"/>
      <c r="AW24" s="71"/>
      <c r="AX24" s="71"/>
      <c r="AY24" s="71"/>
      <c r="AZ24" s="71"/>
      <c r="BA24" s="71"/>
    </row>
    <row r="25" spans="1:53" s="72" customFormat="1" ht="11.25">
      <c r="A25" s="73" t="s">
        <v>239</v>
      </c>
      <c r="B25" s="278">
        <v>0</v>
      </c>
      <c r="C25" s="278"/>
      <c r="D25" s="278"/>
      <c r="E25" s="278">
        <v>0</v>
      </c>
      <c r="F25" s="278">
        <v>0</v>
      </c>
      <c r="G25" s="278"/>
      <c r="H25" s="278"/>
      <c r="I25" s="278"/>
      <c r="J25" s="278"/>
      <c r="K25" s="278"/>
      <c r="L25" s="278"/>
      <c r="M25" s="278"/>
      <c r="N25" s="278"/>
      <c r="O25" s="278"/>
      <c r="P25" s="278"/>
      <c r="Q25" s="278"/>
      <c r="R25" s="278"/>
      <c r="S25" s="278"/>
      <c r="T25" s="278"/>
      <c r="U25" s="278"/>
      <c r="V25" s="278"/>
      <c r="W25" s="278"/>
      <c r="X25" s="278"/>
      <c r="Y25" s="278"/>
      <c r="Z25" s="278">
        <f t="shared" si="2"/>
        <v>0</v>
      </c>
      <c r="AA25" s="280"/>
      <c r="AB25" s="74"/>
      <c r="AC25" s="74"/>
      <c r="AD25" s="74"/>
      <c r="AE25" s="74"/>
      <c r="AF25" s="74"/>
      <c r="AG25" s="74"/>
      <c r="AH25" s="74"/>
      <c r="AI25" s="74"/>
      <c r="AJ25" s="74"/>
      <c r="AK25" s="74"/>
      <c r="AL25" s="74"/>
      <c r="AM25" s="74"/>
      <c r="AN25" s="71"/>
      <c r="AO25" s="71"/>
      <c r="AP25" s="71"/>
      <c r="AQ25" s="71"/>
      <c r="AR25" s="71"/>
      <c r="AS25" s="71"/>
      <c r="AT25" s="71"/>
      <c r="AU25" s="71"/>
      <c r="AV25" s="71"/>
      <c r="AW25" s="71"/>
      <c r="AX25" s="71"/>
      <c r="AY25" s="71"/>
      <c r="AZ25" s="71"/>
      <c r="BA25" s="71"/>
    </row>
    <row r="26" spans="1:53" s="72" customFormat="1" ht="11.25">
      <c r="A26" s="73" t="s">
        <v>241</v>
      </c>
      <c r="B26" s="278">
        <v>0</v>
      </c>
      <c r="C26" s="278"/>
      <c r="D26" s="278"/>
      <c r="E26" s="278">
        <v>0</v>
      </c>
      <c r="F26" s="278">
        <v>0</v>
      </c>
      <c r="G26" s="278"/>
      <c r="H26" s="278"/>
      <c r="I26" s="278"/>
      <c r="J26" s="278"/>
      <c r="K26" s="278"/>
      <c r="L26" s="278"/>
      <c r="M26" s="278"/>
      <c r="N26" s="278"/>
      <c r="O26" s="278"/>
      <c r="P26" s="278"/>
      <c r="Q26" s="278"/>
      <c r="R26" s="278"/>
      <c r="S26" s="278"/>
      <c r="T26" s="278"/>
      <c r="U26" s="278"/>
      <c r="V26" s="278"/>
      <c r="W26" s="278"/>
      <c r="X26" s="278"/>
      <c r="Y26" s="278"/>
      <c r="Z26" s="278">
        <f t="shared" si="2"/>
        <v>0</v>
      </c>
      <c r="AA26" s="280"/>
      <c r="AB26" s="74"/>
      <c r="AC26" s="74"/>
      <c r="AD26" s="74"/>
      <c r="AE26" s="74"/>
      <c r="AF26" s="74"/>
      <c r="AG26" s="74"/>
      <c r="AH26" s="74"/>
      <c r="AI26" s="74"/>
      <c r="AJ26" s="74"/>
      <c r="AK26" s="74"/>
      <c r="AL26" s="74"/>
      <c r="AM26" s="74"/>
      <c r="AN26" s="71"/>
      <c r="AO26" s="71"/>
      <c r="AP26" s="71"/>
      <c r="AQ26" s="71"/>
      <c r="AR26" s="71"/>
      <c r="AS26" s="71"/>
      <c r="AT26" s="71"/>
      <c r="AU26" s="71"/>
      <c r="AV26" s="71"/>
      <c r="AW26" s="71"/>
      <c r="AX26" s="71"/>
      <c r="AY26" s="71"/>
      <c r="AZ26" s="71"/>
      <c r="BA26" s="71"/>
    </row>
    <row r="27" spans="1:53" s="72" customFormat="1" ht="11.25">
      <c r="A27" s="73" t="s">
        <v>137</v>
      </c>
      <c r="B27" s="278">
        <v>0</v>
      </c>
      <c r="C27" s="278"/>
      <c r="D27" s="278"/>
      <c r="E27" s="278">
        <v>0</v>
      </c>
      <c r="F27" s="278">
        <v>0</v>
      </c>
      <c r="G27" s="278"/>
      <c r="H27" s="278"/>
      <c r="I27" s="278"/>
      <c r="J27" s="278"/>
      <c r="K27" s="278"/>
      <c r="L27" s="278"/>
      <c r="M27" s="278"/>
      <c r="N27" s="278"/>
      <c r="O27" s="278"/>
      <c r="P27" s="278"/>
      <c r="Q27" s="278"/>
      <c r="R27" s="278"/>
      <c r="S27" s="278"/>
      <c r="T27" s="278"/>
      <c r="U27" s="278"/>
      <c r="V27" s="278"/>
      <c r="W27" s="278"/>
      <c r="X27" s="278"/>
      <c r="Y27" s="278"/>
      <c r="Z27" s="278">
        <f t="shared" si="2"/>
        <v>0</v>
      </c>
      <c r="AA27" s="280"/>
      <c r="AB27" s="74"/>
      <c r="AC27" s="74"/>
      <c r="AD27" s="74"/>
      <c r="AE27" s="74"/>
      <c r="AF27" s="74"/>
      <c r="AG27" s="74"/>
      <c r="AH27" s="74"/>
      <c r="AI27" s="74"/>
      <c r="AJ27" s="74"/>
      <c r="AK27" s="74"/>
      <c r="AL27" s="74"/>
      <c r="AM27" s="74"/>
      <c r="AN27" s="71"/>
      <c r="AO27" s="71"/>
      <c r="AP27" s="71"/>
      <c r="AQ27" s="71"/>
      <c r="AR27" s="71"/>
      <c r="AS27" s="71"/>
      <c r="AT27" s="71"/>
      <c r="AU27" s="71"/>
      <c r="AV27" s="71"/>
      <c r="AW27" s="71"/>
      <c r="AX27" s="71"/>
      <c r="AY27" s="71"/>
      <c r="AZ27" s="71"/>
      <c r="BA27" s="71"/>
    </row>
    <row r="28" spans="1:53" s="72" customFormat="1" ht="11.25">
      <c r="A28" s="73" t="s">
        <v>242</v>
      </c>
      <c r="B28" s="278">
        <v>0</v>
      </c>
      <c r="C28" s="281"/>
      <c r="D28" s="278"/>
      <c r="E28" s="278">
        <v>0</v>
      </c>
      <c r="F28" s="278">
        <v>0</v>
      </c>
      <c r="G28" s="278"/>
      <c r="H28" s="278"/>
      <c r="I28" s="278"/>
      <c r="J28" s="278"/>
      <c r="K28" s="278"/>
      <c r="L28" s="278"/>
      <c r="M28" s="278"/>
      <c r="N28" s="278"/>
      <c r="O28" s="278"/>
      <c r="P28" s="278"/>
      <c r="Q28" s="278"/>
      <c r="R28" s="278"/>
      <c r="S28" s="278"/>
      <c r="T28" s="278"/>
      <c r="U28" s="278"/>
      <c r="V28" s="278"/>
      <c r="W28" s="278"/>
      <c r="X28" s="278"/>
      <c r="Y28" s="278"/>
      <c r="Z28" s="278">
        <f t="shared" si="2"/>
        <v>0</v>
      </c>
      <c r="AA28" s="280"/>
      <c r="AB28" s="74"/>
      <c r="AC28" s="74"/>
      <c r="AD28" s="74"/>
      <c r="AE28" s="74"/>
      <c r="AF28" s="74"/>
      <c r="AG28" s="74"/>
      <c r="AH28" s="74"/>
      <c r="AI28" s="74"/>
      <c r="AJ28" s="74"/>
      <c r="AK28" s="74"/>
      <c r="AL28" s="74"/>
      <c r="AM28" s="74"/>
      <c r="AN28" s="71"/>
      <c r="AO28" s="71"/>
      <c r="AP28" s="71"/>
      <c r="AQ28" s="71"/>
      <c r="AR28" s="71"/>
      <c r="AS28" s="71"/>
      <c r="AT28" s="71"/>
      <c r="AU28" s="71"/>
      <c r="AV28" s="71"/>
      <c r="AW28" s="71"/>
      <c r="AX28" s="71"/>
      <c r="AY28" s="71"/>
      <c r="AZ28" s="71"/>
      <c r="BA28" s="71"/>
    </row>
    <row r="29" spans="1:53" s="72" customFormat="1" ht="11.25">
      <c r="A29" s="73" t="s">
        <v>246</v>
      </c>
      <c r="B29" s="278">
        <v>0</v>
      </c>
      <c r="C29" s="278"/>
      <c r="D29" s="278"/>
      <c r="E29" s="278">
        <v>0</v>
      </c>
      <c r="F29" s="278">
        <v>0</v>
      </c>
      <c r="G29" s="278"/>
      <c r="H29" s="278"/>
      <c r="I29" s="278"/>
      <c r="J29" s="278"/>
      <c r="K29" s="278"/>
      <c r="L29" s="278"/>
      <c r="M29" s="278"/>
      <c r="N29" s="278"/>
      <c r="O29" s="278"/>
      <c r="P29" s="278"/>
      <c r="Q29" s="278"/>
      <c r="R29" s="278"/>
      <c r="S29" s="278"/>
      <c r="T29" s="278"/>
      <c r="U29" s="278"/>
      <c r="V29" s="278"/>
      <c r="W29" s="278"/>
      <c r="X29" s="278"/>
      <c r="Y29" s="278"/>
      <c r="Z29" s="278">
        <f t="shared" si="2"/>
        <v>0</v>
      </c>
      <c r="AA29" s="280"/>
      <c r="AB29" s="74"/>
      <c r="AC29" s="74"/>
      <c r="AD29" s="74"/>
      <c r="AE29" s="74"/>
      <c r="AF29" s="74"/>
      <c r="AG29" s="74"/>
      <c r="AH29" s="74"/>
      <c r="AI29" s="74"/>
      <c r="AJ29" s="74"/>
      <c r="AK29" s="74"/>
      <c r="AL29" s="74"/>
      <c r="AM29" s="74"/>
      <c r="AN29" s="71"/>
      <c r="AO29" s="71"/>
      <c r="AP29" s="71"/>
      <c r="AQ29" s="71"/>
      <c r="AR29" s="71"/>
      <c r="AS29" s="71"/>
      <c r="AT29" s="71"/>
      <c r="AU29" s="71"/>
      <c r="AV29" s="71"/>
      <c r="AW29" s="71"/>
      <c r="AX29" s="71"/>
      <c r="AY29" s="71"/>
      <c r="AZ29" s="71"/>
      <c r="BA29" s="71"/>
    </row>
    <row r="30" spans="1:53" s="72" customFormat="1" ht="11.25">
      <c r="A30" s="73" t="s">
        <v>157</v>
      </c>
      <c r="B30" s="278">
        <v>0</v>
      </c>
      <c r="C30" s="278"/>
      <c r="D30" s="278"/>
      <c r="E30" s="278">
        <v>0</v>
      </c>
      <c r="F30" s="278">
        <v>0</v>
      </c>
      <c r="G30" s="278"/>
      <c r="H30" s="278"/>
      <c r="I30" s="278"/>
      <c r="J30" s="278"/>
      <c r="K30" s="278"/>
      <c r="L30" s="278"/>
      <c r="M30" s="278"/>
      <c r="N30" s="278"/>
      <c r="O30" s="278"/>
      <c r="P30" s="278"/>
      <c r="Q30" s="278"/>
      <c r="R30" s="278"/>
      <c r="S30" s="278"/>
      <c r="T30" s="278"/>
      <c r="U30" s="278"/>
      <c r="V30" s="278"/>
      <c r="W30" s="278"/>
      <c r="X30" s="278"/>
      <c r="Y30" s="278"/>
      <c r="Z30" s="278">
        <f t="shared" si="2"/>
        <v>0</v>
      </c>
      <c r="AA30" s="280"/>
      <c r="AB30" s="74"/>
      <c r="AC30" s="74"/>
      <c r="AD30" s="74"/>
      <c r="AE30" s="74"/>
      <c r="AF30" s="74"/>
      <c r="AG30" s="74"/>
      <c r="AH30" s="74"/>
      <c r="AI30" s="74"/>
      <c r="AJ30" s="74"/>
      <c r="AK30" s="74"/>
      <c r="AL30" s="74"/>
      <c r="AM30" s="74"/>
      <c r="AN30" s="71"/>
      <c r="AO30" s="71"/>
      <c r="AP30" s="71"/>
      <c r="AQ30" s="71"/>
      <c r="AR30" s="71"/>
      <c r="AS30" s="71"/>
      <c r="AT30" s="71"/>
      <c r="AU30" s="71"/>
      <c r="AV30" s="71"/>
      <c r="AW30" s="71"/>
      <c r="AX30" s="71"/>
      <c r="AY30" s="71"/>
      <c r="AZ30" s="71"/>
      <c r="BA30" s="71"/>
    </row>
    <row r="31" spans="1:53" s="72" customFormat="1" ht="11.25">
      <c r="A31" s="73"/>
      <c r="B31" s="278"/>
      <c r="C31" s="278"/>
      <c r="D31" s="278"/>
      <c r="E31" s="278"/>
      <c r="F31" s="278">
        <v>0</v>
      </c>
      <c r="G31" s="278"/>
      <c r="H31" s="278"/>
      <c r="I31" s="278"/>
      <c r="J31" s="278"/>
      <c r="K31" s="278"/>
      <c r="L31" s="278"/>
      <c r="M31" s="278"/>
      <c r="N31" s="278"/>
      <c r="O31" s="278"/>
      <c r="P31" s="278"/>
      <c r="Q31" s="278"/>
      <c r="R31" s="278"/>
      <c r="S31" s="278"/>
      <c r="T31" s="278"/>
      <c r="U31" s="278"/>
      <c r="V31" s="278"/>
      <c r="W31" s="278"/>
      <c r="X31" s="278"/>
      <c r="Y31" s="278"/>
      <c r="Z31" s="278">
        <f t="shared" si="2"/>
        <v>0</v>
      </c>
      <c r="AA31" s="280"/>
      <c r="AB31" s="74"/>
      <c r="AC31" s="74"/>
      <c r="AD31" s="74"/>
      <c r="AE31" s="74"/>
      <c r="AF31" s="74"/>
      <c r="AG31" s="74"/>
      <c r="AH31" s="74"/>
      <c r="AI31" s="74"/>
      <c r="AJ31" s="74"/>
      <c r="AK31" s="74"/>
      <c r="AL31" s="74"/>
      <c r="AM31" s="74"/>
      <c r="AN31" s="71"/>
      <c r="AO31" s="71"/>
      <c r="AP31" s="71"/>
      <c r="AQ31" s="71"/>
      <c r="AR31" s="71"/>
      <c r="AS31" s="71"/>
      <c r="AT31" s="71"/>
      <c r="AU31" s="71"/>
      <c r="AV31" s="71"/>
      <c r="AW31" s="71"/>
      <c r="AX31" s="71"/>
      <c r="AY31" s="71"/>
      <c r="AZ31" s="71"/>
      <c r="BA31" s="71"/>
    </row>
    <row r="32" spans="1:53" s="72" customFormat="1" ht="12" customHeight="1">
      <c r="A32" s="75" t="s">
        <v>8</v>
      </c>
      <c r="B32" s="278">
        <v>0</v>
      </c>
      <c r="C32" s="278"/>
      <c r="D32" s="278"/>
      <c r="E32" s="278">
        <v>0</v>
      </c>
      <c r="F32" s="278">
        <v>0</v>
      </c>
      <c r="G32" s="278"/>
      <c r="H32" s="278"/>
      <c r="I32" s="278"/>
      <c r="J32" s="278"/>
      <c r="K32" s="278"/>
      <c r="L32" s="278"/>
      <c r="M32" s="278"/>
      <c r="N32" s="278"/>
      <c r="O32" s="278"/>
      <c r="P32" s="278"/>
      <c r="Q32" s="278"/>
      <c r="R32" s="278"/>
      <c r="S32" s="278"/>
      <c r="T32" s="278"/>
      <c r="U32" s="278"/>
      <c r="V32" s="278"/>
      <c r="W32" s="278"/>
      <c r="X32" s="278"/>
      <c r="Y32" s="278"/>
      <c r="Z32" s="278">
        <f t="shared" si="2"/>
        <v>0</v>
      </c>
      <c r="AA32" s="280"/>
      <c r="AB32" s="74"/>
      <c r="AC32" s="74"/>
      <c r="AD32" s="74"/>
      <c r="AE32" s="74"/>
      <c r="AF32" s="74"/>
      <c r="AG32" s="74"/>
      <c r="AH32" s="74"/>
      <c r="AI32" s="74"/>
      <c r="AJ32" s="74"/>
      <c r="AK32" s="74"/>
      <c r="AL32" s="74"/>
      <c r="AM32" s="74"/>
      <c r="AN32" s="71"/>
      <c r="AO32" s="71"/>
      <c r="AP32" s="71"/>
      <c r="AQ32" s="71"/>
      <c r="AR32" s="71"/>
      <c r="AS32" s="71"/>
      <c r="AT32" s="71"/>
      <c r="AU32" s="71"/>
      <c r="AV32" s="71"/>
      <c r="AW32" s="71"/>
      <c r="AX32" s="71"/>
      <c r="AY32" s="71"/>
      <c r="AZ32" s="71"/>
      <c r="BA32" s="71"/>
    </row>
    <row r="33" spans="1:53" s="72" customFormat="1" ht="11.25">
      <c r="A33" s="73" t="s">
        <v>240</v>
      </c>
      <c r="B33" s="278">
        <v>0</v>
      </c>
      <c r="C33" s="278"/>
      <c r="D33" s="278"/>
      <c r="E33" s="278">
        <v>0</v>
      </c>
      <c r="F33" s="278">
        <v>0</v>
      </c>
      <c r="G33" s="278"/>
      <c r="H33" s="278"/>
      <c r="I33" s="278"/>
      <c r="J33" s="278"/>
      <c r="K33" s="278"/>
      <c r="L33" s="278"/>
      <c r="M33" s="278"/>
      <c r="N33" s="278"/>
      <c r="O33" s="278"/>
      <c r="P33" s="278"/>
      <c r="Q33" s="278"/>
      <c r="R33" s="278"/>
      <c r="S33" s="278"/>
      <c r="T33" s="278"/>
      <c r="U33" s="278"/>
      <c r="V33" s="278"/>
      <c r="W33" s="278"/>
      <c r="X33" s="278"/>
      <c r="Y33" s="278"/>
      <c r="Z33" s="278">
        <f t="shared" si="2"/>
        <v>0</v>
      </c>
      <c r="AA33" s="280"/>
      <c r="AB33" s="74"/>
      <c r="AC33" s="74"/>
      <c r="AD33" s="74"/>
      <c r="AE33" s="74"/>
      <c r="AF33" s="74"/>
      <c r="AG33" s="74"/>
      <c r="AH33" s="74"/>
      <c r="AI33" s="74"/>
      <c r="AJ33" s="74"/>
      <c r="AK33" s="74"/>
      <c r="AL33" s="74"/>
      <c r="AM33" s="74"/>
      <c r="AN33" s="71"/>
      <c r="AO33" s="71"/>
      <c r="AP33" s="71"/>
      <c r="AQ33" s="71"/>
      <c r="AR33" s="71"/>
      <c r="AS33" s="71"/>
      <c r="AT33" s="71"/>
      <c r="AU33" s="71"/>
      <c r="AV33" s="71"/>
      <c r="AW33" s="71"/>
      <c r="AX33" s="71"/>
      <c r="AY33" s="71"/>
      <c r="AZ33" s="71"/>
      <c r="BA33" s="71"/>
    </row>
    <row r="34" spans="1:53" s="72" customFormat="1" ht="11.25">
      <c r="A34" s="73" t="s">
        <v>1188</v>
      </c>
      <c r="B34" s="278">
        <v>0</v>
      </c>
      <c r="C34" s="278"/>
      <c r="D34" s="278"/>
      <c r="E34" s="278">
        <v>0</v>
      </c>
      <c r="F34" s="278">
        <v>0</v>
      </c>
      <c r="G34" s="278"/>
      <c r="H34" s="278"/>
      <c r="I34" s="278"/>
      <c r="J34" s="278"/>
      <c r="K34" s="278">
        <f>-F34</f>
        <v>0</v>
      </c>
      <c r="L34" s="278"/>
      <c r="M34" s="278"/>
      <c r="N34" s="278"/>
      <c r="O34" s="278"/>
      <c r="P34" s="278"/>
      <c r="Q34" s="278"/>
      <c r="R34" s="278"/>
      <c r="S34" s="278"/>
      <c r="T34" s="278"/>
      <c r="U34" s="278"/>
      <c r="V34" s="278"/>
      <c r="W34" s="278"/>
      <c r="X34" s="278"/>
      <c r="Y34" s="278"/>
      <c r="Z34" s="278">
        <f t="shared" si="2"/>
        <v>0</v>
      </c>
      <c r="AA34" s="280"/>
      <c r="AB34" s="74"/>
      <c r="AC34" s="74"/>
      <c r="AD34" s="74"/>
      <c r="AE34" s="74"/>
      <c r="AF34" s="74"/>
      <c r="AG34" s="74"/>
      <c r="AH34" s="74"/>
      <c r="AI34" s="74"/>
      <c r="AJ34" s="74"/>
      <c r="AK34" s="74"/>
      <c r="AL34" s="74"/>
      <c r="AM34" s="74"/>
      <c r="AN34" s="71"/>
      <c r="AO34" s="71"/>
      <c r="AP34" s="71"/>
      <c r="AQ34" s="71"/>
      <c r="AR34" s="71"/>
      <c r="AS34" s="71"/>
      <c r="AT34" s="71"/>
      <c r="AU34" s="71"/>
      <c r="AV34" s="71"/>
      <c r="AW34" s="71"/>
      <c r="AX34" s="71"/>
      <c r="AY34" s="71"/>
      <c r="AZ34" s="71"/>
      <c r="BA34" s="71"/>
    </row>
    <row r="35" spans="1:53" s="72" customFormat="1" ht="11.25">
      <c r="A35" s="73" t="s">
        <v>1083</v>
      </c>
      <c r="B35" s="278">
        <v>0</v>
      </c>
      <c r="C35" s="278"/>
      <c r="D35" s="278"/>
      <c r="E35" s="278">
        <v>-329879</v>
      </c>
      <c r="F35" s="278">
        <v>329879</v>
      </c>
      <c r="G35" s="278"/>
      <c r="H35" s="278"/>
      <c r="I35" s="278"/>
      <c r="J35" s="278"/>
      <c r="K35" s="278">
        <f>-F35</f>
        <v>-329879</v>
      </c>
      <c r="L35" s="278"/>
      <c r="M35" s="278"/>
      <c r="N35" s="278"/>
      <c r="O35" s="278"/>
      <c r="P35" s="278"/>
      <c r="Q35" s="278"/>
      <c r="R35" s="278"/>
      <c r="S35" s="278"/>
      <c r="T35" s="278"/>
      <c r="U35" s="278"/>
      <c r="V35" s="278"/>
      <c r="W35" s="278"/>
      <c r="X35" s="278"/>
      <c r="Y35" s="278"/>
      <c r="Z35" s="278">
        <f t="shared" si="2"/>
        <v>0</v>
      </c>
      <c r="AA35" s="280"/>
      <c r="AB35" s="74"/>
      <c r="AC35" s="74"/>
      <c r="AD35" s="74"/>
      <c r="AE35" s="74"/>
      <c r="AF35" s="74"/>
      <c r="AG35" s="74"/>
      <c r="AH35" s="74"/>
      <c r="AI35" s="74"/>
      <c r="AJ35" s="74"/>
      <c r="AK35" s="74"/>
      <c r="AL35" s="74"/>
      <c r="AM35" s="74"/>
      <c r="AN35" s="71"/>
      <c r="AO35" s="71"/>
      <c r="AP35" s="71"/>
      <c r="AQ35" s="71"/>
      <c r="AR35" s="71"/>
      <c r="AS35" s="71"/>
      <c r="AT35" s="71"/>
      <c r="AU35" s="71"/>
      <c r="AV35" s="71"/>
      <c r="AW35" s="71"/>
      <c r="AX35" s="71"/>
      <c r="AY35" s="71"/>
      <c r="AZ35" s="71"/>
      <c r="BA35" s="71"/>
    </row>
    <row r="36" spans="1:53" s="72" customFormat="1" ht="11.25">
      <c r="A36" s="73" t="s">
        <v>809</v>
      </c>
      <c r="B36" s="278">
        <v>0</v>
      </c>
      <c r="C36" s="278"/>
      <c r="D36" s="278"/>
      <c r="E36" s="278">
        <v>0</v>
      </c>
      <c r="F36" s="278">
        <v>0</v>
      </c>
      <c r="G36" s="278"/>
      <c r="H36" s="278"/>
      <c r="I36" s="278"/>
      <c r="J36" s="278"/>
      <c r="K36" s="278">
        <f>-F36</f>
        <v>0</v>
      </c>
      <c r="L36" s="278"/>
      <c r="M36" s="278"/>
      <c r="N36" s="278"/>
      <c r="O36" s="278"/>
      <c r="P36" s="278"/>
      <c r="Q36" s="278"/>
      <c r="R36" s="278"/>
      <c r="S36" s="278"/>
      <c r="T36" s="278"/>
      <c r="U36" s="278"/>
      <c r="V36" s="278"/>
      <c r="W36" s="278"/>
      <c r="X36" s="278"/>
      <c r="Y36" s="278"/>
      <c r="Z36" s="278">
        <f t="shared" si="2"/>
        <v>0</v>
      </c>
      <c r="AA36" s="280"/>
      <c r="AB36" s="74"/>
      <c r="AC36" s="74"/>
      <c r="AD36" s="74"/>
      <c r="AE36" s="74"/>
      <c r="AF36" s="74"/>
      <c r="AG36" s="74"/>
      <c r="AH36" s="74"/>
      <c r="AI36" s="74"/>
      <c r="AJ36" s="74"/>
      <c r="AK36" s="74"/>
      <c r="AL36" s="74"/>
      <c r="AM36" s="74"/>
      <c r="AN36" s="71"/>
      <c r="AO36" s="71"/>
      <c r="AP36" s="71"/>
      <c r="AQ36" s="71"/>
      <c r="AR36" s="71"/>
      <c r="AS36" s="71"/>
      <c r="AT36" s="71"/>
      <c r="AU36" s="71"/>
      <c r="AV36" s="71"/>
      <c r="AW36" s="71"/>
      <c r="AX36" s="71"/>
      <c r="AY36" s="71"/>
      <c r="AZ36" s="71"/>
      <c r="BA36" s="71"/>
    </row>
    <row r="37" spans="1:53" s="72" customFormat="1" ht="11.25">
      <c r="A37" s="73" t="s">
        <v>64</v>
      </c>
      <c r="B37" s="278">
        <v>0</v>
      </c>
      <c r="C37" s="278"/>
      <c r="D37" s="278"/>
      <c r="E37" s="278">
        <v>0</v>
      </c>
      <c r="F37" s="278">
        <v>0</v>
      </c>
      <c r="G37" s="278"/>
      <c r="H37" s="282"/>
      <c r="I37" s="278"/>
      <c r="J37" s="278"/>
      <c r="K37" s="278"/>
      <c r="L37" s="278"/>
      <c r="M37" s="278"/>
      <c r="N37" s="278"/>
      <c r="O37" s="278"/>
      <c r="P37" s="278"/>
      <c r="Q37" s="278"/>
      <c r="R37" s="278"/>
      <c r="S37" s="278"/>
      <c r="T37" s="278"/>
      <c r="U37" s="278"/>
      <c r="V37" s="278"/>
      <c r="W37" s="278"/>
      <c r="X37" s="278"/>
      <c r="Y37" s="278"/>
      <c r="Z37" s="278">
        <f t="shared" si="2"/>
        <v>0</v>
      </c>
      <c r="AA37" s="280"/>
      <c r="AB37" s="74"/>
      <c r="AC37" s="74"/>
      <c r="AD37" s="74"/>
      <c r="AE37" s="74"/>
      <c r="AF37" s="74"/>
      <c r="AG37" s="74"/>
      <c r="AH37" s="74"/>
      <c r="AI37" s="74"/>
      <c r="AJ37" s="74"/>
      <c r="AK37" s="74"/>
      <c r="AL37" s="74"/>
      <c r="AM37" s="74"/>
      <c r="AN37" s="71"/>
      <c r="AO37" s="71"/>
      <c r="AP37" s="71"/>
      <c r="AQ37" s="71"/>
      <c r="AR37" s="71"/>
      <c r="AS37" s="71"/>
      <c r="AT37" s="71"/>
      <c r="AU37" s="71"/>
      <c r="AV37" s="71"/>
      <c r="AW37" s="71"/>
      <c r="AX37" s="71"/>
      <c r="AY37" s="71"/>
      <c r="AZ37" s="71"/>
      <c r="BA37" s="71"/>
    </row>
    <row r="38" spans="1:53" s="72" customFormat="1" ht="11.25">
      <c r="A38" s="73" t="s">
        <v>1190</v>
      </c>
      <c r="B38" s="278">
        <v>-27990755</v>
      </c>
      <c r="C38" s="278">
        <v>27990755</v>
      </c>
      <c r="D38" s="278"/>
      <c r="E38" s="278">
        <v>0</v>
      </c>
      <c r="F38" s="278">
        <v>0</v>
      </c>
      <c r="G38" s="278"/>
      <c r="H38" s="278"/>
      <c r="I38" s="278"/>
      <c r="J38" s="278"/>
      <c r="K38" s="278"/>
      <c r="L38" s="278"/>
      <c r="M38" s="278"/>
      <c r="N38" s="278"/>
      <c r="O38" s="278"/>
      <c r="P38" s="278"/>
      <c r="Q38" s="278"/>
      <c r="R38" s="278"/>
      <c r="S38" s="278"/>
      <c r="T38" s="278"/>
      <c r="U38" s="278"/>
      <c r="V38" s="282"/>
      <c r="W38" s="278"/>
      <c r="X38" s="278"/>
      <c r="Y38" s="278"/>
      <c r="Z38" s="278">
        <f t="shared" si="2"/>
        <v>0</v>
      </c>
      <c r="AA38" s="280"/>
      <c r="AB38" s="74"/>
      <c r="AC38" s="74"/>
      <c r="AD38" s="74"/>
      <c r="AE38" s="74"/>
      <c r="AF38" s="74"/>
      <c r="AG38" s="74"/>
      <c r="AH38" s="74"/>
      <c r="AI38" s="74"/>
      <c r="AJ38" s="74"/>
      <c r="AK38" s="74"/>
      <c r="AL38" s="74"/>
      <c r="AM38" s="74"/>
      <c r="AN38" s="71"/>
      <c r="AO38" s="71"/>
      <c r="AP38" s="71"/>
      <c r="AQ38" s="71"/>
      <c r="AR38" s="71"/>
      <c r="AS38" s="71"/>
      <c r="AT38" s="71"/>
      <c r="AU38" s="71"/>
      <c r="AV38" s="71"/>
      <c r="AW38" s="71"/>
      <c r="AX38" s="71"/>
      <c r="AY38" s="71"/>
      <c r="AZ38" s="71"/>
      <c r="BA38" s="71"/>
    </row>
    <row r="39" spans="1:53" s="72" customFormat="1" ht="11.25">
      <c r="A39" s="73" t="s">
        <v>1351</v>
      </c>
      <c r="B39" s="278">
        <v>-61296315</v>
      </c>
      <c r="C39" s="278"/>
      <c r="D39" s="278"/>
      <c r="E39" s="278">
        <v>0</v>
      </c>
      <c r="F39" s="278">
        <v>-61296315</v>
      </c>
      <c r="G39" s="278"/>
      <c r="H39" s="278"/>
      <c r="I39" s="868">
        <f>-F39</f>
        <v>61296315</v>
      </c>
      <c r="J39" s="278"/>
      <c r="K39" s="278"/>
      <c r="L39" s="278"/>
      <c r="M39" s="278"/>
      <c r="N39" s="278"/>
      <c r="O39" s="278"/>
      <c r="P39" s="278"/>
      <c r="Q39" s="278"/>
      <c r="R39" s="278"/>
      <c r="S39" s="278"/>
      <c r="T39" s="278"/>
      <c r="U39" s="278"/>
      <c r="V39" s="278"/>
      <c r="W39" s="278"/>
      <c r="X39" s="278"/>
      <c r="Y39" s="278"/>
      <c r="Z39" s="278">
        <f t="shared" si="2"/>
        <v>0</v>
      </c>
      <c r="AA39" s="280"/>
      <c r="AB39" s="74"/>
      <c r="AC39" s="74"/>
      <c r="AD39" s="74"/>
      <c r="AE39" s="74"/>
      <c r="AF39" s="74"/>
      <c r="AG39" s="74"/>
      <c r="AH39" s="74"/>
      <c r="AI39" s="74"/>
      <c r="AJ39" s="74"/>
      <c r="AK39" s="74"/>
      <c r="AL39" s="74"/>
      <c r="AM39" s="74"/>
      <c r="AN39" s="71"/>
      <c r="AO39" s="71"/>
      <c r="AP39" s="71"/>
      <c r="AQ39" s="71"/>
      <c r="AR39" s="71"/>
      <c r="AS39" s="71"/>
      <c r="AT39" s="71"/>
      <c r="AU39" s="71"/>
      <c r="AV39" s="71"/>
      <c r="AW39" s="71"/>
      <c r="AX39" s="71"/>
      <c r="AY39" s="71"/>
      <c r="AZ39" s="71"/>
      <c r="BA39" s="71"/>
    </row>
    <row r="40" spans="1:53" s="72" customFormat="1" ht="11.25">
      <c r="A40" s="73" t="s">
        <v>138</v>
      </c>
      <c r="B40" s="278">
        <v>-180368451</v>
      </c>
      <c r="C40" s="278"/>
      <c r="D40" s="278"/>
      <c r="E40" s="278">
        <v>-50182621</v>
      </c>
      <c r="F40" s="278">
        <v>-130185830</v>
      </c>
      <c r="G40" s="278"/>
      <c r="I40" s="868">
        <f>-F40</f>
        <v>130185830</v>
      </c>
      <c r="J40" s="278"/>
      <c r="L40" s="278"/>
      <c r="M40" s="278"/>
      <c r="N40" s="278"/>
      <c r="O40" s="278"/>
      <c r="P40" s="278"/>
      <c r="Q40" s="278"/>
      <c r="R40" s="278"/>
      <c r="S40" s="278"/>
      <c r="T40" s="278"/>
      <c r="U40" s="278"/>
      <c r="V40" s="278"/>
      <c r="W40" s="278"/>
      <c r="X40" s="278"/>
      <c r="Y40" s="278"/>
      <c r="Z40" s="278">
        <f t="shared" si="2"/>
        <v>0</v>
      </c>
      <c r="AA40" s="280"/>
      <c r="AB40" s="74"/>
      <c r="AC40" s="74"/>
      <c r="AD40" s="74"/>
      <c r="AE40" s="74"/>
      <c r="AF40" s="74"/>
      <c r="AG40" s="74"/>
      <c r="AH40" s="74"/>
      <c r="AI40" s="74"/>
      <c r="AJ40" s="74"/>
      <c r="AK40" s="74"/>
      <c r="AL40" s="74"/>
      <c r="AM40" s="74"/>
      <c r="AN40" s="71"/>
      <c r="AO40" s="71"/>
      <c r="AP40" s="71"/>
      <c r="AQ40" s="71"/>
      <c r="AR40" s="71"/>
      <c r="AS40" s="71"/>
      <c r="AT40" s="71"/>
      <c r="AU40" s="71"/>
      <c r="AV40" s="71"/>
      <c r="AW40" s="71"/>
      <c r="AX40" s="71"/>
      <c r="AY40" s="71"/>
      <c r="AZ40" s="71"/>
      <c r="BA40" s="71"/>
    </row>
    <row r="41" spans="1:53" s="72" customFormat="1" ht="11.25">
      <c r="A41" s="73" t="s">
        <v>1189</v>
      </c>
      <c r="B41" s="278">
        <v>0</v>
      </c>
      <c r="C41" s="278"/>
      <c r="D41" s="278"/>
      <c r="E41" s="278">
        <v>0</v>
      </c>
      <c r="F41" s="278">
        <v>0</v>
      </c>
      <c r="G41" s="278"/>
      <c r="H41" s="278"/>
      <c r="I41" s="278"/>
      <c r="J41" s="278"/>
      <c r="K41" s="278"/>
      <c r="L41" s="278"/>
      <c r="M41" s="278"/>
      <c r="N41" s="278"/>
      <c r="O41" s="278"/>
      <c r="P41" s="278"/>
      <c r="Q41" s="278"/>
      <c r="R41" s="278"/>
      <c r="S41" s="278"/>
      <c r="T41" s="278"/>
      <c r="U41" s="278"/>
      <c r="V41" s="278"/>
      <c r="W41" s="278"/>
      <c r="X41" s="278"/>
      <c r="Y41" s="278"/>
      <c r="Z41" s="278">
        <f t="shared" si="2"/>
        <v>0</v>
      </c>
      <c r="AA41" s="280"/>
      <c r="AB41" s="74"/>
      <c r="AC41" s="74"/>
      <c r="AD41" s="74"/>
      <c r="AE41" s="74"/>
      <c r="AF41" s="74"/>
      <c r="AG41" s="74"/>
      <c r="AH41" s="74"/>
      <c r="AI41" s="74"/>
      <c r="AJ41" s="74"/>
      <c r="AK41" s="74"/>
      <c r="AL41" s="74"/>
      <c r="AM41" s="74"/>
      <c r="AN41" s="71"/>
      <c r="AO41" s="71"/>
      <c r="AP41" s="71"/>
      <c r="AQ41" s="71"/>
      <c r="AR41" s="71"/>
      <c r="AS41" s="71"/>
      <c r="AT41" s="71"/>
      <c r="AU41" s="71"/>
      <c r="AV41" s="71"/>
      <c r="AW41" s="71"/>
      <c r="AX41" s="71"/>
      <c r="AY41" s="71"/>
      <c r="AZ41" s="71"/>
      <c r="BA41" s="71"/>
    </row>
    <row r="42" spans="1:53" s="72" customFormat="1" ht="11.25">
      <c r="A42" s="73" t="s">
        <v>1352</v>
      </c>
      <c r="B42" s="278">
        <v>-3412500</v>
      </c>
      <c r="C42" s="278"/>
      <c r="D42" s="278"/>
      <c r="E42" s="278">
        <v>0</v>
      </c>
      <c r="F42" s="278">
        <v>-3412500</v>
      </c>
      <c r="G42" s="278"/>
      <c r="H42" s="278">
        <f>-F42</f>
        <v>3412500</v>
      </c>
      <c r="I42" s="278"/>
      <c r="J42" s="278"/>
      <c r="K42" s="278"/>
      <c r="L42" s="278"/>
      <c r="M42" s="278"/>
      <c r="N42" s="278"/>
      <c r="O42" s="278"/>
      <c r="P42" s="278"/>
      <c r="Q42" s="278"/>
      <c r="R42" s="278"/>
      <c r="S42" s="278"/>
      <c r="T42" s="278"/>
      <c r="U42" s="278"/>
      <c r="V42" s="278"/>
      <c r="W42" s="278"/>
      <c r="X42" s="278"/>
      <c r="Y42" s="278"/>
      <c r="Z42" s="278">
        <f t="shared" si="2"/>
        <v>0</v>
      </c>
      <c r="AA42" s="280"/>
      <c r="AB42" s="74"/>
      <c r="AC42" s="74"/>
      <c r="AD42" s="74"/>
      <c r="AE42" s="74"/>
      <c r="AF42" s="74"/>
      <c r="AG42" s="74"/>
      <c r="AH42" s="74"/>
      <c r="AI42" s="74"/>
      <c r="AJ42" s="74"/>
      <c r="AK42" s="74"/>
      <c r="AL42" s="74"/>
      <c r="AM42" s="74"/>
      <c r="AN42" s="71"/>
      <c r="AO42" s="71"/>
      <c r="AP42" s="71"/>
      <c r="AQ42" s="71"/>
      <c r="AR42" s="71"/>
      <c r="AS42" s="71"/>
      <c r="AT42" s="71"/>
      <c r="AU42" s="71"/>
      <c r="AV42" s="71"/>
      <c r="AW42" s="71"/>
      <c r="AX42" s="71"/>
      <c r="AY42" s="71"/>
      <c r="AZ42" s="71"/>
      <c r="BA42" s="71"/>
    </row>
    <row r="43" spans="1:53" s="72" customFormat="1" ht="11.25">
      <c r="A43" s="73" t="s">
        <v>140</v>
      </c>
      <c r="B43" s="278">
        <v>-52784982</v>
      </c>
      <c r="C43" s="278"/>
      <c r="D43" s="278"/>
      <c r="E43" s="278">
        <v>-5416666</v>
      </c>
      <c r="F43" s="278">
        <v>-47368316</v>
      </c>
      <c r="G43" s="278"/>
      <c r="H43" s="278">
        <f>-F43</f>
        <v>47368316</v>
      </c>
      <c r="I43" s="278"/>
      <c r="J43" s="278"/>
      <c r="K43" s="278"/>
      <c r="L43" s="278"/>
      <c r="M43" s="278"/>
      <c r="N43" s="278"/>
      <c r="O43" s="278"/>
      <c r="P43" s="278"/>
      <c r="Q43" s="278"/>
      <c r="R43" s="278"/>
      <c r="S43" s="278"/>
      <c r="T43" s="278"/>
      <c r="U43" s="278"/>
      <c r="V43" s="278"/>
      <c r="W43" s="278"/>
      <c r="X43" s="278"/>
      <c r="Y43" s="278"/>
      <c r="Z43" s="278">
        <f t="shared" si="2"/>
        <v>0</v>
      </c>
      <c r="AA43" s="280"/>
      <c r="AB43" s="74"/>
      <c r="AC43" s="74"/>
      <c r="AD43" s="74"/>
      <c r="AE43" s="74"/>
      <c r="AF43" s="74"/>
      <c r="AG43" s="74"/>
      <c r="AH43" s="74"/>
      <c r="AI43" s="74"/>
      <c r="AJ43" s="74"/>
      <c r="AK43" s="74"/>
      <c r="AL43" s="74"/>
      <c r="AM43" s="74"/>
      <c r="AN43" s="71"/>
      <c r="AO43" s="71"/>
      <c r="AP43" s="71"/>
      <c r="AQ43" s="71"/>
      <c r="AR43" s="71"/>
      <c r="AS43" s="71"/>
      <c r="AT43" s="71"/>
      <c r="AU43" s="71"/>
      <c r="AV43" s="71"/>
      <c r="AW43" s="71"/>
      <c r="AX43" s="71"/>
      <c r="AY43" s="71"/>
      <c r="AZ43" s="71"/>
      <c r="BA43" s="71"/>
    </row>
    <row r="44" spans="1:53" s="72" customFormat="1" ht="11.25">
      <c r="A44" s="73" t="s">
        <v>1084</v>
      </c>
      <c r="B44" s="278">
        <v>-31756714</v>
      </c>
      <c r="C44" s="278"/>
      <c r="D44" s="278"/>
      <c r="E44" s="278">
        <v>-20000000</v>
      </c>
      <c r="F44" s="278">
        <v>-11756714</v>
      </c>
      <c r="G44" s="278"/>
      <c r="I44" s="278">
        <f>-F44</f>
        <v>11756714</v>
      </c>
      <c r="J44" s="278"/>
      <c r="L44" s="278"/>
      <c r="M44" s="278"/>
      <c r="N44" s="278"/>
      <c r="O44" s="278"/>
      <c r="P44" s="278"/>
      <c r="Q44" s="278"/>
      <c r="R44" s="278"/>
      <c r="S44" s="278"/>
      <c r="T44" s="278"/>
      <c r="U44" s="278"/>
      <c r="V44" s="278"/>
      <c r="W44" s="278"/>
      <c r="X44" s="278"/>
      <c r="Y44" s="278"/>
      <c r="Z44" s="278">
        <f t="shared" si="2"/>
        <v>0</v>
      </c>
      <c r="AA44" s="280"/>
      <c r="AB44" s="74"/>
      <c r="AC44" s="74"/>
      <c r="AD44" s="74"/>
      <c r="AE44" s="74"/>
      <c r="AF44" s="74"/>
      <c r="AG44" s="74"/>
      <c r="AH44" s="74"/>
      <c r="AI44" s="74"/>
      <c r="AJ44" s="74"/>
      <c r="AK44" s="74"/>
      <c r="AL44" s="74"/>
      <c r="AM44" s="74"/>
      <c r="AN44" s="71"/>
      <c r="AO44" s="71"/>
      <c r="AP44" s="71"/>
      <c r="AQ44" s="71"/>
      <c r="AR44" s="71"/>
      <c r="AS44" s="71"/>
      <c r="AT44" s="71"/>
      <c r="AU44" s="71"/>
      <c r="AV44" s="71"/>
      <c r="AW44" s="71"/>
      <c r="AX44" s="71"/>
      <c r="AY44" s="71"/>
      <c r="AZ44" s="71"/>
      <c r="BA44" s="71"/>
    </row>
    <row r="45" spans="1:53" s="72" customFormat="1" ht="11.25">
      <c r="A45" s="73" t="s">
        <v>166</v>
      </c>
      <c r="B45" s="278">
        <v>-64399185</v>
      </c>
      <c r="C45" s="278"/>
      <c r="D45" s="278"/>
      <c r="E45" s="278">
        <v>-53340011</v>
      </c>
      <c r="F45" s="278">
        <v>-11059174</v>
      </c>
      <c r="G45" s="278"/>
      <c r="H45" s="278"/>
      <c r="I45" s="278">
        <f>-F45</f>
        <v>11059174</v>
      </c>
      <c r="J45" s="278"/>
      <c r="K45" s="278"/>
      <c r="L45" s="278"/>
      <c r="M45" s="278"/>
      <c r="N45" s="278"/>
      <c r="O45" s="278"/>
      <c r="P45" s="278"/>
      <c r="Q45" s="278"/>
      <c r="R45" s="278"/>
      <c r="S45" s="278"/>
      <c r="T45" s="278"/>
      <c r="U45" s="278"/>
      <c r="V45" s="278"/>
      <c r="W45" s="278"/>
      <c r="X45" s="278"/>
      <c r="Y45" s="278"/>
      <c r="Z45" s="278">
        <f t="shared" si="2"/>
        <v>0</v>
      </c>
      <c r="AA45" s="280"/>
      <c r="AB45" s="74"/>
      <c r="AC45" s="74"/>
      <c r="AD45" s="74"/>
      <c r="AE45" s="74"/>
      <c r="AF45" s="74"/>
      <c r="AG45" s="74"/>
      <c r="AH45" s="74"/>
      <c r="AI45" s="74"/>
      <c r="AJ45" s="74"/>
      <c r="AK45" s="74"/>
      <c r="AL45" s="74"/>
      <c r="AM45" s="74"/>
      <c r="AN45" s="71"/>
      <c r="AO45" s="71"/>
      <c r="AP45" s="71"/>
      <c r="AQ45" s="71"/>
      <c r="AR45" s="71"/>
      <c r="AS45" s="71"/>
      <c r="AT45" s="71"/>
      <c r="AU45" s="71"/>
      <c r="AV45" s="71"/>
      <c r="AW45" s="71"/>
      <c r="AX45" s="71"/>
      <c r="AY45" s="71"/>
      <c r="AZ45" s="71"/>
      <c r="BA45" s="71"/>
    </row>
    <row r="46" spans="1:53" s="72" customFormat="1" ht="11.25">
      <c r="A46" s="73"/>
      <c r="B46" s="278"/>
      <c r="C46" s="278"/>
      <c r="D46" s="278"/>
      <c r="E46" s="278"/>
      <c r="F46" s="278">
        <v>0</v>
      </c>
      <c r="G46" s="278"/>
      <c r="H46" s="278"/>
      <c r="I46" s="278"/>
      <c r="J46" s="278"/>
      <c r="K46" s="278"/>
      <c r="L46" s="278"/>
      <c r="M46" s="278"/>
      <c r="N46" s="278"/>
      <c r="O46" s="278"/>
      <c r="P46" s="278"/>
      <c r="Q46" s="278"/>
      <c r="R46" s="278"/>
      <c r="S46" s="278"/>
      <c r="T46" s="278"/>
      <c r="U46" s="278"/>
      <c r="V46" s="278"/>
      <c r="W46" s="278"/>
      <c r="X46" s="278"/>
      <c r="Y46" s="278"/>
      <c r="Z46" s="278">
        <f t="shared" si="2"/>
        <v>0</v>
      </c>
      <c r="AA46" s="280"/>
      <c r="AB46" s="74"/>
      <c r="AC46" s="74"/>
      <c r="AD46" s="74"/>
      <c r="AE46" s="74"/>
      <c r="AF46" s="74"/>
      <c r="AG46" s="74"/>
      <c r="AH46" s="74"/>
      <c r="AI46" s="74"/>
      <c r="AJ46" s="74"/>
      <c r="AK46" s="74"/>
      <c r="AL46" s="74"/>
      <c r="AM46" s="74"/>
      <c r="AN46" s="71"/>
      <c r="AO46" s="71"/>
      <c r="AP46" s="71"/>
      <c r="AQ46" s="71"/>
      <c r="AR46" s="71"/>
      <c r="AS46" s="71"/>
      <c r="AT46" s="71"/>
      <c r="AU46" s="71"/>
      <c r="AV46" s="71"/>
      <c r="AW46" s="71"/>
      <c r="AX46" s="71"/>
      <c r="AY46" s="71"/>
      <c r="AZ46" s="71"/>
      <c r="BA46" s="71"/>
    </row>
    <row r="47" spans="1:53" s="72" customFormat="1" ht="11.25">
      <c r="A47" s="75" t="s">
        <v>22</v>
      </c>
      <c r="B47" s="278">
        <v>0</v>
      </c>
      <c r="C47" s="278"/>
      <c r="D47" s="278"/>
      <c r="E47" s="278">
        <v>0</v>
      </c>
      <c r="F47" s="278">
        <v>0</v>
      </c>
      <c r="G47" s="278"/>
      <c r="H47" s="278"/>
      <c r="I47" s="278"/>
      <c r="J47" s="278"/>
      <c r="K47" s="278"/>
      <c r="L47" s="278"/>
      <c r="M47" s="278"/>
      <c r="N47" s="278"/>
      <c r="O47" s="278"/>
      <c r="P47" s="278"/>
      <c r="Q47" s="278"/>
      <c r="R47" s="278"/>
      <c r="S47" s="278"/>
      <c r="T47" s="278"/>
      <c r="U47" s="278"/>
      <c r="V47" s="278"/>
      <c r="W47" s="278"/>
      <c r="X47" s="278"/>
      <c r="Y47" s="278"/>
      <c r="Z47" s="278">
        <f t="shared" si="2"/>
        <v>0</v>
      </c>
      <c r="AA47" s="280"/>
      <c r="AB47" s="74"/>
      <c r="AC47" s="74"/>
      <c r="AD47" s="74"/>
      <c r="AE47" s="74"/>
      <c r="AF47" s="74"/>
      <c r="AG47" s="74"/>
      <c r="AH47" s="74"/>
      <c r="AI47" s="74"/>
      <c r="AJ47" s="74"/>
      <c r="AK47" s="74"/>
      <c r="AL47" s="74"/>
      <c r="AM47" s="74"/>
      <c r="AN47" s="71"/>
      <c r="AO47" s="71"/>
      <c r="AP47" s="71"/>
      <c r="AQ47" s="71"/>
      <c r="AR47" s="71"/>
      <c r="AS47" s="71"/>
      <c r="AT47" s="71"/>
      <c r="AU47" s="71"/>
      <c r="AV47" s="71"/>
      <c r="AW47" s="71"/>
      <c r="AX47" s="71"/>
      <c r="AY47" s="71"/>
      <c r="AZ47" s="71"/>
      <c r="BA47" s="71"/>
    </row>
    <row r="48" spans="1:53" s="72" customFormat="1" ht="11.25">
      <c r="A48" s="73" t="s">
        <v>179</v>
      </c>
      <c r="B48" s="278">
        <v>-18200000000</v>
      </c>
      <c r="C48" s="278"/>
      <c r="D48" s="278"/>
      <c r="E48" s="278">
        <v>-18200000000</v>
      </c>
      <c r="F48" s="278">
        <v>0</v>
      </c>
      <c r="G48" s="278"/>
      <c r="H48" s="278"/>
      <c r="I48" s="278"/>
      <c r="J48" s="278"/>
      <c r="K48" s="278"/>
      <c r="L48" s="278"/>
      <c r="M48" s="278"/>
      <c r="N48" s="278"/>
      <c r="O48" s="278"/>
      <c r="P48" s="278"/>
      <c r="Q48" s="278"/>
      <c r="R48" s="278"/>
      <c r="S48" s="278"/>
      <c r="T48" s="278"/>
      <c r="U48" s="278">
        <f>-F48</f>
        <v>0</v>
      </c>
      <c r="V48" s="278"/>
      <c r="W48" s="278"/>
      <c r="X48" s="278"/>
      <c r="Y48" s="278"/>
      <c r="Z48" s="278">
        <f t="shared" si="2"/>
        <v>0</v>
      </c>
      <c r="AA48" s="280"/>
      <c r="AB48" s="74"/>
      <c r="AC48" s="74"/>
      <c r="AD48" s="74"/>
      <c r="AE48" s="74"/>
      <c r="AF48" s="74"/>
      <c r="AG48" s="74"/>
      <c r="AH48" s="74"/>
      <c r="AI48" s="74"/>
      <c r="AJ48" s="74"/>
      <c r="AK48" s="74"/>
      <c r="AL48" s="74"/>
      <c r="AM48" s="74"/>
      <c r="AN48" s="71"/>
      <c r="AO48" s="71"/>
      <c r="AP48" s="71"/>
      <c r="AQ48" s="71"/>
      <c r="AR48" s="71"/>
      <c r="AS48" s="71"/>
      <c r="AT48" s="71"/>
      <c r="AU48" s="71"/>
      <c r="AV48" s="71"/>
      <c r="AW48" s="71"/>
      <c r="AX48" s="71"/>
      <c r="AY48" s="71"/>
      <c r="AZ48" s="71"/>
      <c r="BA48" s="71"/>
    </row>
    <row r="49" spans="1:53" s="72" customFormat="1" ht="11.25">
      <c r="A49" s="73" t="s">
        <v>233</v>
      </c>
      <c r="B49" s="278">
        <v>0</v>
      </c>
      <c r="C49" s="278"/>
      <c r="D49" s="278"/>
      <c r="E49" s="278">
        <v>0</v>
      </c>
      <c r="F49" s="278">
        <v>0</v>
      </c>
      <c r="G49" s="278"/>
      <c r="H49" s="278"/>
      <c r="I49" s="278"/>
      <c r="J49" s="278"/>
      <c r="K49" s="278"/>
      <c r="L49" s="278"/>
      <c r="M49" s="278"/>
      <c r="N49" s="278"/>
      <c r="O49" s="278"/>
      <c r="P49" s="278"/>
      <c r="Q49" s="278"/>
      <c r="R49" s="278"/>
      <c r="S49" s="278"/>
      <c r="T49" s="278"/>
      <c r="U49" s="278"/>
      <c r="V49" s="278"/>
      <c r="W49" s="278"/>
      <c r="X49" s="278"/>
      <c r="Y49" s="278"/>
      <c r="Z49" s="278">
        <f t="shared" si="2"/>
        <v>0</v>
      </c>
      <c r="AA49" s="280"/>
      <c r="AB49" s="74"/>
      <c r="AC49" s="74"/>
      <c r="AD49" s="74"/>
      <c r="AE49" s="74"/>
      <c r="AF49" s="74"/>
      <c r="AG49" s="74"/>
      <c r="AH49" s="74"/>
      <c r="AI49" s="74"/>
      <c r="AJ49" s="74"/>
      <c r="AK49" s="74"/>
      <c r="AL49" s="74"/>
      <c r="AM49" s="74"/>
      <c r="AN49" s="71"/>
      <c r="AO49" s="71"/>
      <c r="AP49" s="71"/>
      <c r="AQ49" s="71"/>
      <c r="AR49" s="71"/>
      <c r="AS49" s="71"/>
      <c r="AT49" s="71"/>
      <c r="AU49" s="71"/>
      <c r="AV49" s="71"/>
      <c r="AW49" s="71"/>
      <c r="AX49" s="71"/>
      <c r="AY49" s="71"/>
      <c r="AZ49" s="71"/>
      <c r="BA49" s="71"/>
    </row>
    <row r="50" spans="1:53" s="72" customFormat="1" ht="11.25">
      <c r="A50" s="73" t="s">
        <v>399</v>
      </c>
      <c r="B50" s="278">
        <v>-637857678</v>
      </c>
      <c r="C50" s="278">
        <v>49000000</v>
      </c>
      <c r="D50" s="278"/>
      <c r="E50" s="278">
        <v>-588857678</v>
      </c>
      <c r="F50" s="278">
        <v>0</v>
      </c>
      <c r="G50" s="278"/>
      <c r="H50" s="278"/>
      <c r="I50" s="278"/>
      <c r="J50" s="278"/>
      <c r="K50" s="278"/>
      <c r="L50" s="278"/>
      <c r="M50" s="278"/>
      <c r="N50" s="278"/>
      <c r="O50" s="278"/>
      <c r="P50" s="278"/>
      <c r="Q50" s="278"/>
      <c r="R50" s="278"/>
      <c r="S50" s="278"/>
      <c r="T50" s="278"/>
      <c r="U50" s="278"/>
      <c r="V50" s="278"/>
      <c r="W50" s="278"/>
      <c r="X50" s="278"/>
      <c r="Y50" s="278"/>
      <c r="Z50" s="278">
        <f t="shared" si="2"/>
        <v>0</v>
      </c>
      <c r="AA50" s="280"/>
      <c r="AB50" s="74"/>
      <c r="AC50" s="74"/>
      <c r="AD50" s="74"/>
      <c r="AE50" s="74"/>
      <c r="AF50" s="74"/>
      <c r="AG50" s="74"/>
      <c r="AH50" s="74"/>
      <c r="AI50" s="74"/>
      <c r="AJ50" s="74"/>
      <c r="AK50" s="74"/>
      <c r="AL50" s="74"/>
      <c r="AM50" s="74"/>
      <c r="AN50" s="71"/>
      <c r="AO50" s="71"/>
      <c r="AP50" s="71"/>
      <c r="AQ50" s="71"/>
      <c r="AR50" s="71"/>
      <c r="AS50" s="71"/>
      <c r="AT50" s="71"/>
      <c r="AU50" s="71"/>
      <c r="AV50" s="71"/>
      <c r="AW50" s="71"/>
      <c r="AX50" s="71"/>
      <c r="AY50" s="71"/>
      <c r="AZ50" s="71"/>
      <c r="BA50" s="71"/>
    </row>
    <row r="51" spans="1:53" s="72" customFormat="1" ht="11.25">
      <c r="A51" s="73" t="s">
        <v>234</v>
      </c>
      <c r="B51" s="278">
        <v>0</v>
      </c>
      <c r="C51" s="278"/>
      <c r="D51" s="278"/>
      <c r="E51" s="278">
        <v>0</v>
      </c>
      <c r="F51" s="278">
        <v>0</v>
      </c>
      <c r="G51" s="278"/>
      <c r="H51" s="278"/>
      <c r="I51" s="278"/>
      <c r="J51" s="278"/>
      <c r="K51" s="278"/>
      <c r="L51" s="278"/>
      <c r="M51" s="278"/>
      <c r="N51" s="278"/>
      <c r="O51" s="278"/>
      <c r="P51" s="278"/>
      <c r="Q51" s="278"/>
      <c r="R51" s="278"/>
      <c r="S51" s="278"/>
      <c r="T51" s="278"/>
      <c r="U51" s="278"/>
      <c r="V51" s="278"/>
      <c r="W51" s="278"/>
      <c r="X51" s="278"/>
      <c r="Y51" s="278"/>
      <c r="Z51" s="278">
        <f t="shared" si="2"/>
        <v>0</v>
      </c>
      <c r="AA51" s="280"/>
      <c r="AB51" s="74"/>
      <c r="AC51" s="74"/>
      <c r="AD51" s="74"/>
      <c r="AE51" s="74"/>
      <c r="AF51" s="74"/>
      <c r="AG51" s="74"/>
      <c r="AH51" s="74"/>
      <c r="AI51" s="74"/>
      <c r="AJ51" s="74"/>
      <c r="AK51" s="74"/>
      <c r="AL51" s="74"/>
      <c r="AM51" s="74"/>
      <c r="AN51" s="71"/>
      <c r="AO51" s="71"/>
      <c r="AP51" s="71"/>
      <c r="AQ51" s="71"/>
      <c r="AR51" s="71"/>
      <c r="AS51" s="71"/>
      <c r="AT51" s="71"/>
      <c r="AU51" s="71"/>
      <c r="AV51" s="71"/>
      <c r="AW51" s="71"/>
      <c r="AX51" s="71"/>
      <c r="AY51" s="71"/>
      <c r="AZ51" s="71"/>
      <c r="BA51" s="71"/>
    </row>
    <row r="52" spans="1:53" s="72" customFormat="1" ht="11.25">
      <c r="A52" s="73" t="s">
        <v>235</v>
      </c>
      <c r="B52" s="278">
        <v>0</v>
      </c>
      <c r="C52" s="278"/>
      <c r="D52" s="278"/>
      <c r="E52" s="278">
        <v>0</v>
      </c>
      <c r="F52" s="278">
        <v>0</v>
      </c>
      <c r="G52" s="278"/>
      <c r="H52" s="278"/>
      <c r="I52" s="278"/>
      <c r="J52" s="278"/>
      <c r="K52" s="278"/>
      <c r="L52" s="278"/>
      <c r="M52" s="278"/>
      <c r="N52" s="278"/>
      <c r="O52" s="278"/>
      <c r="P52" s="278"/>
      <c r="Q52" s="278"/>
      <c r="R52" s="278"/>
      <c r="S52" s="278"/>
      <c r="T52" s="278"/>
      <c r="U52" s="278"/>
      <c r="V52" s="278"/>
      <c r="W52" s="278"/>
      <c r="X52" s="278"/>
      <c r="Y52" s="278"/>
      <c r="Z52" s="278">
        <f t="shared" si="2"/>
        <v>0</v>
      </c>
      <c r="AA52" s="280"/>
      <c r="AB52" s="74"/>
      <c r="AC52" s="74"/>
      <c r="AD52" s="74"/>
      <c r="AE52" s="74"/>
      <c r="AF52" s="74"/>
      <c r="AG52" s="74"/>
      <c r="AH52" s="74"/>
      <c r="AI52" s="74"/>
      <c r="AJ52" s="74"/>
      <c r="AK52" s="74"/>
      <c r="AL52" s="74"/>
      <c r="AM52" s="74"/>
      <c r="AN52" s="71"/>
      <c r="AO52" s="71"/>
      <c r="AP52" s="71"/>
      <c r="AQ52" s="71"/>
      <c r="AR52" s="71"/>
      <c r="AS52" s="71"/>
      <c r="AT52" s="71"/>
      <c r="AU52" s="71"/>
      <c r="AV52" s="71"/>
      <c r="AW52" s="71"/>
      <c r="AX52" s="71"/>
      <c r="AY52" s="71"/>
      <c r="AZ52" s="71"/>
      <c r="BA52" s="71"/>
    </row>
    <row r="53" spans="1:53" s="72" customFormat="1" ht="11.25">
      <c r="A53" s="73" t="s">
        <v>47</v>
      </c>
      <c r="B53" s="278">
        <v>-269024382</v>
      </c>
      <c r="C53" s="281">
        <v>1000605097</v>
      </c>
      <c r="D53" s="281"/>
      <c r="E53" s="278">
        <v>731580715</v>
      </c>
      <c r="F53" s="278">
        <v>0</v>
      </c>
      <c r="G53" s="278"/>
      <c r="H53" s="278"/>
      <c r="I53" s="278"/>
      <c r="J53" s="278"/>
      <c r="K53" s="278"/>
      <c r="L53" s="278"/>
      <c r="M53" s="278"/>
      <c r="N53" s="278"/>
      <c r="O53" s="278"/>
      <c r="P53" s="278"/>
      <c r="Q53" s="278"/>
      <c r="R53" s="278"/>
      <c r="S53" s="278"/>
      <c r="T53" s="278"/>
      <c r="U53" s="278"/>
      <c r="V53" s="278"/>
      <c r="W53" s="278"/>
      <c r="X53" s="278"/>
      <c r="Y53" s="278"/>
      <c r="Z53" s="278">
        <f t="shared" si="2"/>
        <v>0</v>
      </c>
      <c r="AA53" s="280"/>
      <c r="AB53" s="74"/>
      <c r="AC53" s="74"/>
      <c r="AD53" s="74"/>
      <c r="AE53" s="74"/>
      <c r="AF53" s="74"/>
      <c r="AG53" s="74"/>
      <c r="AH53" s="74"/>
      <c r="AI53" s="74"/>
      <c r="AJ53" s="74"/>
      <c r="AK53" s="74"/>
      <c r="AL53" s="74"/>
      <c r="AM53" s="74"/>
      <c r="AN53" s="71"/>
      <c r="AO53" s="71"/>
      <c r="AP53" s="71"/>
      <c r="AQ53" s="71"/>
      <c r="AR53" s="71"/>
      <c r="AS53" s="71"/>
      <c r="AT53" s="71"/>
      <c r="AU53" s="71"/>
      <c r="AV53" s="71"/>
      <c r="AW53" s="71"/>
      <c r="AX53" s="71"/>
      <c r="AY53" s="71"/>
      <c r="AZ53" s="71"/>
      <c r="BA53" s="71"/>
    </row>
    <row r="54" spans="1:53" s="72" customFormat="1" ht="11.25">
      <c r="A54" s="73" t="s">
        <v>236</v>
      </c>
      <c r="B54" s="281">
        <v>800236665</v>
      </c>
      <c r="C54" s="278"/>
      <c r="D54" s="278">
        <v>731580715</v>
      </c>
      <c r="E54" s="278">
        <v>68655950</v>
      </c>
      <c r="F54" s="278">
        <v>0</v>
      </c>
      <c r="G54" s="278"/>
      <c r="H54" s="278"/>
      <c r="I54" s="278"/>
      <c r="J54" s="278"/>
      <c r="K54" s="278"/>
      <c r="L54" s="278"/>
      <c r="M54" s="278"/>
      <c r="N54" s="278"/>
      <c r="O54" s="278"/>
      <c r="P54" s="278"/>
      <c r="Q54" s="278"/>
      <c r="R54" s="278"/>
      <c r="S54" s="278"/>
      <c r="T54" s="278"/>
      <c r="U54" s="278"/>
      <c r="V54" s="278"/>
      <c r="W54" s="278"/>
      <c r="X54" s="278"/>
      <c r="Y54" s="278"/>
      <c r="Z54" s="278">
        <f t="shared" si="2"/>
        <v>0</v>
      </c>
      <c r="AA54" s="280"/>
      <c r="AB54" s="74"/>
      <c r="AC54" s="74"/>
      <c r="AD54" s="74"/>
      <c r="AE54" s="74"/>
      <c r="AF54" s="74"/>
      <c r="AG54" s="74"/>
      <c r="AH54" s="74"/>
      <c r="AI54" s="74"/>
      <c r="AJ54" s="74"/>
      <c r="AK54" s="74"/>
      <c r="AL54" s="74"/>
      <c r="AM54" s="74"/>
      <c r="AN54" s="71"/>
      <c r="AO54" s="71"/>
      <c r="AP54" s="71"/>
      <c r="AQ54" s="71"/>
      <c r="AR54" s="71"/>
      <c r="AS54" s="71"/>
      <c r="AT54" s="71"/>
      <c r="AU54" s="71"/>
      <c r="AV54" s="71"/>
      <c r="AW54" s="71"/>
      <c r="AX54" s="71"/>
      <c r="AY54" s="71"/>
      <c r="AZ54" s="71"/>
      <c r="BA54" s="71"/>
    </row>
    <row r="55" spans="1:53" s="72" customFormat="1" ht="11.25">
      <c r="A55" s="73"/>
      <c r="B55" s="281"/>
      <c r="C55" s="278"/>
      <c r="D55" s="278"/>
      <c r="E55" s="278"/>
      <c r="F55" s="278">
        <v>0</v>
      </c>
      <c r="G55" s="278"/>
      <c r="H55" s="278"/>
      <c r="I55" s="278"/>
      <c r="J55" s="278"/>
      <c r="K55" s="278"/>
      <c r="L55" s="278"/>
      <c r="M55" s="278"/>
      <c r="N55" s="278"/>
      <c r="O55" s="278"/>
      <c r="P55" s="278"/>
      <c r="Q55" s="278"/>
      <c r="R55" s="278"/>
      <c r="S55" s="278"/>
      <c r="T55" s="278"/>
      <c r="U55" s="278"/>
      <c r="V55" s="278"/>
      <c r="W55" s="278"/>
      <c r="X55" s="278"/>
      <c r="Y55" s="278"/>
      <c r="Z55" s="278">
        <f t="shared" si="2"/>
        <v>0</v>
      </c>
      <c r="AA55" s="280"/>
      <c r="AB55" s="74"/>
      <c r="AC55" s="74"/>
      <c r="AD55" s="74"/>
      <c r="AE55" s="74"/>
      <c r="AF55" s="74"/>
      <c r="AG55" s="74"/>
      <c r="AH55" s="74"/>
      <c r="AI55" s="74"/>
      <c r="AJ55" s="74"/>
      <c r="AK55" s="74"/>
      <c r="AL55" s="74"/>
      <c r="AM55" s="74"/>
      <c r="AN55" s="71"/>
      <c r="AO55" s="71"/>
      <c r="AP55" s="71"/>
      <c r="AQ55" s="71"/>
      <c r="AR55" s="71"/>
      <c r="AS55" s="71"/>
      <c r="AT55" s="71"/>
      <c r="AU55" s="71"/>
      <c r="AV55" s="71"/>
      <c r="AW55" s="71"/>
      <c r="AX55" s="71"/>
      <c r="AY55" s="71"/>
      <c r="AZ55" s="71"/>
      <c r="BA55" s="71"/>
    </row>
    <row r="56" spans="1:53" s="72" customFormat="1" ht="11.25">
      <c r="A56" s="75" t="s">
        <v>1191</v>
      </c>
      <c r="B56" s="281"/>
      <c r="C56" s="278"/>
      <c r="D56" s="278"/>
      <c r="E56" s="278"/>
      <c r="F56" s="278">
        <v>0</v>
      </c>
      <c r="G56" s="278"/>
      <c r="H56" s="278"/>
      <c r="I56" s="278"/>
      <c r="J56" s="278"/>
      <c r="K56" s="278"/>
      <c r="L56" s="278"/>
      <c r="M56" s="278"/>
      <c r="N56" s="278"/>
      <c r="O56" s="278"/>
      <c r="P56" s="278"/>
      <c r="Q56" s="278"/>
      <c r="R56" s="278"/>
      <c r="S56" s="278"/>
      <c r="T56" s="278"/>
      <c r="U56" s="278"/>
      <c r="V56" s="278"/>
      <c r="W56" s="278"/>
      <c r="X56" s="278"/>
      <c r="Y56" s="278"/>
      <c r="Z56" s="278">
        <f t="shared" si="2"/>
        <v>0</v>
      </c>
      <c r="AA56" s="280"/>
      <c r="AB56" s="74"/>
      <c r="AC56" s="74"/>
      <c r="AD56" s="74"/>
      <c r="AE56" s="74"/>
      <c r="AF56" s="74"/>
      <c r="AG56" s="74"/>
      <c r="AH56" s="74"/>
      <c r="AI56" s="74"/>
      <c r="AJ56" s="74"/>
      <c r="AK56" s="74"/>
      <c r="AL56" s="74"/>
      <c r="AM56" s="74"/>
      <c r="AN56" s="71"/>
      <c r="AO56" s="71"/>
      <c r="AP56" s="71"/>
      <c r="AQ56" s="71"/>
      <c r="AR56" s="71"/>
      <c r="AS56" s="71"/>
      <c r="AT56" s="71"/>
      <c r="AU56" s="71"/>
      <c r="AV56" s="71"/>
      <c r="AW56" s="71"/>
      <c r="AX56" s="71"/>
      <c r="AY56" s="71"/>
      <c r="AZ56" s="71"/>
      <c r="BA56" s="71"/>
    </row>
    <row r="57" spans="1:53" s="72" customFormat="1" ht="11.25">
      <c r="A57" s="75" t="s">
        <v>148</v>
      </c>
      <c r="B57" s="281">
        <v>0</v>
      </c>
      <c r="C57" s="278"/>
      <c r="D57" s="278"/>
      <c r="E57" s="278"/>
      <c r="F57" s="278">
        <v>0</v>
      </c>
      <c r="G57" s="278"/>
      <c r="H57" s="278"/>
      <c r="I57" s="278"/>
      <c r="J57" s="278"/>
      <c r="K57" s="278"/>
      <c r="L57" s="278"/>
      <c r="M57" s="278"/>
      <c r="N57" s="278"/>
      <c r="O57" s="278"/>
      <c r="P57" s="278"/>
      <c r="Q57" s="278"/>
      <c r="R57" s="278"/>
      <c r="S57" s="278"/>
      <c r="T57" s="278"/>
      <c r="U57" s="278"/>
      <c r="V57" s="278"/>
      <c r="W57" s="278"/>
      <c r="X57" s="278"/>
      <c r="Y57" s="278"/>
      <c r="Z57" s="278">
        <f t="shared" si="2"/>
        <v>0</v>
      </c>
      <c r="AA57" s="280"/>
      <c r="AB57" s="74"/>
      <c r="AC57" s="74"/>
      <c r="AD57" s="74"/>
      <c r="AE57" s="74"/>
      <c r="AF57" s="74"/>
      <c r="AG57" s="74"/>
      <c r="AH57" s="74"/>
      <c r="AI57" s="74"/>
      <c r="AJ57" s="74"/>
      <c r="AK57" s="74"/>
      <c r="AL57" s="74"/>
      <c r="AM57" s="74"/>
      <c r="AN57" s="71"/>
      <c r="AO57" s="71"/>
      <c r="AP57" s="71"/>
      <c r="AQ57" s="71"/>
      <c r="AR57" s="71"/>
      <c r="AS57" s="71"/>
      <c r="AT57" s="71"/>
      <c r="AU57" s="71"/>
      <c r="AV57" s="71"/>
      <c r="AW57" s="71"/>
      <c r="AX57" s="71"/>
      <c r="AY57" s="71"/>
      <c r="AZ57" s="71"/>
      <c r="BA57" s="71"/>
    </row>
    <row r="58" spans="1:53" s="72" customFormat="1" ht="11.25">
      <c r="A58" s="73" t="s">
        <v>94</v>
      </c>
      <c r="B58" s="281">
        <v>-950802711</v>
      </c>
      <c r="C58" s="278"/>
      <c r="D58" s="278"/>
      <c r="E58" s="278">
        <v>0</v>
      </c>
      <c r="F58" s="278">
        <v>-950802711</v>
      </c>
      <c r="G58" s="278">
        <f>-F58</f>
        <v>950802711</v>
      </c>
      <c r="H58" s="278"/>
      <c r="I58" s="278"/>
      <c r="J58" s="278"/>
      <c r="K58" s="278"/>
      <c r="L58" s="278"/>
      <c r="M58" s="278"/>
      <c r="N58" s="278"/>
      <c r="O58" s="278"/>
      <c r="P58" s="278"/>
      <c r="Q58" s="278"/>
      <c r="R58" s="278"/>
      <c r="S58" s="278"/>
      <c r="T58" s="278"/>
      <c r="U58" s="278"/>
      <c r="V58" s="278"/>
      <c r="W58" s="278"/>
      <c r="X58" s="278"/>
      <c r="Y58" s="278"/>
      <c r="Z58" s="278">
        <f t="shared" si="2"/>
        <v>0</v>
      </c>
      <c r="AA58" s="280"/>
      <c r="AB58" s="74"/>
      <c r="AC58" s="74"/>
      <c r="AD58" s="74"/>
      <c r="AE58" s="74"/>
      <c r="AF58" s="74"/>
      <c r="AG58" s="74"/>
      <c r="AH58" s="74"/>
      <c r="AI58" s="74"/>
      <c r="AJ58" s="74"/>
      <c r="AK58" s="74"/>
      <c r="AL58" s="74"/>
      <c r="AM58" s="74"/>
      <c r="AN58" s="71"/>
      <c r="AO58" s="71"/>
      <c r="AP58" s="71"/>
      <c r="AQ58" s="71"/>
      <c r="AR58" s="71"/>
      <c r="AS58" s="71"/>
      <c r="AT58" s="71"/>
      <c r="AU58" s="71"/>
      <c r="AV58" s="71"/>
      <c r="AW58" s="71"/>
      <c r="AX58" s="71"/>
      <c r="AY58" s="71"/>
      <c r="AZ58" s="71"/>
      <c r="BA58" s="71"/>
    </row>
    <row r="59" spans="1:53" s="72" customFormat="1" ht="11.25">
      <c r="A59" s="73" t="s">
        <v>96</v>
      </c>
      <c r="B59" s="281">
        <v>-812500000</v>
      </c>
      <c r="C59" s="278"/>
      <c r="D59" s="278"/>
      <c r="E59" s="278">
        <v>0</v>
      </c>
      <c r="F59" s="278">
        <v>-812500000</v>
      </c>
      <c r="G59" s="278">
        <f>-F59</f>
        <v>812500000</v>
      </c>
      <c r="H59" s="278"/>
      <c r="I59" s="278"/>
      <c r="J59" s="278"/>
      <c r="K59" s="278"/>
      <c r="L59" s="278"/>
      <c r="M59" s="278"/>
      <c r="N59" s="278"/>
      <c r="O59" s="278"/>
      <c r="P59" s="278"/>
      <c r="Q59" s="278"/>
      <c r="R59" s="278"/>
      <c r="S59" s="278"/>
      <c r="T59" s="278"/>
      <c r="U59" s="278"/>
      <c r="V59" s="278"/>
      <c r="W59" s="278"/>
      <c r="X59" s="278"/>
      <c r="Y59" s="278"/>
      <c r="Z59" s="278">
        <f t="shared" si="2"/>
        <v>0</v>
      </c>
      <c r="AA59" s="280"/>
      <c r="AB59" s="74"/>
      <c r="AC59" s="74"/>
      <c r="AD59" s="74"/>
      <c r="AE59" s="74"/>
      <c r="AF59" s="74"/>
      <c r="AG59" s="74"/>
      <c r="AH59" s="74"/>
      <c r="AI59" s="74"/>
      <c r="AJ59" s="74"/>
      <c r="AK59" s="74"/>
      <c r="AL59" s="74"/>
      <c r="AM59" s="74"/>
      <c r="AN59" s="71"/>
      <c r="AO59" s="71"/>
      <c r="AP59" s="71"/>
      <c r="AQ59" s="71"/>
      <c r="AR59" s="71"/>
      <c r="AS59" s="71"/>
      <c r="AT59" s="71"/>
      <c r="AU59" s="71"/>
      <c r="AV59" s="71"/>
      <c r="AW59" s="71"/>
      <c r="AX59" s="71"/>
      <c r="AY59" s="71"/>
      <c r="AZ59" s="71"/>
      <c r="BA59" s="71"/>
    </row>
    <row r="60" spans="1:53" s="72" customFormat="1" ht="11.25">
      <c r="A60" s="73" t="s">
        <v>1353</v>
      </c>
      <c r="B60" s="281">
        <v>-4110430</v>
      </c>
      <c r="C60" s="278"/>
      <c r="D60" s="278"/>
      <c r="E60" s="278"/>
      <c r="F60" s="278">
        <v>-4110430</v>
      </c>
      <c r="G60" s="278">
        <f>-F60</f>
        <v>4110430</v>
      </c>
      <c r="H60" s="278"/>
      <c r="I60" s="278"/>
      <c r="J60" s="278"/>
      <c r="K60" s="278"/>
      <c r="L60" s="278"/>
      <c r="M60" s="278"/>
      <c r="N60" s="278"/>
      <c r="O60" s="278"/>
      <c r="P60" s="278"/>
      <c r="Q60" s="278"/>
      <c r="R60" s="278"/>
      <c r="S60" s="278"/>
      <c r="T60" s="278"/>
      <c r="U60" s="278"/>
      <c r="V60" s="278"/>
      <c r="W60" s="278"/>
      <c r="X60" s="278"/>
      <c r="Y60" s="278"/>
      <c r="Z60" s="278">
        <f t="shared" si="2"/>
        <v>0</v>
      </c>
      <c r="AA60" s="280"/>
      <c r="AB60" s="74"/>
      <c r="AC60" s="74"/>
      <c r="AD60" s="74"/>
      <c r="AE60" s="74"/>
      <c r="AF60" s="74"/>
      <c r="AG60" s="74"/>
      <c r="AH60" s="74"/>
      <c r="AI60" s="74"/>
      <c r="AJ60" s="74"/>
      <c r="AK60" s="74"/>
      <c r="AL60" s="74"/>
      <c r="AM60" s="74"/>
      <c r="AN60" s="71"/>
      <c r="AO60" s="71"/>
      <c r="AP60" s="71"/>
      <c r="AQ60" s="71"/>
      <c r="AR60" s="71"/>
      <c r="AS60" s="71"/>
      <c r="AT60" s="71"/>
      <c r="AU60" s="71"/>
      <c r="AV60" s="71"/>
      <c r="AW60" s="71"/>
      <c r="AX60" s="71"/>
      <c r="AY60" s="71"/>
      <c r="AZ60" s="71"/>
      <c r="BA60" s="71"/>
    </row>
    <row r="61" spans="1:53" s="72" customFormat="1" ht="11.25">
      <c r="A61" s="73" t="s">
        <v>460</v>
      </c>
      <c r="B61" s="281">
        <v>-79322911</v>
      </c>
      <c r="C61" s="278">
        <v>79322911</v>
      </c>
      <c r="D61" s="278"/>
      <c r="E61" s="278">
        <v>0</v>
      </c>
      <c r="F61" s="278">
        <v>0</v>
      </c>
      <c r="G61" s="278"/>
      <c r="H61" s="278"/>
      <c r="I61" s="278"/>
      <c r="J61" s="278"/>
      <c r="K61" s="278"/>
      <c r="L61" s="278"/>
      <c r="M61" s="278"/>
      <c r="N61" s="278"/>
      <c r="O61" s="278"/>
      <c r="P61" s="278"/>
      <c r="Q61" s="278"/>
      <c r="R61" s="278"/>
      <c r="S61" s="278"/>
      <c r="T61" s="278"/>
      <c r="U61" s="278"/>
      <c r="V61" s="278"/>
      <c r="W61" s="278"/>
      <c r="X61" s="278"/>
      <c r="Y61" s="278"/>
      <c r="Z61" s="278">
        <f t="shared" si="2"/>
        <v>0</v>
      </c>
      <c r="AA61" s="280"/>
      <c r="AB61" s="74"/>
      <c r="AC61" s="74"/>
      <c r="AD61" s="74"/>
      <c r="AE61" s="74"/>
      <c r="AF61" s="74"/>
      <c r="AG61" s="74"/>
      <c r="AH61" s="74"/>
      <c r="AI61" s="74"/>
      <c r="AJ61" s="74"/>
      <c r="AK61" s="74"/>
      <c r="AL61" s="74"/>
      <c r="AM61" s="74"/>
      <c r="AN61" s="71"/>
      <c r="AO61" s="71"/>
      <c r="AP61" s="71"/>
      <c r="AQ61" s="71"/>
      <c r="AR61" s="71"/>
      <c r="AS61" s="71"/>
      <c r="AT61" s="71"/>
      <c r="AU61" s="71"/>
      <c r="AV61" s="71"/>
      <c r="AW61" s="71"/>
      <c r="AX61" s="71"/>
      <c r="AY61" s="71"/>
      <c r="AZ61" s="71"/>
      <c r="BA61" s="71"/>
    </row>
    <row r="62" spans="1:53" s="72" customFormat="1" ht="11.25">
      <c r="A62" s="73" t="s">
        <v>1486</v>
      </c>
      <c r="B62" s="281">
        <v>-22324</v>
      </c>
      <c r="C62" s="278"/>
      <c r="D62" s="278"/>
      <c r="E62" s="278">
        <v>0</v>
      </c>
      <c r="F62" s="278">
        <v>-22324</v>
      </c>
      <c r="G62" s="278"/>
      <c r="H62" s="278"/>
      <c r="I62" s="278"/>
      <c r="J62" s="278"/>
      <c r="K62" s="278"/>
      <c r="L62" s="278"/>
      <c r="M62" s="278"/>
      <c r="N62" s="278"/>
      <c r="O62" s="278"/>
      <c r="P62" s="278"/>
      <c r="Q62" s="278"/>
      <c r="R62" s="278">
        <f>-F62</f>
        <v>22324</v>
      </c>
      <c r="S62" s="278"/>
      <c r="T62" s="278"/>
      <c r="U62" s="278"/>
      <c r="V62" s="278"/>
      <c r="W62" s="278"/>
      <c r="X62" s="278"/>
      <c r="Y62" s="278"/>
      <c r="Z62" s="278">
        <f t="shared" ref="Z62:Z63" si="5">SUM(F62:Y62)</f>
        <v>0</v>
      </c>
      <c r="AA62" s="280"/>
      <c r="AB62" s="74"/>
      <c r="AC62" s="74"/>
      <c r="AD62" s="74"/>
      <c r="AE62" s="74"/>
      <c r="AF62" s="74"/>
      <c r="AG62" s="74"/>
      <c r="AH62" s="74"/>
      <c r="AI62" s="74"/>
      <c r="AJ62" s="74"/>
      <c r="AK62" s="74"/>
      <c r="AL62" s="74"/>
      <c r="AM62" s="74"/>
      <c r="AN62" s="71"/>
      <c r="AO62" s="71"/>
      <c r="AP62" s="71"/>
      <c r="AQ62" s="71"/>
      <c r="AR62" s="71"/>
      <c r="AS62" s="71"/>
      <c r="AT62" s="71"/>
      <c r="AU62" s="71"/>
      <c r="AV62" s="71"/>
      <c r="AW62" s="71"/>
      <c r="AX62" s="71"/>
      <c r="AY62" s="71"/>
      <c r="AZ62" s="71"/>
      <c r="BA62" s="71"/>
    </row>
    <row r="63" spans="1:53" s="72" customFormat="1" ht="11.25">
      <c r="A63" s="73" t="s">
        <v>1289</v>
      </c>
      <c r="B63" s="281">
        <v>-479948272</v>
      </c>
      <c r="C63" s="278"/>
      <c r="D63" s="278"/>
      <c r="E63" s="278">
        <v>0</v>
      </c>
      <c r="F63" s="278">
        <v>-479948272</v>
      </c>
      <c r="G63" s="278"/>
      <c r="H63" s="278"/>
      <c r="I63" s="278"/>
      <c r="J63" s="278"/>
      <c r="K63" s="278"/>
      <c r="L63" s="278"/>
      <c r="M63" s="278"/>
      <c r="N63" s="278"/>
      <c r="O63" s="278"/>
      <c r="P63" s="278"/>
      <c r="Q63" s="278"/>
      <c r="R63" s="870">
        <f>-F63</f>
        <v>479948272</v>
      </c>
      <c r="S63" s="278"/>
      <c r="T63" s="278"/>
      <c r="U63" s="278"/>
      <c r="V63" s="278"/>
      <c r="W63" s="278"/>
      <c r="X63" s="278"/>
      <c r="Y63" s="278"/>
      <c r="Z63" s="278">
        <f t="shared" si="5"/>
        <v>0</v>
      </c>
      <c r="AA63" s="280"/>
      <c r="AB63" s="74"/>
      <c r="AC63" s="74"/>
      <c r="AD63" s="74"/>
      <c r="AE63" s="74"/>
      <c r="AF63" s="74"/>
      <c r="AG63" s="74"/>
      <c r="AH63" s="74"/>
      <c r="AI63" s="74"/>
      <c r="AJ63" s="74"/>
      <c r="AK63" s="74"/>
      <c r="AL63" s="74"/>
      <c r="AM63" s="74"/>
      <c r="AN63" s="71"/>
      <c r="AO63" s="71"/>
      <c r="AP63" s="71"/>
      <c r="AQ63" s="71"/>
      <c r="AR63" s="71"/>
      <c r="AS63" s="71"/>
      <c r="AT63" s="71"/>
      <c r="AU63" s="71"/>
      <c r="AV63" s="71"/>
      <c r="AW63" s="71"/>
      <c r="AX63" s="71"/>
      <c r="AY63" s="71"/>
      <c r="AZ63" s="71"/>
      <c r="BA63" s="71"/>
    </row>
    <row r="64" spans="1:53" s="72" customFormat="1" ht="10.9" customHeight="1">
      <c r="A64" s="73" t="s">
        <v>168</v>
      </c>
      <c r="B64" s="281">
        <v>-81101636</v>
      </c>
      <c r="C64" s="278"/>
      <c r="D64" s="281"/>
      <c r="E64" s="278">
        <v>0</v>
      </c>
      <c r="F64" s="278">
        <v>-81101636</v>
      </c>
      <c r="G64" s="278">
        <f>-F64</f>
        <v>81101636</v>
      </c>
      <c r="H64" s="278"/>
      <c r="I64" s="278"/>
      <c r="J64" s="278"/>
      <c r="K64" s="278"/>
      <c r="L64" s="278"/>
      <c r="M64" s="278"/>
      <c r="N64" s="278"/>
      <c r="O64" s="278"/>
      <c r="P64" s="278"/>
      <c r="Q64" s="278"/>
      <c r="R64" s="278"/>
      <c r="S64" s="278"/>
      <c r="T64" s="278"/>
      <c r="U64" s="278"/>
      <c r="V64" s="278"/>
      <c r="W64" s="278"/>
      <c r="X64" s="278"/>
      <c r="Y64" s="278"/>
      <c r="Z64" s="278">
        <f t="shared" si="2"/>
        <v>0</v>
      </c>
      <c r="AA64" s="280"/>
      <c r="AB64" s="74"/>
      <c r="AC64" s="74"/>
      <c r="AD64" s="74"/>
      <c r="AE64" s="74"/>
      <c r="AF64" s="74"/>
      <c r="AG64" s="74"/>
      <c r="AH64" s="74"/>
      <c r="AI64" s="74"/>
      <c r="AJ64" s="74"/>
      <c r="AK64" s="74"/>
      <c r="AL64" s="74"/>
      <c r="AM64" s="74"/>
      <c r="AN64" s="71"/>
      <c r="AO64" s="71"/>
      <c r="AP64" s="71"/>
      <c r="AQ64" s="71"/>
      <c r="AR64" s="71"/>
      <c r="AS64" s="71"/>
      <c r="AT64" s="71"/>
      <c r="AU64" s="71"/>
      <c r="AV64" s="71"/>
      <c r="AW64" s="71"/>
      <c r="AX64" s="71"/>
      <c r="AY64" s="71"/>
      <c r="AZ64" s="71"/>
      <c r="BA64" s="71"/>
    </row>
    <row r="65" spans="1:53" s="72" customFormat="1" ht="11.25">
      <c r="A65" s="390" t="s">
        <v>1192</v>
      </c>
      <c r="B65" s="281">
        <v>-262498940</v>
      </c>
      <c r="C65" s="278"/>
      <c r="D65" s="278"/>
      <c r="E65" s="278">
        <v>0</v>
      </c>
      <c r="F65" s="278">
        <v>-262498940</v>
      </c>
      <c r="G65" s="278"/>
      <c r="H65" s="278"/>
      <c r="I65" s="278"/>
      <c r="J65" s="278"/>
      <c r="K65" s="278"/>
      <c r="L65" s="278"/>
      <c r="M65" s="278"/>
      <c r="N65" s="278"/>
      <c r="O65" s="278"/>
      <c r="P65" s="278"/>
      <c r="Q65" s="278"/>
      <c r="R65" s="278"/>
      <c r="S65" s="278"/>
      <c r="T65" s="278"/>
      <c r="U65" s="278"/>
      <c r="V65" s="278"/>
      <c r="W65" s="278"/>
      <c r="X65" s="278"/>
      <c r="Y65" s="278">
        <f>-F65</f>
        <v>262498940</v>
      </c>
      <c r="Z65" s="278">
        <f t="shared" si="2"/>
        <v>0</v>
      </c>
      <c r="AA65" s="280"/>
      <c r="AB65" s="74"/>
      <c r="AC65" s="74"/>
      <c r="AD65" s="74"/>
      <c r="AE65" s="74"/>
      <c r="AF65" s="74"/>
      <c r="AG65" s="74"/>
      <c r="AH65" s="74"/>
      <c r="AI65" s="74"/>
      <c r="AJ65" s="74"/>
      <c r="AK65" s="74"/>
      <c r="AL65" s="74"/>
      <c r="AM65" s="74"/>
      <c r="AN65" s="71"/>
      <c r="AO65" s="71"/>
      <c r="AP65" s="71"/>
      <c r="AQ65" s="71"/>
      <c r="AR65" s="71"/>
      <c r="AS65" s="71"/>
      <c r="AT65" s="71"/>
      <c r="AU65" s="71"/>
      <c r="AV65" s="71"/>
      <c r="AW65" s="71"/>
      <c r="AX65" s="71"/>
      <c r="AY65" s="71"/>
      <c r="AZ65" s="71"/>
      <c r="BA65" s="71"/>
    </row>
    <row r="66" spans="1:53" s="72" customFormat="1" ht="11.25">
      <c r="A66" s="390" t="s">
        <v>207</v>
      </c>
      <c r="B66" s="281">
        <v>0</v>
      </c>
      <c r="C66" s="278"/>
      <c r="D66" s="278"/>
      <c r="E66" s="278">
        <v>0</v>
      </c>
      <c r="F66" s="278">
        <v>0</v>
      </c>
      <c r="G66" s="278">
        <f>-F66</f>
        <v>0</v>
      </c>
      <c r="H66" s="278"/>
      <c r="I66" s="278"/>
      <c r="J66" s="278"/>
      <c r="K66" s="278"/>
      <c r="L66" s="278"/>
      <c r="M66" s="278"/>
      <c r="N66" s="278"/>
      <c r="O66" s="278"/>
      <c r="P66" s="278"/>
      <c r="Q66" s="278"/>
      <c r="R66" s="278"/>
      <c r="S66" s="278">
        <f>-F66</f>
        <v>0</v>
      </c>
      <c r="T66" s="278"/>
      <c r="U66" s="278"/>
      <c r="V66" s="278"/>
      <c r="W66" s="278"/>
      <c r="X66" s="278"/>
      <c r="Y66" s="278"/>
      <c r="Z66" s="278">
        <f t="shared" si="2"/>
        <v>0</v>
      </c>
      <c r="AA66" s="280"/>
      <c r="AB66" s="74"/>
      <c r="AC66" s="74"/>
      <c r="AD66" s="74"/>
      <c r="AE66" s="74"/>
      <c r="AF66" s="74"/>
      <c r="AG66" s="74"/>
      <c r="AH66" s="74"/>
      <c r="AI66" s="74"/>
      <c r="AJ66" s="74"/>
      <c r="AK66" s="74"/>
      <c r="AL66" s="74"/>
      <c r="AM66" s="74"/>
      <c r="AN66" s="71"/>
      <c r="AO66" s="71"/>
      <c r="AP66" s="71"/>
      <c r="AQ66" s="71"/>
      <c r="AR66" s="71"/>
      <c r="AS66" s="71"/>
      <c r="AT66" s="71"/>
      <c r="AU66" s="71"/>
      <c r="AV66" s="71"/>
      <c r="AW66" s="71"/>
      <c r="AX66" s="71"/>
      <c r="AY66" s="71"/>
      <c r="AZ66" s="71"/>
      <c r="BA66" s="71"/>
    </row>
    <row r="67" spans="1:53" s="72" customFormat="1" ht="11.25">
      <c r="A67" s="73" t="s">
        <v>406</v>
      </c>
      <c r="B67" s="281">
        <v>-3761</v>
      </c>
      <c r="C67" s="278"/>
      <c r="D67" s="278"/>
      <c r="E67" s="278">
        <v>0</v>
      </c>
      <c r="F67" s="278">
        <v>-3761</v>
      </c>
      <c r="G67" s="278"/>
      <c r="H67" s="278"/>
      <c r="I67" s="278">
        <f>-F67</f>
        <v>3761</v>
      </c>
      <c r="J67" s="278"/>
      <c r="K67" s="278"/>
      <c r="L67" s="278"/>
      <c r="M67" s="278"/>
      <c r="N67" s="278"/>
      <c r="O67" s="278"/>
      <c r="P67" s="278"/>
      <c r="Q67" s="278"/>
      <c r="R67" s="278"/>
      <c r="S67" s="278"/>
      <c r="T67" s="278"/>
      <c r="U67" s="278"/>
      <c r="V67" s="278"/>
      <c r="W67" s="278"/>
      <c r="X67" s="278"/>
      <c r="Y67" s="278"/>
      <c r="Z67" s="278">
        <f t="shared" si="2"/>
        <v>0</v>
      </c>
      <c r="AA67" s="280"/>
      <c r="AB67" s="74"/>
      <c r="AC67" s="74"/>
      <c r="AD67" s="74"/>
      <c r="AE67" s="74"/>
      <c r="AF67" s="74"/>
      <c r="AG67" s="74"/>
      <c r="AH67" s="74"/>
      <c r="AI67" s="74"/>
      <c r="AJ67" s="74"/>
      <c r="AK67" s="74"/>
      <c r="AL67" s="74"/>
      <c r="AM67" s="74"/>
      <c r="AN67" s="71"/>
      <c r="AO67" s="71"/>
      <c r="AP67" s="71"/>
      <c r="AQ67" s="71"/>
      <c r="AR67" s="71"/>
      <c r="AS67" s="71"/>
      <c r="AT67" s="71"/>
      <c r="AU67" s="71"/>
      <c r="AV67" s="71"/>
      <c r="AW67" s="71"/>
      <c r="AX67" s="71"/>
      <c r="AY67" s="71"/>
      <c r="AZ67" s="71"/>
      <c r="BA67" s="71"/>
    </row>
    <row r="68" spans="1:53" s="72" customFormat="1" ht="11.25">
      <c r="A68" s="73" t="s">
        <v>1354</v>
      </c>
      <c r="B68" s="281">
        <v>-3241820</v>
      </c>
      <c r="C68" s="278"/>
      <c r="D68" s="278"/>
      <c r="E68" s="278">
        <v>0</v>
      </c>
      <c r="F68" s="278">
        <v>-3241820</v>
      </c>
      <c r="G68" s="278"/>
      <c r="H68" s="278"/>
      <c r="I68" s="845">
        <f>-F68</f>
        <v>3241820</v>
      </c>
      <c r="J68" s="278"/>
      <c r="K68" s="278"/>
      <c r="L68" s="278"/>
      <c r="M68" s="278"/>
      <c r="N68" s="278"/>
      <c r="O68" s="278"/>
      <c r="P68" s="278"/>
      <c r="Q68" s="278"/>
      <c r="R68" s="278"/>
      <c r="S68" s="278"/>
      <c r="T68" s="278"/>
      <c r="U68" s="278"/>
      <c r="V68" s="278"/>
      <c r="W68" s="278"/>
      <c r="X68" s="278"/>
      <c r="Y68" s="278"/>
      <c r="Z68" s="278">
        <f t="shared" si="2"/>
        <v>0</v>
      </c>
      <c r="AA68" s="280"/>
      <c r="AB68" s="74"/>
      <c r="AC68" s="74"/>
      <c r="AD68" s="74"/>
      <c r="AE68" s="74"/>
      <c r="AF68" s="74"/>
      <c r="AG68" s="74"/>
      <c r="AH68" s="74"/>
      <c r="AI68" s="74"/>
      <c r="AJ68" s="74"/>
      <c r="AK68" s="74"/>
      <c r="AL68" s="74"/>
      <c r="AM68" s="74"/>
      <c r="AN68" s="71"/>
      <c r="AO68" s="71"/>
      <c r="AP68" s="71"/>
      <c r="AQ68" s="71"/>
      <c r="AR68" s="71"/>
      <c r="AS68" s="71"/>
      <c r="AT68" s="71"/>
      <c r="AU68" s="71"/>
      <c r="AV68" s="71"/>
      <c r="AW68" s="71"/>
      <c r="AX68" s="71"/>
      <c r="AY68" s="71"/>
      <c r="AZ68" s="71"/>
      <c r="BA68" s="71"/>
    </row>
    <row r="69" spans="1:53" s="72" customFormat="1" ht="11.25">
      <c r="A69" s="73"/>
      <c r="B69" s="281"/>
      <c r="C69" s="278"/>
      <c r="D69" s="278"/>
      <c r="E69" s="278"/>
      <c r="F69" s="278">
        <v>0</v>
      </c>
      <c r="G69" s="278"/>
      <c r="H69" s="278"/>
      <c r="I69" s="278"/>
      <c r="J69" s="278"/>
      <c r="K69" s="278"/>
      <c r="L69" s="278"/>
      <c r="M69" s="278"/>
      <c r="N69" s="278"/>
      <c r="O69" s="278"/>
      <c r="P69" s="278"/>
      <c r="Q69" s="278"/>
      <c r="R69" s="278"/>
      <c r="S69" s="278"/>
      <c r="T69" s="278"/>
      <c r="U69" s="278"/>
      <c r="V69" s="278"/>
      <c r="W69" s="278"/>
      <c r="X69" s="278"/>
      <c r="Y69" s="278"/>
      <c r="Z69" s="278">
        <f t="shared" si="2"/>
        <v>0</v>
      </c>
      <c r="AA69" s="280"/>
      <c r="AB69" s="74"/>
      <c r="AC69" s="74"/>
      <c r="AD69" s="74"/>
      <c r="AE69" s="74"/>
      <c r="AF69" s="74"/>
      <c r="AG69" s="74"/>
      <c r="AH69" s="74"/>
      <c r="AI69" s="74"/>
      <c r="AJ69" s="74"/>
      <c r="AK69" s="74"/>
      <c r="AL69" s="74"/>
      <c r="AM69" s="74"/>
      <c r="AN69" s="71"/>
      <c r="AO69" s="71"/>
      <c r="AP69" s="71"/>
      <c r="AQ69" s="71"/>
      <c r="AR69" s="71"/>
      <c r="AS69" s="71"/>
      <c r="AT69" s="71"/>
      <c r="AU69" s="71"/>
      <c r="AV69" s="71"/>
      <c r="AW69" s="71"/>
      <c r="AX69" s="71"/>
      <c r="AY69" s="71"/>
      <c r="AZ69" s="71"/>
      <c r="BA69" s="71"/>
    </row>
    <row r="70" spans="1:53" s="72" customFormat="1" ht="11.25">
      <c r="A70" s="75" t="s">
        <v>167</v>
      </c>
      <c r="B70" s="281"/>
      <c r="C70" s="278"/>
      <c r="D70" s="278"/>
      <c r="E70" s="278"/>
      <c r="F70" s="278">
        <v>0</v>
      </c>
      <c r="G70" s="278"/>
      <c r="H70" s="278"/>
      <c r="I70" s="278"/>
      <c r="J70" s="278"/>
      <c r="K70" s="278"/>
      <c r="L70" s="278"/>
      <c r="M70" s="278"/>
      <c r="N70" s="278"/>
      <c r="O70" s="278"/>
      <c r="P70" s="278"/>
      <c r="Q70" s="278"/>
      <c r="R70" s="278"/>
      <c r="S70" s="278"/>
      <c r="T70" s="278"/>
      <c r="U70" s="278"/>
      <c r="V70" s="278"/>
      <c r="W70" s="278"/>
      <c r="X70" s="278"/>
      <c r="Y70" s="278"/>
      <c r="Z70" s="278">
        <f t="shared" si="2"/>
        <v>0</v>
      </c>
      <c r="AA70" s="280"/>
      <c r="AB70" s="74"/>
      <c r="AC70" s="74"/>
      <c r="AD70" s="74"/>
      <c r="AE70" s="74"/>
      <c r="AF70" s="74"/>
      <c r="AG70" s="74"/>
      <c r="AH70" s="74"/>
      <c r="AI70" s="74"/>
      <c r="AJ70" s="74"/>
      <c r="AK70" s="74"/>
      <c r="AL70" s="74"/>
      <c r="AM70" s="74"/>
      <c r="AN70" s="71"/>
      <c r="AO70" s="71"/>
      <c r="AP70" s="71"/>
      <c r="AQ70" s="71"/>
      <c r="AR70" s="71"/>
      <c r="AS70" s="71"/>
      <c r="AT70" s="71"/>
      <c r="AU70" s="71"/>
      <c r="AV70" s="71"/>
      <c r="AW70" s="71"/>
      <c r="AX70" s="71"/>
      <c r="AY70" s="71"/>
      <c r="AZ70" s="71"/>
      <c r="BA70" s="71"/>
    </row>
    <row r="71" spans="1:53" s="72" customFormat="1" ht="11.25">
      <c r="A71" s="75" t="s">
        <v>1193</v>
      </c>
      <c r="B71" s="281"/>
      <c r="C71" s="278"/>
      <c r="D71" s="278"/>
      <c r="E71" s="278"/>
      <c r="F71" s="278">
        <v>0</v>
      </c>
      <c r="G71" s="278"/>
      <c r="H71" s="278"/>
      <c r="I71" s="278"/>
      <c r="J71" s="278"/>
      <c r="K71" s="278"/>
      <c r="L71" s="278"/>
      <c r="M71" s="278"/>
      <c r="N71" s="278"/>
      <c r="O71" s="278"/>
      <c r="P71" s="278"/>
      <c r="Q71" s="278"/>
      <c r="R71" s="278"/>
      <c r="S71" s="278"/>
      <c r="T71" s="278"/>
      <c r="U71" s="278"/>
      <c r="V71" s="278"/>
      <c r="W71" s="278"/>
      <c r="X71" s="278"/>
      <c r="Y71" s="278"/>
      <c r="Z71" s="278">
        <f t="shared" si="2"/>
        <v>0</v>
      </c>
      <c r="AA71" s="280"/>
      <c r="AB71" s="74"/>
      <c r="AC71" s="74"/>
      <c r="AD71" s="74"/>
      <c r="AE71" s="74"/>
      <c r="AF71" s="74"/>
      <c r="AG71" s="74"/>
      <c r="AH71" s="74"/>
      <c r="AI71" s="74"/>
      <c r="AJ71" s="74"/>
      <c r="AK71" s="74"/>
      <c r="AL71" s="74"/>
      <c r="AM71" s="74"/>
      <c r="AN71" s="71"/>
      <c r="AO71" s="71"/>
      <c r="AP71" s="71"/>
      <c r="AQ71" s="71"/>
      <c r="AR71" s="71"/>
      <c r="AS71" s="71"/>
      <c r="AT71" s="71"/>
      <c r="AU71" s="71"/>
      <c r="AV71" s="71"/>
      <c r="AW71" s="71"/>
      <c r="AX71" s="71"/>
      <c r="AY71" s="71"/>
      <c r="AZ71" s="71"/>
      <c r="BA71" s="71"/>
    </row>
    <row r="72" spans="1:53" s="72" customFormat="1" ht="11.25">
      <c r="A72" s="73" t="s">
        <v>34</v>
      </c>
      <c r="B72" s="281">
        <v>22841065</v>
      </c>
      <c r="C72" s="278"/>
      <c r="D72" s="278"/>
      <c r="E72" s="278">
        <v>0</v>
      </c>
      <c r="F72" s="278">
        <v>22841065</v>
      </c>
      <c r="G72" s="278"/>
      <c r="H72" s="278"/>
      <c r="I72" s="278">
        <f>-F72</f>
        <v>-22841065</v>
      </c>
      <c r="J72" s="278"/>
      <c r="K72" s="278"/>
      <c r="L72" s="278"/>
      <c r="M72" s="278"/>
      <c r="N72" s="278"/>
      <c r="O72" s="278"/>
      <c r="P72" s="278"/>
      <c r="Q72" s="278"/>
      <c r="R72" s="278"/>
      <c r="S72" s="278"/>
      <c r="T72" s="278"/>
      <c r="U72" s="278"/>
      <c r="V72" s="278"/>
      <c r="W72" s="278"/>
      <c r="X72" s="278"/>
      <c r="Y72" s="278"/>
      <c r="Z72" s="278">
        <f t="shared" si="2"/>
        <v>0</v>
      </c>
      <c r="AA72" s="280"/>
      <c r="AB72" s="74"/>
      <c r="AC72" s="74"/>
      <c r="AD72" s="74"/>
      <c r="AE72" s="74"/>
      <c r="AF72" s="74"/>
      <c r="AG72" s="74"/>
      <c r="AH72" s="74"/>
      <c r="AI72" s="74"/>
      <c r="AJ72" s="74"/>
      <c r="AK72" s="74"/>
      <c r="AL72" s="74"/>
      <c r="AM72" s="74"/>
      <c r="AN72" s="71"/>
      <c r="AO72" s="71"/>
      <c r="AP72" s="71"/>
      <c r="AQ72" s="71"/>
      <c r="AR72" s="71"/>
      <c r="AS72" s="71"/>
      <c r="AT72" s="71"/>
      <c r="AU72" s="71"/>
      <c r="AV72" s="71"/>
      <c r="AW72" s="71"/>
      <c r="AX72" s="71"/>
      <c r="AY72" s="71"/>
      <c r="AZ72" s="71"/>
      <c r="BA72" s="71"/>
    </row>
    <row r="73" spans="1:53" s="72" customFormat="1" ht="11.25">
      <c r="A73" s="73" t="s">
        <v>33</v>
      </c>
      <c r="B73" s="281">
        <v>114596018</v>
      </c>
      <c r="C73" s="278"/>
      <c r="D73" s="278"/>
      <c r="E73" s="278">
        <v>0</v>
      </c>
      <c r="F73" s="278">
        <v>114596018</v>
      </c>
      <c r="G73" s="278"/>
      <c r="H73" s="278"/>
      <c r="I73" s="278">
        <f>-F73</f>
        <v>-114596018</v>
      </c>
      <c r="J73" s="278"/>
      <c r="K73" s="278"/>
      <c r="L73" s="278"/>
      <c r="M73" s="278"/>
      <c r="N73" s="278"/>
      <c r="O73" s="278"/>
      <c r="P73" s="278"/>
      <c r="Q73" s="278"/>
      <c r="R73" s="278"/>
      <c r="S73" s="278"/>
      <c r="T73" s="278"/>
      <c r="U73" s="278"/>
      <c r="V73" s="278"/>
      <c r="W73" s="278"/>
      <c r="X73" s="278"/>
      <c r="Y73" s="278"/>
      <c r="Z73" s="278">
        <f t="shared" si="2"/>
        <v>0</v>
      </c>
      <c r="AA73" s="280"/>
      <c r="AB73" s="74"/>
      <c r="AC73" s="74"/>
      <c r="AD73" s="74"/>
      <c r="AE73" s="74"/>
      <c r="AF73" s="74"/>
      <c r="AG73" s="74"/>
      <c r="AH73" s="74"/>
      <c r="AI73" s="74"/>
      <c r="AJ73" s="74"/>
      <c r="AK73" s="74"/>
      <c r="AL73" s="74"/>
      <c r="AM73" s="74"/>
      <c r="AN73" s="71"/>
      <c r="AO73" s="71"/>
      <c r="AP73" s="71"/>
      <c r="AQ73" s="71"/>
      <c r="AR73" s="71"/>
      <c r="AS73" s="71"/>
      <c r="AT73" s="71"/>
      <c r="AU73" s="71"/>
      <c r="AV73" s="71"/>
      <c r="AW73" s="71"/>
      <c r="AX73" s="71"/>
      <c r="AY73" s="71"/>
      <c r="AZ73" s="71"/>
      <c r="BA73" s="71"/>
    </row>
    <row r="74" spans="1:53" s="72" customFormat="1" ht="11.25">
      <c r="A74" s="73" t="s">
        <v>1487</v>
      </c>
      <c r="B74" s="281">
        <v>16584958</v>
      </c>
      <c r="C74" s="278"/>
      <c r="D74" s="278"/>
      <c r="E74" s="278">
        <v>0</v>
      </c>
      <c r="F74" s="278">
        <v>16584958</v>
      </c>
      <c r="G74" s="278"/>
      <c r="H74" s="278"/>
      <c r="I74" s="278">
        <v>0</v>
      </c>
      <c r="J74" s="278"/>
      <c r="K74" s="278"/>
      <c r="L74" s="278"/>
      <c r="M74" s="278"/>
      <c r="N74" s="278"/>
      <c r="O74" s="278"/>
      <c r="P74" s="278"/>
      <c r="Q74" s="278"/>
      <c r="R74" s="278">
        <f>-F74</f>
        <v>-16584958</v>
      </c>
      <c r="S74" s="278"/>
      <c r="T74" s="278"/>
      <c r="U74" s="278"/>
      <c r="V74" s="278"/>
      <c r="W74" s="278"/>
      <c r="X74" s="278"/>
      <c r="Y74" s="278"/>
      <c r="Z74" s="278">
        <f t="shared" ref="Z74" si="6">SUM(F74:Y74)</f>
        <v>0</v>
      </c>
      <c r="AA74" s="280"/>
      <c r="AB74" s="74"/>
      <c r="AC74" s="74"/>
      <c r="AD74" s="74"/>
      <c r="AE74" s="74"/>
      <c r="AF74" s="74"/>
      <c r="AG74" s="74"/>
      <c r="AH74" s="74"/>
      <c r="AI74" s="74"/>
      <c r="AJ74" s="74"/>
      <c r="AK74" s="74"/>
      <c r="AL74" s="74"/>
      <c r="AM74" s="74"/>
      <c r="AN74" s="71"/>
      <c r="AO74" s="71"/>
      <c r="AP74" s="71"/>
      <c r="AQ74" s="71"/>
      <c r="AR74" s="71"/>
      <c r="AS74" s="71"/>
      <c r="AT74" s="71"/>
      <c r="AU74" s="71"/>
      <c r="AV74" s="71"/>
      <c r="AW74" s="71"/>
      <c r="AX74" s="71"/>
      <c r="AY74" s="71"/>
      <c r="AZ74" s="71"/>
      <c r="BA74" s="71"/>
    </row>
    <row r="75" spans="1:53" s="72" customFormat="1" ht="11.25">
      <c r="A75" s="73" t="s">
        <v>1295</v>
      </c>
      <c r="B75" s="281">
        <v>178</v>
      </c>
      <c r="C75" s="278"/>
      <c r="D75" s="278"/>
      <c r="E75" s="278">
        <v>0</v>
      </c>
      <c r="F75" s="278">
        <v>178</v>
      </c>
      <c r="G75" s="278"/>
      <c r="H75" s="278"/>
      <c r="J75" s="278"/>
      <c r="K75" s="278"/>
      <c r="L75" s="278"/>
      <c r="M75" s="278"/>
      <c r="N75" s="278"/>
      <c r="O75" s="278"/>
      <c r="P75" s="278"/>
      <c r="Q75" s="278"/>
      <c r="R75" s="278">
        <f>-F75</f>
        <v>-178</v>
      </c>
      <c r="S75" s="278"/>
      <c r="T75" s="278"/>
      <c r="U75" s="278"/>
      <c r="V75" s="278"/>
      <c r="W75" s="278"/>
      <c r="X75" s="278"/>
      <c r="Y75" s="278"/>
      <c r="Z75" s="278">
        <f>SUM(F75:Y75)</f>
        <v>0</v>
      </c>
      <c r="AA75" s="280"/>
      <c r="AB75" s="74"/>
      <c r="AC75" s="74"/>
      <c r="AD75" s="74"/>
      <c r="AE75" s="74"/>
      <c r="AF75" s="74"/>
      <c r="AG75" s="74"/>
      <c r="AH75" s="74"/>
      <c r="AI75" s="74"/>
      <c r="AJ75" s="74"/>
      <c r="AK75" s="74"/>
      <c r="AL75" s="74"/>
      <c r="AM75" s="74"/>
      <c r="AN75" s="71"/>
      <c r="AO75" s="71"/>
      <c r="AP75" s="71"/>
      <c r="AQ75" s="71"/>
      <c r="AR75" s="71"/>
      <c r="AS75" s="71"/>
      <c r="AT75" s="71"/>
      <c r="AU75" s="71"/>
      <c r="AV75" s="71"/>
      <c r="AW75" s="71"/>
      <c r="AX75" s="71"/>
      <c r="AY75" s="71"/>
      <c r="AZ75" s="71"/>
      <c r="BA75" s="71"/>
    </row>
    <row r="76" spans="1:53" s="72" customFormat="1" ht="11.25">
      <c r="A76" s="73" t="s">
        <v>202</v>
      </c>
      <c r="B76" s="281">
        <v>2530200</v>
      </c>
      <c r="C76" s="278"/>
      <c r="D76" s="278"/>
      <c r="E76" s="278">
        <v>0</v>
      </c>
      <c r="F76" s="278">
        <v>2530200</v>
      </c>
      <c r="G76" s="278"/>
      <c r="H76" s="278"/>
      <c r="I76" s="278">
        <f>-F76</f>
        <v>-2530200</v>
      </c>
      <c r="J76" s="278"/>
      <c r="K76" s="278"/>
      <c r="L76" s="278"/>
      <c r="M76" s="278"/>
      <c r="N76" s="278"/>
      <c r="O76" s="278"/>
      <c r="P76" s="278"/>
      <c r="Q76" s="278"/>
      <c r="R76" s="278"/>
      <c r="S76" s="278"/>
      <c r="T76" s="278"/>
      <c r="U76" s="278"/>
      <c r="V76" s="278"/>
      <c r="W76" s="278"/>
      <c r="X76" s="278"/>
      <c r="Y76" s="278"/>
      <c r="Z76" s="278">
        <f t="shared" si="2"/>
        <v>0</v>
      </c>
      <c r="AA76" s="280"/>
      <c r="AB76" s="74"/>
      <c r="AC76" s="74"/>
      <c r="AD76" s="74"/>
      <c r="AE76" s="74"/>
      <c r="AF76" s="74"/>
      <c r="AG76" s="74"/>
      <c r="AH76" s="74"/>
      <c r="AI76" s="74"/>
      <c r="AJ76" s="74"/>
      <c r="AK76" s="74"/>
      <c r="AL76" s="74"/>
      <c r="AM76" s="74"/>
      <c r="AN76" s="71"/>
      <c r="AO76" s="71"/>
      <c r="AP76" s="71"/>
      <c r="AQ76" s="71"/>
      <c r="AR76" s="71"/>
      <c r="AS76" s="71"/>
      <c r="AT76" s="71"/>
      <c r="AU76" s="71"/>
      <c r="AV76" s="71"/>
      <c r="AW76" s="71"/>
      <c r="AX76" s="71"/>
      <c r="AY76" s="71"/>
      <c r="AZ76" s="71"/>
      <c r="BA76" s="71"/>
    </row>
    <row r="77" spans="1:53" s="72" customFormat="1" ht="11.25">
      <c r="A77" s="75" t="s">
        <v>472</v>
      </c>
      <c r="B77" s="281"/>
      <c r="C77" s="278"/>
      <c r="D77" s="278"/>
      <c r="E77" s="278"/>
      <c r="F77" s="278">
        <v>0</v>
      </c>
      <c r="G77" s="278"/>
      <c r="H77" s="278"/>
      <c r="I77" s="278"/>
      <c r="J77" s="278"/>
      <c r="K77" s="278"/>
      <c r="L77" s="278"/>
      <c r="M77" s="278"/>
      <c r="N77" s="278"/>
      <c r="O77" s="278"/>
      <c r="P77" s="278"/>
      <c r="Q77" s="278"/>
      <c r="R77" s="278"/>
      <c r="S77" s="278"/>
      <c r="T77" s="278"/>
      <c r="U77" s="278"/>
      <c r="V77" s="278"/>
      <c r="W77" s="278"/>
      <c r="X77" s="278"/>
      <c r="Y77" s="278"/>
      <c r="Z77" s="278">
        <f t="shared" si="2"/>
        <v>0</v>
      </c>
      <c r="AA77" s="280"/>
      <c r="AB77" s="74"/>
      <c r="AC77" s="74"/>
      <c r="AD77" s="74"/>
      <c r="AE77" s="74"/>
      <c r="AF77" s="74"/>
      <c r="AG77" s="74"/>
      <c r="AH77" s="74"/>
      <c r="AI77" s="74"/>
      <c r="AJ77" s="74"/>
      <c r="AK77" s="74"/>
      <c r="AL77" s="74"/>
      <c r="AM77" s="74"/>
      <c r="AN77" s="71"/>
      <c r="AO77" s="71"/>
      <c r="AP77" s="71"/>
      <c r="AQ77" s="71"/>
      <c r="AR77" s="71"/>
      <c r="AS77" s="71"/>
      <c r="AT77" s="71"/>
      <c r="AU77" s="71"/>
      <c r="AV77" s="71"/>
      <c r="AW77" s="71"/>
      <c r="AX77" s="71"/>
      <c r="AY77" s="71"/>
      <c r="AZ77" s="71"/>
      <c r="BA77" s="71"/>
    </row>
    <row r="78" spans="1:53" s="72" customFormat="1" ht="11.25">
      <c r="A78" s="73" t="s">
        <v>36</v>
      </c>
      <c r="B78" s="281">
        <v>0</v>
      </c>
      <c r="C78" s="278"/>
      <c r="D78" s="278"/>
      <c r="E78" s="278">
        <v>0</v>
      </c>
      <c r="F78" s="278">
        <v>0</v>
      </c>
      <c r="G78" s="278"/>
      <c r="H78" s="278"/>
      <c r="I78" s="278"/>
      <c r="J78" s="278"/>
      <c r="K78" s="278">
        <f>-F78</f>
        <v>0</v>
      </c>
      <c r="L78" s="278"/>
      <c r="M78" s="278"/>
      <c r="N78" s="278"/>
      <c r="O78" s="278"/>
      <c r="P78" s="278"/>
      <c r="Q78" s="278"/>
      <c r="R78" s="278"/>
      <c r="S78" s="278"/>
      <c r="T78" s="278"/>
      <c r="U78" s="278"/>
      <c r="V78" s="278"/>
      <c r="W78" s="278"/>
      <c r="X78" s="278"/>
      <c r="Y78" s="278"/>
      <c r="Z78" s="278">
        <f t="shared" si="2"/>
        <v>0</v>
      </c>
      <c r="AA78" s="280"/>
      <c r="AB78" s="74"/>
      <c r="AC78" s="74"/>
      <c r="AD78" s="74"/>
      <c r="AE78" s="74"/>
      <c r="AF78" s="74"/>
      <c r="AG78" s="74"/>
      <c r="AH78" s="74"/>
      <c r="AI78" s="74"/>
      <c r="AJ78" s="74"/>
      <c r="AK78" s="74"/>
      <c r="AL78" s="74"/>
      <c r="AM78" s="74"/>
      <c r="AN78" s="71"/>
      <c r="AO78" s="71"/>
      <c r="AP78" s="71"/>
      <c r="AQ78" s="71"/>
      <c r="AR78" s="71"/>
      <c r="AS78" s="71"/>
      <c r="AT78" s="71"/>
      <c r="AU78" s="71"/>
      <c r="AV78" s="71"/>
      <c r="AW78" s="71"/>
      <c r="AX78" s="71"/>
      <c r="AY78" s="71"/>
      <c r="AZ78" s="71"/>
      <c r="BA78" s="71"/>
    </row>
    <row r="79" spans="1:53" s="72" customFormat="1" ht="11.25">
      <c r="A79" s="73" t="s">
        <v>38</v>
      </c>
      <c r="B79" s="281">
        <v>0</v>
      </c>
      <c r="C79" s="278"/>
      <c r="D79" s="278"/>
      <c r="E79" s="278">
        <v>0</v>
      </c>
      <c r="F79" s="278">
        <v>0</v>
      </c>
      <c r="G79" s="278"/>
      <c r="H79" s="278"/>
      <c r="I79" s="278"/>
      <c r="J79" s="278"/>
      <c r="K79" s="278"/>
      <c r="L79" s="278"/>
      <c r="M79" s="278"/>
      <c r="N79" s="278"/>
      <c r="O79" s="278"/>
      <c r="P79" s="278"/>
      <c r="Q79" s="278"/>
      <c r="R79" s="278"/>
      <c r="S79" s="278"/>
      <c r="T79" s="278"/>
      <c r="U79" s="278"/>
      <c r="V79" s="278"/>
      <c r="W79" s="278"/>
      <c r="X79" s="278"/>
      <c r="Y79" s="278"/>
      <c r="Z79" s="278">
        <f t="shared" si="2"/>
        <v>0</v>
      </c>
      <c r="AA79" s="280"/>
      <c r="AB79" s="74"/>
      <c r="AC79" s="74"/>
      <c r="AD79" s="74"/>
      <c r="AE79" s="74"/>
      <c r="AF79" s="74"/>
      <c r="AG79" s="74"/>
      <c r="AH79" s="74"/>
      <c r="AI79" s="74"/>
      <c r="AJ79" s="74"/>
      <c r="AK79" s="74"/>
      <c r="AL79" s="74"/>
      <c r="AM79" s="74"/>
      <c r="AN79" s="71"/>
      <c r="AO79" s="71"/>
      <c r="AP79" s="71"/>
      <c r="AQ79" s="71"/>
      <c r="AR79" s="71"/>
      <c r="AS79" s="71"/>
      <c r="AT79" s="71"/>
      <c r="AU79" s="71"/>
      <c r="AV79" s="71"/>
      <c r="AW79" s="71"/>
      <c r="AX79" s="71"/>
      <c r="AY79" s="71"/>
      <c r="AZ79" s="71"/>
      <c r="BA79" s="71"/>
    </row>
    <row r="80" spans="1:53" s="72" customFormat="1" ht="11.25">
      <c r="A80" s="73" t="s">
        <v>928</v>
      </c>
      <c r="B80" s="281">
        <v>0</v>
      </c>
      <c r="C80" s="278"/>
      <c r="D80" s="278"/>
      <c r="E80" s="278">
        <v>0</v>
      </c>
      <c r="F80" s="278">
        <v>0</v>
      </c>
      <c r="G80" s="278"/>
      <c r="H80" s="278"/>
      <c r="I80" s="278"/>
      <c r="J80" s="278"/>
      <c r="K80" s="278"/>
      <c r="L80" s="278"/>
      <c r="M80" s="278"/>
      <c r="N80" s="278"/>
      <c r="O80" s="278"/>
      <c r="P80" s="278"/>
      <c r="Q80" s="278"/>
      <c r="R80" s="278"/>
      <c r="S80" s="278"/>
      <c r="T80" s="278"/>
      <c r="U80" s="278"/>
      <c r="V80" s="278"/>
      <c r="W80" s="278"/>
      <c r="X80" s="278"/>
      <c r="Y80" s="278"/>
      <c r="Z80" s="278">
        <f t="shared" si="2"/>
        <v>0</v>
      </c>
      <c r="AA80" s="280"/>
      <c r="AB80" s="74"/>
      <c r="AC80" s="74"/>
      <c r="AD80" s="74"/>
      <c r="AE80" s="74"/>
      <c r="AF80" s="74"/>
      <c r="AG80" s="74"/>
      <c r="AH80" s="74"/>
      <c r="AI80" s="74"/>
      <c r="AJ80" s="74"/>
      <c r="AK80" s="74"/>
      <c r="AL80" s="74"/>
      <c r="AM80" s="74"/>
      <c r="AN80" s="71"/>
      <c r="AO80" s="71"/>
      <c r="AP80" s="71"/>
      <c r="AQ80" s="71"/>
      <c r="AR80" s="71"/>
      <c r="AS80" s="71"/>
      <c r="AT80" s="71"/>
      <c r="AU80" s="71"/>
      <c r="AV80" s="71"/>
      <c r="AW80" s="71"/>
      <c r="AX80" s="71"/>
      <c r="AY80" s="71"/>
      <c r="AZ80" s="71"/>
      <c r="BA80" s="71"/>
    </row>
    <row r="81" spans="1:53" s="72" customFormat="1" ht="11.25">
      <c r="A81" s="75" t="s">
        <v>1194</v>
      </c>
      <c r="B81" s="281">
        <v>0</v>
      </c>
      <c r="C81" s="278"/>
      <c r="D81" s="278"/>
      <c r="E81" s="278"/>
      <c r="F81" s="278">
        <v>0</v>
      </c>
      <c r="G81" s="278"/>
      <c r="H81" s="278"/>
      <c r="I81" s="278"/>
      <c r="J81" s="278"/>
      <c r="K81" s="278"/>
      <c r="L81" s="278"/>
      <c r="M81" s="278"/>
      <c r="N81" s="278"/>
      <c r="O81" s="278"/>
      <c r="P81" s="278"/>
      <c r="Q81" s="278"/>
      <c r="R81" s="278"/>
      <c r="S81" s="278"/>
      <c r="T81" s="278"/>
      <c r="U81" s="278"/>
      <c r="V81" s="278"/>
      <c r="W81" s="278"/>
      <c r="X81" s="278"/>
      <c r="Y81" s="278"/>
      <c r="Z81" s="278">
        <f t="shared" si="2"/>
        <v>0</v>
      </c>
      <c r="AA81" s="280"/>
      <c r="AB81" s="74"/>
      <c r="AC81" s="74"/>
      <c r="AD81" s="74"/>
      <c r="AE81" s="74"/>
      <c r="AF81" s="74"/>
      <c r="AG81" s="74"/>
      <c r="AH81" s="74"/>
      <c r="AI81" s="74"/>
      <c r="AJ81" s="74"/>
      <c r="AK81" s="74"/>
      <c r="AL81" s="74"/>
      <c r="AM81" s="74"/>
      <c r="AN81" s="71"/>
      <c r="AO81" s="71"/>
      <c r="AP81" s="71"/>
      <c r="AQ81" s="71"/>
      <c r="AR81" s="71"/>
      <c r="AS81" s="71"/>
      <c r="AT81" s="71"/>
      <c r="AU81" s="71"/>
      <c r="AV81" s="71"/>
      <c r="AW81" s="71"/>
      <c r="AX81" s="71"/>
      <c r="AY81" s="71"/>
      <c r="AZ81" s="71"/>
      <c r="BA81" s="71"/>
    </row>
    <row r="82" spans="1:53" s="72" customFormat="1" ht="11.25">
      <c r="A82" s="73" t="s">
        <v>1483</v>
      </c>
      <c r="B82" s="281">
        <v>1196856520</v>
      </c>
      <c r="C82" s="278"/>
      <c r="D82" s="278"/>
      <c r="E82" s="278">
        <v>0</v>
      </c>
      <c r="F82" s="278">
        <v>1196856520</v>
      </c>
      <c r="G82" s="278"/>
      <c r="H82" s="278">
        <f>-F82</f>
        <v>-1196856520</v>
      </c>
      <c r="I82" s="278"/>
      <c r="J82" s="278"/>
      <c r="K82" s="278"/>
      <c r="L82" s="278"/>
      <c r="M82" s="278"/>
      <c r="N82" s="278"/>
      <c r="O82" s="278"/>
      <c r="P82" s="278"/>
      <c r="Q82" s="278"/>
      <c r="R82" s="278"/>
      <c r="S82" s="278"/>
      <c r="T82" s="278"/>
      <c r="U82" s="278"/>
      <c r="V82" s="278"/>
      <c r="W82" s="278"/>
      <c r="X82" s="278"/>
      <c r="Y82" s="278"/>
      <c r="Z82" s="278">
        <f t="shared" si="2"/>
        <v>0</v>
      </c>
      <c r="AA82" s="280"/>
      <c r="AB82" s="74"/>
      <c r="AC82" s="74"/>
      <c r="AD82" s="74"/>
      <c r="AE82" s="74"/>
      <c r="AF82" s="74"/>
      <c r="AG82" s="74"/>
      <c r="AH82" s="74"/>
      <c r="AI82" s="74"/>
      <c r="AJ82" s="74"/>
      <c r="AK82" s="74"/>
      <c r="AL82" s="74"/>
      <c r="AM82" s="74"/>
      <c r="AN82" s="71"/>
      <c r="AO82" s="71"/>
      <c r="AP82" s="71"/>
      <c r="AQ82" s="71"/>
      <c r="AR82" s="71"/>
      <c r="AS82" s="71"/>
      <c r="AT82" s="71"/>
      <c r="AU82" s="71"/>
      <c r="AV82" s="71"/>
      <c r="AW82" s="71"/>
      <c r="AX82" s="71"/>
      <c r="AY82" s="71"/>
      <c r="AZ82" s="71"/>
      <c r="BA82" s="71"/>
    </row>
    <row r="83" spans="1:53" s="72" customFormat="1" ht="11.25">
      <c r="A83" s="73" t="s">
        <v>1482</v>
      </c>
      <c r="B83" s="281">
        <v>230686026</v>
      </c>
      <c r="C83" s="278"/>
      <c r="D83" s="278"/>
      <c r="E83" s="278">
        <v>0</v>
      </c>
      <c r="F83" s="278">
        <v>230686026</v>
      </c>
      <c r="G83" s="278"/>
      <c r="H83" s="278"/>
      <c r="I83" s="868">
        <f>-F83</f>
        <v>-230686026</v>
      </c>
      <c r="J83" s="278"/>
      <c r="K83" s="278"/>
      <c r="L83" s="278"/>
      <c r="M83" s="278"/>
      <c r="N83" s="278"/>
      <c r="O83" s="278"/>
      <c r="P83" s="278"/>
      <c r="Q83" s="278"/>
      <c r="R83" s="278"/>
      <c r="S83" s="278"/>
      <c r="T83" s="278"/>
      <c r="U83" s="278"/>
      <c r="V83" s="278"/>
      <c r="W83" s="278"/>
      <c r="X83" s="278"/>
      <c r="Y83" s="278"/>
      <c r="Z83" s="278"/>
      <c r="AA83" s="280"/>
      <c r="AB83" s="74"/>
      <c r="AC83" s="74"/>
      <c r="AD83" s="74"/>
      <c r="AE83" s="74"/>
      <c r="AF83" s="74"/>
      <c r="AG83" s="74"/>
      <c r="AH83" s="74"/>
      <c r="AI83" s="74"/>
      <c r="AJ83" s="74"/>
      <c r="AK83" s="74"/>
      <c r="AL83" s="74"/>
      <c r="AM83" s="74"/>
      <c r="AN83" s="71"/>
      <c r="AO83" s="71"/>
      <c r="AP83" s="71"/>
      <c r="AQ83" s="71"/>
      <c r="AR83" s="71"/>
      <c r="AS83" s="71"/>
      <c r="AT83" s="71"/>
      <c r="AU83" s="71"/>
      <c r="AV83" s="71"/>
      <c r="AW83" s="71"/>
      <c r="AX83" s="71"/>
      <c r="AY83" s="71"/>
      <c r="AZ83" s="71"/>
      <c r="BA83" s="71"/>
    </row>
    <row r="84" spans="1:53" s="72" customFormat="1" ht="11.25">
      <c r="A84" s="73" t="s">
        <v>151</v>
      </c>
      <c r="B84" s="281">
        <v>23108900</v>
      </c>
      <c r="C84" s="278"/>
      <c r="D84" s="278"/>
      <c r="E84" s="278">
        <v>0</v>
      </c>
      <c r="F84" s="278">
        <v>23108900</v>
      </c>
      <c r="G84" s="278"/>
      <c r="H84" s="278">
        <f>-F84</f>
        <v>-23108900</v>
      </c>
      <c r="I84" s="278"/>
      <c r="J84" s="278"/>
      <c r="K84" s="278"/>
      <c r="L84" s="278"/>
      <c r="M84" s="278"/>
      <c r="N84" s="278"/>
      <c r="O84" s="278"/>
      <c r="P84" s="278"/>
      <c r="Q84" s="278"/>
      <c r="R84" s="278"/>
      <c r="S84" s="278"/>
      <c r="T84" s="278"/>
      <c r="U84" s="278"/>
      <c r="V84" s="278"/>
      <c r="W84" s="278"/>
      <c r="X84" s="278"/>
      <c r="Y84" s="278"/>
      <c r="Z84" s="278">
        <f t="shared" si="2"/>
        <v>0</v>
      </c>
      <c r="AA84" s="280"/>
      <c r="AB84" s="74"/>
      <c r="AC84" s="74"/>
      <c r="AD84" s="74"/>
      <c r="AE84" s="74"/>
      <c r="AF84" s="74"/>
      <c r="AG84" s="74"/>
      <c r="AH84" s="74"/>
      <c r="AI84" s="74"/>
      <c r="AJ84" s="74"/>
      <c r="AK84" s="74"/>
      <c r="AL84" s="74"/>
      <c r="AM84" s="74"/>
      <c r="AN84" s="71"/>
      <c r="AO84" s="71"/>
      <c r="AP84" s="71"/>
      <c r="AQ84" s="71"/>
      <c r="AR84" s="71"/>
      <c r="AS84" s="71"/>
      <c r="AT84" s="71"/>
      <c r="AU84" s="71"/>
      <c r="AV84" s="71"/>
      <c r="AW84" s="71"/>
      <c r="AX84" s="71"/>
      <c r="AY84" s="71"/>
      <c r="AZ84" s="71"/>
      <c r="BA84" s="71"/>
    </row>
    <row r="85" spans="1:53" s="72" customFormat="1" ht="11.25">
      <c r="A85" s="73" t="s">
        <v>169</v>
      </c>
      <c r="B85" s="281">
        <v>320342315</v>
      </c>
      <c r="C85" s="278"/>
      <c r="D85" s="278"/>
      <c r="E85" s="278">
        <v>0</v>
      </c>
      <c r="F85" s="278">
        <v>320342315</v>
      </c>
      <c r="G85" s="278"/>
      <c r="I85" s="278">
        <f>-F85</f>
        <v>-320342315</v>
      </c>
      <c r="J85" s="278"/>
      <c r="K85" s="278"/>
      <c r="L85" s="278"/>
      <c r="M85" s="278"/>
      <c r="N85" s="278"/>
      <c r="O85" s="278"/>
      <c r="P85" s="278"/>
      <c r="Q85" s="278"/>
      <c r="R85" s="278"/>
      <c r="S85" s="278"/>
      <c r="T85" s="278"/>
      <c r="U85" s="278"/>
      <c r="V85" s="278"/>
      <c r="W85" s="278"/>
      <c r="X85" s="278"/>
      <c r="Y85" s="278"/>
      <c r="Z85" s="278">
        <f t="shared" si="2"/>
        <v>0</v>
      </c>
      <c r="AA85" s="280"/>
      <c r="AB85" s="74"/>
      <c r="AC85" s="74"/>
      <c r="AD85" s="74"/>
      <c r="AE85" s="74"/>
      <c r="AF85" s="74"/>
      <c r="AG85" s="74"/>
      <c r="AH85" s="74"/>
      <c r="AI85" s="74"/>
      <c r="AJ85" s="74"/>
      <c r="AK85" s="74"/>
      <c r="AL85" s="74"/>
      <c r="AM85" s="74"/>
      <c r="AN85" s="71"/>
      <c r="AO85" s="71"/>
      <c r="AP85" s="71"/>
      <c r="AQ85" s="71"/>
      <c r="AR85" s="71"/>
      <c r="AS85" s="71"/>
      <c r="AT85" s="71"/>
      <c r="AU85" s="71"/>
      <c r="AV85" s="71"/>
      <c r="AW85" s="71"/>
      <c r="AX85" s="71"/>
      <c r="AY85" s="71"/>
      <c r="AZ85" s="71"/>
      <c r="BA85" s="71"/>
    </row>
    <row r="86" spans="1:53" s="72" customFormat="1" ht="11.25">
      <c r="A86" s="73" t="s">
        <v>43</v>
      </c>
      <c r="B86" s="281">
        <v>2953400</v>
      </c>
      <c r="C86" s="278"/>
      <c r="D86" s="278"/>
      <c r="E86" s="278">
        <v>0</v>
      </c>
      <c r="F86" s="278">
        <v>2953400</v>
      </c>
      <c r="G86" s="278"/>
      <c r="H86" s="278"/>
      <c r="I86" s="278">
        <f>-F86</f>
        <v>-2953400</v>
      </c>
      <c r="J86" s="278"/>
      <c r="K86" s="278"/>
      <c r="L86" s="278"/>
      <c r="M86" s="278"/>
      <c r="N86" s="278"/>
      <c r="O86" s="278"/>
      <c r="P86" s="278"/>
      <c r="Q86" s="278"/>
      <c r="R86" s="278"/>
      <c r="S86" s="278"/>
      <c r="T86" s="278"/>
      <c r="U86" s="278"/>
      <c r="V86" s="278"/>
      <c r="W86" s="278"/>
      <c r="X86" s="278"/>
      <c r="Y86" s="278"/>
      <c r="Z86" s="278">
        <f t="shared" si="2"/>
        <v>0</v>
      </c>
      <c r="AA86" s="280"/>
      <c r="AB86" s="74"/>
      <c r="AC86" s="74"/>
      <c r="AD86" s="74"/>
      <c r="AE86" s="74"/>
      <c r="AF86" s="74"/>
      <c r="AG86" s="74"/>
      <c r="AH86" s="74"/>
      <c r="AI86" s="74"/>
      <c r="AJ86" s="74"/>
      <c r="AK86" s="74"/>
      <c r="AL86" s="74"/>
      <c r="AM86" s="74"/>
      <c r="AN86" s="71"/>
      <c r="AO86" s="71"/>
      <c r="AP86" s="71"/>
      <c r="AQ86" s="71"/>
      <c r="AR86" s="71"/>
      <c r="AS86" s="71"/>
      <c r="AT86" s="71"/>
      <c r="AU86" s="71"/>
      <c r="AV86" s="71"/>
      <c r="AW86" s="71"/>
      <c r="AX86" s="71"/>
      <c r="AY86" s="71"/>
      <c r="AZ86" s="71"/>
      <c r="BA86" s="71"/>
    </row>
    <row r="87" spans="1:53" s="72" customFormat="1" ht="11.25">
      <c r="A87" s="73" t="s">
        <v>215</v>
      </c>
      <c r="B87" s="281">
        <v>6989515</v>
      </c>
      <c r="C87" s="278"/>
      <c r="D87" s="278"/>
      <c r="E87" s="278">
        <v>0</v>
      </c>
      <c r="F87" s="278">
        <v>6989515</v>
      </c>
      <c r="G87" s="278"/>
      <c r="H87" s="278"/>
      <c r="I87" s="278">
        <f>-F87</f>
        <v>-6989515</v>
      </c>
      <c r="J87" s="278"/>
      <c r="K87" s="278"/>
      <c r="L87" s="278"/>
      <c r="M87" s="278"/>
      <c r="N87" s="278"/>
      <c r="O87" s="278"/>
      <c r="P87" s="278"/>
      <c r="Q87" s="278"/>
      <c r="R87" s="278"/>
      <c r="S87" s="278"/>
      <c r="T87" s="278"/>
      <c r="U87" s="278"/>
      <c r="V87" s="278"/>
      <c r="W87" s="278"/>
      <c r="X87" s="278"/>
      <c r="Y87" s="278"/>
      <c r="Z87" s="278">
        <f t="shared" si="2"/>
        <v>0</v>
      </c>
      <c r="AA87" s="280"/>
      <c r="AB87" s="74"/>
      <c r="AC87" s="74"/>
      <c r="AD87" s="74"/>
      <c r="AE87" s="74"/>
      <c r="AF87" s="74"/>
      <c r="AG87" s="74"/>
      <c r="AH87" s="74"/>
      <c r="AI87" s="74"/>
      <c r="AJ87" s="74"/>
      <c r="AK87" s="74"/>
      <c r="AL87" s="74"/>
      <c r="AM87" s="74"/>
      <c r="AN87" s="71"/>
      <c r="AO87" s="71"/>
      <c r="AP87" s="71"/>
      <c r="AQ87" s="71"/>
      <c r="AR87" s="71"/>
      <c r="AS87" s="71"/>
      <c r="AT87" s="71"/>
      <c r="AU87" s="71"/>
      <c r="AV87" s="71"/>
      <c r="AW87" s="71"/>
      <c r="AX87" s="71"/>
      <c r="AY87" s="71"/>
      <c r="AZ87" s="71"/>
      <c r="BA87" s="71"/>
    </row>
    <row r="88" spans="1:53" s="72" customFormat="1" ht="11.25">
      <c r="A88" s="75" t="s">
        <v>1195</v>
      </c>
      <c r="B88" s="281">
        <v>0</v>
      </c>
      <c r="C88" s="278"/>
      <c r="D88" s="278"/>
      <c r="E88" s="278"/>
      <c r="F88" s="278">
        <v>0</v>
      </c>
      <c r="G88" s="278"/>
      <c r="H88" s="278"/>
      <c r="I88" s="278"/>
      <c r="J88" s="278"/>
      <c r="K88" s="278"/>
      <c r="L88" s="278"/>
      <c r="M88" s="278"/>
      <c r="N88" s="278"/>
      <c r="O88" s="278"/>
      <c r="P88" s="278"/>
      <c r="Q88" s="278"/>
      <c r="R88" s="278"/>
      <c r="S88" s="278"/>
      <c r="T88" s="278"/>
      <c r="U88" s="278"/>
      <c r="V88" s="278"/>
      <c r="W88" s="278"/>
      <c r="X88" s="278"/>
      <c r="Y88" s="278"/>
      <c r="Z88" s="278">
        <f t="shared" ref="Z88:Z100" si="7">SUM(F88:Y88)</f>
        <v>0</v>
      </c>
      <c r="AA88" s="280"/>
      <c r="AB88" s="74"/>
      <c r="AC88" s="74"/>
      <c r="AD88" s="74"/>
      <c r="AE88" s="74"/>
      <c r="AF88" s="74"/>
      <c r="AG88" s="74"/>
      <c r="AH88" s="74"/>
      <c r="AI88" s="74"/>
      <c r="AJ88" s="74"/>
      <c r="AK88" s="74"/>
      <c r="AL88" s="74"/>
      <c r="AM88" s="74"/>
      <c r="AN88" s="71"/>
      <c r="AO88" s="71"/>
      <c r="AP88" s="71"/>
      <c r="AQ88" s="71"/>
      <c r="AR88" s="71"/>
      <c r="AS88" s="71"/>
      <c r="AT88" s="71"/>
      <c r="AU88" s="71"/>
      <c r="AV88" s="71"/>
      <c r="AW88" s="71"/>
      <c r="AX88" s="71"/>
      <c r="AY88" s="71"/>
      <c r="AZ88" s="71"/>
      <c r="BA88" s="71"/>
    </row>
    <row r="89" spans="1:53" s="72" customFormat="1" ht="11.25">
      <c r="A89" s="73" t="s">
        <v>420</v>
      </c>
      <c r="B89" s="281">
        <v>200000</v>
      </c>
      <c r="C89" s="278"/>
      <c r="D89" s="278"/>
      <c r="E89" s="278">
        <v>0</v>
      </c>
      <c r="F89" s="278">
        <v>200000</v>
      </c>
      <c r="G89" s="278"/>
      <c r="H89" s="278"/>
      <c r="I89" s="278">
        <f>-F89</f>
        <v>-200000</v>
      </c>
      <c r="J89" s="278"/>
      <c r="K89" s="278"/>
      <c r="L89" s="278"/>
      <c r="M89" s="278"/>
      <c r="N89" s="278"/>
      <c r="O89" s="278"/>
      <c r="P89" s="278"/>
      <c r="Q89" s="278"/>
      <c r="R89" s="278"/>
      <c r="S89" s="278"/>
      <c r="T89" s="278"/>
      <c r="U89" s="278"/>
      <c r="V89" s="278"/>
      <c r="W89" s="278"/>
      <c r="X89" s="278"/>
      <c r="Y89" s="278"/>
      <c r="Z89" s="278">
        <f t="shared" si="7"/>
        <v>0</v>
      </c>
      <c r="AA89" s="280"/>
      <c r="AB89" s="74"/>
      <c r="AC89" s="74"/>
      <c r="AD89" s="74"/>
      <c r="AE89" s="74"/>
      <c r="AF89" s="74"/>
      <c r="AG89" s="74"/>
      <c r="AH89" s="74"/>
      <c r="AI89" s="74"/>
      <c r="AJ89" s="74"/>
      <c r="AK89" s="74"/>
      <c r="AL89" s="74"/>
      <c r="AM89" s="74"/>
      <c r="AN89" s="71"/>
      <c r="AO89" s="71"/>
      <c r="AP89" s="71"/>
      <c r="AQ89" s="71"/>
      <c r="AR89" s="71"/>
      <c r="AS89" s="71"/>
      <c r="AT89" s="71"/>
      <c r="AU89" s="71"/>
      <c r="AV89" s="71"/>
      <c r="AW89" s="71"/>
      <c r="AX89" s="71"/>
      <c r="AY89" s="71"/>
      <c r="AZ89" s="71"/>
      <c r="BA89" s="71"/>
    </row>
    <row r="90" spans="1:53" s="72" customFormat="1" ht="11.25">
      <c r="A90" s="73" t="s">
        <v>475</v>
      </c>
      <c r="B90" s="281">
        <v>381611951</v>
      </c>
      <c r="C90" s="278"/>
      <c r="D90" s="278"/>
      <c r="E90" s="278">
        <v>0</v>
      </c>
      <c r="F90" s="278">
        <v>381611951</v>
      </c>
      <c r="G90" s="278"/>
      <c r="H90" s="278"/>
      <c r="I90" s="278"/>
      <c r="J90" s="278"/>
      <c r="K90" s="278"/>
      <c r="L90" s="278"/>
      <c r="M90" s="278"/>
      <c r="N90" s="278"/>
      <c r="O90" s="278"/>
      <c r="P90" s="278"/>
      <c r="Q90" s="278"/>
      <c r="R90" s="278"/>
      <c r="S90" s="278"/>
      <c r="T90" s="278"/>
      <c r="U90" s="278"/>
      <c r="V90" s="278"/>
      <c r="W90" s="278"/>
      <c r="X90" s="278"/>
      <c r="Y90" s="278">
        <f>-F90</f>
        <v>-381611951</v>
      </c>
      <c r="Z90" s="278">
        <f t="shared" si="7"/>
        <v>0</v>
      </c>
      <c r="AA90" s="280"/>
      <c r="AB90" s="74"/>
      <c r="AC90" s="74"/>
      <c r="AD90" s="74"/>
      <c r="AE90" s="74"/>
      <c r="AF90" s="74"/>
      <c r="AG90" s="74"/>
      <c r="AH90" s="74"/>
      <c r="AI90" s="74"/>
      <c r="AJ90" s="74"/>
      <c r="AK90" s="74"/>
      <c r="AL90" s="74"/>
      <c r="AM90" s="74"/>
      <c r="AN90" s="71"/>
      <c r="AO90" s="71"/>
      <c r="AP90" s="71"/>
      <c r="AQ90" s="71"/>
      <c r="AR90" s="71"/>
      <c r="AS90" s="71"/>
      <c r="AT90" s="71"/>
      <c r="AU90" s="71"/>
      <c r="AV90" s="71"/>
      <c r="AW90" s="71"/>
      <c r="AX90" s="71"/>
      <c r="AY90" s="71"/>
      <c r="AZ90" s="71"/>
      <c r="BA90" s="71"/>
    </row>
    <row r="91" spans="1:53" s="72" customFormat="1" ht="11.25">
      <c r="A91" s="75" t="s">
        <v>477</v>
      </c>
      <c r="B91" s="281"/>
      <c r="C91" s="278"/>
      <c r="D91" s="278"/>
      <c r="E91" s="278"/>
      <c r="F91" s="278">
        <v>0</v>
      </c>
      <c r="G91" s="278"/>
      <c r="H91" s="278"/>
      <c r="I91" s="278"/>
      <c r="J91" s="278"/>
      <c r="K91" s="278"/>
      <c r="L91" s="278"/>
      <c r="M91" s="278"/>
      <c r="N91" s="278"/>
      <c r="O91" s="278"/>
      <c r="P91" s="278"/>
      <c r="Q91" s="278"/>
      <c r="R91" s="278"/>
      <c r="S91" s="278"/>
      <c r="T91" s="278"/>
      <c r="U91" s="278"/>
      <c r="V91" s="278"/>
      <c r="W91" s="278"/>
      <c r="X91" s="278"/>
      <c r="Y91" s="278"/>
      <c r="Z91" s="278">
        <f t="shared" si="7"/>
        <v>0</v>
      </c>
      <c r="AA91" s="280"/>
      <c r="AB91" s="74"/>
      <c r="AC91" s="74"/>
      <c r="AD91" s="74"/>
      <c r="AE91" s="74"/>
      <c r="AF91" s="74"/>
      <c r="AG91" s="74"/>
      <c r="AH91" s="74"/>
      <c r="AI91" s="74"/>
      <c r="AJ91" s="74"/>
      <c r="AK91" s="74"/>
      <c r="AL91" s="74"/>
      <c r="AM91" s="74"/>
      <c r="AN91" s="71"/>
      <c r="AO91" s="71"/>
      <c r="AP91" s="71"/>
      <c r="AQ91" s="71"/>
      <c r="AR91" s="71"/>
      <c r="AS91" s="71"/>
      <c r="AT91" s="71"/>
      <c r="AU91" s="71"/>
      <c r="AV91" s="71"/>
      <c r="AW91" s="71"/>
      <c r="AX91" s="71"/>
      <c r="AY91" s="71"/>
      <c r="AZ91" s="71"/>
      <c r="BA91" s="71"/>
    </row>
    <row r="92" spans="1:53" s="72" customFormat="1" ht="11.25">
      <c r="A92" s="73" t="s">
        <v>421</v>
      </c>
      <c r="B92" s="281">
        <v>14729818</v>
      </c>
      <c r="C92" s="278"/>
      <c r="D92" s="278"/>
      <c r="E92" s="278">
        <v>0</v>
      </c>
      <c r="F92" s="278">
        <v>14729818</v>
      </c>
      <c r="G92" s="278"/>
      <c r="H92" s="278"/>
      <c r="I92" s="278">
        <f>-F92</f>
        <v>-14729818</v>
      </c>
      <c r="J92" s="278"/>
      <c r="K92" s="278"/>
      <c r="L92" s="278"/>
      <c r="M92" s="278"/>
      <c r="N92" s="278"/>
      <c r="O92" s="278"/>
      <c r="P92" s="278"/>
      <c r="Q92" s="278"/>
      <c r="R92" s="278"/>
      <c r="S92" s="278"/>
      <c r="T92" s="278"/>
      <c r="U92" s="278"/>
      <c r="V92" s="278"/>
      <c r="W92" s="278"/>
      <c r="X92" s="278"/>
      <c r="Y92" s="278"/>
      <c r="Z92" s="278">
        <f t="shared" si="7"/>
        <v>0</v>
      </c>
      <c r="AA92" s="280"/>
      <c r="AB92" s="74"/>
      <c r="AC92" s="74"/>
      <c r="AD92" s="74"/>
      <c r="AE92" s="74"/>
      <c r="AF92" s="74"/>
      <c r="AG92" s="74"/>
      <c r="AH92" s="74"/>
      <c r="AI92" s="74"/>
      <c r="AJ92" s="74"/>
      <c r="AK92" s="74"/>
      <c r="AL92" s="74"/>
      <c r="AM92" s="74"/>
      <c r="AN92" s="71"/>
      <c r="AO92" s="71"/>
      <c r="AP92" s="71"/>
      <c r="AQ92" s="71"/>
      <c r="AR92" s="71"/>
      <c r="AS92" s="71"/>
      <c r="AT92" s="71"/>
      <c r="AU92" s="71"/>
      <c r="AV92" s="71"/>
      <c r="AW92" s="71"/>
      <c r="AX92" s="71"/>
      <c r="AY92" s="71"/>
      <c r="AZ92" s="71"/>
      <c r="BA92" s="71"/>
    </row>
    <row r="93" spans="1:53" s="72" customFormat="1" ht="11.25">
      <c r="A93" s="73" t="s">
        <v>478</v>
      </c>
      <c r="B93" s="281">
        <v>42501700</v>
      </c>
      <c r="C93" s="278"/>
      <c r="D93" s="278"/>
      <c r="E93" s="278">
        <v>0</v>
      </c>
      <c r="F93" s="278">
        <v>42501700</v>
      </c>
      <c r="G93" s="278"/>
      <c r="H93" s="278"/>
      <c r="I93" s="278">
        <f>-F93</f>
        <v>-42501700</v>
      </c>
      <c r="J93" s="278"/>
      <c r="K93" s="278"/>
      <c r="L93" s="278"/>
      <c r="M93" s="278"/>
      <c r="N93" s="278"/>
      <c r="O93" s="278"/>
      <c r="P93" s="278"/>
      <c r="Q93" s="278"/>
      <c r="R93" s="278"/>
      <c r="S93" s="278"/>
      <c r="T93" s="278"/>
      <c r="U93" s="278"/>
      <c r="V93" s="278"/>
      <c r="W93" s="278"/>
      <c r="X93" s="278"/>
      <c r="Y93" s="278"/>
      <c r="Z93" s="278">
        <f t="shared" si="7"/>
        <v>0</v>
      </c>
      <c r="AA93" s="280"/>
      <c r="AB93" s="74"/>
      <c r="AC93" s="74"/>
      <c r="AD93" s="74"/>
      <c r="AE93" s="74"/>
      <c r="AF93" s="74"/>
      <c r="AG93" s="74"/>
      <c r="AH93" s="74"/>
      <c r="AI93" s="74"/>
      <c r="AJ93" s="74"/>
      <c r="AK93" s="74"/>
      <c r="AL93" s="74"/>
      <c r="AM93" s="74"/>
      <c r="AN93" s="71"/>
      <c r="AO93" s="71"/>
      <c r="AP93" s="71"/>
      <c r="AQ93" s="71"/>
      <c r="AR93" s="71"/>
      <c r="AS93" s="71"/>
      <c r="AT93" s="71"/>
      <c r="AU93" s="71"/>
      <c r="AV93" s="71"/>
      <c r="AW93" s="71"/>
      <c r="AX93" s="71"/>
      <c r="AY93" s="71"/>
      <c r="AZ93" s="71"/>
      <c r="BA93" s="71"/>
    </row>
    <row r="94" spans="1:53" s="72" customFormat="1" ht="11.25">
      <c r="A94" s="73" t="s">
        <v>479</v>
      </c>
      <c r="B94" s="281">
        <v>0</v>
      </c>
      <c r="C94" s="278"/>
      <c r="D94" s="278"/>
      <c r="E94" s="278">
        <v>0</v>
      </c>
      <c r="F94" s="278">
        <v>0</v>
      </c>
      <c r="G94" s="278"/>
      <c r="H94" s="278"/>
      <c r="I94" s="278"/>
      <c r="J94" s="278"/>
      <c r="K94" s="278"/>
      <c r="L94" s="278"/>
      <c r="M94" s="278"/>
      <c r="N94" s="278"/>
      <c r="O94" s="278"/>
      <c r="P94" s="278"/>
      <c r="Q94" s="278"/>
      <c r="R94" s="278"/>
      <c r="S94" s="278"/>
      <c r="T94" s="278"/>
      <c r="U94" s="278"/>
      <c r="V94" s="278"/>
      <c r="W94" s="278"/>
      <c r="X94" s="278"/>
      <c r="Y94" s="278"/>
      <c r="Z94" s="278">
        <f t="shared" si="7"/>
        <v>0</v>
      </c>
      <c r="AA94" s="280"/>
      <c r="AB94" s="74"/>
      <c r="AC94" s="74"/>
      <c r="AD94" s="74"/>
      <c r="AE94" s="74"/>
      <c r="AF94" s="74"/>
      <c r="AG94" s="74"/>
      <c r="AH94" s="74"/>
      <c r="AI94" s="74"/>
      <c r="AJ94" s="74"/>
      <c r="AK94" s="74"/>
      <c r="AL94" s="74"/>
      <c r="AM94" s="74"/>
      <c r="AN94" s="71"/>
      <c r="AO94" s="71"/>
      <c r="AP94" s="71"/>
      <c r="AQ94" s="71"/>
      <c r="AR94" s="71"/>
      <c r="AS94" s="71"/>
      <c r="AT94" s="71"/>
      <c r="AU94" s="71"/>
      <c r="AV94" s="71"/>
      <c r="AW94" s="71"/>
      <c r="AX94" s="71"/>
      <c r="AY94" s="71"/>
      <c r="AZ94" s="71"/>
      <c r="BA94" s="71"/>
    </row>
    <row r="95" spans="1:53" s="72" customFormat="1" ht="11.25">
      <c r="A95" s="73" t="s">
        <v>69</v>
      </c>
      <c r="B95" s="281">
        <v>27990755</v>
      </c>
      <c r="C95" s="278"/>
      <c r="D95" s="278">
        <v>27990755</v>
      </c>
      <c r="E95" s="278">
        <v>0</v>
      </c>
      <c r="F95" s="278">
        <v>0</v>
      </c>
      <c r="G95" s="278"/>
      <c r="H95" s="278"/>
      <c r="I95" s="278"/>
      <c r="J95" s="278"/>
      <c r="K95" s="278"/>
      <c r="L95" s="278"/>
      <c r="M95" s="278"/>
      <c r="N95" s="278"/>
      <c r="O95" s="278"/>
      <c r="P95" s="278"/>
      <c r="Q95" s="278"/>
      <c r="R95" s="278"/>
      <c r="S95" s="278"/>
      <c r="T95" s="278"/>
      <c r="U95" s="278"/>
      <c r="V95" s="278"/>
      <c r="W95" s="278"/>
      <c r="X95" s="278"/>
      <c r="Y95" s="278"/>
      <c r="Z95" s="278">
        <f t="shared" si="7"/>
        <v>0</v>
      </c>
      <c r="AA95" s="280"/>
      <c r="AB95" s="74"/>
      <c r="AC95" s="74"/>
      <c r="AD95" s="74"/>
      <c r="AE95" s="74"/>
      <c r="AF95" s="74"/>
      <c r="AG95" s="74"/>
      <c r="AH95" s="74"/>
      <c r="AI95" s="74"/>
      <c r="AJ95" s="74"/>
      <c r="AK95" s="74"/>
      <c r="AL95" s="74"/>
      <c r="AM95" s="74"/>
      <c r="AN95" s="71"/>
      <c r="AO95" s="71"/>
      <c r="AP95" s="71"/>
      <c r="AQ95" s="71"/>
      <c r="AR95" s="71"/>
      <c r="AS95" s="71"/>
      <c r="AT95" s="71"/>
      <c r="AU95" s="71"/>
      <c r="AV95" s="71"/>
      <c r="AW95" s="71"/>
      <c r="AX95" s="71"/>
      <c r="AY95" s="71"/>
      <c r="AZ95" s="71"/>
      <c r="BA95" s="71"/>
    </row>
    <row r="96" spans="1:53" s="72" customFormat="1" ht="11.25">
      <c r="A96" s="73" t="s">
        <v>212</v>
      </c>
      <c r="B96" s="281">
        <v>0</v>
      </c>
      <c r="C96" s="278"/>
      <c r="D96" s="278"/>
      <c r="E96" s="278">
        <v>0</v>
      </c>
      <c r="F96" s="278">
        <v>0</v>
      </c>
      <c r="G96" s="278"/>
      <c r="H96" s="278"/>
      <c r="I96" s="278"/>
      <c r="J96" s="278"/>
      <c r="K96" s="278"/>
      <c r="L96" s="278"/>
      <c r="M96" s="278"/>
      <c r="N96" s="278"/>
      <c r="O96" s="278"/>
      <c r="P96" s="278"/>
      <c r="Q96" s="278"/>
      <c r="R96" s="278"/>
      <c r="S96" s="278"/>
      <c r="T96" s="278"/>
      <c r="U96" s="278"/>
      <c r="V96" s="278"/>
      <c r="W96" s="278"/>
      <c r="X96" s="278"/>
      <c r="Y96" s="278"/>
      <c r="Z96" s="278">
        <f t="shared" si="7"/>
        <v>0</v>
      </c>
      <c r="AA96" s="280"/>
      <c r="AB96" s="74"/>
      <c r="AC96" s="74"/>
      <c r="AD96" s="74"/>
      <c r="AE96" s="74"/>
      <c r="AF96" s="74"/>
      <c r="AG96" s="74"/>
      <c r="AH96" s="74"/>
      <c r="AI96" s="74"/>
      <c r="AJ96" s="74"/>
      <c r="AK96" s="74"/>
      <c r="AL96" s="74"/>
      <c r="AM96" s="74"/>
      <c r="AN96" s="71"/>
      <c r="AO96" s="71"/>
      <c r="AP96" s="71"/>
      <c r="AQ96" s="71"/>
      <c r="AR96" s="71"/>
      <c r="AS96" s="71"/>
      <c r="AT96" s="71"/>
      <c r="AU96" s="71"/>
      <c r="AV96" s="71"/>
      <c r="AW96" s="71"/>
      <c r="AX96" s="71"/>
      <c r="AY96" s="71"/>
      <c r="AZ96" s="71"/>
      <c r="BA96" s="71"/>
    </row>
    <row r="97" spans="1:53" s="72" customFormat="1" ht="11.25">
      <c r="A97" s="75" t="s">
        <v>1176</v>
      </c>
      <c r="B97" s="281"/>
      <c r="C97" s="278"/>
      <c r="D97" s="278"/>
      <c r="E97" s="278"/>
      <c r="F97" s="278">
        <v>0</v>
      </c>
      <c r="G97" s="278"/>
      <c r="H97" s="278"/>
      <c r="I97" s="278"/>
      <c r="J97" s="278"/>
      <c r="K97" s="278"/>
      <c r="L97" s="278"/>
      <c r="M97" s="278"/>
      <c r="N97" s="278"/>
      <c r="O97" s="278"/>
      <c r="P97" s="278"/>
      <c r="Q97" s="278"/>
      <c r="R97" s="278"/>
      <c r="S97" s="278"/>
      <c r="T97" s="278"/>
      <c r="U97" s="278"/>
      <c r="V97" s="278"/>
      <c r="W97" s="278"/>
      <c r="X97" s="278"/>
      <c r="Y97" s="278"/>
      <c r="Z97" s="278">
        <f t="shared" si="7"/>
        <v>0</v>
      </c>
      <c r="AA97" s="280"/>
      <c r="AB97" s="74"/>
      <c r="AC97" s="74"/>
      <c r="AD97" s="74"/>
      <c r="AE97" s="74"/>
      <c r="AF97" s="74"/>
      <c r="AG97" s="74"/>
      <c r="AH97" s="74"/>
      <c r="AI97" s="74"/>
      <c r="AJ97" s="74"/>
      <c r="AK97" s="74"/>
      <c r="AL97" s="74"/>
      <c r="AM97" s="74"/>
      <c r="AN97" s="71"/>
      <c r="AO97" s="71"/>
      <c r="AP97" s="71"/>
      <c r="AQ97" s="71"/>
      <c r="AR97" s="71"/>
      <c r="AS97" s="71"/>
      <c r="AT97" s="71"/>
      <c r="AU97" s="71"/>
      <c r="AV97" s="71"/>
      <c r="AW97" s="71"/>
      <c r="AX97" s="71"/>
      <c r="AY97" s="71"/>
      <c r="AZ97" s="71"/>
      <c r="BA97" s="71"/>
    </row>
    <row r="98" spans="1:53" s="72" customFormat="1" ht="11.25">
      <c r="A98" s="73" t="s">
        <v>1196</v>
      </c>
      <c r="B98" s="281">
        <v>5104</v>
      </c>
      <c r="C98" s="278"/>
      <c r="D98" s="278"/>
      <c r="E98" s="278">
        <v>0</v>
      </c>
      <c r="F98" s="278">
        <v>5104</v>
      </c>
      <c r="G98" s="278"/>
      <c r="H98" s="278"/>
      <c r="I98" s="278">
        <f>-F98</f>
        <v>-5104</v>
      </c>
      <c r="J98" s="278"/>
      <c r="K98" s="278"/>
      <c r="L98" s="278"/>
      <c r="M98" s="278"/>
      <c r="N98" s="278"/>
      <c r="O98" s="278"/>
      <c r="P98" s="278"/>
      <c r="Q98" s="278"/>
      <c r="S98" s="278"/>
      <c r="T98" s="278"/>
      <c r="U98" s="278"/>
      <c r="V98" s="278"/>
      <c r="W98" s="278"/>
      <c r="X98" s="278"/>
      <c r="Y98" s="278"/>
      <c r="Z98" s="278">
        <f t="shared" si="7"/>
        <v>0</v>
      </c>
      <c r="AA98" s="280"/>
      <c r="AB98" s="74"/>
      <c r="AC98" s="74"/>
      <c r="AD98" s="74"/>
      <c r="AE98" s="74"/>
      <c r="AF98" s="74"/>
      <c r="AG98" s="74"/>
      <c r="AH98" s="74"/>
      <c r="AI98" s="74"/>
      <c r="AJ98" s="74"/>
      <c r="AK98" s="74"/>
      <c r="AL98" s="74"/>
      <c r="AM98" s="74"/>
      <c r="AN98" s="71"/>
      <c r="AO98" s="71"/>
      <c r="AP98" s="71"/>
      <c r="AQ98" s="71"/>
      <c r="AR98" s="71"/>
      <c r="AS98" s="71"/>
      <c r="AT98" s="71"/>
      <c r="AU98" s="71"/>
      <c r="AV98" s="71"/>
      <c r="AW98" s="71"/>
      <c r="AX98" s="71"/>
      <c r="AY98" s="71"/>
      <c r="AZ98" s="71"/>
      <c r="BA98" s="71"/>
    </row>
    <row r="99" spans="1:53" s="72" customFormat="1" ht="11.25">
      <c r="A99" s="73"/>
      <c r="B99" s="281"/>
      <c r="C99" s="278"/>
      <c r="D99" s="278"/>
      <c r="E99" s="278"/>
      <c r="F99" s="278">
        <v>0</v>
      </c>
      <c r="G99" s="278"/>
      <c r="H99" s="278"/>
      <c r="I99" s="278"/>
      <c r="J99" s="278"/>
      <c r="K99" s="278"/>
      <c r="L99" s="278"/>
      <c r="M99" s="278"/>
      <c r="N99" s="278"/>
      <c r="O99" s="278"/>
      <c r="P99" s="278"/>
      <c r="Q99" s="278"/>
      <c r="R99" s="278"/>
      <c r="S99" s="278"/>
      <c r="T99" s="278"/>
      <c r="U99" s="278"/>
      <c r="V99" s="278"/>
      <c r="W99" s="278"/>
      <c r="X99" s="278"/>
      <c r="Y99" s="278"/>
      <c r="Z99" s="278">
        <f t="shared" si="7"/>
        <v>0</v>
      </c>
      <c r="AA99" s="280"/>
      <c r="AB99" s="74"/>
      <c r="AC99" s="74"/>
      <c r="AD99" s="74"/>
      <c r="AE99" s="74"/>
      <c r="AF99" s="74"/>
      <c r="AG99" s="74"/>
      <c r="AH99" s="74"/>
      <c r="AI99" s="74"/>
      <c r="AJ99" s="74"/>
      <c r="AK99" s="74"/>
      <c r="AL99" s="74"/>
      <c r="AM99" s="74"/>
      <c r="AN99" s="71"/>
      <c r="AO99" s="71"/>
      <c r="AP99" s="71"/>
      <c r="AQ99" s="71"/>
      <c r="AR99" s="71"/>
      <c r="AS99" s="71"/>
      <c r="AT99" s="71"/>
      <c r="AU99" s="71"/>
      <c r="AV99" s="71"/>
      <c r="AW99" s="71"/>
      <c r="AX99" s="71"/>
      <c r="AY99" s="71"/>
      <c r="AZ99" s="71"/>
      <c r="BA99" s="71"/>
    </row>
    <row r="100" spans="1:53" s="72" customFormat="1" ht="11.25">
      <c r="A100" s="75" t="s">
        <v>47</v>
      </c>
      <c r="B100" s="281">
        <v>269024382</v>
      </c>
      <c r="C100" s="278"/>
      <c r="D100" s="281">
        <v>269024382</v>
      </c>
      <c r="E100" s="278">
        <v>0</v>
      </c>
      <c r="F100" s="278">
        <v>0</v>
      </c>
      <c r="G100" s="278"/>
      <c r="H100" s="278"/>
      <c r="I100" s="278"/>
      <c r="J100" s="278"/>
      <c r="K100" s="278"/>
      <c r="L100" s="278"/>
      <c r="M100" s="278"/>
      <c r="N100" s="278"/>
      <c r="O100" s="278"/>
      <c r="P100" s="278"/>
      <c r="Q100" s="278"/>
      <c r="R100" s="278"/>
      <c r="S100" s="278"/>
      <c r="T100" s="278"/>
      <c r="U100" s="278"/>
      <c r="V100" s="278"/>
      <c r="W100" s="278"/>
      <c r="X100" s="278"/>
      <c r="Y100" s="278"/>
      <c r="Z100" s="278">
        <f t="shared" si="7"/>
        <v>0</v>
      </c>
      <c r="AA100" s="280"/>
      <c r="AB100" s="74"/>
      <c r="AC100" s="74"/>
      <c r="AD100" s="74"/>
      <c r="AE100" s="74"/>
      <c r="AF100" s="74"/>
      <c r="AG100" s="74"/>
      <c r="AH100" s="74"/>
      <c r="AI100" s="74"/>
      <c r="AJ100" s="74"/>
      <c r="AK100" s="74"/>
      <c r="AL100" s="74"/>
      <c r="AM100" s="74"/>
      <c r="AN100" s="71"/>
      <c r="AO100" s="71"/>
      <c r="AP100" s="71"/>
      <c r="AQ100" s="71"/>
      <c r="AR100" s="71"/>
      <c r="AS100" s="71"/>
      <c r="AT100" s="71"/>
      <c r="AU100" s="71"/>
      <c r="AV100" s="71"/>
      <c r="AW100" s="71"/>
      <c r="AX100" s="71"/>
      <c r="AY100" s="71"/>
      <c r="AZ100" s="71"/>
      <c r="BA100" s="71"/>
    </row>
    <row r="101" spans="1:53" s="77" customFormat="1" ht="11.25">
      <c r="A101" s="73"/>
      <c r="B101" s="278"/>
      <c r="C101" s="278"/>
      <c r="D101" s="278"/>
      <c r="E101" s="278">
        <v>0</v>
      </c>
      <c r="F101" s="278">
        <v>0</v>
      </c>
      <c r="G101" s="278"/>
      <c r="H101" s="278"/>
      <c r="I101" s="278"/>
      <c r="J101" s="278"/>
      <c r="K101" s="278"/>
      <c r="L101" s="278"/>
      <c r="M101" s="278"/>
      <c r="N101" s="278"/>
      <c r="O101" s="278"/>
      <c r="P101" s="278"/>
      <c r="Q101" s="278"/>
      <c r="R101" s="278"/>
      <c r="S101" s="278"/>
      <c r="T101" s="278"/>
      <c r="U101" s="278"/>
      <c r="V101" s="278"/>
      <c r="W101" s="278"/>
      <c r="X101" s="278"/>
      <c r="Y101" s="278"/>
      <c r="Z101" s="278">
        <f t="shared" ref="Z101" si="8">SUM(F101:Y101)</f>
        <v>0</v>
      </c>
      <c r="AA101" s="280"/>
      <c r="AB101" s="74"/>
      <c r="AC101" s="74"/>
      <c r="AD101" s="74"/>
      <c r="AE101" s="74"/>
      <c r="AF101" s="74"/>
      <c r="AG101" s="74"/>
      <c r="AH101" s="74"/>
      <c r="AI101" s="74"/>
      <c r="AJ101" s="74"/>
      <c r="AK101" s="74"/>
      <c r="AL101" s="74"/>
      <c r="AM101" s="74"/>
      <c r="AN101" s="76"/>
      <c r="AO101" s="76"/>
      <c r="AP101" s="76"/>
      <c r="AQ101" s="76"/>
      <c r="AR101" s="76"/>
      <c r="AS101" s="76"/>
      <c r="AT101" s="76"/>
      <c r="AU101" s="76"/>
      <c r="AV101" s="76"/>
      <c r="AW101" s="76"/>
      <c r="AX101" s="76"/>
      <c r="AY101" s="76"/>
      <c r="AZ101" s="76"/>
      <c r="BA101" s="76"/>
    </row>
    <row r="102" spans="1:53" s="77" customFormat="1" ht="12" thickBot="1">
      <c r="A102" s="291" t="s">
        <v>67</v>
      </c>
      <c r="B102" s="292">
        <v>0</v>
      </c>
      <c r="C102" s="293">
        <v>1156918763</v>
      </c>
      <c r="D102" s="293">
        <v>1156918763</v>
      </c>
      <c r="E102" s="293">
        <v>0</v>
      </c>
      <c r="F102" s="293">
        <v>0</v>
      </c>
      <c r="G102" s="293">
        <f t="shared" ref="G102:K102" si="9">SUM(G6:G101)</f>
        <v>885050087</v>
      </c>
      <c r="H102" s="293">
        <f t="shared" si="9"/>
        <v>-1169184604</v>
      </c>
      <c r="I102" s="293">
        <f>SUM(I6:I101)</f>
        <v>-476400924</v>
      </c>
      <c r="J102" s="293">
        <f t="shared" si="9"/>
        <v>0</v>
      </c>
      <c r="K102" s="293">
        <f t="shared" si="9"/>
        <v>-329879</v>
      </c>
      <c r="L102" s="293">
        <f t="shared" ref="L102:Y102" si="10">SUM(L6:L101)</f>
        <v>0</v>
      </c>
      <c r="M102" s="293">
        <f t="shared" si="10"/>
        <v>0</v>
      </c>
      <c r="N102" s="293">
        <f t="shared" si="10"/>
        <v>0</v>
      </c>
      <c r="O102" s="293">
        <f t="shared" si="10"/>
        <v>0</v>
      </c>
      <c r="P102" s="293">
        <f t="shared" si="10"/>
        <v>0</v>
      </c>
      <c r="Q102" s="293">
        <f t="shared" si="10"/>
        <v>0</v>
      </c>
      <c r="R102" s="293">
        <f>SUM(R6:R101)</f>
        <v>-5870279617</v>
      </c>
      <c r="S102" s="293">
        <f>SUM(S6:S101)</f>
        <v>38197660</v>
      </c>
      <c r="T102" s="293">
        <f t="shared" si="10"/>
        <v>0</v>
      </c>
      <c r="U102" s="293">
        <f t="shared" si="10"/>
        <v>0</v>
      </c>
      <c r="V102" s="293">
        <f t="shared" si="10"/>
        <v>0</v>
      </c>
      <c r="W102" s="293">
        <f t="shared" si="10"/>
        <v>0</v>
      </c>
      <c r="X102" s="293">
        <f t="shared" si="10"/>
        <v>0</v>
      </c>
      <c r="Y102" s="293">
        <f t="shared" si="10"/>
        <v>-119113011</v>
      </c>
      <c r="Z102" s="293">
        <f>SUM(Z6:Z101)</f>
        <v>-6712060288</v>
      </c>
      <c r="AA102" s="280"/>
      <c r="AB102" s="74"/>
      <c r="AC102" s="74"/>
      <c r="AD102" s="74"/>
      <c r="AE102" s="74"/>
      <c r="AF102" s="74"/>
      <c r="AG102" s="74"/>
      <c r="AH102" s="74"/>
      <c r="AI102" s="74"/>
      <c r="AJ102" s="74"/>
      <c r="AK102" s="74"/>
      <c r="AL102" s="74"/>
      <c r="AM102" s="74"/>
      <c r="AN102" s="76"/>
      <c r="AO102" s="76"/>
      <c r="AP102" s="76"/>
      <c r="AQ102" s="76"/>
      <c r="AR102" s="76"/>
      <c r="AS102" s="76"/>
      <c r="AT102" s="76"/>
      <c r="AU102" s="76"/>
      <c r="AV102" s="76"/>
      <c r="AW102" s="76"/>
      <c r="AX102" s="76"/>
      <c r="AY102" s="76"/>
      <c r="AZ102" s="76"/>
      <c r="BA102" s="76"/>
    </row>
    <row r="103" spans="1:53" thickTop="1">
      <c r="B103" s="392">
        <v>0</v>
      </c>
      <c r="C103" s="283"/>
      <c r="D103" s="283">
        <v>0</v>
      </c>
      <c r="E103" s="283"/>
      <c r="F103" s="283"/>
      <c r="G103" s="284"/>
      <c r="H103" s="284"/>
      <c r="I103" s="284"/>
      <c r="J103" s="284"/>
      <c r="K103" s="284"/>
      <c r="L103" s="284">
        <f>SUM(G102:L102)</f>
        <v>-760865320</v>
      </c>
      <c r="M103" s="284"/>
      <c r="N103" s="284"/>
      <c r="O103" s="284"/>
      <c r="P103" s="284"/>
      <c r="Q103" s="284"/>
      <c r="R103" s="284"/>
      <c r="S103" s="284"/>
      <c r="T103" s="284">
        <f>SUM(M102:T102)</f>
        <v>-5832081957</v>
      </c>
      <c r="U103" s="284"/>
      <c r="V103" s="284"/>
      <c r="W103" s="284"/>
      <c r="X103" s="284">
        <f>+SUM(U102:X102)</f>
        <v>0</v>
      </c>
      <c r="Y103" s="284">
        <f>Y102</f>
        <v>-119113011</v>
      </c>
      <c r="Z103" s="284">
        <f>+SUM(G102:Y102)</f>
        <v>-6712060288</v>
      </c>
      <c r="AA103" s="280" t="s">
        <v>1085</v>
      </c>
      <c r="AB103" s="74"/>
      <c r="AC103" s="74"/>
      <c r="AD103" s="74"/>
      <c r="AE103" s="74"/>
      <c r="AF103" s="74"/>
      <c r="AG103" s="74"/>
      <c r="AH103" s="74"/>
      <c r="AI103" s="74"/>
      <c r="AJ103" s="74"/>
      <c r="AK103" s="74"/>
      <c r="AL103" s="74"/>
      <c r="AM103" s="74"/>
    </row>
    <row r="104" spans="1:53" ht="14.25">
      <c r="A104" s="274"/>
      <c r="B104" s="285"/>
      <c r="C104" s="285"/>
      <c r="D104" s="285"/>
      <c r="E104" s="285"/>
      <c r="F104" s="285"/>
      <c r="G104" s="286"/>
      <c r="H104" s="286"/>
      <c r="I104" s="286"/>
      <c r="J104" s="286"/>
      <c r="K104" s="286"/>
      <c r="L104" s="286"/>
      <c r="M104" s="286"/>
      <c r="N104" s="286"/>
      <c r="O104" s="286"/>
      <c r="P104" s="286"/>
      <c r="Q104" s="286"/>
      <c r="R104" s="286">
        <v>6046867906</v>
      </c>
      <c r="S104" s="286">
        <f>18791130+25163572</f>
        <v>43954702</v>
      </c>
      <c r="T104" s="286"/>
      <c r="U104" s="286"/>
      <c r="V104" s="286"/>
      <c r="W104" s="286"/>
      <c r="X104" s="286"/>
      <c r="Y104" s="286"/>
      <c r="Z104" s="286"/>
      <c r="AA104" s="287">
        <f>Z102-Z103</f>
        <v>0</v>
      </c>
      <c r="AC104" s="74"/>
      <c r="AD104" s="74"/>
      <c r="AE104" s="74"/>
      <c r="AF104" s="74"/>
      <c r="AG104" s="74"/>
      <c r="AH104" s="74"/>
      <c r="AI104" s="74"/>
      <c r="AJ104" s="74"/>
      <c r="AK104" s="74"/>
      <c r="AL104" s="74"/>
      <c r="AM104" s="74"/>
    </row>
    <row r="105" spans="1:53">
      <c r="A105" s="270"/>
      <c r="B105" s="391"/>
      <c r="C105" s="287"/>
      <c r="D105" s="287"/>
      <c r="E105" s="287"/>
      <c r="F105" s="287"/>
      <c r="G105" s="287"/>
      <c r="H105" s="287"/>
      <c r="I105" s="287"/>
      <c r="J105" s="287"/>
      <c r="K105" s="287"/>
      <c r="L105" s="287"/>
      <c r="M105" s="287"/>
      <c r="N105" s="287"/>
      <c r="O105" s="287"/>
      <c r="P105" s="287"/>
      <c r="Q105" s="287" t="s">
        <v>1488</v>
      </c>
      <c r="R105" s="226">
        <v>-70000000</v>
      </c>
      <c r="T105" s="287"/>
      <c r="U105" s="287"/>
      <c r="V105" s="287"/>
      <c r="W105" s="287"/>
      <c r="X105" s="287"/>
      <c r="Y105" s="287"/>
      <c r="Z105" s="287"/>
      <c r="AA105" s="287">
        <f>+Z103-F6</f>
        <v>0</v>
      </c>
    </row>
    <row r="106" spans="1:53" ht="14.25">
      <c r="B106" s="283"/>
      <c r="C106" s="288"/>
      <c r="D106" s="283"/>
      <c r="E106" s="283"/>
      <c r="F106" s="289"/>
      <c r="G106" s="290"/>
      <c r="H106" s="290"/>
      <c r="I106" s="290"/>
      <c r="J106" s="290"/>
      <c r="K106" s="290"/>
      <c r="L106" s="290"/>
      <c r="M106" s="290"/>
      <c r="N106" s="290"/>
      <c r="O106" s="290"/>
      <c r="P106" s="290"/>
      <c r="Q106" s="290"/>
      <c r="T106" s="290"/>
      <c r="U106" s="290"/>
      <c r="V106" s="290"/>
      <c r="W106" s="290"/>
      <c r="X106" s="290"/>
      <c r="Y106" s="290"/>
      <c r="Z106" s="283"/>
      <c r="AA106" s="287">
        <f>+SUM(AA104:AA105)</f>
        <v>0</v>
      </c>
    </row>
    <row r="107" spans="1:53" ht="14.25">
      <c r="B107" s="398"/>
      <c r="G107" s="78"/>
      <c r="H107" s="78"/>
      <c r="I107" s="78"/>
      <c r="J107" s="78"/>
      <c r="K107" s="78"/>
      <c r="L107" s="78"/>
      <c r="M107" s="78"/>
      <c r="N107" s="78"/>
      <c r="O107" s="78"/>
      <c r="P107" s="78"/>
      <c r="Q107" s="78"/>
      <c r="R107" s="287">
        <f>+R102+R104+R105</f>
        <v>106588289</v>
      </c>
      <c r="S107" s="287">
        <f>+S102-S104</f>
        <v>-5757042</v>
      </c>
      <c r="T107" s="78"/>
      <c r="U107" s="78"/>
      <c r="V107" s="78"/>
      <c r="W107" s="78"/>
      <c r="X107" s="78"/>
      <c r="Y107" s="78"/>
      <c r="Z107" s="273"/>
    </row>
    <row r="108" spans="1:53" ht="15" customHeight="1">
      <c r="C108" s="398"/>
    </row>
    <row r="110" spans="1:53" ht="15" customHeight="1">
      <c r="B110" s="398"/>
    </row>
    <row r="111" spans="1:53" ht="15" customHeight="1">
      <c r="B111" s="398"/>
      <c r="C111" s="398"/>
    </row>
    <row r="112" spans="1:53" ht="15" customHeight="1">
      <c r="C112" s="398"/>
    </row>
  </sheetData>
  <autoFilter ref="A3:WWI107"/>
  <customSheetViews>
    <customSheetView guid="{970CBB53-F4B3-462F-AEFE-2BC403F5F0AD}">
      <pane xSplit="6" ySplit="3" topLeftCell="R57" activePane="bottomRight" state="frozen"/>
      <selection pane="bottomRight" activeCell="U70" sqref="U70"/>
      <pageMargins left="0.7" right="0.7" top="0.75" bottom="0.75" header="0.3" footer="0.3"/>
      <pageSetup orientation="portrait" r:id="rId1"/>
    </customSheetView>
    <customSheetView guid="{7F8679DA-D059-4901-ACAC-85DFCE49504A}">
      <pane xSplit="6" ySplit="3" topLeftCell="G4" activePane="bottomRight" state="frozen"/>
      <selection pane="bottomRight" activeCell="G4" sqref="G4"/>
      <pageMargins left="0.7" right="0.7" top="0.75" bottom="0.75" header="0.3" footer="0.3"/>
      <pageSetup orientation="portrait" r:id="rId2"/>
    </customSheetView>
    <customSheetView guid="{599159CD-1620-491F-A2F6-FFBFC633DFF1}">
      <pane xSplit="6" ySplit="3" topLeftCell="G4" activePane="bottomRight" state="frozen"/>
      <selection pane="bottomRight" activeCell="G4" sqref="G4"/>
      <pageMargins left="0.7" right="0.7" top="0.75" bottom="0.75" header="0.3" footer="0.3"/>
      <pageSetup orientation="portrait" r:id="rId3"/>
    </customSheetView>
  </customSheetViews>
  <mergeCells count="8">
    <mergeCell ref="A1:Z1"/>
    <mergeCell ref="A2:A3"/>
    <mergeCell ref="C2:D2"/>
    <mergeCell ref="G2:L2"/>
    <mergeCell ref="U2:X2"/>
    <mergeCell ref="Y2:Y3"/>
    <mergeCell ref="Z2:Z3"/>
    <mergeCell ref="M2:T2"/>
  </mergeCell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499984740745262"/>
  </sheetPr>
  <dimension ref="A1:O100"/>
  <sheetViews>
    <sheetView showGridLines="0" zoomScale="90" zoomScaleNormal="90" zoomScaleSheetLayoutView="90" workbookViewId="0"/>
  </sheetViews>
  <sheetFormatPr baseColWidth="10" defaultColWidth="11.42578125" defaultRowHeight="15"/>
  <cols>
    <col min="1" max="1" width="3.5703125" style="65" customWidth="1"/>
    <col min="2" max="3" width="11.42578125" style="65"/>
    <col min="4" max="4" width="13.5703125" style="65" bestFit="1" customWidth="1"/>
    <col min="5" max="5" width="11.42578125" style="65"/>
    <col min="6" max="6" width="16.140625" style="65" customWidth="1"/>
    <col min="7" max="7" width="17.7109375" style="65" customWidth="1"/>
    <col min="8" max="8" width="17.85546875" style="65" customWidth="1"/>
    <col min="9" max="9" width="11.42578125" style="65"/>
    <col min="10" max="10" width="8.85546875" style="65" customWidth="1"/>
    <col min="11" max="11" width="13.42578125" style="65" customWidth="1"/>
    <col min="12" max="12" width="4.42578125" style="65" customWidth="1"/>
    <col min="13" max="13" width="11.42578125" style="301"/>
    <col min="14" max="16384" width="11.42578125" style="61"/>
  </cols>
  <sheetData>
    <row r="1" spans="1:15" ht="19.5">
      <c r="B1" s="987" t="s">
        <v>1180</v>
      </c>
      <c r="C1" s="987"/>
      <c r="D1" s="987"/>
      <c r="E1" s="987"/>
      <c r="F1" s="987"/>
      <c r="G1" s="987"/>
      <c r="H1" s="987"/>
      <c r="I1" s="987"/>
      <c r="J1" s="987"/>
      <c r="K1" s="987"/>
    </row>
    <row r="2" spans="1:15" ht="4.1500000000000004" customHeight="1">
      <c r="B2" s="359"/>
      <c r="C2" s="359"/>
      <c r="D2" s="359"/>
      <c r="E2" s="359"/>
      <c r="F2" s="359"/>
      <c r="G2" s="359"/>
      <c r="H2" s="359"/>
      <c r="I2" s="359"/>
      <c r="J2" s="359"/>
      <c r="K2" s="359"/>
    </row>
    <row r="3" spans="1:15" ht="15.75">
      <c r="B3" s="1000" t="s">
        <v>1472</v>
      </c>
      <c r="C3" s="1000"/>
      <c r="D3" s="1000"/>
      <c r="E3" s="1000"/>
      <c r="F3" s="1000"/>
      <c r="G3" s="1000"/>
      <c r="H3" s="1000"/>
      <c r="I3" s="1000"/>
      <c r="J3" s="1000"/>
      <c r="K3" s="1000"/>
    </row>
    <row r="4" spans="1:15" ht="17.45" customHeight="1">
      <c r="B4" s="981" t="s">
        <v>1473</v>
      </c>
      <c r="C4" s="981"/>
      <c r="D4" s="981"/>
      <c r="E4" s="981"/>
      <c r="F4" s="981"/>
      <c r="G4" s="981"/>
      <c r="H4" s="981"/>
      <c r="I4" s="981"/>
      <c r="J4" s="981"/>
      <c r="K4" s="981"/>
    </row>
    <row r="5" spans="1:15" ht="15.75">
      <c r="B5" s="4"/>
      <c r="C5" s="4"/>
      <c r="D5" s="4"/>
      <c r="E5" s="4"/>
      <c r="F5" s="4"/>
      <c r="G5" s="4"/>
      <c r="H5" s="4"/>
      <c r="I5" s="4"/>
      <c r="J5" s="4"/>
      <c r="K5" s="4"/>
    </row>
    <row r="6" spans="1:15" ht="15.75">
      <c r="B6" s="89" t="s">
        <v>1087</v>
      </c>
      <c r="C6" s="4"/>
      <c r="D6" s="4"/>
      <c r="E6" s="4"/>
      <c r="F6" s="4"/>
      <c r="G6" s="4"/>
      <c r="H6" s="4"/>
      <c r="I6" s="4"/>
      <c r="J6" s="4"/>
      <c r="K6" s="4"/>
    </row>
    <row r="7" spans="1:15" ht="10.15" customHeight="1"/>
    <row r="8" spans="1:15" s="63" customFormat="1" ht="81.599999999999994" customHeight="1">
      <c r="A8" s="175"/>
      <c r="B8" s="997" t="s">
        <v>1489</v>
      </c>
      <c r="C8" s="998"/>
      <c r="D8" s="998"/>
      <c r="E8" s="998"/>
      <c r="F8" s="998"/>
      <c r="G8" s="998"/>
      <c r="H8" s="998"/>
      <c r="I8" s="998"/>
      <c r="J8" s="998"/>
      <c r="K8" s="999"/>
      <c r="L8" s="985"/>
      <c r="M8" s="986"/>
      <c r="N8" s="986"/>
      <c r="O8" s="986"/>
    </row>
    <row r="9" spans="1:15">
      <c r="B9" s="176"/>
      <c r="C9" s="176"/>
      <c r="D9" s="176"/>
      <c r="E9" s="176"/>
      <c r="F9" s="176"/>
      <c r="G9" s="176"/>
      <c r="H9" s="176"/>
      <c r="I9" s="176"/>
      <c r="J9" s="176"/>
      <c r="K9" s="176"/>
    </row>
    <row r="10" spans="1:15">
      <c r="B10" s="176"/>
      <c r="C10" s="176"/>
      <c r="D10" s="176"/>
      <c r="E10" s="176"/>
      <c r="F10" s="176"/>
      <c r="G10" s="176"/>
      <c r="H10" s="176"/>
      <c r="I10" s="176"/>
      <c r="J10" s="176"/>
      <c r="K10" s="176"/>
    </row>
    <row r="11" spans="1:15" ht="15.75">
      <c r="B11" s="89" t="s">
        <v>1086</v>
      </c>
      <c r="C11" s="4"/>
      <c r="D11" s="4"/>
      <c r="E11" s="4"/>
      <c r="F11" s="4"/>
      <c r="G11" s="4"/>
      <c r="H11" s="4"/>
      <c r="I11" s="4"/>
      <c r="J11" s="4"/>
      <c r="K11" s="4"/>
    </row>
    <row r="12" spans="1:15" ht="10.15" customHeight="1"/>
    <row r="13" spans="1:15">
      <c r="B13" s="89" t="s">
        <v>257</v>
      </c>
    </row>
    <row r="14" spans="1:15" ht="10.15" customHeight="1"/>
    <row r="15" spans="1:15" ht="48.6" customHeight="1">
      <c r="B15" s="975" t="s">
        <v>1202</v>
      </c>
      <c r="C15" s="976"/>
      <c r="D15" s="976"/>
      <c r="E15" s="976"/>
      <c r="F15" s="976"/>
      <c r="G15" s="976"/>
      <c r="H15" s="976"/>
      <c r="I15" s="976"/>
      <c r="J15" s="976"/>
      <c r="K15" s="977"/>
      <c r="M15" s="302"/>
    </row>
    <row r="16" spans="1:15" ht="10.15" customHeight="1">
      <c r="B16" s="80"/>
      <c r="K16" s="66"/>
    </row>
    <row r="17" spans="2:11" ht="46.15" customHeight="1">
      <c r="B17" s="988" t="s">
        <v>1371</v>
      </c>
      <c r="C17" s="1001"/>
      <c r="D17" s="1001"/>
      <c r="E17" s="1001"/>
      <c r="F17" s="1001"/>
      <c r="G17" s="1001"/>
      <c r="H17" s="1001"/>
      <c r="I17" s="1001"/>
      <c r="J17" s="1001"/>
      <c r="K17" s="1002"/>
    </row>
    <row r="18" spans="2:11" ht="10.15" customHeight="1">
      <c r="B18" s="80"/>
      <c r="K18" s="66"/>
    </row>
    <row r="19" spans="2:11" ht="27.75" customHeight="1">
      <c r="B19" s="988" t="s">
        <v>1088</v>
      </c>
      <c r="C19" s="989"/>
      <c r="D19" s="989"/>
      <c r="E19" s="989"/>
      <c r="F19" s="989"/>
      <c r="G19" s="989"/>
      <c r="H19" s="989"/>
      <c r="I19" s="989"/>
      <c r="J19" s="989"/>
      <c r="K19" s="990"/>
    </row>
    <row r="20" spans="2:11" ht="7.9" customHeight="1">
      <c r="B20" s="994"/>
      <c r="C20" s="995"/>
      <c r="D20" s="995"/>
      <c r="E20" s="995"/>
      <c r="F20" s="995"/>
      <c r="G20" s="995"/>
      <c r="H20" s="995"/>
      <c r="I20" s="995"/>
      <c r="J20" s="995"/>
      <c r="K20" s="996"/>
    </row>
    <row r="21" spans="2:11" ht="27.6" customHeight="1">
      <c r="B21" s="988" t="s">
        <v>1203</v>
      </c>
      <c r="C21" s="1001"/>
      <c r="D21" s="1001"/>
      <c r="E21" s="1001"/>
      <c r="F21" s="1001"/>
      <c r="G21" s="1001"/>
      <c r="H21" s="1001"/>
      <c r="I21" s="1001"/>
      <c r="J21" s="1001"/>
      <c r="K21" s="1002"/>
    </row>
    <row r="22" spans="2:11" ht="16.149999999999999" customHeight="1">
      <c r="B22" s="991"/>
      <c r="C22" s="992"/>
      <c r="D22" s="992"/>
      <c r="E22" s="992"/>
      <c r="F22" s="992"/>
      <c r="G22" s="992"/>
      <c r="H22" s="992"/>
      <c r="I22" s="992"/>
      <c r="J22" s="992"/>
      <c r="K22" s="993"/>
    </row>
    <row r="23" spans="2:11" ht="16.149999999999999" customHeight="1">
      <c r="B23" s="471"/>
      <c r="C23" s="471"/>
      <c r="D23" s="471"/>
      <c r="E23" s="471"/>
      <c r="F23" s="471"/>
      <c r="G23" s="471"/>
      <c r="H23" s="471"/>
      <c r="I23" s="471"/>
      <c r="J23" s="471"/>
      <c r="K23" s="471"/>
    </row>
    <row r="24" spans="2:11" ht="12.75" customHeight="1">
      <c r="B24" s="304" t="s">
        <v>339</v>
      </c>
    </row>
    <row r="25" spans="2:11" ht="13.15" customHeight="1"/>
    <row r="26" spans="2:11" ht="13.15" customHeight="1">
      <c r="B26" s="65" t="s">
        <v>1217</v>
      </c>
    </row>
    <row r="27" spans="2:11" ht="13.15" customHeight="1" thickBot="1"/>
    <row r="28" spans="2:11" ht="24.6" customHeight="1">
      <c r="B28" s="958"/>
      <c r="C28" s="960" t="s">
        <v>1218</v>
      </c>
      <c r="D28" s="961"/>
      <c r="E28" s="964" t="s">
        <v>1219</v>
      </c>
      <c r="F28" s="477" t="s">
        <v>1220</v>
      </c>
      <c r="G28" s="477" t="s">
        <v>1222</v>
      </c>
      <c r="H28" s="477" t="s">
        <v>1223</v>
      </c>
    </row>
    <row r="29" spans="2:11" ht="24" customHeight="1" thickBot="1">
      <c r="B29" s="959"/>
      <c r="C29" s="962"/>
      <c r="D29" s="963"/>
      <c r="E29" s="965"/>
      <c r="F29" s="478" t="s">
        <v>1221</v>
      </c>
      <c r="G29" s="478" t="s">
        <v>1221</v>
      </c>
      <c r="H29" s="478" t="s">
        <v>1221</v>
      </c>
    </row>
    <row r="30" spans="2:11" ht="13.15" customHeight="1" thickBot="1">
      <c r="B30" s="479"/>
      <c r="C30" s="478" t="s">
        <v>1224</v>
      </c>
      <c r="D30" s="478" t="s">
        <v>1225</v>
      </c>
      <c r="E30" s="480"/>
      <c r="F30" s="480"/>
      <c r="G30" s="480"/>
      <c r="H30" s="480"/>
    </row>
    <row r="31" spans="2:11" ht="20.25" customHeight="1" thickBot="1">
      <c r="B31" s="481" t="s">
        <v>1227</v>
      </c>
      <c r="C31" s="482" t="s">
        <v>537</v>
      </c>
      <c r="D31" s="483">
        <v>18200</v>
      </c>
      <c r="E31" s="482" t="s">
        <v>1226</v>
      </c>
      <c r="F31" s="484">
        <v>1000000</v>
      </c>
      <c r="G31" s="484">
        <v>18200000000</v>
      </c>
      <c r="H31" s="484">
        <v>18200000000</v>
      </c>
    </row>
    <row r="32" spans="2:11" ht="27.75" customHeight="1" thickBot="1">
      <c r="B32" s="481" t="s">
        <v>1467</v>
      </c>
      <c r="C32" s="482" t="s">
        <v>537</v>
      </c>
      <c r="D32" s="483">
        <v>18200</v>
      </c>
      <c r="E32" s="482" t="s">
        <v>1226</v>
      </c>
      <c r="F32" s="484">
        <v>1000000</v>
      </c>
      <c r="G32" s="484">
        <v>18200000000</v>
      </c>
      <c r="H32" s="484">
        <v>18200000000</v>
      </c>
    </row>
    <row r="33" spans="1:13" ht="13.15" customHeight="1"/>
    <row r="35" spans="1:13">
      <c r="B35" s="304" t="s">
        <v>1228</v>
      </c>
    </row>
    <row r="36" spans="1:13" ht="10.15" customHeight="1"/>
    <row r="37" spans="1:13" s="63" customFormat="1" ht="28.9" customHeight="1">
      <c r="A37" s="175"/>
      <c r="B37" s="972" t="s">
        <v>1481</v>
      </c>
      <c r="C37" s="973"/>
      <c r="D37" s="973"/>
      <c r="E37" s="973"/>
      <c r="F37" s="973"/>
      <c r="G37" s="973"/>
      <c r="H37" s="973"/>
      <c r="I37" s="973"/>
      <c r="J37" s="973"/>
      <c r="K37" s="974"/>
      <c r="L37" s="175"/>
      <c r="M37" s="302"/>
    </row>
    <row r="38" spans="1:13" ht="13.15" customHeight="1"/>
    <row r="39" spans="1:13">
      <c r="B39" s="89" t="s">
        <v>1089</v>
      </c>
    </row>
    <row r="41" spans="1:13">
      <c r="B41" s="89" t="s">
        <v>340</v>
      </c>
    </row>
    <row r="42" spans="1:13" ht="10.15" customHeight="1"/>
    <row r="43" spans="1:13">
      <c r="B43" s="65" t="s">
        <v>341</v>
      </c>
    </row>
    <row r="45" spans="1:13">
      <c r="B45" s="89" t="s">
        <v>342</v>
      </c>
    </row>
    <row r="46" spans="1:13" ht="10.15" customHeight="1"/>
    <row r="47" spans="1:13" ht="36.6" customHeight="1">
      <c r="B47" s="975" t="s">
        <v>1229</v>
      </c>
      <c r="C47" s="976"/>
      <c r="D47" s="976"/>
      <c r="E47" s="976"/>
      <c r="F47" s="976"/>
      <c r="G47" s="976"/>
      <c r="H47" s="976"/>
      <c r="I47" s="976"/>
      <c r="J47" s="976"/>
      <c r="K47" s="977"/>
    </row>
    <row r="48" spans="1:13" ht="103.15" customHeight="1">
      <c r="B48" s="978" t="s">
        <v>1372</v>
      </c>
      <c r="C48" s="979"/>
      <c r="D48" s="979"/>
      <c r="E48" s="979"/>
      <c r="F48" s="979"/>
      <c r="G48" s="979"/>
      <c r="H48" s="979"/>
      <c r="I48" s="979"/>
      <c r="J48" s="979"/>
      <c r="K48" s="980"/>
    </row>
    <row r="49" spans="2:11">
      <c r="B49" s="176"/>
      <c r="C49" s="176"/>
      <c r="D49" s="176"/>
      <c r="E49" s="176"/>
      <c r="F49" s="176"/>
      <c r="G49" s="176"/>
      <c r="H49" s="176"/>
      <c r="I49" s="176"/>
      <c r="J49" s="176"/>
      <c r="K49" s="176"/>
    </row>
    <row r="50" spans="2:11">
      <c r="B50" s="141" t="s">
        <v>343</v>
      </c>
      <c r="C50" s="176"/>
      <c r="D50" s="176"/>
      <c r="E50" s="176"/>
      <c r="F50" s="176"/>
      <c r="G50" s="176"/>
      <c r="H50" s="176"/>
      <c r="I50" s="176"/>
      <c r="J50" s="176"/>
      <c r="K50" s="176"/>
    </row>
    <row r="51" spans="2:11" ht="10.15" customHeight="1"/>
    <row r="52" spans="2:11" ht="50.25" customHeight="1">
      <c r="B52" s="975" t="s">
        <v>1373</v>
      </c>
      <c r="C52" s="976"/>
      <c r="D52" s="976"/>
      <c r="E52" s="976"/>
      <c r="F52" s="976"/>
      <c r="G52" s="976"/>
      <c r="H52" s="976"/>
      <c r="I52" s="976"/>
      <c r="J52" s="976"/>
      <c r="K52" s="977"/>
    </row>
    <row r="53" spans="2:11" ht="45.75" customHeight="1">
      <c r="B53" s="1003" t="s">
        <v>1230</v>
      </c>
      <c r="C53" s="1004"/>
      <c r="D53" s="1004"/>
      <c r="E53" s="1004"/>
      <c r="F53" s="1004"/>
      <c r="G53" s="1004"/>
      <c r="H53" s="1004"/>
      <c r="I53" s="1004"/>
      <c r="J53" s="1004"/>
      <c r="K53" s="1005"/>
    </row>
    <row r="54" spans="2:11">
      <c r="B54" s="176"/>
      <c r="C54" s="176"/>
      <c r="D54" s="176"/>
      <c r="E54" s="176"/>
      <c r="F54" s="176"/>
      <c r="G54" s="176"/>
      <c r="H54" s="176"/>
      <c r="I54" s="176"/>
      <c r="J54" s="176"/>
      <c r="K54" s="176"/>
    </row>
    <row r="55" spans="2:11">
      <c r="B55" s="141" t="s">
        <v>344</v>
      </c>
      <c r="C55" s="176"/>
      <c r="D55" s="176"/>
      <c r="E55" s="176"/>
      <c r="F55" s="176"/>
      <c r="G55" s="176"/>
      <c r="H55" s="176"/>
      <c r="I55" s="176"/>
      <c r="J55" s="176"/>
      <c r="K55" s="176"/>
    </row>
    <row r="56" spans="2:11" ht="10.15" customHeight="1"/>
    <row r="57" spans="2:11" ht="43.15" customHeight="1">
      <c r="B57" s="997" t="s">
        <v>345</v>
      </c>
      <c r="C57" s="998"/>
      <c r="D57" s="998"/>
      <c r="E57" s="998"/>
      <c r="F57" s="998"/>
      <c r="G57" s="998"/>
      <c r="H57" s="998"/>
      <c r="I57" s="998"/>
      <c r="J57" s="998"/>
      <c r="K57" s="999"/>
    </row>
    <row r="58" spans="2:11">
      <c r="B58" s="295"/>
      <c r="C58" s="295"/>
      <c r="D58" s="295"/>
      <c r="E58" s="295"/>
      <c r="F58" s="295"/>
      <c r="G58" s="295"/>
      <c r="H58" s="295"/>
      <c r="I58" s="295"/>
      <c r="J58" s="295"/>
      <c r="K58" s="295"/>
    </row>
    <row r="59" spans="2:11">
      <c r="B59" s="89" t="s">
        <v>346</v>
      </c>
      <c r="C59" s="176"/>
      <c r="D59" s="176"/>
      <c r="E59" s="176"/>
      <c r="F59" s="176"/>
      <c r="G59" s="176"/>
      <c r="H59" s="176"/>
      <c r="I59" s="176"/>
      <c r="J59" s="176"/>
      <c r="K59" s="176"/>
    </row>
    <row r="60" spans="2:11" ht="10.15" customHeight="1">
      <c r="B60" s="89"/>
    </row>
    <row r="61" spans="2:11">
      <c r="B61" s="141" t="s">
        <v>1090</v>
      </c>
      <c r="C61" s="295"/>
      <c r="D61" s="295"/>
      <c r="E61" s="295"/>
      <c r="F61" s="295"/>
      <c r="G61" s="295"/>
      <c r="H61" s="295"/>
      <c r="I61" s="295"/>
      <c r="J61" s="295"/>
      <c r="K61" s="295"/>
    </row>
    <row r="62" spans="2:11" ht="10.15" customHeight="1"/>
    <row r="63" spans="2:11" ht="42.6" customHeight="1">
      <c r="B63" s="997" t="s">
        <v>1146</v>
      </c>
      <c r="C63" s="998"/>
      <c r="D63" s="998"/>
      <c r="E63" s="998"/>
      <c r="F63" s="998"/>
      <c r="G63" s="998"/>
      <c r="H63" s="998"/>
      <c r="I63" s="998"/>
      <c r="J63" s="998"/>
      <c r="K63" s="999"/>
    </row>
    <row r="64" spans="2:11">
      <c r="B64" s="295"/>
      <c r="C64" s="295"/>
      <c r="D64" s="295"/>
      <c r="E64" s="295"/>
      <c r="F64" s="295"/>
      <c r="G64" s="295"/>
      <c r="H64" s="295"/>
      <c r="I64" s="295"/>
      <c r="J64" s="295"/>
      <c r="K64" s="295"/>
    </row>
    <row r="65" spans="2:11" ht="13.9" customHeight="1">
      <c r="B65" s="141" t="s">
        <v>1094</v>
      </c>
      <c r="C65" s="141"/>
      <c r="D65" s="141"/>
      <c r="E65" s="141"/>
      <c r="F65" s="141"/>
      <c r="G65" s="141"/>
      <c r="H65" s="141"/>
      <c r="I65" s="141"/>
      <c r="J65" s="141"/>
      <c r="K65" s="141"/>
    </row>
    <row r="66" spans="2:11" ht="10.15" customHeight="1"/>
    <row r="67" spans="2:11" ht="12" customHeight="1">
      <c r="B67" s="89" t="s">
        <v>1091</v>
      </c>
      <c r="C67" s="61"/>
    </row>
    <row r="68" spans="2:11" ht="10.15" customHeight="1"/>
    <row r="69" spans="2:11" ht="38.25" customHeight="1">
      <c r="B69" s="1006" t="s">
        <v>1231</v>
      </c>
      <c r="C69" s="1007"/>
      <c r="D69" s="1007"/>
      <c r="E69" s="1007"/>
      <c r="F69" s="1007"/>
      <c r="G69" s="1007"/>
      <c r="H69" s="1007"/>
      <c r="I69" s="1007"/>
      <c r="J69" s="1007"/>
      <c r="K69" s="1008"/>
    </row>
    <row r="70" spans="2:11" ht="10.15" customHeight="1"/>
    <row r="71" spans="2:11">
      <c r="B71" s="89" t="s">
        <v>1092</v>
      </c>
      <c r="C71" s="295"/>
      <c r="D71" s="295"/>
      <c r="E71" s="295"/>
      <c r="F71" s="295"/>
      <c r="G71" s="295"/>
      <c r="H71" s="295"/>
      <c r="I71" s="295"/>
      <c r="J71" s="295"/>
      <c r="K71" s="295"/>
    </row>
    <row r="72" spans="2:11" ht="10.15" customHeight="1"/>
    <row r="73" spans="2:11" ht="12.6" customHeight="1">
      <c r="B73" s="955" t="s">
        <v>1093</v>
      </c>
      <c r="C73" s="956"/>
      <c r="D73" s="956"/>
      <c r="E73" s="956"/>
      <c r="F73" s="956"/>
      <c r="G73" s="956"/>
      <c r="H73" s="956"/>
      <c r="I73" s="956"/>
      <c r="J73" s="956"/>
      <c r="K73" s="957"/>
    </row>
    <row r="74" spans="2:11" ht="8.4499999999999993" customHeight="1">
      <c r="B74" s="80"/>
      <c r="K74" s="66"/>
    </row>
    <row r="75" spans="2:11" ht="25.15" customHeight="1">
      <c r="B75" s="982" t="s">
        <v>1374</v>
      </c>
      <c r="C75" s="983"/>
      <c r="D75" s="983"/>
      <c r="E75" s="983"/>
      <c r="F75" s="983"/>
      <c r="G75" s="983"/>
      <c r="H75" s="983"/>
      <c r="I75" s="983"/>
      <c r="J75" s="983"/>
      <c r="K75" s="984"/>
    </row>
    <row r="76" spans="2:11" ht="8.4499999999999993" customHeight="1">
      <c r="B76" s="80"/>
      <c r="K76" s="66"/>
    </row>
    <row r="77" spans="2:11" ht="25.15" customHeight="1">
      <c r="B77" s="969" t="s">
        <v>347</v>
      </c>
      <c r="C77" s="970"/>
      <c r="D77" s="970"/>
      <c r="E77" s="970"/>
      <c r="F77" s="970"/>
      <c r="G77" s="970"/>
      <c r="H77" s="970"/>
      <c r="I77" s="970"/>
      <c r="J77" s="970"/>
      <c r="K77" s="971"/>
    </row>
    <row r="78" spans="2:11" ht="13.15" customHeight="1">
      <c r="B78" s="295"/>
      <c r="C78" s="295"/>
      <c r="D78" s="295"/>
      <c r="E78" s="295"/>
      <c r="F78" s="295"/>
      <c r="G78" s="295"/>
      <c r="H78" s="295"/>
      <c r="I78" s="295"/>
      <c r="J78" s="295"/>
      <c r="K78" s="295"/>
    </row>
    <row r="79" spans="2:11">
      <c r="B79" s="89" t="s">
        <v>348</v>
      </c>
    </row>
    <row r="80" spans="2:11" ht="10.15" customHeight="1"/>
    <row r="81" spans="1:13" s="62" customFormat="1" ht="28.15" customHeight="1">
      <c r="A81" s="297"/>
      <c r="B81" s="966" t="s">
        <v>1232</v>
      </c>
      <c r="C81" s="967"/>
      <c r="D81" s="967"/>
      <c r="E81" s="967"/>
      <c r="F81" s="967"/>
      <c r="G81" s="967"/>
      <c r="H81" s="967"/>
      <c r="I81" s="967"/>
      <c r="J81" s="967"/>
      <c r="K81" s="968"/>
      <c r="L81" s="297"/>
      <c r="M81" s="303"/>
    </row>
    <row r="82" spans="1:13" ht="6.6" customHeight="1">
      <c r="B82" s="80"/>
      <c r="K82" s="66"/>
    </row>
    <row r="83" spans="1:13" ht="25.9" customHeight="1">
      <c r="B83" s="949" t="s">
        <v>1233</v>
      </c>
      <c r="C83" s="950"/>
      <c r="D83" s="950"/>
      <c r="E83" s="950"/>
      <c r="F83" s="950"/>
      <c r="G83" s="950"/>
      <c r="H83" s="950"/>
      <c r="I83" s="950"/>
      <c r="J83" s="950"/>
      <c r="K83" s="951"/>
    </row>
    <row r="84" spans="1:13" ht="13.5" customHeight="1">
      <c r="B84" s="177"/>
      <c r="C84" s="177"/>
      <c r="D84" s="177"/>
      <c r="E84" s="177"/>
      <c r="F84" s="177"/>
      <c r="G84" s="177"/>
      <c r="H84" s="177"/>
      <c r="I84" s="177"/>
      <c r="J84" s="177"/>
      <c r="K84" s="177"/>
    </row>
    <row r="85" spans="1:13">
      <c r="B85" s="89" t="s">
        <v>1234</v>
      </c>
    </row>
    <row r="86" spans="1:13" ht="10.15" customHeight="1"/>
    <row r="87" spans="1:13" ht="30" customHeight="1">
      <c r="B87" s="952" t="s">
        <v>1096</v>
      </c>
      <c r="C87" s="953"/>
      <c r="D87" s="953"/>
      <c r="E87" s="953"/>
      <c r="F87" s="953"/>
      <c r="G87" s="953"/>
      <c r="H87" s="953"/>
      <c r="I87" s="953"/>
      <c r="J87" s="953"/>
      <c r="K87" s="954"/>
    </row>
    <row r="88" spans="1:13" ht="6.6" customHeight="1">
      <c r="B88" s="80"/>
      <c r="K88" s="66"/>
    </row>
    <row r="89" spans="1:13" ht="28.15" customHeight="1">
      <c r="B89" s="946" t="s">
        <v>1151</v>
      </c>
      <c r="C89" s="947"/>
      <c r="D89" s="947"/>
      <c r="E89" s="947"/>
      <c r="F89" s="947"/>
      <c r="G89" s="947"/>
      <c r="H89" s="947"/>
      <c r="I89" s="947"/>
      <c r="J89" s="947"/>
      <c r="K89" s="948"/>
    </row>
    <row r="90" spans="1:13">
      <c r="B90" s="175"/>
      <c r="C90" s="175"/>
      <c r="D90" s="175"/>
      <c r="E90" s="175"/>
      <c r="F90" s="175"/>
      <c r="G90" s="175"/>
      <c r="H90" s="175"/>
      <c r="I90" s="175"/>
      <c r="J90" s="175"/>
      <c r="K90" s="175"/>
    </row>
    <row r="91" spans="1:13">
      <c r="B91" s="89" t="s">
        <v>1235</v>
      </c>
      <c r="C91" s="175"/>
      <c r="D91" s="175"/>
      <c r="E91" s="175"/>
      <c r="F91" s="175"/>
      <c r="G91" s="175"/>
      <c r="H91" s="175"/>
      <c r="I91" s="175"/>
      <c r="J91" s="175"/>
      <c r="K91" s="175"/>
    </row>
    <row r="92" spans="1:13" ht="10.15" customHeight="1"/>
    <row r="93" spans="1:13" ht="238.9" customHeight="1">
      <c r="B93" s="943" t="s">
        <v>1375</v>
      </c>
      <c r="C93" s="944"/>
      <c r="D93" s="944"/>
      <c r="E93" s="944"/>
      <c r="F93" s="944"/>
      <c r="G93" s="944"/>
      <c r="H93" s="944"/>
      <c r="I93" s="944"/>
      <c r="J93" s="944"/>
      <c r="K93" s="945"/>
    </row>
    <row r="95" spans="1:13">
      <c r="B95" s="89" t="s">
        <v>1095</v>
      </c>
      <c r="C95" s="89"/>
      <c r="D95" s="89"/>
      <c r="E95" s="89"/>
      <c r="F95" s="89"/>
      <c r="G95" s="89"/>
    </row>
    <row r="96" spans="1:13" ht="16.149999999999999" customHeight="1">
      <c r="B96" s="950"/>
      <c r="C96" s="950"/>
      <c r="D96" s="950"/>
      <c r="E96" s="950"/>
      <c r="F96" s="950"/>
      <c r="G96" s="950"/>
      <c r="H96" s="950"/>
      <c r="I96" s="950"/>
      <c r="J96" s="950"/>
      <c r="K96" s="950"/>
    </row>
    <row r="97" spans="2:11" ht="40.9" customHeight="1">
      <c r="B97" s="943" t="s">
        <v>1376</v>
      </c>
      <c r="C97" s="944"/>
      <c r="D97" s="944"/>
      <c r="E97" s="944"/>
      <c r="F97" s="944"/>
      <c r="G97" s="944"/>
      <c r="H97" s="944"/>
      <c r="I97" s="944"/>
      <c r="J97" s="944"/>
      <c r="K97" s="945"/>
    </row>
    <row r="99" spans="2:11" ht="15.75">
      <c r="D99" s="4"/>
      <c r="G99" s="4"/>
      <c r="I99" s="4"/>
      <c r="J99" s="4"/>
    </row>
    <row r="100" spans="2:11">
      <c r="B100" s="298"/>
      <c r="E100" s="61"/>
      <c r="F100" s="299"/>
      <c r="H100" s="300"/>
      <c r="I100" s="61"/>
      <c r="K100" s="61"/>
    </row>
  </sheetData>
  <customSheetViews>
    <customSheetView guid="{970CBB53-F4B3-462F-AEFE-2BC403F5F0AD}" showPageBreaks="1" showGridLines="0" printArea="1" view="pageBreakPreview" topLeftCell="A46">
      <pageMargins left="0.7" right="0.7" top="0.75" bottom="0.75" header="0.3" footer="0.3"/>
      <pageSetup scale="73" orientation="portrait" r:id="rId1"/>
    </customSheetView>
    <customSheetView guid="{7F8679DA-D059-4901-ACAC-85DFCE49504A}" scale="90" showGridLines="0" topLeftCell="A71">
      <selection activeCell="B63" sqref="B63:K63"/>
      <rowBreaks count="1" manualBreakCount="1">
        <brk id="54" max="11" man="1"/>
      </rowBreaks>
      <pageMargins left="0.7" right="0.7" top="0.75" bottom="0.75" header="0.3" footer="0.3"/>
      <pageSetup scale="62" orientation="portrait" r:id="rId2"/>
    </customSheetView>
    <customSheetView guid="{599159CD-1620-491F-A2F6-FFBFC633DFF1}" scale="90" showGridLines="0" printArea="1">
      <selection activeCell="M5" sqref="M5"/>
      <rowBreaks count="1" manualBreakCount="1">
        <brk id="55" max="11" man="1"/>
      </rowBreaks>
      <pageMargins left="0.7" right="0.7" top="0.75" bottom="0.75" header="0.3" footer="0.3"/>
      <pageSetup scale="62" orientation="portrait" r:id="rId3"/>
    </customSheetView>
  </customSheetViews>
  <mergeCells count="32">
    <mergeCell ref="B4:K4"/>
    <mergeCell ref="B75:K75"/>
    <mergeCell ref="L8:O8"/>
    <mergeCell ref="B1:K1"/>
    <mergeCell ref="B19:K19"/>
    <mergeCell ref="B22:K22"/>
    <mergeCell ref="B20:K20"/>
    <mergeCell ref="B8:K8"/>
    <mergeCell ref="B3:K3"/>
    <mergeCell ref="B15:K15"/>
    <mergeCell ref="B21:K21"/>
    <mergeCell ref="B17:K17"/>
    <mergeCell ref="B53:K53"/>
    <mergeCell ref="B57:K57"/>
    <mergeCell ref="B63:K63"/>
    <mergeCell ref="B69:K69"/>
    <mergeCell ref="B73:K73"/>
    <mergeCell ref="B28:B29"/>
    <mergeCell ref="C28:D29"/>
    <mergeCell ref="E28:E29"/>
    <mergeCell ref="B96:K96"/>
    <mergeCell ref="B81:K81"/>
    <mergeCell ref="B77:K77"/>
    <mergeCell ref="B37:K37"/>
    <mergeCell ref="B47:K47"/>
    <mergeCell ref="B48:K48"/>
    <mergeCell ref="B52:K52"/>
    <mergeCell ref="B97:K97"/>
    <mergeCell ref="B93:K93"/>
    <mergeCell ref="B89:K89"/>
    <mergeCell ref="B83:K83"/>
    <mergeCell ref="B87:K87"/>
  </mergeCells>
  <pageMargins left="0.7" right="0.7" top="0.75" bottom="0.75" header="0.3" footer="0.3"/>
  <pageSetup paperSize="190" scale="62" orientation="portrait" r:id="rId4"/>
  <rowBreaks count="1" manualBreakCount="1">
    <brk id="64"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499984740745262"/>
  </sheetPr>
  <dimension ref="A1:J102"/>
  <sheetViews>
    <sheetView showGridLines="0" zoomScale="80" zoomScaleNormal="80" zoomScaleSheetLayoutView="100" workbookViewId="0"/>
  </sheetViews>
  <sheetFormatPr baseColWidth="10" defaultColWidth="9.28515625" defaultRowHeight="15"/>
  <cols>
    <col min="1" max="1" width="4.28515625" style="320" customWidth="1"/>
    <col min="2" max="2" width="64.85546875" style="32" customWidth="1"/>
    <col min="3" max="3" width="17.7109375" style="32" customWidth="1"/>
    <col min="4" max="4" width="18.140625" style="32" customWidth="1"/>
    <col min="5" max="5" width="15.140625" style="32" customWidth="1"/>
    <col min="6" max="6" width="20.28515625" style="32" customWidth="1"/>
    <col min="7" max="7" width="18.7109375" style="32" customWidth="1"/>
    <col min="8" max="8" width="16.28515625" style="32" customWidth="1"/>
    <col min="9" max="9" width="19.5703125" style="32" customWidth="1"/>
    <col min="10" max="10" width="16.7109375" style="31" customWidth="1"/>
    <col min="11" max="11" width="18.7109375" style="31" customWidth="1"/>
    <col min="12" max="16384" width="9.28515625" style="31"/>
  </cols>
  <sheetData>
    <row r="1" spans="1:10">
      <c r="A1" s="313"/>
      <c r="B1" s="58"/>
      <c r="C1" s="58"/>
      <c r="D1" s="58"/>
      <c r="E1" s="58"/>
      <c r="F1" s="58"/>
      <c r="G1" s="58"/>
      <c r="H1" s="58"/>
      <c r="I1" s="58"/>
      <c r="J1" s="36"/>
    </row>
    <row r="2" spans="1:10">
      <c r="A2" s="314"/>
      <c r="B2" s="58" t="s">
        <v>1142</v>
      </c>
      <c r="C2" s="35"/>
      <c r="D2" s="35"/>
      <c r="E2" s="35"/>
      <c r="F2" s="35"/>
      <c r="G2" s="35"/>
      <c r="H2" s="35"/>
      <c r="I2" s="35"/>
      <c r="J2" s="36"/>
    </row>
    <row r="3" spans="1:10">
      <c r="A3" s="314"/>
      <c r="B3" s="35"/>
      <c r="C3" s="35"/>
      <c r="D3" s="35"/>
      <c r="E3" s="35"/>
      <c r="F3" s="35"/>
      <c r="G3" s="35"/>
      <c r="H3" s="35"/>
      <c r="I3" s="35"/>
      <c r="J3" s="36"/>
    </row>
    <row r="4" spans="1:10" ht="15.75">
      <c r="A4" s="314"/>
      <c r="B4" s="81" t="s">
        <v>273</v>
      </c>
      <c r="C4" s="35"/>
      <c r="D4" s="35"/>
      <c r="E4" s="35"/>
      <c r="F4" s="35"/>
      <c r="G4" s="35"/>
      <c r="H4" s="35"/>
      <c r="I4" s="35"/>
      <c r="J4" s="36"/>
    </row>
    <row r="5" spans="1:10">
      <c r="A5" s="314"/>
      <c r="B5" s="58"/>
      <c r="C5" s="35"/>
      <c r="D5" s="35"/>
      <c r="E5" s="35"/>
      <c r="F5" s="35"/>
      <c r="G5" s="35"/>
      <c r="H5" s="35"/>
      <c r="I5" s="35"/>
      <c r="J5" s="36"/>
    </row>
    <row r="6" spans="1:10" ht="28.15" customHeight="1">
      <c r="A6" s="314"/>
      <c r="B6" s="1001" t="s">
        <v>1097</v>
      </c>
      <c r="C6" s="1001"/>
      <c r="D6" s="1001"/>
      <c r="E6" s="1001"/>
      <c r="F6" s="1001"/>
      <c r="G6" s="1001"/>
      <c r="H6" s="1001"/>
      <c r="I6" s="1001"/>
      <c r="J6" s="36"/>
    </row>
    <row r="7" spans="1:10" ht="16.5" thickBot="1">
      <c r="A7" s="314"/>
      <c r="B7" s="4"/>
      <c r="C7" s="35"/>
      <c r="D7" s="35"/>
      <c r="E7" s="35"/>
      <c r="F7" s="35"/>
      <c r="G7" s="35"/>
      <c r="H7" s="35"/>
      <c r="I7" s="35"/>
      <c r="J7" s="36"/>
    </row>
    <row r="8" spans="1:10" s="55" customFormat="1" ht="28.5">
      <c r="A8" s="315"/>
      <c r="B8" s="311" t="s">
        <v>1100</v>
      </c>
      <c r="C8" s="312" t="s">
        <v>1377</v>
      </c>
      <c r="D8" s="312" t="s">
        <v>1183</v>
      </c>
      <c r="E8" s="82"/>
      <c r="F8" s="82"/>
      <c r="G8" s="82"/>
      <c r="H8" s="82"/>
      <c r="I8" s="82"/>
      <c r="J8" s="82"/>
    </row>
    <row r="9" spans="1:10" ht="15" customHeight="1">
      <c r="A9" s="314"/>
      <c r="B9" s="309" t="s">
        <v>1098</v>
      </c>
      <c r="C9" s="307">
        <v>6277.54</v>
      </c>
      <c r="D9" s="307">
        <v>6891.96</v>
      </c>
      <c r="E9" s="35"/>
      <c r="F9" s="35"/>
      <c r="G9" s="35"/>
      <c r="H9" s="35"/>
      <c r="I9" s="36"/>
      <c r="J9" s="36"/>
    </row>
    <row r="10" spans="1:10" ht="15" customHeight="1" thickBot="1">
      <c r="A10" s="314"/>
      <c r="B10" s="310" t="s">
        <v>1099</v>
      </c>
      <c r="C10" s="308">
        <v>6351.33</v>
      </c>
      <c r="D10" s="308">
        <v>6941.65</v>
      </c>
      <c r="E10" s="35"/>
      <c r="F10" s="35"/>
      <c r="G10" s="35"/>
      <c r="H10" s="35"/>
      <c r="I10" s="36"/>
      <c r="J10" s="36"/>
    </row>
    <row r="11" spans="1:10">
      <c r="A11" s="314"/>
      <c r="B11" s="35"/>
      <c r="C11" s="35"/>
      <c r="D11" s="83"/>
      <c r="E11" s="83"/>
      <c r="F11" s="35"/>
      <c r="G11" s="35"/>
      <c r="H11" s="35"/>
      <c r="I11" s="36"/>
      <c r="J11" s="36"/>
    </row>
    <row r="12" spans="1:10" ht="15.75">
      <c r="A12" s="314"/>
      <c r="B12" s="81" t="s">
        <v>274</v>
      </c>
      <c r="C12" s="35"/>
      <c r="D12" s="35"/>
      <c r="E12" s="35"/>
      <c r="F12" s="35"/>
      <c r="G12" s="35"/>
      <c r="H12" s="35"/>
      <c r="I12" s="35"/>
      <c r="J12" s="36"/>
    </row>
    <row r="13" spans="1:10">
      <c r="A13" s="314"/>
      <c r="B13" s="1001" t="s">
        <v>1236</v>
      </c>
      <c r="C13" s="1001"/>
      <c r="D13" s="1001"/>
      <c r="E13" s="1001"/>
      <c r="F13" s="1001"/>
      <c r="G13" s="1001"/>
      <c r="H13" s="1001"/>
      <c r="I13" s="1001"/>
      <c r="J13" s="36"/>
    </row>
    <row r="14" spans="1:10" ht="15.75" thickBot="1">
      <c r="A14" s="314"/>
      <c r="B14" s="1014" t="s">
        <v>291</v>
      </c>
      <c r="C14" s="1014"/>
      <c r="D14" s="1014"/>
      <c r="E14" s="1014"/>
      <c r="F14" s="1014"/>
      <c r="G14" s="1014"/>
      <c r="H14" s="1014"/>
      <c r="I14" s="1014"/>
      <c r="J14" s="36"/>
    </row>
    <row r="15" spans="1:10" s="323" customFormat="1" ht="28.5">
      <c r="A15" s="321"/>
      <c r="B15" s="1015" t="s">
        <v>293</v>
      </c>
      <c r="C15" s="461" t="s">
        <v>299</v>
      </c>
      <c r="D15" s="461" t="s">
        <v>299</v>
      </c>
      <c r="E15" s="461" t="s">
        <v>302</v>
      </c>
      <c r="F15" s="461" t="s">
        <v>1378</v>
      </c>
      <c r="G15" s="461" t="s">
        <v>299</v>
      </c>
      <c r="H15" s="461" t="s">
        <v>302</v>
      </c>
      <c r="I15" s="461" t="s">
        <v>1184</v>
      </c>
      <c r="J15" s="322"/>
    </row>
    <row r="16" spans="1:10" ht="15.75" thickBot="1">
      <c r="A16" s="314"/>
      <c r="B16" s="1016"/>
      <c r="C16" s="444" t="s">
        <v>300</v>
      </c>
      <c r="D16" s="444" t="s">
        <v>301</v>
      </c>
      <c r="E16" s="462">
        <v>44286</v>
      </c>
      <c r="F16" s="444" t="s">
        <v>303</v>
      </c>
      <c r="G16" s="444" t="s">
        <v>301</v>
      </c>
      <c r="H16" s="463">
        <v>44196</v>
      </c>
      <c r="I16" s="444" t="s">
        <v>303</v>
      </c>
      <c r="J16" s="36"/>
    </row>
    <row r="17" spans="1:10" ht="15.75" thickBot="1">
      <c r="A17" s="314"/>
      <c r="B17" s="1011" t="s">
        <v>180</v>
      </c>
      <c r="C17" s="1012"/>
      <c r="D17" s="1012"/>
      <c r="E17" s="1012"/>
      <c r="F17" s="1012"/>
      <c r="G17" s="1012"/>
      <c r="H17" s="1012"/>
      <c r="I17" s="1013"/>
      <c r="J17" s="36"/>
    </row>
    <row r="18" spans="1:10" ht="15.75" thickBot="1">
      <c r="A18" s="314"/>
      <c r="B18" s="1011" t="s">
        <v>229</v>
      </c>
      <c r="C18" s="1012"/>
      <c r="D18" s="1012"/>
      <c r="E18" s="1012"/>
      <c r="F18" s="1012"/>
      <c r="G18" s="1012"/>
      <c r="H18" s="1012"/>
      <c r="I18" s="1013"/>
      <c r="J18" s="122"/>
    </row>
    <row r="19" spans="1:10" ht="15.75" thickBot="1">
      <c r="A19" s="314"/>
      <c r="B19" s="399" t="s">
        <v>18</v>
      </c>
      <c r="C19" s="400" t="s">
        <v>1051</v>
      </c>
      <c r="D19" s="401">
        <v>7114.7200000000448</v>
      </c>
      <c r="E19" s="401">
        <v>6277.54</v>
      </c>
      <c r="F19" s="402">
        <v>44662939.388800278</v>
      </c>
      <c r="G19" s="401">
        <v>53347.199999999779</v>
      </c>
      <c r="H19" s="401">
        <v>6891.96</v>
      </c>
      <c r="I19" s="404">
        <v>367666768.51199847</v>
      </c>
      <c r="J19" s="464"/>
    </row>
    <row r="20" spans="1:10" ht="15.75" thickBot="1">
      <c r="A20" s="314"/>
      <c r="B20" s="405" t="s">
        <v>120</v>
      </c>
      <c r="C20" s="406"/>
      <c r="D20" s="406"/>
      <c r="E20" s="406"/>
      <c r="F20" s="406"/>
      <c r="G20" s="401"/>
      <c r="H20" s="406"/>
      <c r="I20" s="407"/>
      <c r="J20" s="36"/>
    </row>
    <row r="21" spans="1:10">
      <c r="A21" s="314"/>
      <c r="B21" s="408" t="s">
        <v>1111</v>
      </c>
      <c r="C21" s="409" t="s">
        <v>1051</v>
      </c>
      <c r="D21" s="410">
        <v>100000</v>
      </c>
      <c r="E21" s="410">
        <v>6277.54</v>
      </c>
      <c r="F21" s="411">
        <v>627754000</v>
      </c>
      <c r="G21" s="430">
        <v>200000</v>
      </c>
      <c r="H21" s="410">
        <v>6891.96</v>
      </c>
      <c r="I21" s="412">
        <v>1378392000</v>
      </c>
      <c r="J21" s="36"/>
    </row>
    <row r="22" spans="1:10">
      <c r="A22" s="314"/>
      <c r="B22" s="408" t="s">
        <v>1379</v>
      </c>
      <c r="C22" s="413" t="s">
        <v>1051</v>
      </c>
      <c r="D22" s="414">
        <v>100000</v>
      </c>
      <c r="E22" s="414">
        <v>6277.54</v>
      </c>
      <c r="F22" s="415">
        <v>627754000</v>
      </c>
      <c r="G22" s="414">
        <v>0</v>
      </c>
      <c r="H22" s="414">
        <v>6891.96</v>
      </c>
      <c r="I22" s="412">
        <v>0</v>
      </c>
      <c r="J22" s="36"/>
    </row>
    <row r="23" spans="1:10">
      <c r="A23" s="314"/>
      <c r="B23" s="408" t="s">
        <v>1381</v>
      </c>
      <c r="C23" s="413" t="s">
        <v>1051</v>
      </c>
      <c r="D23" s="414">
        <v>5356.7200000000012</v>
      </c>
      <c r="E23" s="414">
        <v>6277.54</v>
      </c>
      <c r="F23" s="415">
        <v>33627024.06880001</v>
      </c>
      <c r="G23" s="414">
        <v>16570.260000000002</v>
      </c>
      <c r="H23" s="414">
        <v>6891.96</v>
      </c>
      <c r="I23" s="412">
        <v>114201569.10960001</v>
      </c>
      <c r="J23" s="36"/>
    </row>
    <row r="24" spans="1:10">
      <c r="A24" s="314"/>
      <c r="B24" s="408" t="s">
        <v>1380</v>
      </c>
      <c r="C24" s="413" t="s">
        <v>1051</v>
      </c>
      <c r="D24" s="414">
        <v>6328.76</v>
      </c>
      <c r="E24" s="414">
        <v>6277.54</v>
      </c>
      <c r="F24" s="415">
        <v>39729044.050400004</v>
      </c>
      <c r="G24" s="414">
        <v>0</v>
      </c>
      <c r="H24" s="414">
        <v>6891.96</v>
      </c>
      <c r="I24" s="412">
        <v>0</v>
      </c>
      <c r="J24" s="36"/>
    </row>
    <row r="25" spans="1:10">
      <c r="A25" s="314"/>
      <c r="B25" s="408" t="s">
        <v>1383</v>
      </c>
      <c r="C25" s="413" t="s">
        <v>1051</v>
      </c>
      <c r="D25" s="414">
        <v>-4758.3600000000006</v>
      </c>
      <c r="E25" s="414">
        <v>6277.54</v>
      </c>
      <c r="F25" s="415">
        <v>-29870795.234400004</v>
      </c>
      <c r="G25" s="414">
        <v>-14440.55</v>
      </c>
      <c r="H25" s="414">
        <v>6891.96</v>
      </c>
      <c r="I25" s="412">
        <v>-99523692.978</v>
      </c>
      <c r="J25" s="36"/>
    </row>
    <row r="26" spans="1:10">
      <c r="A26" s="314"/>
      <c r="B26" s="408" t="s">
        <v>1382</v>
      </c>
      <c r="C26" s="413" t="s">
        <v>1051</v>
      </c>
      <c r="D26" s="414">
        <v>-6013.7</v>
      </c>
      <c r="E26" s="414">
        <v>6277.54</v>
      </c>
      <c r="F26" s="415">
        <v>-37751242.298</v>
      </c>
      <c r="G26" s="414">
        <v>0</v>
      </c>
      <c r="H26" s="414">
        <v>6891.96</v>
      </c>
      <c r="I26" s="412">
        <v>0</v>
      </c>
      <c r="J26" s="36"/>
    </row>
    <row r="27" spans="1:10">
      <c r="A27" s="314"/>
      <c r="B27" s="408" t="s">
        <v>1384</v>
      </c>
      <c r="C27" s="413" t="s">
        <v>1051</v>
      </c>
      <c r="D27" s="414">
        <v>1117.58</v>
      </c>
      <c r="E27" s="414">
        <v>6277.54</v>
      </c>
      <c r="F27" s="415">
        <v>7015653.1531999996</v>
      </c>
      <c r="G27" s="414">
        <v>3775.4000000000005</v>
      </c>
      <c r="H27" s="414">
        <v>6891.96</v>
      </c>
      <c r="I27" s="412">
        <v>26019905.784000006</v>
      </c>
      <c r="J27" s="36"/>
    </row>
    <row r="28" spans="1:10" ht="15.75" thickBot="1">
      <c r="A28" s="314"/>
      <c r="B28" s="408" t="s">
        <v>1385</v>
      </c>
      <c r="C28" s="413" t="s">
        <v>1051</v>
      </c>
      <c r="D28" s="414">
        <v>697.66</v>
      </c>
      <c r="E28" s="414">
        <v>6277.54</v>
      </c>
      <c r="F28" s="415">
        <v>4379588.5564000001</v>
      </c>
      <c r="G28" s="401">
        <v>0</v>
      </c>
      <c r="H28" s="414">
        <v>6891.96</v>
      </c>
      <c r="I28" s="412">
        <v>0</v>
      </c>
      <c r="J28" s="36"/>
    </row>
    <row r="29" spans="1:10" ht="15.75" thickBot="1">
      <c r="A29" s="314"/>
      <c r="B29" s="405" t="s">
        <v>81</v>
      </c>
      <c r="C29" s="406"/>
      <c r="D29" s="406"/>
      <c r="E29" s="406"/>
      <c r="F29" s="406"/>
      <c r="G29" s="406"/>
      <c r="H29" s="406"/>
      <c r="I29" s="417"/>
      <c r="J29" s="36"/>
    </row>
    <row r="30" spans="1:10" ht="15.75" thickBot="1">
      <c r="A30" s="314"/>
      <c r="B30" s="418" t="s">
        <v>1362</v>
      </c>
      <c r="C30" s="419" t="s">
        <v>1051</v>
      </c>
      <c r="D30" s="420">
        <v>3600</v>
      </c>
      <c r="E30" s="420">
        <v>6277.54</v>
      </c>
      <c r="F30" s="421">
        <v>22599144</v>
      </c>
      <c r="G30" s="572">
        <v>0</v>
      </c>
      <c r="H30" s="420">
        <v>6891.96</v>
      </c>
      <c r="I30" s="442">
        <v>0</v>
      </c>
      <c r="J30" s="36"/>
    </row>
    <row r="31" spans="1:10" ht="15.75" thickBot="1">
      <c r="A31" s="314"/>
      <c r="B31" s="422" t="s">
        <v>181</v>
      </c>
      <c r="C31" s="423"/>
      <c r="D31" s="424"/>
      <c r="E31" s="425"/>
      <c r="F31" s="425"/>
      <c r="G31" s="425"/>
      <c r="H31" s="425"/>
      <c r="I31" s="426"/>
      <c r="J31" s="36"/>
    </row>
    <row r="32" spans="1:10" ht="15.75" thickBot="1">
      <c r="A32" s="314"/>
      <c r="B32" s="1011" t="s">
        <v>1101</v>
      </c>
      <c r="C32" s="1012"/>
      <c r="D32" s="1012"/>
      <c r="E32" s="1012"/>
      <c r="F32" s="1012"/>
      <c r="G32" s="1012"/>
      <c r="H32" s="1012"/>
      <c r="I32" s="1013"/>
      <c r="J32" s="36"/>
    </row>
    <row r="33" spans="1:10">
      <c r="A33" s="314"/>
      <c r="B33" s="427" t="s">
        <v>1204</v>
      </c>
      <c r="C33" s="428" t="s">
        <v>1051</v>
      </c>
      <c r="D33" s="430">
        <v>0</v>
      </c>
      <c r="E33" s="430">
        <v>6277.54</v>
      </c>
      <c r="F33" s="430">
        <v>0</v>
      </c>
      <c r="G33" s="430">
        <v>0</v>
      </c>
      <c r="H33" s="430">
        <v>6891.96</v>
      </c>
      <c r="I33" s="431">
        <v>0</v>
      </c>
      <c r="J33" s="465"/>
    </row>
    <row r="34" spans="1:10" ht="15.75" thickBot="1">
      <c r="A34" s="314"/>
      <c r="B34" s="443" t="s">
        <v>1205</v>
      </c>
      <c r="C34" s="400" t="s">
        <v>1051</v>
      </c>
      <c r="D34" s="401">
        <v>0</v>
      </c>
      <c r="E34" s="401">
        <v>6277.54</v>
      </c>
      <c r="F34" s="401">
        <v>0</v>
      </c>
      <c r="G34" s="401">
        <v>0</v>
      </c>
      <c r="H34" s="401">
        <v>6891.96</v>
      </c>
      <c r="I34" s="416">
        <v>0</v>
      </c>
      <c r="J34" s="465"/>
    </row>
    <row r="35" spans="1:10" ht="15.75" thickBot="1">
      <c r="A35" s="314"/>
      <c r="B35" s="422" t="s">
        <v>182</v>
      </c>
      <c r="C35" s="423"/>
      <c r="D35" s="429"/>
      <c r="E35" s="425"/>
      <c r="F35" s="425"/>
      <c r="G35" s="425"/>
      <c r="H35" s="425"/>
      <c r="I35" s="426"/>
      <c r="J35" s="465"/>
    </row>
    <row r="36" spans="1:10" ht="15.75" thickBot="1">
      <c r="A36" s="314"/>
      <c r="B36" s="422" t="s">
        <v>282</v>
      </c>
      <c r="C36" s="423"/>
      <c r="D36" s="429"/>
      <c r="E36" s="425"/>
      <c r="F36" s="425"/>
      <c r="G36" s="425"/>
      <c r="H36" s="425"/>
      <c r="I36" s="426"/>
      <c r="J36" s="36"/>
    </row>
    <row r="37" spans="1:10">
      <c r="A37" s="314"/>
      <c r="B37" s="427" t="s">
        <v>281</v>
      </c>
      <c r="C37" s="428" t="s">
        <v>1051</v>
      </c>
      <c r="D37" s="573">
        <v>0</v>
      </c>
      <c r="E37" s="430">
        <v>6351.33</v>
      </c>
      <c r="F37" s="430">
        <v>0</v>
      </c>
      <c r="G37" s="433">
        <v>0</v>
      </c>
      <c r="H37" s="430">
        <v>6941.65</v>
      </c>
      <c r="I37" s="431">
        <v>0</v>
      </c>
      <c r="J37" s="36"/>
    </row>
    <row r="38" spans="1:10">
      <c r="A38" s="314"/>
      <c r="B38" s="432" t="s">
        <v>255</v>
      </c>
      <c r="C38" s="413" t="s">
        <v>1051</v>
      </c>
      <c r="D38" s="574">
        <v>0</v>
      </c>
      <c r="E38" s="414">
        <v>6351.33</v>
      </c>
      <c r="F38" s="414">
        <v>0</v>
      </c>
      <c r="G38" s="433">
        <v>-35.319999999999709</v>
      </c>
      <c r="H38" s="414">
        <v>6941.65</v>
      </c>
      <c r="I38" s="393">
        <v>-245179.07799999797</v>
      </c>
      <c r="J38" s="36"/>
    </row>
    <row r="39" spans="1:10" ht="15.75" thickBot="1">
      <c r="A39" s="314"/>
      <c r="B39" s="434" t="s">
        <v>1057</v>
      </c>
      <c r="C39" s="400" t="s">
        <v>1051</v>
      </c>
      <c r="D39" s="575">
        <v>0</v>
      </c>
      <c r="E39" s="401">
        <v>6351.33</v>
      </c>
      <c r="F39" s="401">
        <v>0</v>
      </c>
      <c r="G39" s="403">
        <v>0</v>
      </c>
      <c r="H39" s="401">
        <v>6941.65</v>
      </c>
      <c r="I39" s="416">
        <v>0</v>
      </c>
      <c r="J39" s="36"/>
    </row>
    <row r="40" spans="1:10" ht="15.75" thickBot="1">
      <c r="A40" s="314"/>
      <c r="B40" s="422" t="s">
        <v>294</v>
      </c>
      <c r="C40" s="423"/>
      <c r="D40" s="576"/>
      <c r="E40" s="401"/>
      <c r="F40" s="577"/>
      <c r="G40" s="437"/>
      <c r="H40" s="436"/>
      <c r="I40" s="438"/>
      <c r="J40" s="36"/>
    </row>
    <row r="41" spans="1:10" ht="15.75" thickBot="1">
      <c r="A41" s="314"/>
      <c r="B41" s="399" t="s">
        <v>292</v>
      </c>
      <c r="C41" s="400" t="s">
        <v>1051</v>
      </c>
      <c r="D41" s="575">
        <v>0</v>
      </c>
      <c r="E41" s="401">
        <v>6351.33</v>
      </c>
      <c r="F41" s="401">
        <v>0</v>
      </c>
      <c r="G41" s="402">
        <v>0</v>
      </c>
      <c r="H41" s="420">
        <v>6941.65</v>
      </c>
      <c r="I41" s="416">
        <v>0</v>
      </c>
      <c r="J41" s="36"/>
    </row>
    <row r="42" spans="1:10" ht="15.75" thickBot="1">
      <c r="A42" s="314"/>
      <c r="B42" s="422" t="s">
        <v>288</v>
      </c>
      <c r="C42" s="423"/>
      <c r="D42" s="576"/>
      <c r="E42" s="401"/>
      <c r="F42" s="577"/>
      <c r="G42" s="437"/>
      <c r="H42" s="436"/>
      <c r="I42" s="438"/>
      <c r="J42" s="36"/>
    </row>
    <row r="43" spans="1:10" ht="15.75" thickBot="1">
      <c r="A43" s="314"/>
      <c r="B43" s="434" t="s">
        <v>285</v>
      </c>
      <c r="C43" s="400" t="s">
        <v>1051</v>
      </c>
      <c r="D43" s="575">
        <v>-11702.48</v>
      </c>
      <c r="E43" s="401">
        <v>6351.33</v>
      </c>
      <c r="F43" s="456">
        <v>-74326312.2984</v>
      </c>
      <c r="G43" s="403">
        <v>-4817.3</v>
      </c>
      <c r="H43" s="420">
        <v>6941.65</v>
      </c>
      <c r="I43" s="416">
        <v>-33440010.544999998</v>
      </c>
      <c r="J43" s="36"/>
    </row>
    <row r="44" spans="1:10" ht="15.75" thickBot="1">
      <c r="A44" s="316"/>
      <c r="B44" s="422" t="s">
        <v>289</v>
      </c>
      <c r="C44" s="423"/>
      <c r="D44" s="576"/>
      <c r="E44" s="425"/>
      <c r="F44" s="439"/>
      <c r="G44" s="439"/>
      <c r="H44" s="425"/>
      <c r="I44" s="438"/>
      <c r="J44" s="36"/>
    </row>
    <row r="45" spans="1:10" ht="15.75" thickBot="1">
      <c r="A45" s="314"/>
      <c r="B45" s="399" t="s">
        <v>290</v>
      </c>
      <c r="C45" s="400" t="s">
        <v>1051</v>
      </c>
      <c r="D45" s="435" t="s">
        <v>305</v>
      </c>
      <c r="E45" s="440" t="s">
        <v>305</v>
      </c>
      <c r="F45" s="402" t="s">
        <v>305</v>
      </c>
      <c r="G45" s="402" t="s">
        <v>305</v>
      </c>
      <c r="H45" s="440" t="s">
        <v>305</v>
      </c>
      <c r="I45" s="441" t="s">
        <v>304</v>
      </c>
      <c r="J45" s="36"/>
    </row>
    <row r="46" spans="1:10">
      <c r="A46" s="314"/>
      <c r="B46" s="35"/>
      <c r="C46" s="35"/>
      <c r="D46" s="35"/>
      <c r="E46" s="35"/>
      <c r="F46" s="35"/>
      <c r="G46" s="35"/>
      <c r="H46" s="35"/>
      <c r="I46" s="35"/>
      <c r="J46" s="36"/>
    </row>
    <row r="47" spans="1:10">
      <c r="A47" s="314"/>
      <c r="B47" s="35"/>
      <c r="C47" s="35"/>
      <c r="D47" s="35"/>
      <c r="E47" s="35"/>
      <c r="F47" s="35"/>
      <c r="G47" s="35"/>
      <c r="H47" s="35"/>
      <c r="I47" s="35"/>
      <c r="J47" s="36"/>
    </row>
    <row r="48" spans="1:10">
      <c r="A48" s="314"/>
      <c r="B48" s="58" t="s">
        <v>276</v>
      </c>
      <c r="C48" s="35"/>
      <c r="D48" s="35"/>
      <c r="E48" s="35"/>
      <c r="F48" s="35"/>
      <c r="G48" s="35"/>
      <c r="H48" s="35"/>
      <c r="I48" s="35"/>
      <c r="J48" s="36"/>
    </row>
    <row r="49" spans="1:10" ht="15.75" thickBot="1">
      <c r="A49" s="314"/>
      <c r="B49" s="35"/>
      <c r="C49" s="35"/>
      <c r="D49" s="35"/>
      <c r="E49" s="35"/>
      <c r="F49" s="35"/>
      <c r="G49" s="35"/>
      <c r="H49" s="35"/>
      <c r="I49" s="35"/>
      <c r="J49" s="36"/>
    </row>
    <row r="50" spans="1:10" s="56" customFormat="1" ht="28.5">
      <c r="A50" s="317"/>
      <c r="B50" s="1009" t="s">
        <v>60</v>
      </c>
      <c r="C50" s="326" t="s">
        <v>302</v>
      </c>
      <c r="D50" s="326" t="s">
        <v>349</v>
      </c>
      <c r="E50" s="326" t="s">
        <v>302</v>
      </c>
      <c r="F50" s="326" t="s">
        <v>349</v>
      </c>
      <c r="G50" s="370"/>
      <c r="H50" s="84"/>
      <c r="I50" s="91"/>
      <c r="J50" s="84"/>
    </row>
    <row r="51" spans="1:10">
      <c r="A51" s="314"/>
      <c r="B51" s="1010"/>
      <c r="C51" s="342" t="s">
        <v>1386</v>
      </c>
      <c r="D51" s="342" t="s">
        <v>1386</v>
      </c>
      <c r="E51" s="342" t="s">
        <v>1478</v>
      </c>
      <c r="F51" s="342" t="s">
        <v>1478</v>
      </c>
      <c r="G51" s="370"/>
      <c r="H51" s="85"/>
      <c r="I51" s="85"/>
      <c r="J51" s="36"/>
    </row>
    <row r="52" spans="1:10" ht="22.15" customHeight="1" thickBot="1">
      <c r="A52" s="314"/>
      <c r="B52" s="485" t="s">
        <v>295</v>
      </c>
      <c r="C52" s="578">
        <v>6277.54</v>
      </c>
      <c r="D52" s="486">
        <v>242244744</v>
      </c>
      <c r="E52" s="578">
        <v>6891.96</v>
      </c>
      <c r="F52" s="487">
        <v>707252093</v>
      </c>
      <c r="G52" s="370"/>
      <c r="H52" s="85"/>
      <c r="I52" s="85"/>
      <c r="J52" s="36"/>
    </row>
    <row r="53" spans="1:10" ht="22.15" customHeight="1" thickBot="1">
      <c r="A53" s="314"/>
      <c r="B53" s="488" t="s">
        <v>296</v>
      </c>
      <c r="C53" s="579">
        <v>6351.33</v>
      </c>
      <c r="D53" s="142">
        <v>20254196</v>
      </c>
      <c r="E53" s="579">
        <v>6941.65</v>
      </c>
      <c r="F53" s="489">
        <v>38066652</v>
      </c>
      <c r="G53" s="370"/>
      <c r="H53" s="85"/>
      <c r="I53" s="140"/>
      <c r="J53" s="36"/>
    </row>
    <row r="54" spans="1:10" ht="21" customHeight="1" thickBot="1">
      <c r="A54" s="314"/>
      <c r="B54" s="490" t="s">
        <v>323</v>
      </c>
      <c r="C54" s="580"/>
      <c r="D54" s="149">
        <v>262498940</v>
      </c>
      <c r="E54" s="580"/>
      <c r="F54" s="491">
        <v>745318745</v>
      </c>
      <c r="G54" s="371"/>
      <c r="H54" s="85"/>
      <c r="I54" s="140"/>
      <c r="J54" s="36"/>
    </row>
    <row r="55" spans="1:10" ht="22.15" customHeight="1" thickBot="1">
      <c r="A55" s="314"/>
      <c r="B55" s="492" t="s">
        <v>297</v>
      </c>
      <c r="C55" s="581">
        <v>6277.54</v>
      </c>
      <c r="D55" s="143">
        <v>-364285010</v>
      </c>
      <c r="E55" s="579">
        <v>6891.96</v>
      </c>
      <c r="F55" s="493">
        <v>-618426853</v>
      </c>
      <c r="G55" s="370"/>
      <c r="H55" s="85"/>
      <c r="I55" s="140"/>
      <c r="J55" s="36"/>
    </row>
    <row r="56" spans="1:10" ht="24" customHeight="1" thickBot="1">
      <c r="A56" s="314"/>
      <c r="B56" s="492" t="s">
        <v>298</v>
      </c>
      <c r="C56" s="581">
        <v>6351.33</v>
      </c>
      <c r="D56" s="143">
        <v>-17326941</v>
      </c>
      <c r="E56" s="579">
        <v>6941.65</v>
      </c>
      <c r="F56" s="493">
        <v>-12594165</v>
      </c>
      <c r="G56" s="372"/>
      <c r="H56" s="85"/>
      <c r="I56" s="140"/>
      <c r="J56" s="36"/>
    </row>
    <row r="57" spans="1:10" ht="21" customHeight="1" thickBot="1">
      <c r="A57" s="314"/>
      <c r="B57" s="490" t="s">
        <v>324</v>
      </c>
      <c r="C57" s="148"/>
      <c r="D57" s="152">
        <v>-381611951</v>
      </c>
      <c r="E57" s="148"/>
      <c r="F57" s="494">
        <v>-631021018</v>
      </c>
      <c r="G57" s="373"/>
      <c r="H57" s="85"/>
      <c r="I57" s="140"/>
      <c r="J57" s="36"/>
    </row>
    <row r="58" spans="1:10" ht="21" customHeight="1">
      <c r="A58" s="314"/>
      <c r="B58" s="495" t="s">
        <v>1103</v>
      </c>
      <c r="C58" s="496"/>
      <c r="D58" s="497">
        <v>-119113011</v>
      </c>
      <c r="E58" s="496"/>
      <c r="F58" s="498">
        <v>114297727</v>
      </c>
      <c r="G58" s="373"/>
      <c r="H58" s="85"/>
      <c r="I58" s="140"/>
      <c r="J58" s="36"/>
    </row>
    <row r="59" spans="1:10">
      <c r="A59" s="314"/>
      <c r="B59" s="35"/>
      <c r="C59" s="35"/>
      <c r="D59" s="324"/>
      <c r="E59" s="35"/>
      <c r="F59" s="35"/>
      <c r="G59" s="35"/>
      <c r="H59" s="35"/>
      <c r="I59" s="35"/>
      <c r="J59" s="36"/>
    </row>
    <row r="60" spans="1:10">
      <c r="A60" s="314"/>
      <c r="B60" s="35"/>
      <c r="C60" s="35"/>
      <c r="D60" s="324"/>
      <c r="E60" s="35"/>
      <c r="F60" s="35"/>
      <c r="G60" s="35"/>
      <c r="H60" s="35"/>
      <c r="I60" s="35"/>
      <c r="J60" s="36"/>
    </row>
    <row r="61" spans="1:10">
      <c r="A61" s="314"/>
      <c r="B61" s="58" t="s">
        <v>277</v>
      </c>
      <c r="C61" s="35"/>
      <c r="D61" s="86"/>
      <c r="E61" s="35"/>
      <c r="F61" s="35"/>
      <c r="G61" s="35"/>
      <c r="H61" s="35"/>
      <c r="I61" s="35"/>
      <c r="J61" s="36"/>
    </row>
    <row r="62" spans="1:10">
      <c r="A62" s="314"/>
      <c r="B62" s="35" t="s">
        <v>184</v>
      </c>
      <c r="C62" s="35"/>
      <c r="D62" s="35"/>
      <c r="E62" s="35"/>
      <c r="F62" s="35"/>
      <c r="G62" s="35"/>
      <c r="H62" s="35"/>
      <c r="I62" s="35"/>
      <c r="J62" s="36"/>
    </row>
    <row r="63" spans="1:10" ht="15.75" thickBot="1">
      <c r="A63" s="314"/>
      <c r="B63" s="58"/>
      <c r="C63" s="35"/>
      <c r="D63" s="35"/>
      <c r="E63" s="35"/>
      <c r="F63" s="35"/>
      <c r="G63" s="35"/>
      <c r="H63" s="35"/>
      <c r="I63" s="35"/>
      <c r="J63" s="36"/>
    </row>
    <row r="64" spans="1:10">
      <c r="A64" s="314"/>
      <c r="B64" s="325" t="s">
        <v>1104</v>
      </c>
      <c r="C64" s="312">
        <v>44286</v>
      </c>
      <c r="D64" s="312">
        <v>44196</v>
      </c>
      <c r="E64" s="35"/>
      <c r="F64" s="35"/>
      <c r="G64" s="35"/>
      <c r="H64" s="35"/>
      <c r="I64" s="35"/>
      <c r="J64" s="36"/>
    </row>
    <row r="65" spans="1:10">
      <c r="A65" s="318"/>
      <c r="B65" s="328" t="s">
        <v>1105</v>
      </c>
      <c r="C65" s="126"/>
      <c r="D65" s="126"/>
      <c r="E65" s="35"/>
      <c r="F65" s="35"/>
      <c r="G65" s="35"/>
      <c r="H65" s="35"/>
      <c r="I65" s="35"/>
      <c r="J65" s="36"/>
    </row>
    <row r="66" spans="1:10">
      <c r="A66" s="318"/>
      <c r="B66" s="123" t="s">
        <v>1106</v>
      </c>
      <c r="C66" s="126">
        <v>3302718683.4000001</v>
      </c>
      <c r="D66" s="327">
        <v>11228000</v>
      </c>
      <c r="E66" s="35"/>
      <c r="F66" s="35"/>
      <c r="G66" s="35"/>
      <c r="H66" s="35"/>
      <c r="I66" s="35"/>
      <c r="J66" s="36"/>
    </row>
    <row r="67" spans="1:10">
      <c r="A67" s="318"/>
      <c r="B67" s="123" t="s">
        <v>1107</v>
      </c>
      <c r="C67" s="126">
        <v>0</v>
      </c>
      <c r="D67" s="327">
        <v>349526096</v>
      </c>
      <c r="E67" s="35"/>
      <c r="F67" s="35"/>
      <c r="G67" s="35"/>
      <c r="H67" s="35"/>
      <c r="I67" s="35"/>
      <c r="J67" s="36"/>
    </row>
    <row r="68" spans="1:10">
      <c r="A68" s="318"/>
      <c r="B68" s="328" t="s">
        <v>1108</v>
      </c>
      <c r="C68" s="126"/>
      <c r="D68" s="327"/>
      <c r="E68" s="35"/>
      <c r="F68" s="35"/>
      <c r="G68" s="35"/>
      <c r="H68" s="35"/>
      <c r="I68" s="35"/>
      <c r="J68" s="36"/>
    </row>
    <row r="69" spans="1:10">
      <c r="A69" s="318"/>
      <c r="B69" s="123" t="s">
        <v>1109</v>
      </c>
      <c r="C69" s="126">
        <v>932108968</v>
      </c>
      <c r="D69" s="327">
        <v>1720067851</v>
      </c>
      <c r="E69" s="35"/>
      <c r="F69" s="35"/>
      <c r="G69" s="35"/>
      <c r="H69" s="35"/>
      <c r="I69" s="35"/>
      <c r="J69" s="36"/>
    </row>
    <row r="70" spans="1:10">
      <c r="A70" s="318"/>
      <c r="B70" s="123" t="s">
        <v>1110</v>
      </c>
      <c r="C70" s="126">
        <v>1822369.862</v>
      </c>
      <c r="D70" s="327">
        <v>18140673</v>
      </c>
      <c r="E70" s="35"/>
      <c r="F70" s="35"/>
      <c r="G70" s="35"/>
      <c r="H70" s="35"/>
      <c r="I70" s="35"/>
      <c r="J70" s="36"/>
    </row>
    <row r="71" spans="1:10">
      <c r="A71" s="318"/>
      <c r="B71" s="328" t="s">
        <v>1197</v>
      </c>
      <c r="C71" s="126"/>
      <c r="D71" s="327"/>
      <c r="E71" s="35"/>
      <c r="F71" s="35"/>
      <c r="G71" s="35"/>
      <c r="H71" s="35"/>
      <c r="I71" s="35"/>
      <c r="J71" s="36"/>
    </row>
    <row r="72" spans="1:10">
      <c r="A72" s="318"/>
      <c r="B72" s="123" t="s">
        <v>1198</v>
      </c>
      <c r="C72" s="126">
        <v>4556183220</v>
      </c>
      <c r="D72" s="327">
        <v>13451771479</v>
      </c>
      <c r="E72" s="35"/>
      <c r="F72" s="35"/>
      <c r="G72" s="35"/>
      <c r="H72" s="35"/>
      <c r="I72" s="35"/>
      <c r="J72" s="36"/>
    </row>
    <row r="73" spans="1:10">
      <c r="A73" s="318"/>
      <c r="B73" s="123" t="s">
        <v>1199</v>
      </c>
      <c r="C73" s="126">
        <v>42840569.526799999</v>
      </c>
      <c r="D73" s="327">
        <v>0</v>
      </c>
      <c r="E73" s="35"/>
      <c r="F73" s="35"/>
      <c r="G73" s="35"/>
      <c r="H73" s="35"/>
      <c r="I73" s="35"/>
      <c r="J73" s="36"/>
    </row>
    <row r="74" spans="1:10">
      <c r="A74" s="318"/>
      <c r="B74" s="328" t="s">
        <v>1113</v>
      </c>
      <c r="C74" s="126"/>
      <c r="D74" s="327"/>
      <c r="E74" s="85"/>
      <c r="F74" s="35"/>
      <c r="G74" s="35"/>
      <c r="H74" s="35"/>
      <c r="I74" s="35"/>
      <c r="J74" s="36"/>
    </row>
    <row r="75" spans="1:10">
      <c r="A75" s="318"/>
      <c r="B75" s="123" t="s">
        <v>1387</v>
      </c>
      <c r="C75" s="126">
        <v>3000000</v>
      </c>
      <c r="D75" s="327">
        <v>0</v>
      </c>
      <c r="E75" s="35"/>
      <c r="F75" s="35"/>
      <c r="G75" s="35"/>
      <c r="H75" s="35"/>
      <c r="I75" s="35"/>
      <c r="J75" s="36"/>
    </row>
    <row r="76" spans="1:10">
      <c r="A76" s="318"/>
      <c r="B76" s="123"/>
      <c r="C76" s="126"/>
      <c r="D76" s="327"/>
      <c r="E76" s="35"/>
      <c r="F76" s="35"/>
      <c r="G76" s="35"/>
      <c r="H76" s="35"/>
      <c r="I76" s="35"/>
      <c r="J76" s="36"/>
    </row>
    <row r="77" spans="1:10" ht="15.75" thickBot="1">
      <c r="A77" s="314"/>
      <c r="B77" s="127" t="s">
        <v>67</v>
      </c>
      <c r="C77" s="128">
        <v>8838673810.7888012</v>
      </c>
      <c r="D77" s="128">
        <v>15550734099</v>
      </c>
      <c r="E77" s="35"/>
      <c r="F77" s="35"/>
      <c r="G77" s="35"/>
      <c r="H77" s="35"/>
      <c r="I77" s="35"/>
      <c r="J77" s="36"/>
    </row>
    <row r="78" spans="1:10">
      <c r="A78" s="314"/>
      <c r="B78" s="35"/>
      <c r="C78" s="343"/>
      <c r="D78" s="86"/>
      <c r="E78" s="35"/>
      <c r="F78" s="35"/>
      <c r="G78" s="35"/>
      <c r="H78" s="35"/>
      <c r="I78" s="35"/>
      <c r="J78" s="36"/>
    </row>
    <row r="79" spans="1:10">
      <c r="A79" s="314"/>
      <c r="B79" s="35"/>
      <c r="C79" s="35"/>
      <c r="D79" s="86"/>
      <c r="E79" s="35"/>
      <c r="F79" s="35"/>
      <c r="G79" s="35"/>
      <c r="H79" s="35"/>
      <c r="I79" s="35"/>
      <c r="J79" s="36"/>
    </row>
    <row r="80" spans="1:10">
      <c r="A80" s="314"/>
      <c r="B80" s="35"/>
      <c r="C80" s="343"/>
      <c r="D80" s="35"/>
      <c r="E80" s="35"/>
      <c r="F80" s="35"/>
      <c r="G80" s="35"/>
      <c r="H80" s="35"/>
      <c r="I80" s="35"/>
      <c r="J80" s="36"/>
    </row>
    <row r="81" spans="1:10">
      <c r="A81" s="314"/>
      <c r="B81" s="35"/>
      <c r="C81" s="35"/>
      <c r="D81" s="35"/>
      <c r="E81" s="35"/>
      <c r="F81" s="35"/>
      <c r="G81" s="35"/>
      <c r="H81" s="35"/>
      <c r="I81" s="35"/>
      <c r="J81" s="36"/>
    </row>
    <row r="82" spans="1:10">
      <c r="A82" s="314"/>
      <c r="B82" s="35"/>
      <c r="C82" s="35"/>
      <c r="D82" s="35"/>
      <c r="E82" s="35"/>
      <c r="F82" s="35"/>
      <c r="G82" s="35"/>
      <c r="H82" s="35"/>
      <c r="I82" s="35"/>
      <c r="J82" s="36"/>
    </row>
    <row r="83" spans="1:10">
      <c r="A83" s="314"/>
      <c r="B83" s="35"/>
      <c r="C83" s="35"/>
      <c r="D83" s="35"/>
      <c r="E83" s="31"/>
      <c r="F83" s="98"/>
      <c r="G83" s="98"/>
      <c r="H83" s="31"/>
      <c r="I83" s="35"/>
      <c r="J83" s="36"/>
    </row>
    <row r="84" spans="1:10">
      <c r="A84" s="314"/>
      <c r="B84" s="35"/>
      <c r="C84" s="35"/>
      <c r="D84" s="35"/>
      <c r="E84" s="31"/>
      <c r="F84" s="95"/>
      <c r="G84" s="95"/>
      <c r="H84" s="31"/>
      <c r="I84" s="64"/>
      <c r="J84" s="64"/>
    </row>
    <row r="85" spans="1:10">
      <c r="A85" s="314"/>
      <c r="B85" s="35"/>
      <c r="C85" s="35"/>
      <c r="D85" s="35"/>
      <c r="E85" s="31"/>
      <c r="F85" s="95"/>
      <c r="G85" s="95"/>
      <c r="H85" s="31"/>
      <c r="I85" s="64"/>
      <c r="J85" s="64"/>
    </row>
    <row r="86" spans="1:10">
      <c r="A86" s="314"/>
      <c r="B86" s="35"/>
      <c r="C86" s="35"/>
      <c r="D86" s="35"/>
      <c r="E86" s="31"/>
      <c r="F86" s="95"/>
      <c r="G86" s="95"/>
      <c r="H86" s="31"/>
      <c r="I86" s="64"/>
      <c r="J86" s="64"/>
    </row>
    <row r="87" spans="1:10">
      <c r="A87" s="314"/>
      <c r="B87" s="35"/>
      <c r="C87" s="35"/>
      <c r="D87" s="92"/>
      <c r="E87" s="61"/>
      <c r="F87" s="31"/>
      <c r="G87" s="31"/>
      <c r="H87" s="61"/>
      <c r="I87" s="92"/>
      <c r="J87" s="92"/>
    </row>
    <row r="88" spans="1:10">
      <c r="B88" s="336"/>
      <c r="F88" s="341"/>
      <c r="G88" s="341"/>
    </row>
    <row r="89" spans="1:10">
      <c r="B89" s="340"/>
      <c r="F89" s="156"/>
      <c r="G89" s="156"/>
    </row>
    <row r="90" spans="1:10">
      <c r="B90" s="35"/>
      <c r="C90" s="35"/>
      <c r="F90" s="31"/>
      <c r="G90" s="31"/>
    </row>
    <row r="91" spans="1:10">
      <c r="B91" s="35"/>
      <c r="C91" s="35"/>
    </row>
    <row r="92" spans="1:10">
      <c r="B92" s="35"/>
      <c r="C92" s="35"/>
    </row>
    <row r="93" spans="1:10">
      <c r="B93" s="35"/>
      <c r="C93" s="35"/>
    </row>
    <row r="94" spans="1:10">
      <c r="B94" s="35"/>
      <c r="C94" s="35"/>
    </row>
    <row r="95" spans="1:10">
      <c r="B95" s="35"/>
      <c r="C95" s="35"/>
    </row>
    <row r="96" spans="1:10">
      <c r="B96" s="35"/>
      <c r="C96" s="35"/>
    </row>
    <row r="97" spans="2:3">
      <c r="B97" s="35"/>
      <c r="C97" s="35"/>
    </row>
    <row r="98" spans="2:3">
      <c r="B98" s="35"/>
      <c r="C98" s="35"/>
    </row>
    <row r="99" spans="2:3">
      <c r="B99" s="35"/>
      <c r="C99" s="35"/>
    </row>
    <row r="100" spans="2:3">
      <c r="B100" s="35"/>
      <c r="C100" s="35"/>
    </row>
    <row r="101" spans="2:3">
      <c r="B101" s="35"/>
      <c r="C101" s="35"/>
    </row>
    <row r="102" spans="2:3">
      <c r="B102" s="35"/>
      <c r="C102" s="35"/>
    </row>
  </sheetData>
  <customSheetViews>
    <customSheetView guid="{970CBB53-F4B3-462F-AEFE-2BC403F5F0AD}" scale="90" showPageBreaks="1" showGridLines="0" printArea="1" topLeftCell="A154">
      <selection activeCell="D415" sqref="D415:D417"/>
      <pageMargins left="0.7" right="0.7" top="0.75" bottom="0.75" header="0.3" footer="0.3"/>
      <pageSetup paperSize="9" scale="50" orientation="portrait" r:id="rId1"/>
    </customSheetView>
    <customSheetView guid="{7F8679DA-D059-4901-ACAC-85DFCE49504A}" scale="90" showGridLines="0" topLeftCell="A4">
      <pageMargins left="0.7" right="0.7" top="0.75" bottom="0.75" header="0.3" footer="0.3"/>
      <pageSetup paperSize="9" scale="50" orientation="portrait" r:id="rId2"/>
    </customSheetView>
    <customSheetView guid="{599159CD-1620-491F-A2F6-FFBFC633DFF1}" scale="90" showGridLines="0" printArea="1">
      <pageMargins left="0.7" right="0.7" top="0.75" bottom="0.75" header="0.3" footer="0.3"/>
      <pageSetup paperSize="9" scale="50" orientation="portrait" r:id="rId3"/>
    </customSheetView>
  </customSheetViews>
  <mergeCells count="8">
    <mergeCell ref="B50:B51"/>
    <mergeCell ref="B18:I18"/>
    <mergeCell ref="B17:I17"/>
    <mergeCell ref="B6:I6"/>
    <mergeCell ref="B32:I32"/>
    <mergeCell ref="B14:I14"/>
    <mergeCell ref="B15:B16"/>
    <mergeCell ref="B13:I13"/>
  </mergeCells>
  <pageMargins left="0.7" right="0.7" top="0.75" bottom="0.75" header="0.3" footer="0.3"/>
  <pageSetup paperSize="9" scale="50"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87"/>
  <sheetViews>
    <sheetView showGridLines="0" zoomScale="80" zoomScaleNormal="80" zoomScaleSheetLayoutView="100" workbookViewId="0"/>
  </sheetViews>
  <sheetFormatPr baseColWidth="10" defaultColWidth="9.28515625" defaultRowHeight="15"/>
  <cols>
    <col min="1" max="1" width="4.28515625" style="320" customWidth="1"/>
    <col min="2" max="2" width="50.42578125" style="32" customWidth="1"/>
    <col min="3" max="3" width="22.28515625" style="32" customWidth="1"/>
    <col min="4" max="4" width="18.85546875" style="32" customWidth="1"/>
    <col min="5" max="5" width="18.42578125" style="32" customWidth="1"/>
    <col min="6" max="6" width="20.28515625" style="32" customWidth="1"/>
    <col min="7" max="8" width="22.7109375" style="32" customWidth="1"/>
    <col min="9" max="9" width="16.7109375" style="31" customWidth="1"/>
    <col min="10" max="10" width="18.7109375" style="31" customWidth="1"/>
    <col min="11" max="16384" width="9.28515625" style="31"/>
  </cols>
  <sheetData>
    <row r="1" spans="1:10">
      <c r="A1" s="313"/>
      <c r="B1" s="58"/>
      <c r="C1" s="58"/>
      <c r="D1" s="58"/>
      <c r="E1" s="58"/>
      <c r="F1" s="58"/>
      <c r="G1" s="58"/>
      <c r="H1" s="58"/>
      <c r="I1" s="36"/>
    </row>
    <row r="2" spans="1:10">
      <c r="A2" s="314"/>
      <c r="B2" s="58" t="s">
        <v>1142</v>
      </c>
      <c r="C2" s="58"/>
      <c r="D2" s="58"/>
      <c r="E2" s="58"/>
      <c r="F2" s="35"/>
      <c r="G2" s="35"/>
      <c r="H2" s="34"/>
      <c r="I2" s="36"/>
    </row>
    <row r="3" spans="1:10">
      <c r="A3" s="314"/>
      <c r="B3" s="35"/>
      <c r="C3" s="35"/>
      <c r="D3" s="35"/>
      <c r="E3" s="35"/>
      <c r="F3" s="35"/>
      <c r="G3" s="35"/>
      <c r="H3" s="34"/>
      <c r="I3" s="36"/>
    </row>
    <row r="4" spans="1:10" s="33" customFormat="1">
      <c r="A4" s="314"/>
      <c r="B4" s="58" t="s">
        <v>1118</v>
      </c>
      <c r="C4" s="34"/>
      <c r="D4" s="205"/>
      <c r="E4" s="34"/>
      <c r="F4" s="34"/>
      <c r="G4" s="34"/>
      <c r="H4" s="34"/>
      <c r="I4" s="90"/>
    </row>
    <row r="5" spans="1:10" s="33" customFormat="1">
      <c r="A5" s="319"/>
      <c r="B5" s="58"/>
      <c r="C5" s="34"/>
      <c r="D5" s="34"/>
      <c r="E5" s="34"/>
      <c r="F5" s="34"/>
      <c r="I5" s="90"/>
    </row>
    <row r="6" spans="1:10" s="33" customFormat="1">
      <c r="A6" s="319"/>
      <c r="B6" s="35" t="s">
        <v>1388</v>
      </c>
      <c r="C6" s="34"/>
      <c r="D6" s="34"/>
      <c r="E6" s="34"/>
      <c r="F6" s="34"/>
      <c r="G6" s="34"/>
      <c r="H6" s="34"/>
      <c r="I6" s="90"/>
    </row>
    <row r="7" spans="1:10" s="33" customFormat="1" ht="15.75" thickBot="1">
      <c r="A7" s="319"/>
      <c r="B7" s="58"/>
      <c r="C7" s="34"/>
      <c r="D7" s="34"/>
      <c r="E7" s="34"/>
      <c r="F7" s="34"/>
      <c r="G7" s="34"/>
      <c r="H7" s="34"/>
      <c r="I7" s="90"/>
    </row>
    <row r="8" spans="1:10" s="33" customFormat="1" ht="15.75" thickBot="1">
      <c r="A8" s="319"/>
      <c r="B8" s="1027" t="s">
        <v>185</v>
      </c>
      <c r="C8" s="1028"/>
      <c r="D8" s="1028"/>
      <c r="E8" s="1028"/>
      <c r="F8" s="1028"/>
      <c r="G8" s="1028"/>
      <c r="H8" s="1026" t="s">
        <v>351</v>
      </c>
      <c r="I8" s="1026"/>
      <c r="J8" s="1026"/>
    </row>
    <row r="9" spans="1:10" s="33" customFormat="1" ht="15" customHeight="1" thickBot="1">
      <c r="A9" s="319"/>
      <c r="B9" s="1029" t="s">
        <v>190</v>
      </c>
      <c r="C9" s="1029" t="s">
        <v>189</v>
      </c>
      <c r="D9" s="1031" t="s">
        <v>188</v>
      </c>
      <c r="E9" s="1033" t="s">
        <v>186</v>
      </c>
      <c r="F9" s="1034"/>
      <c r="G9" s="1035" t="s">
        <v>187</v>
      </c>
      <c r="H9" s="1037" t="s">
        <v>11</v>
      </c>
      <c r="I9" s="1037" t="s">
        <v>1115</v>
      </c>
      <c r="J9" s="1038" t="s">
        <v>22</v>
      </c>
    </row>
    <row r="10" spans="1:10" s="33" customFormat="1" ht="15.75" thickBot="1">
      <c r="A10" s="319"/>
      <c r="B10" s="1030"/>
      <c r="C10" s="1030"/>
      <c r="D10" s="1032"/>
      <c r="E10" s="609" t="s">
        <v>6</v>
      </c>
      <c r="F10" s="609" t="s">
        <v>0</v>
      </c>
      <c r="G10" s="1036"/>
      <c r="H10" s="1037"/>
      <c r="I10" s="1037"/>
      <c r="J10" s="1038"/>
    </row>
    <row r="11" spans="1:10" s="33" customFormat="1" ht="15" customHeight="1">
      <c r="A11" s="319"/>
      <c r="B11" s="610" t="s">
        <v>191</v>
      </c>
      <c r="C11" s="611"/>
      <c r="D11" s="611"/>
      <c r="E11" s="611"/>
      <c r="F11" s="611"/>
      <c r="G11" s="611"/>
      <c r="H11" s="611"/>
      <c r="I11" s="611"/>
      <c r="J11" s="611"/>
    </row>
    <row r="12" spans="1:10" s="33" customFormat="1" ht="15" customHeight="1">
      <c r="A12" s="319"/>
      <c r="B12" s="612" t="s">
        <v>75</v>
      </c>
      <c r="C12" s="613"/>
      <c r="D12" s="613"/>
      <c r="E12" s="613"/>
      <c r="F12" s="613"/>
      <c r="G12" s="613"/>
      <c r="H12" s="613"/>
      <c r="I12" s="613"/>
      <c r="J12" s="613"/>
    </row>
    <row r="13" spans="1:10" s="394" customFormat="1">
      <c r="A13" s="319"/>
      <c r="B13" s="582" t="s">
        <v>1114</v>
      </c>
      <c r="C13" s="583" t="s">
        <v>62</v>
      </c>
      <c r="D13" s="584">
        <v>1</v>
      </c>
      <c r="E13" s="584">
        <v>50000000</v>
      </c>
      <c r="F13" s="584">
        <v>0</v>
      </c>
      <c r="G13" s="585">
        <v>52227294</v>
      </c>
      <c r="H13" s="586">
        <v>1151242860000</v>
      </c>
      <c r="I13" s="586">
        <v>13620820673</v>
      </c>
      <c r="J13" s="586">
        <v>1795780202714</v>
      </c>
    </row>
    <row r="14" spans="1:10" s="394" customFormat="1">
      <c r="A14" s="319"/>
      <c r="B14" s="582" t="s">
        <v>1389</v>
      </c>
      <c r="C14" s="583" t="s">
        <v>62</v>
      </c>
      <c r="D14" s="584">
        <v>1</v>
      </c>
      <c r="E14" s="584">
        <v>500500000</v>
      </c>
      <c r="F14" s="584">
        <v>0</v>
      </c>
      <c r="G14" s="585">
        <v>512359588</v>
      </c>
      <c r="H14" s="586">
        <v>1547250603673</v>
      </c>
      <c r="I14" s="586">
        <v>101865842810</v>
      </c>
      <c r="J14" s="586">
        <v>2496750214541</v>
      </c>
    </row>
    <row r="15" spans="1:10" s="394" customFormat="1">
      <c r="A15" s="319"/>
      <c r="B15" s="582" t="s">
        <v>1390</v>
      </c>
      <c r="C15" s="583" t="s">
        <v>62</v>
      </c>
      <c r="D15" s="584">
        <v>1</v>
      </c>
      <c r="E15" s="584">
        <v>100000000</v>
      </c>
      <c r="F15" s="584">
        <v>0</v>
      </c>
      <c r="G15" s="585">
        <v>107141064</v>
      </c>
      <c r="H15" s="586">
        <v>100000000000</v>
      </c>
      <c r="I15" s="586">
        <v>5113795285</v>
      </c>
      <c r="J15" s="586">
        <v>135770779734.99998</v>
      </c>
    </row>
    <row r="16" spans="1:10" s="394" customFormat="1">
      <c r="A16" s="319"/>
      <c r="B16" s="582" t="s">
        <v>1390</v>
      </c>
      <c r="C16" s="583" t="s">
        <v>62</v>
      </c>
      <c r="D16" s="584">
        <v>1</v>
      </c>
      <c r="E16" s="584">
        <v>100000000</v>
      </c>
      <c r="F16" s="584">
        <v>0</v>
      </c>
      <c r="G16" s="585">
        <v>107141064</v>
      </c>
      <c r="H16" s="586">
        <v>100000000000</v>
      </c>
      <c r="I16" s="586">
        <v>5113795285</v>
      </c>
      <c r="J16" s="586">
        <v>135770779734.99998</v>
      </c>
    </row>
    <row r="17" spans="1:14" s="394" customFormat="1">
      <c r="A17" s="319"/>
      <c r="B17" s="582" t="s">
        <v>1391</v>
      </c>
      <c r="C17" s="583" t="s">
        <v>62</v>
      </c>
      <c r="D17" s="584">
        <v>1</v>
      </c>
      <c r="E17" s="584">
        <v>100000000</v>
      </c>
      <c r="F17" s="584">
        <v>0</v>
      </c>
      <c r="G17" s="585">
        <v>101676001</v>
      </c>
      <c r="H17" s="586">
        <v>1133000000000</v>
      </c>
      <c r="I17" s="586">
        <v>156644802728</v>
      </c>
      <c r="J17" s="586">
        <v>3500436681100</v>
      </c>
    </row>
    <row r="18" spans="1:14" s="394" customFormat="1">
      <c r="A18" s="319"/>
      <c r="B18" s="582" t="s">
        <v>1391</v>
      </c>
      <c r="C18" s="583" t="s">
        <v>62</v>
      </c>
      <c r="D18" s="584">
        <v>1</v>
      </c>
      <c r="E18" s="584">
        <v>50000000</v>
      </c>
      <c r="F18" s="584">
        <v>0</v>
      </c>
      <c r="G18" s="585">
        <v>50169138.299999997</v>
      </c>
      <c r="H18" s="586">
        <v>1133000000000</v>
      </c>
      <c r="I18" s="586">
        <v>156644802728</v>
      </c>
      <c r="J18" s="586">
        <v>3500436681100</v>
      </c>
    </row>
    <row r="19" spans="1:14" s="394" customFormat="1">
      <c r="A19" s="319"/>
      <c r="B19" s="582" t="s">
        <v>1391</v>
      </c>
      <c r="C19" s="583" t="s">
        <v>62</v>
      </c>
      <c r="D19" s="584">
        <v>1</v>
      </c>
      <c r="E19" s="584">
        <v>50000000</v>
      </c>
      <c r="F19" s="584">
        <v>0</v>
      </c>
      <c r="G19" s="585">
        <v>50169138.299999997</v>
      </c>
      <c r="H19" s="586">
        <v>1133000000000</v>
      </c>
      <c r="I19" s="586">
        <v>156644802728</v>
      </c>
      <c r="J19" s="586">
        <v>3500436681100</v>
      </c>
    </row>
    <row r="20" spans="1:14" s="394" customFormat="1">
      <c r="A20" s="319"/>
      <c r="B20" s="582" t="s">
        <v>1391</v>
      </c>
      <c r="C20" s="583" t="s">
        <v>62</v>
      </c>
      <c r="D20" s="584">
        <v>1</v>
      </c>
      <c r="E20" s="584">
        <v>50000000</v>
      </c>
      <c r="F20" s="584">
        <v>0</v>
      </c>
      <c r="G20" s="585">
        <v>50169138.299999997</v>
      </c>
      <c r="H20" s="586">
        <v>1133000000000</v>
      </c>
      <c r="I20" s="586">
        <v>156644802728</v>
      </c>
      <c r="J20" s="586">
        <v>3500436681100</v>
      </c>
    </row>
    <row r="21" spans="1:14" s="394" customFormat="1">
      <c r="A21" s="319"/>
      <c r="B21" s="582" t="s">
        <v>1391</v>
      </c>
      <c r="C21" s="583" t="s">
        <v>62</v>
      </c>
      <c r="D21" s="584">
        <v>1</v>
      </c>
      <c r="E21" s="584">
        <v>50000000</v>
      </c>
      <c r="F21" s="584">
        <v>0</v>
      </c>
      <c r="G21" s="585">
        <v>50169138.299999997</v>
      </c>
      <c r="H21" s="586">
        <v>1133000000000</v>
      </c>
      <c r="I21" s="586">
        <v>156644802728</v>
      </c>
      <c r="J21" s="586">
        <v>3500436681100</v>
      </c>
    </row>
    <row r="22" spans="1:14" s="394" customFormat="1">
      <c r="A22" s="319"/>
      <c r="B22" s="582" t="s">
        <v>1392</v>
      </c>
      <c r="C22" s="583" t="s">
        <v>1410</v>
      </c>
      <c r="D22" s="584">
        <v>1</v>
      </c>
      <c r="E22" s="584">
        <v>500000000</v>
      </c>
      <c r="F22" s="584">
        <v>0</v>
      </c>
      <c r="G22" s="585">
        <v>524904489</v>
      </c>
      <c r="H22" s="586">
        <v>2027507377764.9998</v>
      </c>
      <c r="I22" s="586">
        <v>77552376629</v>
      </c>
      <c r="J22" s="586">
        <v>3437494554472</v>
      </c>
    </row>
    <row r="23" spans="1:14" s="394" customFormat="1">
      <c r="A23" s="319"/>
      <c r="B23" s="582" t="s">
        <v>1393</v>
      </c>
      <c r="C23" s="583" t="s">
        <v>1411</v>
      </c>
      <c r="D23" s="584">
        <v>1</v>
      </c>
      <c r="E23" s="584">
        <v>2950000000</v>
      </c>
      <c r="F23" s="584">
        <v>0</v>
      </c>
      <c r="G23" s="585">
        <v>2963577726</v>
      </c>
      <c r="H23" s="586">
        <v>146400000000</v>
      </c>
      <c r="I23" s="586">
        <v>133938000000</v>
      </c>
      <c r="J23" s="586">
        <v>777359000000</v>
      </c>
    </row>
    <row r="24" spans="1:14" s="394" customFormat="1">
      <c r="A24" s="319"/>
      <c r="B24" s="582" t="s">
        <v>1394</v>
      </c>
      <c r="C24" s="583" t="s">
        <v>1411</v>
      </c>
      <c r="D24" s="584">
        <v>1</v>
      </c>
      <c r="E24" s="584">
        <v>1468000000</v>
      </c>
      <c r="F24" s="584">
        <v>0</v>
      </c>
      <c r="G24" s="585">
        <v>1571408088</v>
      </c>
      <c r="H24" s="586">
        <v>168469000000</v>
      </c>
      <c r="I24" s="586">
        <v>-29849000000</v>
      </c>
      <c r="J24" s="586">
        <v>475893000000</v>
      </c>
    </row>
    <row r="25" spans="1:14" s="394" customFormat="1">
      <c r="A25" s="319"/>
      <c r="B25" s="582" t="s">
        <v>1393</v>
      </c>
      <c r="C25" s="583" t="s">
        <v>1411</v>
      </c>
      <c r="D25" s="584">
        <v>1</v>
      </c>
      <c r="E25" s="584">
        <v>550000000</v>
      </c>
      <c r="F25" s="584">
        <v>0</v>
      </c>
      <c r="G25" s="585">
        <v>552246555</v>
      </c>
      <c r="H25" s="586">
        <v>146400000000</v>
      </c>
      <c r="I25" s="586">
        <v>133938000000</v>
      </c>
      <c r="J25" s="586">
        <v>777359000000</v>
      </c>
    </row>
    <row r="26" spans="1:14" s="394" customFormat="1">
      <c r="A26" s="319"/>
      <c r="B26" s="582" t="s">
        <v>1114</v>
      </c>
      <c r="C26" s="583" t="s">
        <v>62</v>
      </c>
      <c r="D26" s="584">
        <v>1</v>
      </c>
      <c r="E26" s="584" t="s">
        <v>304</v>
      </c>
      <c r="F26" s="587">
        <v>50000</v>
      </c>
      <c r="G26" s="585">
        <v>319262950.41011</v>
      </c>
      <c r="H26" s="586">
        <v>1151242860000</v>
      </c>
      <c r="I26" s="586">
        <v>13620820673</v>
      </c>
      <c r="J26" s="586">
        <v>1795780202714</v>
      </c>
    </row>
    <row r="27" spans="1:14" s="394" customFormat="1">
      <c r="A27" s="319"/>
      <c r="B27" s="582" t="s">
        <v>1114</v>
      </c>
      <c r="C27" s="583" t="s">
        <v>62</v>
      </c>
      <c r="D27" s="584">
        <v>1</v>
      </c>
      <c r="E27" s="584" t="s">
        <v>304</v>
      </c>
      <c r="F27" s="587">
        <v>50000</v>
      </c>
      <c r="G27" s="585">
        <v>319262950</v>
      </c>
      <c r="H27" s="586">
        <v>1151242860000</v>
      </c>
      <c r="I27" s="586">
        <v>13620820673</v>
      </c>
      <c r="J27" s="586">
        <v>1795780202714</v>
      </c>
    </row>
    <row r="28" spans="1:14" s="394" customFormat="1" ht="15.75" thickBot="1">
      <c r="A28" s="319"/>
      <c r="B28" s="582" t="s">
        <v>1391</v>
      </c>
      <c r="C28" s="583" t="s">
        <v>62</v>
      </c>
      <c r="D28" s="584">
        <v>1</v>
      </c>
      <c r="E28" s="584" t="s">
        <v>304</v>
      </c>
      <c r="F28" s="587">
        <v>100000</v>
      </c>
      <c r="G28" s="585">
        <v>634111391</v>
      </c>
      <c r="H28" s="586">
        <v>1133000000000</v>
      </c>
      <c r="I28" s="586">
        <v>156644802728</v>
      </c>
      <c r="J28" s="586">
        <v>3500436681100</v>
      </c>
    </row>
    <row r="29" spans="1:14" s="604" customFormat="1" ht="15.75" thickBot="1">
      <c r="A29" s="596"/>
      <c r="B29" s="597" t="s">
        <v>307</v>
      </c>
      <c r="C29" s="598"/>
      <c r="D29" s="599"/>
      <c r="E29" s="599"/>
      <c r="F29" s="599"/>
      <c r="G29" s="600">
        <v>7965995713.6101093</v>
      </c>
      <c r="H29" s="601"/>
      <c r="I29" s="601"/>
      <c r="J29" s="602"/>
      <c r="K29" s="394"/>
      <c r="L29" s="603"/>
      <c r="M29" s="603"/>
      <c r="N29" s="603"/>
    </row>
    <row r="30" spans="1:14" s="608" customFormat="1" ht="13.5" thickBot="1">
      <c r="A30" s="596"/>
      <c r="B30" s="592" t="s">
        <v>319</v>
      </c>
      <c r="C30" s="593"/>
      <c r="D30" s="605"/>
      <c r="E30" s="605"/>
      <c r="F30" s="605"/>
      <c r="G30" s="606">
        <v>1591205386</v>
      </c>
      <c r="H30" s="607"/>
      <c r="I30" s="607"/>
      <c r="J30" s="607"/>
    </row>
    <row r="31" spans="1:14" s="33" customFormat="1" ht="15.75" thickBot="1">
      <c r="A31" s="319"/>
      <c r="B31" s="144" t="s">
        <v>135</v>
      </c>
      <c r="C31" s="145"/>
      <c r="D31" s="145"/>
      <c r="E31" s="145"/>
      <c r="F31" s="145"/>
      <c r="G31" s="146"/>
      <c r="H31" s="147"/>
      <c r="I31" s="374"/>
      <c r="J31" s="147"/>
    </row>
    <row r="32" spans="1:14" s="33" customFormat="1" ht="15" customHeight="1" thickBot="1">
      <c r="A32" s="319"/>
      <c r="B32" s="588" t="s">
        <v>192</v>
      </c>
      <c r="C32" s="589" t="s">
        <v>193</v>
      </c>
      <c r="D32" s="590">
        <v>1</v>
      </c>
      <c r="E32" s="591">
        <v>200000000</v>
      </c>
      <c r="F32" s="590" t="s">
        <v>350</v>
      </c>
      <c r="G32" s="591">
        <v>900000000</v>
      </c>
      <c r="H32" s="147"/>
      <c r="I32" s="375"/>
      <c r="J32" s="90"/>
    </row>
    <row r="33" spans="1:9" s="33" customFormat="1" ht="15.75" thickBot="1">
      <c r="A33" s="319"/>
      <c r="B33" s="592" t="s">
        <v>307</v>
      </c>
      <c r="C33" s="593"/>
      <c r="D33" s="594"/>
      <c r="E33" s="594"/>
      <c r="F33" s="594"/>
      <c r="G33" s="595">
        <v>900000000</v>
      </c>
      <c r="H33" s="90"/>
      <c r="I33" s="90"/>
    </row>
    <row r="34" spans="1:9" s="33" customFormat="1" ht="15.75" thickBot="1">
      <c r="A34" s="319"/>
      <c r="B34" s="592" t="s">
        <v>308</v>
      </c>
      <c r="C34" s="593"/>
      <c r="D34" s="594"/>
      <c r="E34" s="594"/>
      <c r="F34" s="594"/>
      <c r="G34" s="595">
        <v>851000000</v>
      </c>
      <c r="H34" s="90"/>
      <c r="I34" s="90"/>
    </row>
    <row r="35" spans="1:9" s="33" customFormat="1">
      <c r="A35" s="319"/>
      <c r="B35" s="34"/>
      <c r="C35" s="34"/>
      <c r="D35" s="34"/>
      <c r="E35" s="34"/>
      <c r="F35" s="34"/>
      <c r="G35" s="34"/>
      <c r="H35" s="34"/>
      <c r="I35" s="90"/>
    </row>
    <row r="36" spans="1:9" s="33" customFormat="1" ht="18.600000000000001" customHeight="1">
      <c r="A36" s="319"/>
      <c r="B36" s="1039" t="s">
        <v>1412</v>
      </c>
      <c r="C36" s="1039"/>
      <c r="D36" s="1039"/>
      <c r="E36" s="1039"/>
      <c r="F36" s="1039"/>
      <c r="G36" s="1039"/>
      <c r="H36" s="34"/>
      <c r="I36" s="90"/>
    </row>
    <row r="37" spans="1:9" s="33" customFormat="1" ht="15.75" thickBot="1">
      <c r="A37" s="319"/>
      <c r="B37" s="34"/>
      <c r="C37" s="34"/>
      <c r="D37" s="34"/>
      <c r="E37" s="34"/>
      <c r="F37" s="34"/>
      <c r="G37" s="34"/>
      <c r="H37" s="34"/>
      <c r="I37" s="90"/>
    </row>
    <row r="38" spans="1:9" s="33" customFormat="1" ht="27" thickTop="1" thickBot="1">
      <c r="A38" s="319"/>
      <c r="B38" s="624" t="s">
        <v>218</v>
      </c>
      <c r="C38" s="625" t="s">
        <v>259</v>
      </c>
      <c r="D38" s="625" t="s">
        <v>187</v>
      </c>
      <c r="E38" s="625" t="s">
        <v>186</v>
      </c>
      <c r="F38" s="625" t="s">
        <v>260</v>
      </c>
      <c r="G38" s="34"/>
      <c r="H38" s="34"/>
      <c r="I38" s="90"/>
    </row>
    <row r="39" spans="1:9" s="33" customFormat="1" ht="15.75" thickBot="1">
      <c r="A39" s="319"/>
      <c r="B39" s="1020" t="s">
        <v>120</v>
      </c>
      <c r="C39" s="1021"/>
      <c r="D39" s="1021"/>
      <c r="E39" s="1021"/>
      <c r="F39" s="1022"/>
      <c r="G39" s="34"/>
      <c r="H39" s="34"/>
      <c r="I39" s="90"/>
    </row>
    <row r="40" spans="1:9" s="33" customFormat="1" ht="15.75" customHeight="1">
      <c r="A40" s="319"/>
      <c r="B40" s="614" t="s">
        <v>1114</v>
      </c>
      <c r="C40" s="626">
        <v>51931497</v>
      </c>
      <c r="D40" s="627">
        <v>52227294</v>
      </c>
      <c r="E40" s="628">
        <v>50000000</v>
      </c>
      <c r="F40" s="629">
        <v>52227294</v>
      </c>
      <c r="G40" s="34"/>
      <c r="H40" s="34"/>
      <c r="I40" s="90"/>
    </row>
    <row r="41" spans="1:9" s="33" customFormat="1">
      <c r="A41" s="319"/>
      <c r="B41" s="615" t="s">
        <v>1389</v>
      </c>
      <c r="C41" s="630">
        <v>523670283</v>
      </c>
      <c r="D41" s="631">
        <v>512359588</v>
      </c>
      <c r="E41" s="632">
        <v>500500000</v>
      </c>
      <c r="F41" s="633">
        <v>512359588</v>
      </c>
      <c r="G41" s="376"/>
      <c r="H41" s="34"/>
      <c r="I41" s="90"/>
    </row>
    <row r="42" spans="1:9" s="33" customFormat="1">
      <c r="A42" s="319"/>
      <c r="B42" s="615" t="s">
        <v>1390</v>
      </c>
      <c r="C42" s="630">
        <v>106441016</v>
      </c>
      <c r="D42" s="631">
        <v>107141064</v>
      </c>
      <c r="E42" s="632">
        <v>100000000</v>
      </c>
      <c r="F42" s="633">
        <v>107141064</v>
      </c>
      <c r="G42" s="376"/>
      <c r="H42" s="34"/>
      <c r="I42" s="90"/>
    </row>
    <row r="43" spans="1:9" s="33" customFormat="1">
      <c r="A43" s="319"/>
      <c r="B43" s="615" t="s">
        <v>1390</v>
      </c>
      <c r="C43" s="630">
        <v>106441016</v>
      </c>
      <c r="D43" s="631">
        <v>107141064</v>
      </c>
      <c r="E43" s="632">
        <v>100000000</v>
      </c>
      <c r="F43" s="633">
        <v>107141064</v>
      </c>
      <c r="G43" s="34"/>
      <c r="H43" s="34"/>
      <c r="I43" s="90"/>
    </row>
    <row r="44" spans="1:9" s="33" customFormat="1">
      <c r="A44" s="319"/>
      <c r="B44" s="615" t="s">
        <v>1391</v>
      </c>
      <c r="C44" s="630">
        <v>101518851</v>
      </c>
      <c r="D44" s="634">
        <v>101676001</v>
      </c>
      <c r="E44" s="632">
        <v>100000000</v>
      </c>
      <c r="F44" s="635">
        <v>101676001</v>
      </c>
      <c r="G44" s="34"/>
      <c r="H44" s="34"/>
      <c r="I44" s="90"/>
    </row>
    <row r="45" spans="1:9" s="33" customFormat="1">
      <c r="A45" s="319"/>
      <c r="B45" s="615" t="s">
        <v>1391</v>
      </c>
      <c r="C45" s="630">
        <v>50109141</v>
      </c>
      <c r="D45" s="634">
        <v>50169138.299999997</v>
      </c>
      <c r="E45" s="632">
        <v>50000000</v>
      </c>
      <c r="F45" s="635">
        <v>50169138.299999997</v>
      </c>
      <c r="G45" s="34"/>
      <c r="H45" s="34"/>
      <c r="I45" s="90"/>
    </row>
    <row r="46" spans="1:9" s="33" customFormat="1">
      <c r="A46" s="319"/>
      <c r="B46" s="615" t="s">
        <v>1391</v>
      </c>
      <c r="C46" s="630">
        <v>50109141</v>
      </c>
      <c r="D46" s="631">
        <v>50169138.299999997</v>
      </c>
      <c r="E46" s="632">
        <v>50000000</v>
      </c>
      <c r="F46" s="635">
        <v>50169138.299999997</v>
      </c>
      <c r="G46" s="34"/>
      <c r="H46" s="34"/>
      <c r="I46" s="90"/>
    </row>
    <row r="47" spans="1:9" s="33" customFormat="1">
      <c r="A47" s="319"/>
      <c r="B47" s="615" t="s">
        <v>1391</v>
      </c>
      <c r="C47" s="630">
        <v>50109141</v>
      </c>
      <c r="D47" s="634">
        <v>50169138.299999997</v>
      </c>
      <c r="E47" s="632">
        <v>50000000</v>
      </c>
      <c r="F47" s="635">
        <v>50169138.299999997</v>
      </c>
      <c r="G47" s="34"/>
      <c r="H47" s="34"/>
      <c r="I47" s="90"/>
    </row>
    <row r="48" spans="1:9" s="33" customFormat="1">
      <c r="A48" s="319"/>
      <c r="B48" s="615" t="s">
        <v>1391</v>
      </c>
      <c r="C48" s="630">
        <v>50109141</v>
      </c>
      <c r="D48" s="634">
        <v>50169138.299999997</v>
      </c>
      <c r="E48" s="632">
        <v>50000000</v>
      </c>
      <c r="F48" s="635">
        <v>50169138.299999997</v>
      </c>
      <c r="G48" s="34"/>
      <c r="H48" s="34"/>
      <c r="I48" s="90"/>
    </row>
    <row r="49" spans="1:9" s="33" customFormat="1">
      <c r="A49" s="319"/>
      <c r="B49" s="615" t="s">
        <v>1392</v>
      </c>
      <c r="C49" s="630">
        <v>521622169</v>
      </c>
      <c r="D49" s="634">
        <v>524904489</v>
      </c>
      <c r="E49" s="632">
        <v>500000000</v>
      </c>
      <c r="F49" s="635">
        <v>528300000</v>
      </c>
      <c r="G49" s="34"/>
      <c r="H49" s="34"/>
      <c r="I49" s="90"/>
    </row>
    <row r="50" spans="1:9" s="33" customFormat="1">
      <c r="A50" s="319"/>
      <c r="B50" s="615" t="s">
        <v>1393</v>
      </c>
      <c r="C50" s="630">
        <v>2950438000</v>
      </c>
      <c r="D50" s="634">
        <v>2963577726</v>
      </c>
      <c r="E50" s="632">
        <v>2950000000</v>
      </c>
      <c r="F50" s="635">
        <v>2981278849.9999995</v>
      </c>
      <c r="G50" s="34"/>
      <c r="H50" s="34"/>
      <c r="I50" s="90"/>
    </row>
    <row r="51" spans="1:9" s="33" customFormat="1">
      <c r="A51" s="319"/>
      <c r="B51" s="615" t="s">
        <v>1394</v>
      </c>
      <c r="C51" s="630">
        <v>1568405446</v>
      </c>
      <c r="D51" s="631">
        <v>1571408087.9000001</v>
      </c>
      <c r="E51" s="632">
        <v>1468000000</v>
      </c>
      <c r="F51" s="635">
        <v>1476094552</v>
      </c>
      <c r="G51" s="376"/>
      <c r="H51" s="34"/>
      <c r="I51" s="90"/>
    </row>
    <row r="52" spans="1:9" s="33" customFormat="1">
      <c r="A52" s="319"/>
      <c r="B52" s="615" t="s">
        <v>1393</v>
      </c>
      <c r="C52" s="630">
        <v>551497650</v>
      </c>
      <c r="D52" s="631">
        <v>552246554.89999998</v>
      </c>
      <c r="E52" s="632">
        <v>550000000</v>
      </c>
      <c r="F52" s="635">
        <v>552139500</v>
      </c>
      <c r="G52" s="34"/>
      <c r="H52" s="34"/>
      <c r="I52" s="90"/>
    </row>
    <row r="53" spans="1:9" s="33" customFormat="1">
      <c r="A53" s="319"/>
      <c r="B53" s="615" t="s">
        <v>1114</v>
      </c>
      <c r="C53" s="630">
        <v>356502522.5</v>
      </c>
      <c r="D53" s="634">
        <v>319262950.41011</v>
      </c>
      <c r="E53" s="632">
        <v>313877000</v>
      </c>
      <c r="F53" s="635">
        <v>319262950.41011</v>
      </c>
      <c r="G53" s="34"/>
      <c r="H53" s="34"/>
      <c r="I53" s="90"/>
    </row>
    <row r="54" spans="1:9" s="33" customFormat="1">
      <c r="A54" s="319"/>
      <c r="B54" s="615" t="s">
        <v>1114</v>
      </c>
      <c r="C54" s="630">
        <v>356502522.5</v>
      </c>
      <c r="D54" s="634">
        <v>319262950.41011</v>
      </c>
      <c r="E54" s="632">
        <v>313877000</v>
      </c>
      <c r="F54" s="635">
        <v>319262950.41011</v>
      </c>
      <c r="G54" s="34"/>
      <c r="H54" s="34"/>
      <c r="I54" s="90"/>
    </row>
    <row r="55" spans="1:9" s="33" customFormat="1" ht="15.75" thickBot="1">
      <c r="A55" s="319"/>
      <c r="B55" s="616" t="s">
        <v>1391</v>
      </c>
      <c r="C55" s="636">
        <v>673402631</v>
      </c>
      <c r="D55" s="637">
        <v>634111391</v>
      </c>
      <c r="E55" s="638">
        <v>627754000</v>
      </c>
      <c r="F55" s="635">
        <v>634111390.30879998</v>
      </c>
      <c r="G55" s="376"/>
      <c r="H55" s="377"/>
      <c r="I55" s="378"/>
    </row>
    <row r="56" spans="1:9" s="394" customFormat="1" ht="15.75" thickBot="1">
      <c r="A56" s="319"/>
      <c r="B56" s="617" t="s">
        <v>307</v>
      </c>
      <c r="C56" s="640">
        <v>8068810168</v>
      </c>
      <c r="D56" s="640">
        <v>7965995713.8202209</v>
      </c>
      <c r="E56" s="640">
        <v>7774008000</v>
      </c>
      <c r="F56" s="699">
        <v>7891671757.3290195</v>
      </c>
      <c r="G56" s="395"/>
      <c r="H56" s="34"/>
      <c r="I56" s="34"/>
    </row>
    <row r="57" spans="1:9" s="33" customFormat="1" ht="15.75" thickBot="1">
      <c r="A57" s="319"/>
      <c r="B57" s="592" t="s">
        <v>308</v>
      </c>
      <c r="C57" s="640">
        <v>1604617409</v>
      </c>
      <c r="D57" s="640">
        <v>1591205385.7156</v>
      </c>
      <c r="E57" s="640">
        <v>1589089781.9155998</v>
      </c>
      <c r="F57" s="640">
        <v>1591205385.7156</v>
      </c>
      <c r="G57" s="34"/>
      <c r="H57" s="34"/>
      <c r="I57" s="90"/>
    </row>
    <row r="58" spans="1:9" s="33" customFormat="1" ht="15.75" thickBot="1">
      <c r="A58" s="319"/>
      <c r="B58" s="1023" t="s">
        <v>1101</v>
      </c>
      <c r="C58" s="1024"/>
      <c r="D58" s="1024"/>
      <c r="E58" s="1024"/>
      <c r="F58" s="1025"/>
      <c r="G58" s="34"/>
      <c r="H58" s="34"/>
      <c r="I58" s="90"/>
    </row>
    <row r="59" spans="1:9" s="33" customFormat="1" ht="15.75" customHeight="1" thickBot="1">
      <c r="A59" s="319"/>
      <c r="B59" s="618" t="s">
        <v>1237</v>
      </c>
      <c r="C59" s="619">
        <v>200000000</v>
      </c>
      <c r="D59" s="619">
        <v>900000000</v>
      </c>
      <c r="E59" s="619">
        <v>200000000</v>
      </c>
      <c r="F59" s="883">
        <v>900000000</v>
      </c>
      <c r="G59" s="34"/>
      <c r="H59" s="34"/>
      <c r="I59" s="90"/>
    </row>
    <row r="60" spans="1:9" s="33" customFormat="1" ht="15.75" thickBot="1">
      <c r="A60" s="319"/>
      <c r="B60" s="620" t="s">
        <v>307</v>
      </c>
      <c r="C60" s="621">
        <v>200000000</v>
      </c>
      <c r="D60" s="622">
        <v>900000000</v>
      </c>
      <c r="E60" s="622">
        <v>200000000</v>
      </c>
      <c r="F60" s="622">
        <v>900000000</v>
      </c>
      <c r="G60" s="34"/>
      <c r="H60" s="34"/>
      <c r="I60" s="90"/>
    </row>
    <row r="61" spans="1:9" s="33" customFormat="1" ht="15.75" thickBot="1">
      <c r="A61" s="319"/>
      <c r="B61" s="623" t="s">
        <v>308</v>
      </c>
      <c r="C61" s="643">
        <v>200000000</v>
      </c>
      <c r="D61" s="642">
        <v>851000000</v>
      </c>
      <c r="E61" s="642">
        <v>200000000</v>
      </c>
      <c r="F61" s="641">
        <v>851000000</v>
      </c>
      <c r="G61" s="34"/>
      <c r="H61" s="34"/>
      <c r="I61" s="90"/>
    </row>
    <row r="62" spans="1:9" s="33" customFormat="1" ht="15.75" thickTop="1">
      <c r="A62" s="319"/>
      <c r="B62" s="34"/>
      <c r="C62" s="34"/>
      <c r="D62" s="34"/>
      <c r="E62" s="34"/>
      <c r="F62" s="34"/>
      <c r="G62" s="34"/>
      <c r="H62" s="34"/>
      <c r="I62" s="90"/>
    </row>
    <row r="63" spans="1:9" s="33" customFormat="1">
      <c r="A63" s="319"/>
      <c r="B63" s="137"/>
      <c r="C63" s="34"/>
      <c r="D63" s="34"/>
      <c r="E63" s="34"/>
      <c r="F63" s="34"/>
      <c r="G63" s="34"/>
      <c r="H63" s="34"/>
      <c r="I63" s="90"/>
    </row>
    <row r="64" spans="1:9" s="33" customFormat="1">
      <c r="A64" s="319"/>
      <c r="B64" s="60" t="s">
        <v>1117</v>
      </c>
      <c r="C64" s="87"/>
      <c r="D64" s="87"/>
      <c r="E64" s="34"/>
      <c r="F64" s="34"/>
      <c r="G64" s="34"/>
      <c r="H64" s="34"/>
      <c r="I64" s="90"/>
    </row>
    <row r="65" spans="1:9" s="33" customFormat="1">
      <c r="A65" s="319"/>
      <c r="B65" s="87"/>
      <c r="C65" s="87"/>
      <c r="D65" s="87"/>
      <c r="E65" s="34"/>
      <c r="F65" s="34"/>
      <c r="G65" s="34"/>
      <c r="H65" s="34"/>
      <c r="I65" s="90"/>
    </row>
    <row r="66" spans="1:9" s="33" customFormat="1">
      <c r="A66" s="319"/>
      <c r="B66" s="380" t="s">
        <v>278</v>
      </c>
      <c r="C66" s="87"/>
      <c r="D66" s="87"/>
      <c r="E66" s="34"/>
      <c r="F66" s="34"/>
      <c r="G66" s="34"/>
      <c r="H66" s="34"/>
      <c r="I66" s="90"/>
    </row>
    <row r="67" spans="1:9" s="33" customFormat="1">
      <c r="A67" s="319"/>
      <c r="B67" s="87"/>
      <c r="C67" s="87"/>
      <c r="D67" s="87"/>
      <c r="E67" s="34"/>
      <c r="F67" s="34"/>
      <c r="G67" s="34"/>
      <c r="H67" s="34"/>
      <c r="I67" s="90"/>
    </row>
    <row r="68" spans="1:9" s="33" customFormat="1">
      <c r="A68" s="319"/>
      <c r="B68" s="61" t="s">
        <v>1200</v>
      </c>
      <c r="C68" s="61"/>
      <c r="D68" s="61"/>
      <c r="E68" s="34"/>
      <c r="F68" s="34"/>
      <c r="G68" s="34"/>
      <c r="H68" s="34"/>
      <c r="I68" s="90"/>
    </row>
    <row r="69" spans="1:9" s="33" customFormat="1">
      <c r="A69" s="319"/>
      <c r="B69" s="61"/>
      <c r="C69" s="61"/>
      <c r="D69" s="61"/>
      <c r="E69" s="34"/>
      <c r="F69" s="138"/>
      <c r="G69" s="34"/>
      <c r="H69" s="34"/>
      <c r="I69" s="90"/>
    </row>
    <row r="70" spans="1:9" s="33" customFormat="1">
      <c r="A70" s="319"/>
      <c r="B70" s="1017" t="s">
        <v>1201</v>
      </c>
      <c r="C70" s="1018"/>
      <c r="D70" s="1019"/>
      <c r="E70" s="34"/>
      <c r="F70" s="34"/>
      <c r="G70" s="34"/>
      <c r="H70" s="34"/>
      <c r="I70" s="90"/>
    </row>
    <row r="71" spans="1:9" s="33" customFormat="1" ht="15.75" thickBot="1">
      <c r="A71" s="319"/>
      <c r="B71" s="449" t="s">
        <v>60</v>
      </c>
      <c r="C71" s="450">
        <v>44286</v>
      </c>
      <c r="D71" s="450">
        <v>44196</v>
      </c>
      <c r="E71" s="34"/>
      <c r="F71" s="34"/>
      <c r="G71" s="34"/>
      <c r="H71" s="34"/>
      <c r="I71" s="90"/>
    </row>
    <row r="72" spans="1:9" s="33" customFormat="1" ht="15.75" thickBot="1">
      <c r="A72" s="319"/>
      <c r="B72" s="452" t="s">
        <v>559</v>
      </c>
      <c r="C72" s="451">
        <v>994934000</v>
      </c>
      <c r="D72" s="454">
        <v>31469310</v>
      </c>
      <c r="E72" s="34"/>
      <c r="F72" s="34"/>
      <c r="G72" s="34"/>
      <c r="H72" s="34"/>
      <c r="I72" s="90"/>
    </row>
    <row r="73" spans="1:9" s="33" customFormat="1" ht="15.75" thickBot="1">
      <c r="A73" s="319"/>
      <c r="B73" s="448" t="s">
        <v>67</v>
      </c>
      <c r="C73" s="453">
        <v>994934000</v>
      </c>
      <c r="D73" s="455">
        <v>31469310</v>
      </c>
      <c r="E73" s="34"/>
      <c r="F73" s="34"/>
      <c r="G73" s="34"/>
      <c r="H73" s="34"/>
      <c r="I73" s="90"/>
    </row>
    <row r="74" spans="1:9" s="33" customFormat="1">
      <c r="A74" s="319"/>
      <c r="B74" s="500"/>
      <c r="C74" s="34"/>
      <c r="D74" s="34"/>
      <c r="E74" s="34"/>
      <c r="F74" s="34"/>
      <c r="G74" s="34"/>
      <c r="H74" s="90"/>
      <c r="I74" s="90"/>
    </row>
    <row r="75" spans="1:9" s="33" customFormat="1">
      <c r="A75" s="319"/>
      <c r="B75" s="500"/>
      <c r="C75" s="34"/>
      <c r="D75" s="34"/>
      <c r="E75" s="34"/>
      <c r="F75" s="34"/>
      <c r="G75" s="34"/>
      <c r="H75" s="90"/>
      <c r="I75" s="90"/>
    </row>
    <row r="76" spans="1:9" s="33" customFormat="1">
      <c r="A76" s="319"/>
      <c r="B76" s="500"/>
      <c r="C76" s="34"/>
      <c r="D76" s="34"/>
      <c r="E76" s="34"/>
      <c r="F76" s="34"/>
      <c r="G76" s="34"/>
      <c r="H76" s="90"/>
      <c r="I76" s="90"/>
    </row>
    <row r="77" spans="1:9" s="33" customFormat="1">
      <c r="A77" s="319"/>
      <c r="B77" s="34"/>
      <c r="C77" s="34"/>
      <c r="D77" s="34"/>
      <c r="E77" s="34"/>
      <c r="F77" s="34"/>
      <c r="G77" s="34"/>
      <c r="H77" s="34"/>
      <c r="I77" s="90"/>
    </row>
    <row r="86" spans="2:5">
      <c r="B86" s="336"/>
      <c r="E86" s="341"/>
    </row>
    <row r="87" spans="2:5">
      <c r="B87" s="340"/>
      <c r="E87" s="156"/>
    </row>
  </sheetData>
  <customSheetViews>
    <customSheetView guid="{7F8679DA-D059-4901-ACAC-85DFCE49504A}" scale="90" showGridLines="0" topLeftCell="A4">
      <selection activeCell="G20" sqref="G20"/>
      <pageMargins left="0.7" right="0.7" top="0.75" bottom="0.75" header="0.3" footer="0.3"/>
      <pageSetup paperSize="9" scale="50" orientation="portrait" r:id="rId1"/>
    </customSheetView>
    <customSheetView guid="{599159CD-1620-491F-A2F6-FFBFC633DFF1}" scale="90" showGridLines="0" printArea="1">
      <selection activeCell="H30" sqref="H30"/>
      <pageMargins left="0.7" right="0.7" top="0.75" bottom="0.75" header="0.3" footer="0.3"/>
      <pageSetup paperSize="9" scale="50" orientation="portrait" r:id="rId2"/>
    </customSheetView>
  </customSheetViews>
  <mergeCells count="14">
    <mergeCell ref="B70:D70"/>
    <mergeCell ref="B39:F39"/>
    <mergeCell ref="B58:F58"/>
    <mergeCell ref="H8:J8"/>
    <mergeCell ref="B8:G8"/>
    <mergeCell ref="B9:B10"/>
    <mergeCell ref="C9:C10"/>
    <mergeCell ref="D9:D10"/>
    <mergeCell ref="E9:F9"/>
    <mergeCell ref="G9:G10"/>
    <mergeCell ref="H9:H10"/>
    <mergeCell ref="I9:I10"/>
    <mergeCell ref="J9:J10"/>
    <mergeCell ref="B36:G36"/>
  </mergeCells>
  <pageMargins left="0.7" right="0.7" top="0.75" bottom="0.75" header="0.3" footer="0.3"/>
  <pageSetup paperSize="9" scale="50"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189"/>
  <sheetViews>
    <sheetView showGridLines="0" zoomScale="90" zoomScaleNormal="90" zoomScaleSheetLayoutView="100" workbookViewId="0"/>
  </sheetViews>
  <sheetFormatPr baseColWidth="10" defaultColWidth="9.28515625" defaultRowHeight="15"/>
  <cols>
    <col min="1" max="1" width="4.28515625" style="320" customWidth="1"/>
    <col min="2" max="2" width="61" style="32" customWidth="1"/>
    <col min="3" max="3" width="20" style="32" customWidth="1"/>
    <col min="4" max="4" width="20.140625" style="32" customWidth="1"/>
    <col min="5" max="5" width="19" style="32" customWidth="1"/>
    <col min="6" max="6" width="19.5703125" style="32" customWidth="1"/>
    <col min="7" max="7" width="13.28515625" style="32" customWidth="1"/>
    <col min="8" max="8" width="15.42578125" style="32" customWidth="1"/>
    <col min="9" max="9" width="20.7109375" style="31" customWidth="1"/>
    <col min="10" max="10" width="18.7109375" style="31" customWidth="1"/>
    <col min="11" max="16384" width="9.28515625" style="31"/>
  </cols>
  <sheetData>
    <row r="1" spans="1:9">
      <c r="A1" s="313"/>
      <c r="B1" s="58"/>
      <c r="C1" s="58"/>
      <c r="D1" s="58"/>
      <c r="E1" s="58"/>
      <c r="F1" s="58"/>
      <c r="G1" s="58"/>
      <c r="H1" s="58"/>
      <c r="I1" s="36"/>
    </row>
    <row r="2" spans="1:9">
      <c r="A2" s="314"/>
      <c r="B2" s="58" t="s">
        <v>1142</v>
      </c>
      <c r="C2" s="35"/>
      <c r="D2" s="35"/>
      <c r="E2" s="35"/>
      <c r="F2" s="35"/>
      <c r="G2" s="35"/>
      <c r="H2" s="35"/>
      <c r="I2" s="36"/>
    </row>
    <row r="3" spans="1:9" s="712" customFormat="1" ht="12.75">
      <c r="A3" s="709"/>
      <c r="B3" s="710"/>
      <c r="C3" s="710"/>
      <c r="D3" s="710"/>
      <c r="E3" s="710"/>
      <c r="F3" s="710"/>
      <c r="G3" s="710"/>
      <c r="H3" s="710"/>
      <c r="I3" s="711"/>
    </row>
    <row r="4" spans="1:9" s="712" customFormat="1" ht="12.75">
      <c r="A4" s="709"/>
      <c r="B4" s="499" t="s">
        <v>1240</v>
      </c>
      <c r="C4" s="710"/>
      <c r="D4" s="713"/>
      <c r="E4" s="710"/>
      <c r="F4" s="714"/>
      <c r="G4" s="710"/>
      <c r="H4" s="710"/>
      <c r="I4" s="711"/>
    </row>
    <row r="5" spans="1:9" s="712" customFormat="1" ht="9.6" customHeight="1">
      <c r="A5" s="709"/>
      <c r="B5" s="499"/>
      <c r="C5" s="710"/>
      <c r="D5" s="713"/>
      <c r="E5" s="710"/>
      <c r="F5" s="714"/>
      <c r="G5" s="710"/>
      <c r="H5" s="710"/>
      <c r="I5" s="711"/>
    </row>
    <row r="6" spans="1:9" s="712" customFormat="1" ht="12.4" customHeight="1">
      <c r="A6" s="709"/>
      <c r="B6" s="715" t="s">
        <v>1120</v>
      </c>
      <c r="C6" s="710"/>
      <c r="D6" s="713"/>
      <c r="E6" s="710"/>
      <c r="F6" s="710"/>
      <c r="G6" s="710"/>
      <c r="H6" s="710"/>
      <c r="I6" s="711"/>
    </row>
    <row r="7" spans="1:9" s="712" customFormat="1" ht="12.4" customHeight="1">
      <c r="A7" s="709"/>
      <c r="B7" s="716"/>
      <c r="C7" s="710"/>
      <c r="D7" s="713"/>
      <c r="E7" s="710"/>
      <c r="F7" s="710"/>
      <c r="G7" s="710"/>
      <c r="H7" s="710"/>
      <c r="I7" s="711"/>
    </row>
    <row r="8" spans="1:9" s="712" customFormat="1" ht="30" customHeight="1" thickBot="1">
      <c r="A8" s="709"/>
      <c r="B8" s="717" t="s">
        <v>183</v>
      </c>
      <c r="C8" s="718" t="s">
        <v>1441</v>
      </c>
      <c r="D8" s="718" t="s">
        <v>1239</v>
      </c>
      <c r="E8" s="710"/>
      <c r="F8" s="710"/>
      <c r="G8" s="710"/>
      <c r="H8" s="710"/>
      <c r="I8" s="711"/>
    </row>
    <row r="9" spans="1:9" s="712" customFormat="1" ht="12.75">
      <c r="A9" s="709"/>
      <c r="B9" s="719" t="s">
        <v>365</v>
      </c>
      <c r="C9" s="720">
        <v>5577480</v>
      </c>
      <c r="D9" s="721">
        <v>5577480</v>
      </c>
      <c r="E9" s="710"/>
      <c r="F9" s="710"/>
      <c r="G9" s="710"/>
      <c r="H9" s="710"/>
      <c r="I9" s="711"/>
    </row>
    <row r="10" spans="1:9" s="712" customFormat="1" ht="12.75">
      <c r="A10" s="709"/>
      <c r="B10" s="722" t="s">
        <v>366</v>
      </c>
      <c r="C10" s="723">
        <v>0</v>
      </c>
      <c r="D10" s="724">
        <v>75864642</v>
      </c>
      <c r="E10" s="710"/>
      <c r="F10" s="710"/>
      <c r="G10" s="710"/>
      <c r="H10" s="710"/>
      <c r="I10" s="711"/>
    </row>
    <row r="11" spans="1:9" s="712" customFormat="1" ht="12.75">
      <c r="A11" s="709"/>
      <c r="B11" s="722" t="s">
        <v>134</v>
      </c>
      <c r="C11" s="723">
        <v>0</v>
      </c>
      <c r="D11" s="724">
        <v>12039273</v>
      </c>
      <c r="E11" s="710"/>
      <c r="F11" s="710"/>
      <c r="G11" s="710"/>
      <c r="H11" s="710"/>
      <c r="I11" s="711"/>
    </row>
    <row r="12" spans="1:9" s="712" customFormat="1" ht="12.75">
      <c r="A12" s="709"/>
      <c r="B12" s="722" t="s">
        <v>589</v>
      </c>
      <c r="C12" s="723">
        <v>874148</v>
      </c>
      <c r="D12" s="724">
        <v>0</v>
      </c>
      <c r="E12" s="710"/>
      <c r="F12" s="710"/>
      <c r="G12" s="710"/>
      <c r="H12" s="710"/>
      <c r="I12" s="711"/>
    </row>
    <row r="13" spans="1:9" s="712" customFormat="1" ht="13.5" thickBot="1">
      <c r="A13" s="709"/>
      <c r="B13" s="725" t="s">
        <v>1282</v>
      </c>
      <c r="C13" s="726">
        <v>22599144</v>
      </c>
      <c r="D13" s="727">
        <v>0</v>
      </c>
      <c r="E13" s="710"/>
      <c r="F13" s="710"/>
      <c r="G13" s="710"/>
      <c r="H13" s="710"/>
      <c r="I13" s="711"/>
    </row>
    <row r="14" spans="1:9" s="712" customFormat="1" ht="13.5" thickBot="1">
      <c r="A14" s="709"/>
      <c r="B14" s="728" t="s">
        <v>67</v>
      </c>
      <c r="C14" s="729">
        <v>29050772</v>
      </c>
      <c r="D14" s="606">
        <v>93481395</v>
      </c>
      <c r="E14" s="710"/>
      <c r="F14" s="710"/>
      <c r="G14" s="710"/>
      <c r="H14" s="710"/>
      <c r="I14" s="711"/>
    </row>
    <row r="15" spans="1:9" s="712" customFormat="1" ht="12.75">
      <c r="A15" s="709"/>
      <c r="B15" s="730"/>
      <c r="C15" s="710"/>
      <c r="D15" s="713"/>
      <c r="E15" s="710"/>
      <c r="F15" s="710"/>
      <c r="G15" s="710"/>
      <c r="H15" s="710"/>
      <c r="I15" s="711"/>
    </row>
    <row r="16" spans="1:9" s="712" customFormat="1" ht="12.75">
      <c r="A16" s="709"/>
      <c r="B16" s="731" t="s">
        <v>1238</v>
      </c>
      <c r="C16" s="710"/>
      <c r="D16" s="713"/>
      <c r="E16" s="710"/>
      <c r="F16" s="710"/>
      <c r="G16" s="710"/>
      <c r="H16" s="710"/>
      <c r="I16" s="711"/>
    </row>
    <row r="17" spans="1:9" s="712" customFormat="1" ht="12.75">
      <c r="A17" s="709"/>
      <c r="B17" s="731"/>
      <c r="C17" s="710"/>
      <c r="D17" s="713"/>
      <c r="E17" s="710"/>
      <c r="F17" s="710"/>
      <c r="G17" s="710"/>
      <c r="H17" s="710"/>
      <c r="I17" s="711"/>
    </row>
    <row r="18" spans="1:9" s="712" customFormat="1" ht="12.75">
      <c r="A18" s="709"/>
      <c r="B18" s="710" t="s">
        <v>1120</v>
      </c>
      <c r="C18" s="710"/>
      <c r="D18" s="713"/>
      <c r="E18" s="710"/>
      <c r="F18" s="710"/>
      <c r="G18" s="710"/>
      <c r="H18" s="710"/>
      <c r="I18" s="711"/>
    </row>
    <row r="19" spans="1:9" s="712" customFormat="1" ht="13.5" thickBot="1">
      <c r="A19" s="709"/>
      <c r="B19" s="730"/>
      <c r="C19" s="710"/>
      <c r="D19" s="713"/>
      <c r="E19" s="710"/>
      <c r="F19" s="710"/>
      <c r="G19" s="710"/>
      <c r="H19" s="710"/>
      <c r="I19" s="711"/>
    </row>
    <row r="20" spans="1:9" s="712" customFormat="1" ht="12.75">
      <c r="A20" s="709"/>
      <c r="B20" s="1040" t="s">
        <v>183</v>
      </c>
      <c r="C20" s="702">
        <v>44286</v>
      </c>
      <c r="D20" s="732">
        <v>44196</v>
      </c>
      <c r="E20" s="710"/>
      <c r="F20" s="710"/>
      <c r="G20" s="710"/>
      <c r="H20" s="710"/>
      <c r="I20" s="711"/>
    </row>
    <row r="21" spans="1:9" s="712" customFormat="1" ht="13.5" thickBot="1">
      <c r="A21" s="709"/>
      <c r="B21" s="1041"/>
      <c r="C21" s="733" t="s">
        <v>352</v>
      </c>
      <c r="D21" s="733" t="s">
        <v>352</v>
      </c>
      <c r="E21" s="710"/>
      <c r="F21" s="710"/>
      <c r="G21" s="710"/>
      <c r="H21" s="710"/>
      <c r="I21" s="711"/>
    </row>
    <row r="22" spans="1:9" s="712" customFormat="1" ht="13.5" thickBot="1">
      <c r="A22" s="709"/>
      <c r="B22" s="734" t="s">
        <v>809</v>
      </c>
      <c r="C22" s="735">
        <v>0</v>
      </c>
      <c r="D22" s="736">
        <v>329879</v>
      </c>
      <c r="E22" s="710"/>
      <c r="F22" s="710"/>
      <c r="G22" s="710"/>
      <c r="H22" s="710"/>
      <c r="I22" s="711"/>
    </row>
    <row r="23" spans="1:9" s="712" customFormat="1" ht="13.5" thickBot="1">
      <c r="A23" s="709"/>
      <c r="B23" s="592" t="s">
        <v>67</v>
      </c>
      <c r="C23" s="606">
        <v>0</v>
      </c>
      <c r="D23" s="606">
        <v>329879</v>
      </c>
      <c r="E23" s="710"/>
      <c r="F23" s="710"/>
      <c r="G23" s="710"/>
      <c r="H23" s="710"/>
      <c r="I23" s="711"/>
    </row>
    <row r="24" spans="1:9" s="712" customFormat="1" ht="12.75">
      <c r="A24" s="709"/>
      <c r="B24" s="737"/>
      <c r="C24" s="738"/>
      <c r="D24" s="738"/>
      <c r="E24" s="710"/>
      <c r="F24" s="710"/>
      <c r="G24" s="710"/>
      <c r="H24" s="710"/>
      <c r="I24" s="711"/>
    </row>
    <row r="25" spans="1:9" s="712" customFormat="1" ht="12.75">
      <c r="A25" s="709"/>
      <c r="B25" s="499" t="s">
        <v>1241</v>
      </c>
      <c r="C25" s="739"/>
      <c r="D25" s="739"/>
      <c r="E25" s="710"/>
      <c r="F25" s="710"/>
      <c r="G25" s="710"/>
      <c r="H25" s="710"/>
      <c r="I25" s="711"/>
    </row>
    <row r="26" spans="1:9" s="712" customFormat="1" ht="12.75">
      <c r="A26" s="709"/>
      <c r="B26" s="499"/>
      <c r="C26" s="739"/>
      <c r="D26" s="739"/>
      <c r="E26" s="710"/>
      <c r="F26" s="710"/>
      <c r="G26" s="710"/>
      <c r="H26" s="710"/>
      <c r="I26" s="711"/>
    </row>
    <row r="27" spans="1:9" s="712" customFormat="1" ht="12.75">
      <c r="A27" s="709"/>
      <c r="B27" s="710" t="s">
        <v>1120</v>
      </c>
      <c r="C27" s="739"/>
      <c r="D27" s="739"/>
      <c r="E27" s="710"/>
      <c r="F27" s="710"/>
      <c r="G27" s="710"/>
      <c r="H27" s="710"/>
      <c r="I27" s="711"/>
    </row>
    <row r="28" spans="1:9" s="712" customFormat="1" ht="13.5" thickBot="1">
      <c r="A28" s="709"/>
      <c r="B28" s="499"/>
      <c r="C28" s="739"/>
      <c r="D28" s="739"/>
      <c r="E28" s="710"/>
      <c r="F28" s="710"/>
      <c r="G28" s="710"/>
      <c r="H28" s="710"/>
      <c r="I28" s="711"/>
    </row>
    <row r="29" spans="1:9" s="712" customFormat="1" ht="12.75">
      <c r="A29" s="709"/>
      <c r="B29" s="1040" t="s">
        <v>183</v>
      </c>
      <c r="C29" s="702">
        <v>44286</v>
      </c>
      <c r="D29" s="732">
        <v>44196</v>
      </c>
      <c r="E29" s="710"/>
      <c r="F29" s="710"/>
      <c r="G29" s="710"/>
      <c r="H29" s="710"/>
      <c r="I29" s="711"/>
    </row>
    <row r="30" spans="1:9" s="712" customFormat="1" ht="13.5" thickBot="1">
      <c r="A30" s="709"/>
      <c r="B30" s="1041"/>
      <c r="C30" s="733" t="s">
        <v>352</v>
      </c>
      <c r="D30" s="733" t="s">
        <v>352</v>
      </c>
      <c r="E30" s="710"/>
      <c r="F30" s="710"/>
      <c r="G30" s="710"/>
      <c r="H30" s="710"/>
      <c r="I30" s="711"/>
    </row>
    <row r="31" spans="1:9" s="712" customFormat="1" ht="12.75">
      <c r="A31" s="709"/>
      <c r="B31" s="740" t="s">
        <v>1206</v>
      </c>
      <c r="C31" s="741">
        <v>27990755</v>
      </c>
      <c r="D31" s="741">
        <v>0</v>
      </c>
      <c r="E31" s="710"/>
      <c r="F31" s="710"/>
      <c r="G31" s="710"/>
      <c r="H31" s="710"/>
      <c r="I31" s="711"/>
    </row>
    <row r="32" spans="1:9" s="712" customFormat="1" ht="12.75">
      <c r="A32" s="709"/>
      <c r="B32" s="740" t="s">
        <v>286</v>
      </c>
      <c r="C32" s="741">
        <v>61296315</v>
      </c>
      <c r="D32" s="741">
        <v>0</v>
      </c>
      <c r="E32" s="710"/>
      <c r="F32" s="710"/>
      <c r="G32" s="710"/>
      <c r="H32" s="710"/>
      <c r="I32" s="711"/>
    </row>
    <row r="33" spans="1:9" s="712" customFormat="1" ht="12.75">
      <c r="A33" s="709"/>
      <c r="B33" s="740" t="s">
        <v>394</v>
      </c>
      <c r="C33" s="735">
        <v>180368451</v>
      </c>
      <c r="D33" s="741">
        <v>50182621</v>
      </c>
      <c r="E33" s="710"/>
      <c r="F33" s="710"/>
      <c r="G33" s="710"/>
      <c r="H33" s="710"/>
      <c r="I33" s="711"/>
    </row>
    <row r="34" spans="1:9" s="712" customFormat="1" ht="13.5" thickBot="1">
      <c r="A34" s="709"/>
      <c r="B34" s="740" t="s">
        <v>395</v>
      </c>
      <c r="C34" s="735">
        <v>52784982</v>
      </c>
      <c r="D34" s="741">
        <v>5416666</v>
      </c>
      <c r="E34" s="710"/>
      <c r="F34" s="710"/>
      <c r="G34" s="710"/>
      <c r="H34" s="710"/>
      <c r="I34" s="711"/>
    </row>
    <row r="35" spans="1:9" s="712" customFormat="1" ht="13.5" thickBot="1">
      <c r="A35" s="709"/>
      <c r="B35" s="728" t="s">
        <v>67</v>
      </c>
      <c r="C35" s="606">
        <v>322440503</v>
      </c>
      <c r="D35" s="606">
        <v>55599287</v>
      </c>
      <c r="E35" s="710"/>
      <c r="F35" s="710"/>
      <c r="G35" s="710"/>
      <c r="H35" s="710"/>
      <c r="I35" s="711"/>
    </row>
    <row r="36" spans="1:9" s="712" customFormat="1" ht="12.75">
      <c r="A36" s="709"/>
      <c r="B36" s="730"/>
      <c r="C36" s="710"/>
      <c r="D36" s="713"/>
      <c r="E36" s="710"/>
      <c r="F36" s="710"/>
      <c r="G36" s="710"/>
      <c r="H36" s="710"/>
      <c r="I36" s="711"/>
    </row>
    <row r="37" spans="1:9" s="712" customFormat="1" ht="12.75">
      <c r="A37" s="709"/>
      <c r="B37" s="499" t="s">
        <v>1242</v>
      </c>
      <c r="C37" s="710"/>
      <c r="D37" s="713"/>
      <c r="E37" s="710"/>
      <c r="F37" s="710"/>
      <c r="G37" s="710"/>
      <c r="H37" s="710"/>
      <c r="I37" s="711"/>
    </row>
    <row r="38" spans="1:9" s="712" customFormat="1" ht="13.5" thickBot="1">
      <c r="A38" s="709"/>
      <c r="B38" s="730"/>
      <c r="C38" s="710"/>
      <c r="D38" s="713"/>
      <c r="E38" s="710"/>
      <c r="F38" s="710"/>
      <c r="G38" s="710"/>
      <c r="H38" s="710"/>
      <c r="I38" s="711"/>
    </row>
    <row r="39" spans="1:9" s="712" customFormat="1" ht="27" thickTop="1" thickBot="1">
      <c r="A39" s="709"/>
      <c r="B39" s="742" t="s">
        <v>263</v>
      </c>
      <c r="C39" s="743" t="s">
        <v>264</v>
      </c>
      <c r="D39" s="743" t="s">
        <v>265</v>
      </c>
      <c r="E39" s="743" t="s">
        <v>266</v>
      </c>
      <c r="F39" s="743" t="s">
        <v>267</v>
      </c>
      <c r="G39" s="703">
        <v>44286</v>
      </c>
      <c r="H39" s="703">
        <v>44196</v>
      </c>
      <c r="I39" s="711"/>
    </row>
    <row r="40" spans="1:9" s="712" customFormat="1" ht="13.5" thickBot="1">
      <c r="A40" s="709"/>
      <c r="B40" s="841" t="s">
        <v>1442</v>
      </c>
      <c r="C40" s="841" t="s">
        <v>275</v>
      </c>
      <c r="D40" s="841" t="s">
        <v>275</v>
      </c>
      <c r="E40" s="841" t="s">
        <v>275</v>
      </c>
      <c r="F40" s="841" t="s">
        <v>275</v>
      </c>
      <c r="G40" s="744">
        <v>0</v>
      </c>
      <c r="H40" s="744">
        <v>0</v>
      </c>
      <c r="I40" s="711"/>
    </row>
    <row r="41" spans="1:9" s="712" customFormat="1" ht="13.5" thickBot="1">
      <c r="A41" s="709"/>
      <c r="B41" s="1044" t="s">
        <v>269</v>
      </c>
      <c r="C41" s="1045"/>
      <c r="D41" s="1045"/>
      <c r="E41" s="1045"/>
      <c r="F41" s="1046"/>
      <c r="G41" s="745">
        <v>0</v>
      </c>
      <c r="H41" s="746">
        <v>0</v>
      </c>
      <c r="I41" s="747"/>
    </row>
    <row r="42" spans="1:9" s="712" customFormat="1" ht="13.5" thickTop="1">
      <c r="A42" s="709"/>
      <c r="B42" s="701"/>
      <c r="C42" s="748"/>
      <c r="D42" s="713"/>
      <c r="E42" s="710"/>
      <c r="F42" s="710"/>
      <c r="G42" s="710"/>
      <c r="H42" s="710"/>
      <c r="I42" s="711"/>
    </row>
    <row r="43" spans="1:9" s="712" customFormat="1" ht="12.75">
      <c r="A43" s="709"/>
      <c r="B43" s="749"/>
      <c r="C43" s="748"/>
      <c r="D43" s="713"/>
      <c r="E43" s="710"/>
      <c r="F43" s="710"/>
      <c r="G43" s="710"/>
      <c r="H43" s="710"/>
      <c r="I43" s="711"/>
    </row>
    <row r="44" spans="1:9" s="712" customFormat="1" ht="12.75">
      <c r="A44" s="709"/>
      <c r="B44" s="499" t="s">
        <v>1244</v>
      </c>
      <c r="C44" s="710"/>
      <c r="D44" s="713"/>
      <c r="E44" s="710"/>
      <c r="F44" s="710"/>
      <c r="G44" s="710"/>
      <c r="H44" s="710"/>
      <c r="I44" s="711"/>
    </row>
    <row r="45" spans="1:9" s="712" customFormat="1" ht="12.75">
      <c r="A45" s="709"/>
      <c r="B45" s="730"/>
      <c r="C45" s="710"/>
      <c r="D45" s="713"/>
      <c r="E45" s="710"/>
      <c r="F45" s="710"/>
      <c r="G45" s="710"/>
      <c r="H45" s="710"/>
      <c r="I45" s="711"/>
    </row>
    <row r="46" spans="1:9" s="712" customFormat="1" ht="12.75">
      <c r="A46" s="709"/>
      <c r="B46" s="710" t="s">
        <v>1120</v>
      </c>
      <c r="C46" s="739"/>
      <c r="D46" s="739"/>
      <c r="E46" s="710"/>
      <c r="F46" s="710"/>
      <c r="G46" s="710"/>
      <c r="H46" s="710"/>
      <c r="I46" s="711"/>
    </row>
    <row r="47" spans="1:9" s="712" customFormat="1" ht="13.5" thickBot="1">
      <c r="A47" s="709"/>
      <c r="B47" s="499"/>
      <c r="C47" s="739"/>
      <c r="D47" s="739"/>
      <c r="E47" s="710"/>
      <c r="F47" s="710"/>
      <c r="G47" s="710"/>
      <c r="H47" s="710"/>
      <c r="I47" s="711"/>
    </row>
    <row r="48" spans="1:9" s="712" customFormat="1" ht="12.75">
      <c r="A48" s="709"/>
      <c r="B48" s="1040" t="s">
        <v>183</v>
      </c>
      <c r="C48" s="702">
        <v>44286</v>
      </c>
      <c r="D48" s="732">
        <v>44196</v>
      </c>
      <c r="E48" s="710"/>
      <c r="F48" s="710"/>
      <c r="G48" s="710"/>
      <c r="H48" s="710"/>
      <c r="I48" s="711"/>
    </row>
    <row r="49" spans="1:9" s="712" customFormat="1" ht="13.5" thickBot="1">
      <c r="A49" s="709"/>
      <c r="B49" s="1041"/>
      <c r="C49" s="733" t="s">
        <v>352</v>
      </c>
      <c r="D49" s="733" t="s">
        <v>352</v>
      </c>
      <c r="E49" s="710"/>
      <c r="F49" s="710"/>
      <c r="G49" s="710"/>
      <c r="H49" s="710"/>
      <c r="I49" s="711"/>
    </row>
    <row r="50" spans="1:9" s="712" customFormat="1" ht="12.75">
      <c r="A50" s="709"/>
      <c r="B50" s="740" t="s">
        <v>169</v>
      </c>
      <c r="C50" s="735">
        <v>0</v>
      </c>
      <c r="D50" s="741">
        <v>20000000</v>
      </c>
      <c r="E50" s="710"/>
      <c r="F50" s="710"/>
      <c r="G50" s="710"/>
      <c r="H50" s="710"/>
      <c r="I50" s="711"/>
    </row>
    <row r="51" spans="1:9" s="712" customFormat="1" ht="12.75">
      <c r="A51" s="709"/>
      <c r="B51" s="740" t="s">
        <v>139</v>
      </c>
      <c r="C51" s="735">
        <v>3412500</v>
      </c>
      <c r="D51" s="741">
        <v>0</v>
      </c>
      <c r="E51" s="710"/>
      <c r="F51" s="710"/>
      <c r="G51" s="710"/>
      <c r="H51" s="710"/>
      <c r="I51" s="711"/>
    </row>
    <row r="52" spans="1:9" s="712" customFormat="1" ht="12.75">
      <c r="A52" s="709"/>
      <c r="B52" s="740" t="s">
        <v>1443</v>
      </c>
      <c r="C52" s="735">
        <v>31756714</v>
      </c>
      <c r="D52" s="741">
        <v>0</v>
      </c>
      <c r="E52" s="710"/>
      <c r="F52" s="710"/>
      <c r="G52" s="710"/>
      <c r="H52" s="710"/>
      <c r="I52" s="711"/>
    </row>
    <row r="53" spans="1:9" s="712" customFormat="1" ht="12.75">
      <c r="A53" s="709"/>
      <c r="B53" s="740" t="s">
        <v>1444</v>
      </c>
      <c r="C53" s="735">
        <v>21845528</v>
      </c>
      <c r="D53" s="741">
        <v>19917632</v>
      </c>
      <c r="E53" s="710"/>
      <c r="F53" s="710"/>
      <c r="G53" s="710"/>
      <c r="H53" s="710"/>
      <c r="I53" s="711"/>
    </row>
    <row r="54" spans="1:9" s="712" customFormat="1" ht="13.5" thickBot="1">
      <c r="A54" s="709"/>
      <c r="B54" s="734" t="s">
        <v>1157</v>
      </c>
      <c r="C54" s="750">
        <v>42553657</v>
      </c>
      <c r="D54" s="736">
        <v>33422379</v>
      </c>
      <c r="E54" s="710"/>
      <c r="F54" s="710"/>
      <c r="G54" s="710"/>
      <c r="H54" s="710"/>
      <c r="I54" s="711"/>
    </row>
    <row r="55" spans="1:9" s="712" customFormat="1" ht="13.5" thickBot="1">
      <c r="A55" s="709"/>
      <c r="B55" s="592" t="s">
        <v>67</v>
      </c>
      <c r="C55" s="751">
        <v>99568399</v>
      </c>
      <c r="D55" s="751">
        <v>73340011</v>
      </c>
      <c r="E55" s="752"/>
      <c r="F55" s="710"/>
      <c r="G55" s="710"/>
      <c r="H55" s="710"/>
      <c r="I55" s="711"/>
    </row>
    <row r="56" spans="1:9" s="712" customFormat="1" ht="12.75">
      <c r="A56" s="709"/>
      <c r="B56" s="730"/>
      <c r="C56" s="710"/>
      <c r="D56" s="713"/>
      <c r="E56" s="710"/>
      <c r="F56" s="710"/>
      <c r="G56" s="710"/>
      <c r="H56" s="710"/>
      <c r="I56" s="711"/>
    </row>
    <row r="57" spans="1:9" s="712" customFormat="1" ht="12.75">
      <c r="A57" s="709"/>
      <c r="B57" s="749"/>
      <c r="C57" s="753"/>
      <c r="D57" s="710"/>
      <c r="E57" s="710"/>
      <c r="F57" s="710"/>
      <c r="G57" s="710"/>
      <c r="H57" s="710"/>
      <c r="I57" s="711"/>
    </row>
    <row r="58" spans="1:9" s="712" customFormat="1" ht="12.75">
      <c r="A58" s="709"/>
      <c r="B58" s="499" t="s">
        <v>1245</v>
      </c>
      <c r="C58" s="710"/>
      <c r="D58" s="710"/>
      <c r="E58" s="710"/>
      <c r="F58" s="710"/>
      <c r="G58" s="710"/>
      <c r="H58" s="710"/>
      <c r="I58" s="711"/>
    </row>
    <row r="59" spans="1:9" s="712" customFormat="1" ht="12.75">
      <c r="A59" s="709"/>
      <c r="B59" s="710"/>
      <c r="C59" s="710"/>
      <c r="D59" s="713"/>
      <c r="E59" s="710"/>
      <c r="F59" s="710"/>
      <c r="G59" s="710"/>
      <c r="H59" s="710"/>
      <c r="I59" s="711"/>
    </row>
    <row r="60" spans="1:9" s="712" customFormat="1" ht="12.75">
      <c r="A60" s="709"/>
      <c r="B60" s="710" t="s">
        <v>1120</v>
      </c>
      <c r="C60" s="710"/>
      <c r="D60" s="713"/>
      <c r="E60" s="710"/>
      <c r="F60" s="710"/>
      <c r="G60" s="710"/>
      <c r="H60" s="710"/>
      <c r="I60" s="711"/>
    </row>
    <row r="61" spans="1:9" s="712" customFormat="1" ht="13.5" thickBot="1">
      <c r="A61" s="709"/>
      <c r="B61" s="730"/>
      <c r="C61" s="710"/>
      <c r="D61" s="710"/>
      <c r="E61" s="710"/>
      <c r="F61" s="710"/>
      <c r="G61" s="710"/>
      <c r="H61" s="710"/>
      <c r="I61" s="711"/>
    </row>
    <row r="62" spans="1:9" s="712" customFormat="1" ht="13.5" thickBot="1">
      <c r="A62" s="709"/>
      <c r="B62" s="1055" t="s">
        <v>263</v>
      </c>
      <c r="C62" s="1055" t="s">
        <v>264</v>
      </c>
      <c r="D62" s="1055" t="s">
        <v>265</v>
      </c>
      <c r="E62" s="1042" t="s">
        <v>270</v>
      </c>
      <c r="F62" s="1043"/>
      <c r="G62" s="710"/>
      <c r="H62" s="710"/>
      <c r="I62" s="711"/>
    </row>
    <row r="63" spans="1:9" s="712" customFormat="1" ht="13.5" thickBot="1">
      <c r="A63" s="709"/>
      <c r="B63" s="1056"/>
      <c r="C63" s="1056"/>
      <c r="D63" s="1056"/>
      <c r="E63" s="702">
        <v>44286</v>
      </c>
      <c r="F63" s="703">
        <v>44196</v>
      </c>
      <c r="G63" s="710"/>
      <c r="H63" s="710"/>
      <c r="I63" s="711"/>
    </row>
    <row r="64" spans="1:9" s="712" customFormat="1" ht="12.75">
      <c r="A64" s="709"/>
      <c r="B64" s="704" t="s">
        <v>306</v>
      </c>
      <c r="C64" s="705" t="s">
        <v>1121</v>
      </c>
      <c r="D64" s="706" t="s">
        <v>1124</v>
      </c>
      <c r="E64" s="869">
        <v>8835673810.7887993</v>
      </c>
      <c r="F64" s="628">
        <v>15550734099</v>
      </c>
      <c r="G64" s="710"/>
      <c r="H64" s="710"/>
      <c r="I64" s="711"/>
    </row>
    <row r="65" spans="1:9" s="711" customFormat="1" ht="13.5" thickBot="1">
      <c r="A65" s="709"/>
      <c r="B65" s="704" t="s">
        <v>306</v>
      </c>
      <c r="C65" s="705" t="s">
        <v>1121</v>
      </c>
      <c r="D65" s="706" t="s">
        <v>1445</v>
      </c>
      <c r="E65" s="632">
        <v>936463944.50880003</v>
      </c>
      <c r="F65" s="632">
        <v>0</v>
      </c>
      <c r="G65" s="710"/>
      <c r="H65" s="710"/>
    </row>
    <row r="66" spans="1:9" s="712" customFormat="1" ht="13.5" thickBot="1">
      <c r="A66" s="709"/>
      <c r="B66" s="707" t="s">
        <v>269</v>
      </c>
      <c r="C66" s="708"/>
      <c r="D66" s="708"/>
      <c r="E66" s="699">
        <v>9772137755.2975998</v>
      </c>
      <c r="F66" s="699">
        <v>15550734099</v>
      </c>
      <c r="G66" s="710"/>
      <c r="H66" s="710"/>
      <c r="I66" s="711"/>
    </row>
    <row r="67" spans="1:9" s="712" customFormat="1" ht="12.75">
      <c r="A67" s="709"/>
      <c r="B67" s="701" t="s">
        <v>1243</v>
      </c>
      <c r="C67" s="816"/>
      <c r="D67" s="816"/>
      <c r="E67" s="710"/>
      <c r="F67" s="710"/>
      <c r="G67" s="710"/>
      <c r="H67" s="710"/>
      <c r="I67" s="711"/>
    </row>
    <row r="68" spans="1:9" s="712" customFormat="1" ht="12.75">
      <c r="A68" s="709"/>
      <c r="B68" s="817"/>
      <c r="C68" s="816"/>
      <c r="D68" s="816"/>
      <c r="E68" s="710"/>
      <c r="F68" s="710"/>
      <c r="G68" s="710"/>
      <c r="H68" s="710"/>
      <c r="I68" s="711"/>
    </row>
    <row r="69" spans="1:9" s="712" customFormat="1" ht="12.75">
      <c r="A69" s="709"/>
      <c r="B69" s="818" t="s">
        <v>1246</v>
      </c>
      <c r="C69" s="816"/>
      <c r="D69" s="816"/>
      <c r="E69" s="710"/>
      <c r="F69" s="710"/>
      <c r="G69" s="710"/>
      <c r="H69" s="710"/>
      <c r="I69" s="711"/>
    </row>
    <row r="70" spans="1:9" s="712" customFormat="1" ht="12.75">
      <c r="A70" s="709"/>
      <c r="B70" s="816"/>
      <c r="C70" s="816"/>
      <c r="D70" s="816"/>
      <c r="E70" s="710"/>
      <c r="F70" s="710"/>
      <c r="G70" s="710"/>
      <c r="H70" s="710"/>
      <c r="I70" s="711"/>
    </row>
    <row r="71" spans="1:9" s="712" customFormat="1" ht="12.75">
      <c r="A71" s="709"/>
      <c r="B71" s="710" t="s">
        <v>1120</v>
      </c>
      <c r="C71" s="816"/>
      <c r="D71" s="816"/>
      <c r="E71" s="710"/>
      <c r="F71" s="710"/>
      <c r="G71" s="710"/>
      <c r="H71" s="710"/>
      <c r="I71" s="711"/>
    </row>
    <row r="72" spans="1:9" s="712" customFormat="1" ht="13.5" thickBot="1">
      <c r="A72" s="709"/>
      <c r="B72" s="819"/>
      <c r="C72" s="816"/>
      <c r="D72" s="816"/>
      <c r="E72" s="710"/>
      <c r="F72" s="710"/>
      <c r="G72" s="710"/>
      <c r="H72" s="710"/>
      <c r="I72" s="711"/>
    </row>
    <row r="73" spans="1:9" s="712" customFormat="1" ht="12.75">
      <c r="A73" s="709"/>
      <c r="B73" s="1047" t="s">
        <v>271</v>
      </c>
      <c r="C73" s="702">
        <v>44286</v>
      </c>
      <c r="D73" s="702">
        <v>43921</v>
      </c>
      <c r="E73" s="710"/>
      <c r="F73" s="710"/>
      <c r="G73" s="710"/>
      <c r="H73" s="710"/>
      <c r="I73" s="711"/>
    </row>
    <row r="74" spans="1:9" s="712" customFormat="1" ht="13.5" thickBot="1">
      <c r="A74" s="709"/>
      <c r="B74" s="1048"/>
      <c r="C74" s="501" t="s">
        <v>1221</v>
      </c>
      <c r="D74" s="501" t="s">
        <v>1221</v>
      </c>
      <c r="E74" s="710"/>
      <c r="F74" s="710"/>
      <c r="G74" s="710"/>
      <c r="H74" s="710"/>
      <c r="I74" s="711"/>
    </row>
    <row r="75" spans="1:9" s="712" customFormat="1" ht="22.15" customHeight="1" thickBot="1">
      <c r="A75" s="709"/>
      <c r="B75" s="820" t="s">
        <v>177</v>
      </c>
      <c r="C75" s="821"/>
      <c r="D75" s="821"/>
      <c r="E75" s="710"/>
      <c r="F75" s="710"/>
      <c r="G75" s="710"/>
      <c r="H75" s="710"/>
      <c r="I75" s="711"/>
    </row>
    <row r="76" spans="1:9" s="712" customFormat="1" ht="13.5" thickBot="1">
      <c r="A76" s="709"/>
      <c r="B76" s="820" t="s">
        <v>306</v>
      </c>
      <c r="C76" s="822">
        <v>60623185</v>
      </c>
      <c r="D76" s="822">
        <v>0</v>
      </c>
      <c r="E76" s="710"/>
      <c r="F76" s="710"/>
      <c r="G76" s="710"/>
      <c r="H76" s="710"/>
      <c r="I76" s="711"/>
    </row>
    <row r="77" spans="1:9" s="712" customFormat="1" ht="13.5" thickBot="1">
      <c r="A77" s="709"/>
      <c r="B77" s="823" t="s">
        <v>1125</v>
      </c>
      <c r="C77" s="824">
        <v>12169892</v>
      </c>
      <c r="D77" s="824">
        <v>0</v>
      </c>
      <c r="E77" s="710"/>
      <c r="F77" s="710"/>
      <c r="G77" s="710"/>
      <c r="H77" s="710"/>
      <c r="I77" s="711"/>
    </row>
    <row r="78" spans="1:9" s="712" customFormat="1" ht="13.5" thickBot="1">
      <c r="A78" s="709"/>
      <c r="B78" s="823" t="s">
        <v>1247</v>
      </c>
      <c r="C78" s="824">
        <v>48453293</v>
      </c>
      <c r="D78" s="824">
        <v>0</v>
      </c>
      <c r="E78" s="710"/>
      <c r="F78" s="710"/>
      <c r="G78" s="710"/>
      <c r="H78" s="710"/>
      <c r="I78" s="711"/>
    </row>
    <row r="79" spans="1:9" s="712" customFormat="1" ht="13.5" thickBot="1">
      <c r="A79" s="709"/>
      <c r="B79" s="825" t="s">
        <v>1248</v>
      </c>
      <c r="C79" s="826">
        <v>60623185</v>
      </c>
      <c r="D79" s="826">
        <v>0</v>
      </c>
      <c r="E79" s="710"/>
      <c r="F79" s="710"/>
      <c r="G79" s="710"/>
      <c r="H79" s="710"/>
      <c r="I79" s="711"/>
    </row>
    <row r="80" spans="1:9" s="712" customFormat="1" ht="13.5" thickBot="1">
      <c r="A80" s="709"/>
      <c r="B80" s="820" t="s">
        <v>178</v>
      </c>
      <c r="C80" s="827"/>
      <c r="D80" s="827"/>
      <c r="E80" s="710"/>
      <c r="F80" s="710"/>
      <c r="G80" s="710"/>
      <c r="H80" s="710"/>
      <c r="I80" s="711"/>
    </row>
    <row r="81" spans="1:9" s="712" customFormat="1" ht="13.5" thickBot="1">
      <c r="A81" s="709"/>
      <c r="B81" s="820" t="s">
        <v>306</v>
      </c>
      <c r="C81" s="822">
        <v>49717700</v>
      </c>
      <c r="D81" s="822">
        <v>0</v>
      </c>
      <c r="E81" s="710"/>
      <c r="F81" s="710"/>
      <c r="G81" s="710"/>
      <c r="H81" s="710"/>
      <c r="I81" s="711"/>
    </row>
    <row r="82" spans="1:9" s="712" customFormat="1" ht="13.5" thickBot="1">
      <c r="A82" s="709"/>
      <c r="B82" s="823" t="s">
        <v>1446</v>
      </c>
      <c r="C82" s="824">
        <v>343630</v>
      </c>
      <c r="D82" s="824">
        <v>0</v>
      </c>
      <c r="E82" s="710"/>
      <c r="F82" s="710"/>
      <c r="G82" s="710"/>
      <c r="H82" s="710"/>
      <c r="I82" s="711"/>
    </row>
    <row r="83" spans="1:9" s="712" customFormat="1" ht="13.5" thickBot="1">
      <c r="A83" s="709"/>
      <c r="B83" s="823" t="s">
        <v>1447</v>
      </c>
      <c r="C83" s="824">
        <v>22841065</v>
      </c>
      <c r="D83" s="824">
        <v>0</v>
      </c>
      <c r="E83" s="710"/>
      <c r="F83" s="710"/>
      <c r="G83" s="710"/>
      <c r="H83" s="710"/>
      <c r="I83" s="711"/>
    </row>
    <row r="84" spans="1:9" s="712" customFormat="1" ht="13.5" thickBot="1">
      <c r="A84" s="709"/>
      <c r="B84" s="823" t="s">
        <v>1249</v>
      </c>
      <c r="C84" s="824">
        <v>26333005</v>
      </c>
      <c r="D84" s="824">
        <v>0</v>
      </c>
      <c r="E84" s="710"/>
      <c r="F84" s="710"/>
      <c r="G84" s="710"/>
      <c r="H84" s="710"/>
      <c r="I84" s="711"/>
    </row>
    <row r="85" spans="1:9" s="712" customFormat="1" ht="13.5" thickBot="1">
      <c r="A85" s="709"/>
      <c r="B85" s="823" t="s">
        <v>1250</v>
      </c>
      <c r="C85" s="824">
        <v>200000</v>
      </c>
      <c r="D85" s="824">
        <v>0</v>
      </c>
      <c r="E85" s="710"/>
      <c r="F85" s="710"/>
      <c r="G85" s="710"/>
      <c r="H85" s="710"/>
      <c r="I85" s="711"/>
    </row>
    <row r="86" spans="1:9" s="712" customFormat="1" ht="13.5" thickBot="1">
      <c r="A86" s="709"/>
      <c r="B86" s="820" t="s">
        <v>1208</v>
      </c>
      <c r="C86" s="822">
        <v>588358900</v>
      </c>
      <c r="D86" s="822">
        <v>0</v>
      </c>
      <c r="E86" s="710"/>
      <c r="F86" s="710"/>
      <c r="G86" s="710"/>
      <c r="H86" s="710"/>
      <c r="I86" s="711"/>
    </row>
    <row r="87" spans="1:9" s="712" customFormat="1" ht="13.5" thickBot="1">
      <c r="A87" s="709"/>
      <c r="B87" s="823" t="s">
        <v>1251</v>
      </c>
      <c r="C87" s="824">
        <v>15000000</v>
      </c>
      <c r="D87" s="824">
        <v>0</v>
      </c>
      <c r="E87" s="710"/>
      <c r="F87" s="710"/>
      <c r="G87" s="710"/>
      <c r="H87" s="710"/>
      <c r="I87" s="711"/>
    </row>
    <row r="88" spans="1:9" s="712" customFormat="1" ht="13.5" thickBot="1">
      <c r="A88" s="709"/>
      <c r="B88" s="823" t="s">
        <v>1448</v>
      </c>
      <c r="C88" s="824">
        <v>458250000</v>
      </c>
      <c r="D88" s="824">
        <v>0</v>
      </c>
      <c r="E88" s="710"/>
      <c r="F88" s="710"/>
      <c r="G88" s="710"/>
      <c r="H88" s="710"/>
      <c r="I88" s="711"/>
    </row>
    <row r="89" spans="1:9" s="712" customFormat="1" ht="13.5" thickBot="1">
      <c r="A89" s="709"/>
      <c r="B89" s="823" t="s">
        <v>1449</v>
      </c>
      <c r="C89" s="824">
        <v>107000000</v>
      </c>
      <c r="D89" s="824">
        <v>0</v>
      </c>
      <c r="E89" s="710"/>
      <c r="F89" s="710"/>
      <c r="G89" s="710"/>
      <c r="H89" s="710"/>
      <c r="I89" s="711"/>
    </row>
    <row r="90" spans="1:9" s="712" customFormat="1" ht="13.9" customHeight="1" thickBot="1">
      <c r="A90" s="709"/>
      <c r="B90" s="823" t="s">
        <v>1252</v>
      </c>
      <c r="C90" s="824">
        <v>8108900</v>
      </c>
      <c r="D90" s="824">
        <v>0</v>
      </c>
      <c r="E90" s="710"/>
      <c r="F90" s="710"/>
      <c r="G90" s="710"/>
      <c r="H90" s="710"/>
      <c r="I90" s="711"/>
    </row>
    <row r="91" spans="1:9" s="712" customFormat="1" ht="13.5" thickBot="1">
      <c r="A91" s="709"/>
      <c r="B91" s="825" t="s">
        <v>1253</v>
      </c>
      <c r="C91" s="828">
        <v>638076600</v>
      </c>
      <c r="D91" s="828">
        <v>0</v>
      </c>
      <c r="E91" s="710"/>
      <c r="F91" s="710"/>
      <c r="G91" s="710"/>
      <c r="H91" s="710"/>
      <c r="I91" s="711"/>
    </row>
    <row r="92" spans="1:9" s="712" customFormat="1" ht="12.75">
      <c r="A92" s="709"/>
      <c r="B92" s="829"/>
      <c r="C92" s="830"/>
      <c r="D92" s="830"/>
      <c r="E92" s="710"/>
      <c r="F92" s="710"/>
      <c r="G92" s="710"/>
      <c r="H92" s="710"/>
      <c r="I92" s="711"/>
    </row>
    <row r="93" spans="1:9" s="712" customFormat="1" ht="12.75">
      <c r="A93" s="709"/>
      <c r="B93" s="829"/>
      <c r="C93" s="830"/>
      <c r="D93" s="830"/>
      <c r="E93" s="710"/>
      <c r="F93" s="710"/>
      <c r="G93" s="710"/>
      <c r="H93" s="710"/>
      <c r="I93" s="711"/>
    </row>
    <row r="94" spans="1:9" s="711" customFormat="1" ht="12.75">
      <c r="A94" s="709"/>
      <c r="B94" s="831" t="s">
        <v>1254</v>
      </c>
      <c r="C94" s="832"/>
      <c r="D94" s="710"/>
      <c r="E94" s="710"/>
      <c r="F94" s="710"/>
      <c r="G94" s="710"/>
      <c r="H94" s="710"/>
    </row>
    <row r="95" spans="1:9" s="711" customFormat="1" ht="12.75">
      <c r="A95" s="709"/>
      <c r="B95" s="831"/>
      <c r="C95" s="832"/>
      <c r="D95" s="710"/>
      <c r="E95" s="710"/>
      <c r="F95" s="710"/>
      <c r="G95" s="710"/>
      <c r="H95" s="710"/>
    </row>
    <row r="96" spans="1:9" s="711" customFormat="1" ht="12.75">
      <c r="A96" s="709"/>
      <c r="B96" s="716" t="s">
        <v>357</v>
      </c>
      <c r="C96" s="832"/>
      <c r="D96" s="710"/>
      <c r="E96" s="710"/>
      <c r="F96" s="710"/>
      <c r="G96" s="710"/>
      <c r="H96" s="710"/>
    </row>
    <row r="97" spans="1:9" s="711" customFormat="1" ht="13.5" thickBot="1">
      <c r="A97" s="709"/>
      <c r="B97" s="716"/>
      <c r="C97" s="832"/>
      <c r="D97" s="710"/>
      <c r="E97" s="710"/>
      <c r="F97" s="710"/>
      <c r="G97" s="710"/>
      <c r="H97" s="710"/>
    </row>
    <row r="98" spans="1:9" s="711" customFormat="1" ht="25.9" customHeight="1" thickTop="1">
      <c r="A98" s="709"/>
      <c r="B98" s="1049" t="s">
        <v>183</v>
      </c>
      <c r="C98" s="743" t="s">
        <v>354</v>
      </c>
      <c r="D98" s="1051" t="s">
        <v>198</v>
      </c>
      <c r="E98" s="1051" t="s">
        <v>201</v>
      </c>
      <c r="F98" s="1053" t="s">
        <v>1450</v>
      </c>
      <c r="G98" s="710"/>
      <c r="H98" s="710"/>
    </row>
    <row r="99" spans="1:9" s="711" customFormat="1" ht="13.5" thickBot="1">
      <c r="A99" s="709"/>
      <c r="B99" s="1050"/>
      <c r="C99" s="754" t="s">
        <v>353</v>
      </c>
      <c r="D99" s="1052"/>
      <c r="E99" s="1052"/>
      <c r="F99" s="1054"/>
      <c r="G99" s="710"/>
      <c r="H99" s="710"/>
    </row>
    <row r="100" spans="1:9" s="711" customFormat="1" ht="12.75">
      <c r="A100" s="709"/>
      <c r="B100" s="755" t="s">
        <v>333</v>
      </c>
      <c r="C100" s="756">
        <v>18200000000</v>
      </c>
      <c r="D100" s="756">
        <v>0</v>
      </c>
      <c r="E100" s="756">
        <v>0</v>
      </c>
      <c r="F100" s="757">
        <v>18200000000</v>
      </c>
      <c r="G100" s="710"/>
      <c r="H100" s="710"/>
    </row>
    <row r="101" spans="1:9" s="711" customFormat="1" ht="12.75">
      <c r="A101" s="709"/>
      <c r="B101" s="758" t="s">
        <v>355</v>
      </c>
      <c r="C101" s="741">
        <v>0</v>
      </c>
      <c r="D101" s="741">
        <v>0</v>
      </c>
      <c r="E101" s="741">
        <v>0</v>
      </c>
      <c r="F101" s="759">
        <v>0</v>
      </c>
      <c r="G101" s="710"/>
      <c r="H101" s="710"/>
    </row>
    <row r="102" spans="1:9" s="711" customFormat="1" ht="12.75">
      <c r="A102" s="709"/>
      <c r="B102" s="760" t="s">
        <v>1451</v>
      </c>
      <c r="C102" s="761">
        <v>588857678</v>
      </c>
      <c r="D102" s="761">
        <v>49000000</v>
      </c>
      <c r="E102" s="761">
        <v>0</v>
      </c>
      <c r="F102" s="759">
        <v>637857678</v>
      </c>
      <c r="G102" s="710"/>
      <c r="H102" s="710"/>
    </row>
    <row r="103" spans="1:9" s="711" customFormat="1" ht="12.75">
      <c r="A103" s="709"/>
      <c r="B103" s="758" t="s">
        <v>236</v>
      </c>
      <c r="C103" s="741">
        <v>-68655950</v>
      </c>
      <c r="D103" s="741">
        <v>0</v>
      </c>
      <c r="E103" s="741">
        <v>731580715</v>
      </c>
      <c r="F103" s="759">
        <v>-800236665</v>
      </c>
      <c r="G103" s="752"/>
      <c r="H103" s="710"/>
    </row>
    <row r="104" spans="1:9" s="711" customFormat="1" ht="13.5" thickBot="1">
      <c r="A104" s="709"/>
      <c r="B104" s="762" t="s">
        <v>356</v>
      </c>
      <c r="C104" s="736">
        <v>-731580715</v>
      </c>
      <c r="D104" s="736">
        <v>1000605097</v>
      </c>
      <c r="E104" s="639">
        <v>0</v>
      </c>
      <c r="F104" s="763">
        <v>269024382</v>
      </c>
      <c r="G104" s="710"/>
      <c r="H104" s="710"/>
    </row>
    <row r="105" spans="1:9" s="711" customFormat="1" ht="13.5" thickBot="1">
      <c r="A105" s="709"/>
      <c r="B105" s="623" t="s">
        <v>40</v>
      </c>
      <c r="C105" s="745">
        <v>17988621013</v>
      </c>
      <c r="D105" s="745">
        <v>1049605097</v>
      </c>
      <c r="E105" s="745">
        <v>731580715</v>
      </c>
      <c r="F105" s="764">
        <v>18306645395</v>
      </c>
      <c r="G105" s="833">
        <v>0</v>
      </c>
      <c r="H105" s="752"/>
    </row>
    <row r="106" spans="1:9" s="711" customFormat="1" ht="13.5" customHeight="1" thickTop="1">
      <c r="A106" s="709"/>
      <c r="B106" s="730"/>
      <c r="C106" s="832"/>
      <c r="D106" s="710"/>
      <c r="E106" s="710"/>
      <c r="F106" s="710"/>
      <c r="G106" s="710"/>
      <c r="H106" s="710"/>
    </row>
    <row r="107" spans="1:9" s="711" customFormat="1" ht="13.5" customHeight="1">
      <c r="A107" s="709"/>
      <c r="B107" s="730"/>
      <c r="C107" s="832"/>
      <c r="D107" s="710"/>
      <c r="E107" s="710"/>
      <c r="F107" s="710"/>
      <c r="G107" s="710"/>
      <c r="H107" s="710"/>
    </row>
    <row r="108" spans="1:9" s="712" customFormat="1" ht="12.75">
      <c r="A108" s="834"/>
      <c r="B108" s="499" t="s">
        <v>1255</v>
      </c>
      <c r="C108" s="710"/>
      <c r="D108" s="710"/>
      <c r="E108" s="710"/>
      <c r="F108" s="710"/>
      <c r="G108" s="710"/>
      <c r="H108" s="710"/>
      <c r="I108" s="711"/>
    </row>
    <row r="109" spans="1:9" s="712" customFormat="1" ht="12.75">
      <c r="A109" s="834"/>
      <c r="B109" s="730"/>
      <c r="C109" s="710"/>
      <c r="D109" s="710"/>
      <c r="E109" s="710"/>
      <c r="F109" s="710"/>
      <c r="G109" s="710"/>
      <c r="H109" s="710"/>
      <c r="I109" s="711"/>
    </row>
    <row r="110" spans="1:9" s="712" customFormat="1" ht="12.75">
      <c r="A110" s="709"/>
      <c r="B110" s="835" t="s">
        <v>1256</v>
      </c>
      <c r="C110" s="710"/>
      <c r="D110" s="710"/>
      <c r="E110" s="710"/>
      <c r="F110" s="710"/>
      <c r="G110" s="710"/>
      <c r="H110" s="710"/>
      <c r="I110" s="711"/>
    </row>
    <row r="111" spans="1:9" s="712" customFormat="1" ht="12.75">
      <c r="A111" s="709"/>
      <c r="B111" s="835"/>
      <c r="C111" s="710"/>
      <c r="D111" s="710"/>
      <c r="E111" s="710"/>
      <c r="F111" s="710"/>
      <c r="G111" s="710"/>
      <c r="H111" s="710"/>
      <c r="I111" s="711"/>
    </row>
    <row r="112" spans="1:9" s="712" customFormat="1" ht="12.75">
      <c r="A112" s="709"/>
      <c r="B112" s="716" t="s">
        <v>1257</v>
      </c>
      <c r="C112" s="710"/>
      <c r="D112" s="710"/>
      <c r="E112" s="710"/>
      <c r="F112" s="710"/>
      <c r="G112" s="710"/>
      <c r="H112" s="710"/>
      <c r="I112" s="711"/>
    </row>
    <row r="113" spans="1:9" s="712" customFormat="1" ht="12.75">
      <c r="A113" s="709"/>
      <c r="B113" s="730"/>
      <c r="C113" s="710"/>
      <c r="D113" s="710"/>
      <c r="E113" s="710"/>
      <c r="F113" s="710"/>
      <c r="G113" s="710"/>
      <c r="H113" s="710"/>
      <c r="I113" s="711"/>
    </row>
    <row r="114" spans="1:9" s="712" customFormat="1" ht="12.75">
      <c r="A114" s="709"/>
      <c r="B114" s="499" t="s">
        <v>1258</v>
      </c>
      <c r="C114" s="710"/>
      <c r="D114" s="710"/>
      <c r="E114" s="710"/>
      <c r="F114" s="710"/>
      <c r="G114" s="710"/>
      <c r="H114" s="710"/>
      <c r="I114" s="711"/>
    </row>
    <row r="115" spans="1:9" s="712" customFormat="1" ht="12.75">
      <c r="A115" s="709"/>
      <c r="B115" s="716" t="s">
        <v>1120</v>
      </c>
      <c r="C115" s="710"/>
      <c r="D115" s="710"/>
      <c r="E115" s="710"/>
      <c r="F115" s="710"/>
      <c r="G115" s="710"/>
      <c r="H115" s="710"/>
      <c r="I115" s="711"/>
    </row>
    <row r="116" spans="1:9" s="712" customFormat="1" ht="13.5" thickBot="1">
      <c r="A116" s="709"/>
      <c r="B116" s="499"/>
      <c r="C116" s="710"/>
      <c r="D116" s="710"/>
      <c r="E116" s="710"/>
      <c r="F116" s="710"/>
      <c r="G116" s="710"/>
      <c r="H116" s="710"/>
      <c r="I116" s="711"/>
    </row>
    <row r="117" spans="1:9" s="712" customFormat="1" ht="13.5" thickBot="1">
      <c r="A117" s="709"/>
      <c r="B117" s="765"/>
      <c r="C117" s="702">
        <v>44286</v>
      </c>
      <c r="D117" s="702">
        <v>43921</v>
      </c>
      <c r="E117" s="710"/>
      <c r="F117" s="710"/>
      <c r="G117" s="710"/>
      <c r="H117" s="710"/>
      <c r="I117" s="711"/>
    </row>
    <row r="118" spans="1:9" s="712" customFormat="1" ht="13.5" thickBot="1">
      <c r="A118" s="709"/>
      <c r="B118" s="765" t="s">
        <v>183</v>
      </c>
      <c r="C118" s="733" t="s">
        <v>352</v>
      </c>
      <c r="D118" s="733" t="s">
        <v>352</v>
      </c>
      <c r="E118" s="710"/>
      <c r="F118" s="710"/>
      <c r="G118" s="710"/>
      <c r="H118" s="710"/>
      <c r="I118" s="711"/>
    </row>
    <row r="119" spans="1:9" s="712" customFormat="1" ht="13.5" thickBot="1">
      <c r="A119" s="709"/>
      <c r="B119" s="768" t="s">
        <v>1452</v>
      </c>
      <c r="C119" s="769">
        <v>22324</v>
      </c>
      <c r="D119" s="769">
        <v>4315883</v>
      </c>
      <c r="E119" s="710"/>
      <c r="F119" s="710"/>
      <c r="G119" s="710"/>
      <c r="H119" s="710"/>
      <c r="I119" s="711"/>
    </row>
    <row r="120" spans="1:9" s="712" customFormat="1" ht="13.5" thickBot="1">
      <c r="A120" s="709"/>
      <c r="B120" s="770" t="s">
        <v>67</v>
      </c>
      <c r="C120" s="771">
        <v>22324</v>
      </c>
      <c r="D120" s="771">
        <v>4315883</v>
      </c>
      <c r="E120" s="710"/>
      <c r="F120" s="710"/>
      <c r="G120" s="710"/>
      <c r="H120" s="710"/>
      <c r="I120" s="711"/>
    </row>
    <row r="121" spans="1:9" s="712" customFormat="1" ht="12.75">
      <c r="A121" s="709"/>
      <c r="B121" s="710"/>
      <c r="C121" s="710"/>
      <c r="D121" s="710"/>
      <c r="E121" s="710"/>
      <c r="F121" s="710"/>
      <c r="G121" s="710"/>
      <c r="H121" s="710"/>
      <c r="I121" s="711"/>
    </row>
    <row r="122" spans="1:9" s="712" customFormat="1" ht="12.75">
      <c r="A122" s="709"/>
      <c r="B122" s="730"/>
      <c r="C122" s="710"/>
      <c r="D122" s="710"/>
      <c r="E122" s="710"/>
      <c r="F122" s="710"/>
      <c r="G122" s="710"/>
      <c r="H122" s="710"/>
      <c r="I122" s="711"/>
    </row>
    <row r="123" spans="1:9" s="712" customFormat="1" ht="12.75">
      <c r="A123" s="709"/>
      <c r="B123" s="831" t="s">
        <v>1259</v>
      </c>
      <c r="C123" s="710"/>
      <c r="D123" s="710"/>
      <c r="E123" s="710"/>
      <c r="F123" s="710"/>
      <c r="G123" s="710"/>
      <c r="H123" s="710"/>
      <c r="I123" s="711"/>
    </row>
    <row r="124" spans="1:9" s="712" customFormat="1" ht="12.75">
      <c r="A124" s="709"/>
      <c r="B124" s="716" t="s">
        <v>1120</v>
      </c>
      <c r="C124" s="710"/>
      <c r="D124" s="710"/>
      <c r="E124" s="710"/>
      <c r="F124" s="710"/>
      <c r="G124" s="710"/>
      <c r="H124" s="710"/>
      <c r="I124" s="711"/>
    </row>
    <row r="125" spans="1:9" s="712" customFormat="1" ht="13.5" thickBot="1">
      <c r="A125" s="709"/>
      <c r="B125" s="716"/>
      <c r="C125" s="710"/>
      <c r="D125" s="710"/>
      <c r="E125" s="710"/>
      <c r="F125" s="710"/>
      <c r="G125" s="710"/>
      <c r="H125" s="710"/>
      <c r="I125" s="711"/>
    </row>
    <row r="126" spans="1:9" s="712" customFormat="1" ht="13.5" thickBot="1">
      <c r="A126" s="709"/>
      <c r="B126" s="765"/>
      <c r="C126" s="702">
        <v>44286</v>
      </c>
      <c r="D126" s="702">
        <v>43921</v>
      </c>
      <c r="E126" s="710"/>
      <c r="F126" s="710"/>
      <c r="G126" s="710"/>
      <c r="H126" s="710"/>
      <c r="I126" s="711"/>
    </row>
    <row r="127" spans="1:9" s="712" customFormat="1" ht="15.6" customHeight="1" thickBot="1">
      <c r="A127" s="709"/>
      <c r="B127" s="765" t="s">
        <v>183</v>
      </c>
      <c r="C127" s="733" t="s">
        <v>352</v>
      </c>
      <c r="D127" s="733" t="s">
        <v>352</v>
      </c>
      <c r="E127" s="710"/>
      <c r="F127" s="710"/>
      <c r="G127" s="710"/>
      <c r="H127" s="710"/>
      <c r="I127" s="711"/>
    </row>
    <row r="128" spans="1:9" s="712" customFormat="1" ht="12.75">
      <c r="A128" s="709"/>
      <c r="B128" s="766" t="s">
        <v>1260</v>
      </c>
      <c r="C128" s="772">
        <v>0</v>
      </c>
      <c r="D128" s="767">
        <v>1484820455</v>
      </c>
      <c r="E128" s="710"/>
      <c r="F128" s="710"/>
      <c r="G128" s="710"/>
      <c r="H128" s="710"/>
      <c r="I128" s="711"/>
    </row>
    <row r="129" spans="1:9" s="712" customFormat="1" ht="12.75">
      <c r="A129" s="709"/>
      <c r="B129" s="768" t="s">
        <v>1453</v>
      </c>
      <c r="C129" s="773">
        <v>2990859</v>
      </c>
      <c r="D129" s="769">
        <v>0</v>
      </c>
      <c r="E129" s="710"/>
      <c r="F129" s="710"/>
      <c r="G129" s="710"/>
      <c r="H129" s="710"/>
      <c r="I129" s="711"/>
    </row>
    <row r="130" spans="1:9" s="712" customFormat="1" ht="12.75">
      <c r="A130" s="709"/>
      <c r="B130" s="768" t="s">
        <v>1454</v>
      </c>
      <c r="C130" s="773">
        <v>61890433</v>
      </c>
      <c r="D130" s="769">
        <v>0</v>
      </c>
      <c r="E130" s="710"/>
      <c r="F130" s="710"/>
      <c r="G130" s="710"/>
      <c r="H130" s="710"/>
      <c r="I130" s="711"/>
    </row>
    <row r="131" spans="1:9" s="712" customFormat="1" ht="12.75">
      <c r="A131" s="709"/>
      <c r="B131" s="768" t="s">
        <v>1455</v>
      </c>
      <c r="C131" s="773">
        <v>697735</v>
      </c>
      <c r="D131" s="769">
        <v>0</v>
      </c>
      <c r="E131" s="710"/>
      <c r="F131" s="710"/>
      <c r="G131" s="710"/>
      <c r="H131" s="710"/>
      <c r="I131" s="711"/>
    </row>
    <row r="132" spans="1:9" s="712" customFormat="1" ht="13.5" thickBot="1">
      <c r="A132" s="709"/>
      <c r="B132" s="768" t="s">
        <v>1455</v>
      </c>
      <c r="C132" s="773">
        <v>15522609</v>
      </c>
      <c r="D132" s="769">
        <v>0</v>
      </c>
      <c r="E132" s="710"/>
      <c r="F132" s="710"/>
      <c r="G132" s="710"/>
      <c r="H132" s="710"/>
      <c r="I132" s="711"/>
    </row>
    <row r="133" spans="1:9" s="712" customFormat="1" ht="13.5" thickBot="1">
      <c r="A133" s="709"/>
      <c r="B133" s="775" t="s">
        <v>67</v>
      </c>
      <c r="C133" s="776">
        <v>81101636</v>
      </c>
      <c r="D133" s="771">
        <v>1484820455</v>
      </c>
      <c r="E133" s="710"/>
      <c r="F133" s="710"/>
      <c r="G133" s="710"/>
      <c r="H133" s="710"/>
      <c r="I133" s="711"/>
    </row>
    <row r="134" spans="1:9" s="712" customFormat="1" ht="12.75">
      <c r="A134" s="709"/>
      <c r="B134" s="710"/>
      <c r="C134" s="836"/>
      <c r="D134" s="710"/>
      <c r="E134" s="710"/>
      <c r="F134" s="710"/>
      <c r="G134" s="710"/>
      <c r="H134" s="710"/>
      <c r="I134" s="711"/>
    </row>
    <row r="135" spans="1:9" s="712" customFormat="1" ht="12.75">
      <c r="A135" s="709"/>
      <c r="B135" s="710"/>
      <c r="C135" s="710"/>
      <c r="D135" s="710"/>
      <c r="E135" s="710"/>
      <c r="F135" s="710"/>
      <c r="G135" s="710"/>
      <c r="H135" s="710"/>
      <c r="I135" s="711"/>
    </row>
    <row r="136" spans="1:9" s="712" customFormat="1" ht="12.75">
      <c r="A136" s="709"/>
      <c r="B136" s="835" t="s">
        <v>1261</v>
      </c>
      <c r="C136" s="711"/>
      <c r="D136" s="711"/>
      <c r="E136" s="710"/>
      <c r="F136" s="710"/>
      <c r="G136" s="710"/>
      <c r="H136" s="710"/>
      <c r="I136" s="711"/>
    </row>
    <row r="137" spans="1:9" s="712" customFormat="1" ht="12.75">
      <c r="A137" s="709"/>
      <c r="B137" s="716" t="s">
        <v>1120</v>
      </c>
      <c r="C137" s="711"/>
      <c r="D137" s="711"/>
      <c r="E137" s="710"/>
      <c r="F137" s="710"/>
      <c r="G137" s="710"/>
      <c r="H137" s="710"/>
      <c r="I137" s="711"/>
    </row>
    <row r="138" spans="1:9" s="712" customFormat="1" ht="13.5" thickBot="1">
      <c r="A138" s="709"/>
      <c r="B138" s="710"/>
      <c r="C138" s="710"/>
      <c r="D138" s="710"/>
      <c r="E138" s="710"/>
      <c r="F138" s="710"/>
      <c r="G138" s="710"/>
      <c r="H138" s="710"/>
      <c r="I138" s="711"/>
    </row>
    <row r="139" spans="1:9" s="712" customFormat="1" ht="12.75">
      <c r="A139" s="709"/>
      <c r="B139" s="777" t="s">
        <v>183</v>
      </c>
      <c r="C139" s="702">
        <v>44286</v>
      </c>
      <c r="D139" s="702">
        <v>43921</v>
      </c>
      <c r="E139" s="710"/>
      <c r="F139" s="710"/>
      <c r="G139" s="710"/>
      <c r="H139" s="710"/>
      <c r="I139" s="711"/>
    </row>
    <row r="140" spans="1:9" s="712" customFormat="1" ht="13.5" thickBot="1">
      <c r="A140" s="709"/>
      <c r="B140" s="778" t="s">
        <v>202</v>
      </c>
      <c r="C140" s="733" t="s">
        <v>352</v>
      </c>
      <c r="D140" s="733" t="s">
        <v>352</v>
      </c>
      <c r="E140" s="710"/>
      <c r="F140" s="710"/>
      <c r="G140" s="710"/>
      <c r="H140" s="710"/>
      <c r="I140" s="711"/>
    </row>
    <row r="141" spans="1:9" s="712" customFormat="1" ht="12.75">
      <c r="A141" s="709"/>
      <c r="B141" s="779" t="s">
        <v>1456</v>
      </c>
      <c r="C141" s="767">
        <v>16585136</v>
      </c>
      <c r="D141" s="780">
        <v>0</v>
      </c>
      <c r="E141" s="710"/>
      <c r="F141" s="710"/>
      <c r="G141" s="710"/>
      <c r="H141" s="710"/>
      <c r="I141" s="711"/>
    </row>
    <row r="142" spans="1:9" s="712" customFormat="1" ht="12.75">
      <c r="A142" s="709"/>
      <c r="B142" s="781" t="s">
        <v>1119</v>
      </c>
      <c r="C142" s="769">
        <v>21938263</v>
      </c>
      <c r="D142" s="782">
        <v>0</v>
      </c>
      <c r="E142" s="710"/>
      <c r="F142" s="710"/>
      <c r="G142" s="710"/>
      <c r="H142" s="710"/>
      <c r="I142" s="711"/>
    </row>
    <row r="143" spans="1:9" s="712" customFormat="1" ht="13.5" thickBot="1">
      <c r="A143" s="709"/>
      <c r="B143" s="781" t="s">
        <v>1296</v>
      </c>
      <c r="C143" s="769">
        <v>2530200</v>
      </c>
      <c r="D143" s="782">
        <v>0</v>
      </c>
      <c r="E143" s="710"/>
      <c r="F143" s="710"/>
      <c r="G143" s="710"/>
      <c r="H143" s="710"/>
      <c r="I143" s="711"/>
    </row>
    <row r="144" spans="1:9" s="712" customFormat="1" ht="13.5" thickBot="1">
      <c r="A144" s="709"/>
      <c r="B144" s="785" t="s">
        <v>61</v>
      </c>
      <c r="C144" s="771">
        <v>41053599</v>
      </c>
      <c r="D144" s="786">
        <v>0</v>
      </c>
      <c r="E144" s="710"/>
      <c r="F144" s="837"/>
      <c r="G144" s="837"/>
      <c r="H144" s="710"/>
      <c r="I144" s="711"/>
    </row>
    <row r="145" spans="1:9" s="712" customFormat="1" ht="13.5" thickBot="1">
      <c r="A145" s="709"/>
      <c r="B145" s="787" t="s">
        <v>37</v>
      </c>
      <c r="C145" s="788"/>
      <c r="D145" s="789"/>
      <c r="E145" s="710"/>
      <c r="F145" s="710"/>
      <c r="G145" s="710"/>
      <c r="H145" s="710"/>
      <c r="I145" s="711"/>
    </row>
    <row r="146" spans="1:9" s="712" customFormat="1" ht="13.5" thickBot="1">
      <c r="A146" s="709"/>
      <c r="B146" s="781" t="s">
        <v>258</v>
      </c>
      <c r="C146" s="769">
        <v>0</v>
      </c>
      <c r="D146" s="782">
        <v>0</v>
      </c>
      <c r="E146" s="710"/>
      <c r="F146" s="710"/>
      <c r="G146" s="710"/>
      <c r="H146" s="710"/>
      <c r="I146" s="711"/>
    </row>
    <row r="147" spans="1:9" s="712" customFormat="1" ht="13.5" thickBot="1">
      <c r="A147" s="709"/>
      <c r="B147" s="785" t="s">
        <v>61</v>
      </c>
      <c r="C147" s="771">
        <v>0</v>
      </c>
      <c r="D147" s="786">
        <v>0</v>
      </c>
      <c r="E147" s="710"/>
      <c r="F147" s="837"/>
      <c r="G147" s="837"/>
      <c r="H147" s="710"/>
      <c r="I147" s="711"/>
    </row>
    <row r="148" spans="1:9" s="712" customFormat="1" ht="13.5" thickBot="1">
      <c r="A148" s="709"/>
      <c r="B148" s="787" t="s">
        <v>311</v>
      </c>
      <c r="C148" s="788"/>
      <c r="D148" s="789"/>
      <c r="E148" s="710"/>
      <c r="F148" s="710"/>
      <c r="G148" s="710"/>
      <c r="H148" s="710"/>
      <c r="I148" s="711"/>
    </row>
    <row r="149" spans="1:9" s="712" customFormat="1" ht="12.75">
      <c r="A149" s="709"/>
      <c r="B149" s="779" t="s">
        <v>410</v>
      </c>
      <c r="C149" s="767">
        <v>2521766</v>
      </c>
      <c r="D149" s="780">
        <v>0</v>
      </c>
      <c r="E149" s="710"/>
      <c r="F149" s="710"/>
      <c r="G149" s="710"/>
      <c r="H149" s="710"/>
      <c r="I149" s="711"/>
    </row>
    <row r="150" spans="1:9" s="712" customFormat="1" ht="12.75">
      <c r="A150" s="709"/>
      <c r="B150" s="781" t="s">
        <v>411</v>
      </c>
      <c r="C150" s="769">
        <v>183466214</v>
      </c>
      <c r="D150" s="782">
        <v>0</v>
      </c>
      <c r="E150" s="710"/>
      <c r="F150" s="710"/>
      <c r="G150" s="710"/>
      <c r="H150" s="710"/>
      <c r="I150" s="711"/>
    </row>
    <row r="151" spans="1:9" s="712" customFormat="1" ht="12.75">
      <c r="A151" s="709"/>
      <c r="B151" s="781" t="s">
        <v>932</v>
      </c>
      <c r="C151" s="769">
        <v>141266</v>
      </c>
      <c r="D151" s="782">
        <v>0</v>
      </c>
      <c r="E151" s="710"/>
      <c r="F151" s="710"/>
      <c r="G151" s="710"/>
      <c r="H151" s="710"/>
      <c r="I151" s="711"/>
    </row>
    <row r="152" spans="1:9" s="712" customFormat="1" ht="12.75">
      <c r="A152" s="709"/>
      <c r="B152" s="781" t="s">
        <v>933</v>
      </c>
      <c r="C152" s="769">
        <v>28800000</v>
      </c>
      <c r="D152" s="782">
        <v>0</v>
      </c>
      <c r="E152" s="710"/>
      <c r="F152" s="710"/>
      <c r="G152" s="710"/>
      <c r="H152" s="710"/>
      <c r="I152" s="711"/>
    </row>
    <row r="153" spans="1:9" s="712" customFormat="1" ht="12.75">
      <c r="A153" s="709"/>
      <c r="B153" s="781" t="s">
        <v>1175</v>
      </c>
      <c r="C153" s="769">
        <v>42933091</v>
      </c>
      <c r="D153" s="782">
        <v>0</v>
      </c>
      <c r="E153" s="710"/>
      <c r="F153" s="710"/>
      <c r="G153" s="710"/>
      <c r="H153" s="710"/>
      <c r="I153" s="711"/>
    </row>
    <row r="154" spans="1:9" s="712" customFormat="1" ht="12.75">
      <c r="A154" s="709"/>
      <c r="B154" s="781" t="s">
        <v>1298</v>
      </c>
      <c r="C154" s="769">
        <v>4145455</v>
      </c>
      <c r="D154" s="782">
        <v>0</v>
      </c>
      <c r="E154" s="710"/>
      <c r="F154" s="710"/>
      <c r="G154" s="710"/>
      <c r="H154" s="710"/>
      <c r="I154" s="711"/>
    </row>
    <row r="155" spans="1:9" s="838" customFormat="1" ht="12.75">
      <c r="A155" s="709"/>
      <c r="B155" s="781" t="s">
        <v>419</v>
      </c>
      <c r="C155" s="769">
        <v>15000</v>
      </c>
      <c r="D155" s="782">
        <v>10123074</v>
      </c>
      <c r="E155" s="710"/>
      <c r="F155" s="710"/>
      <c r="G155" s="710"/>
      <c r="H155" s="710"/>
      <c r="I155" s="710"/>
    </row>
    <row r="156" spans="1:9" s="838" customFormat="1" ht="12.75">
      <c r="A156" s="709"/>
      <c r="B156" s="781" t="s">
        <v>1209</v>
      </c>
      <c r="C156" s="769">
        <v>200000</v>
      </c>
      <c r="D156" s="782">
        <v>0</v>
      </c>
      <c r="E156" s="710"/>
      <c r="F156" s="710"/>
      <c r="G156" s="710"/>
      <c r="H156" s="710"/>
      <c r="I156" s="710"/>
    </row>
    <row r="157" spans="1:9" s="838" customFormat="1" ht="12.75">
      <c r="A157" s="709"/>
      <c r="B157" s="781" t="s">
        <v>421</v>
      </c>
      <c r="C157" s="769">
        <v>14729818</v>
      </c>
      <c r="D157" s="782">
        <v>0</v>
      </c>
      <c r="E157" s="710"/>
      <c r="F157" s="710"/>
      <c r="G157" s="710"/>
      <c r="H157" s="710"/>
      <c r="I157" s="710"/>
    </row>
    <row r="158" spans="1:9" s="838" customFormat="1" ht="13.5" thickBot="1">
      <c r="A158" s="709"/>
      <c r="B158" s="783" t="s">
        <v>422</v>
      </c>
      <c r="C158" s="774">
        <v>42501700</v>
      </c>
      <c r="D158" s="784">
        <v>0</v>
      </c>
      <c r="E158" s="710"/>
      <c r="F158" s="710"/>
      <c r="G158" s="710"/>
      <c r="H158" s="710"/>
      <c r="I158" s="710"/>
    </row>
    <row r="159" spans="1:9" s="712" customFormat="1" ht="13.5" thickBot="1">
      <c r="A159" s="709"/>
      <c r="B159" s="785" t="s">
        <v>61</v>
      </c>
      <c r="C159" s="771">
        <v>319454310</v>
      </c>
      <c r="D159" s="786">
        <v>10123074</v>
      </c>
      <c r="E159" s="710"/>
      <c r="F159" s="837"/>
      <c r="G159" s="837"/>
      <c r="H159" s="710"/>
      <c r="I159" s="711"/>
    </row>
    <row r="160" spans="1:9" s="712" customFormat="1" ht="12.75">
      <c r="A160" s="709"/>
      <c r="B160" s="832"/>
      <c r="C160" s="832"/>
      <c r="D160" s="832"/>
      <c r="E160" s="710"/>
      <c r="F160" s="710"/>
      <c r="G160" s="710"/>
      <c r="H160" s="710"/>
      <c r="I160" s="711"/>
    </row>
    <row r="161" spans="1:9" s="712" customFormat="1" ht="12.75">
      <c r="A161" s="709"/>
      <c r="B161" s="832"/>
      <c r="C161" s="832"/>
      <c r="D161" s="832"/>
      <c r="E161" s="710"/>
      <c r="F161" s="710"/>
      <c r="G161" s="710"/>
      <c r="H161" s="710"/>
      <c r="I161" s="711"/>
    </row>
    <row r="162" spans="1:9" s="712" customFormat="1" ht="12.75">
      <c r="A162" s="709"/>
      <c r="B162" s="831" t="s">
        <v>1466</v>
      </c>
      <c r="C162" s="710"/>
      <c r="D162" s="710"/>
      <c r="E162" s="710"/>
      <c r="F162" s="710"/>
      <c r="G162" s="710"/>
      <c r="H162" s="710"/>
      <c r="I162" s="711"/>
    </row>
    <row r="163" spans="1:9" s="712" customFormat="1" ht="12.75">
      <c r="A163" s="709"/>
      <c r="B163" s="716" t="s">
        <v>1120</v>
      </c>
      <c r="C163" s="710"/>
      <c r="D163" s="710"/>
      <c r="E163" s="710"/>
      <c r="F163" s="710"/>
      <c r="G163" s="710"/>
      <c r="H163" s="710"/>
      <c r="I163" s="711"/>
    </row>
    <row r="164" spans="1:9" s="712" customFormat="1" ht="13.5" thickBot="1">
      <c r="A164" s="709"/>
      <c r="B164" s="716"/>
      <c r="C164" s="710"/>
      <c r="D164" s="710"/>
      <c r="E164" s="710"/>
      <c r="F164" s="710"/>
      <c r="G164" s="710"/>
      <c r="H164" s="710"/>
      <c r="I164" s="711"/>
    </row>
    <row r="165" spans="1:9" s="712" customFormat="1" ht="13.5" thickBot="1">
      <c r="A165" s="709"/>
      <c r="B165" s="765"/>
      <c r="C165" s="702">
        <v>44286</v>
      </c>
      <c r="D165" s="702">
        <v>43921</v>
      </c>
      <c r="E165" s="710"/>
      <c r="F165" s="710"/>
      <c r="G165" s="710"/>
      <c r="H165" s="710"/>
      <c r="I165" s="711"/>
    </row>
    <row r="166" spans="1:9" s="712" customFormat="1" ht="15.6" customHeight="1" thickBot="1">
      <c r="A166" s="709"/>
      <c r="B166" s="765" t="s">
        <v>183</v>
      </c>
      <c r="C166" s="733" t="s">
        <v>352</v>
      </c>
      <c r="D166" s="733" t="s">
        <v>352</v>
      </c>
      <c r="E166" s="710"/>
      <c r="F166" s="710"/>
      <c r="G166" s="710"/>
      <c r="H166" s="710"/>
      <c r="I166" s="711"/>
    </row>
    <row r="167" spans="1:9" s="712" customFormat="1" ht="12.75">
      <c r="A167" s="709"/>
      <c r="B167" s="766" t="s">
        <v>406</v>
      </c>
      <c r="C167" s="772">
        <v>3761</v>
      </c>
      <c r="D167" s="767">
        <v>0</v>
      </c>
      <c r="E167" s="710"/>
      <c r="F167" s="710"/>
      <c r="G167" s="710"/>
      <c r="H167" s="710"/>
      <c r="I167" s="711"/>
    </row>
    <row r="168" spans="1:9" s="712" customFormat="1" ht="13.5" thickBot="1">
      <c r="A168" s="709"/>
      <c r="B168" s="768" t="s">
        <v>1196</v>
      </c>
      <c r="C168" s="773">
        <v>-5104</v>
      </c>
      <c r="D168" s="769">
        <v>0</v>
      </c>
      <c r="E168" s="710"/>
      <c r="F168" s="710"/>
      <c r="G168" s="710"/>
      <c r="H168" s="710"/>
      <c r="I168" s="711"/>
    </row>
    <row r="169" spans="1:9" s="712" customFormat="1" ht="13.5" thickBot="1">
      <c r="A169" s="709"/>
      <c r="B169" s="775" t="s">
        <v>67</v>
      </c>
      <c r="C169" s="776">
        <v>-1343</v>
      </c>
      <c r="D169" s="771">
        <v>0</v>
      </c>
      <c r="E169" s="710"/>
      <c r="F169" s="710"/>
      <c r="G169" s="710"/>
      <c r="H169" s="710"/>
      <c r="I169" s="711"/>
    </row>
    <row r="170" spans="1:9" s="712" customFormat="1" ht="12.75">
      <c r="A170" s="709"/>
      <c r="B170" s="832"/>
      <c r="C170" s="832"/>
      <c r="D170" s="832"/>
      <c r="E170" s="710"/>
      <c r="F170" s="710"/>
      <c r="G170" s="710"/>
      <c r="H170" s="710"/>
      <c r="I170" s="711"/>
    </row>
    <row r="171" spans="1:9" s="712" customFormat="1" ht="12.75">
      <c r="A171" s="709"/>
      <c r="B171" s="832"/>
      <c r="C171" s="832"/>
      <c r="D171" s="832"/>
      <c r="E171" s="710"/>
      <c r="F171" s="710"/>
      <c r="G171" s="710"/>
      <c r="H171" s="710"/>
      <c r="I171" s="711"/>
    </row>
    <row r="172" spans="1:9" s="712" customFormat="1" ht="12.75">
      <c r="A172" s="709"/>
      <c r="B172" s="839" t="s">
        <v>1464</v>
      </c>
      <c r="C172" s="809"/>
      <c r="D172" s="809"/>
      <c r="E172" s="710"/>
      <c r="F172" s="710"/>
      <c r="G172" s="710"/>
      <c r="H172" s="710"/>
      <c r="I172" s="711"/>
    </row>
    <row r="173" spans="1:9" s="712" customFormat="1" ht="12.75">
      <c r="A173" s="709"/>
      <c r="B173" s="716" t="s">
        <v>1120</v>
      </c>
      <c r="C173" s="809"/>
      <c r="D173" s="809"/>
      <c r="E173" s="710"/>
      <c r="F173" s="710"/>
      <c r="G173" s="710"/>
      <c r="H173" s="710"/>
      <c r="I173" s="711"/>
    </row>
    <row r="174" spans="1:9" s="712" customFormat="1" ht="13.5" thickBot="1">
      <c r="A174" s="709"/>
      <c r="B174" s="808"/>
      <c r="C174" s="809"/>
      <c r="D174" s="809"/>
      <c r="E174" s="710"/>
      <c r="F174" s="710"/>
      <c r="G174" s="710"/>
      <c r="H174" s="710"/>
      <c r="I174" s="711"/>
    </row>
    <row r="175" spans="1:9" s="712" customFormat="1" ht="25.9" customHeight="1" thickBot="1">
      <c r="A175" s="709"/>
      <c r="B175" s="791" t="s">
        <v>1210</v>
      </c>
      <c r="C175" s="792" t="s">
        <v>1457</v>
      </c>
      <c r="D175" s="792" t="s">
        <v>1458</v>
      </c>
      <c r="E175" s="710"/>
      <c r="F175" s="710"/>
      <c r="G175" s="710"/>
      <c r="H175" s="710"/>
      <c r="I175" s="711"/>
    </row>
    <row r="176" spans="1:9" s="712" customFormat="1" ht="12.75">
      <c r="A176" s="709"/>
      <c r="B176" s="793" t="s">
        <v>103</v>
      </c>
      <c r="C176" s="794">
        <v>0</v>
      </c>
      <c r="D176" s="795">
        <v>0</v>
      </c>
      <c r="E176" s="710"/>
      <c r="F176" s="710"/>
      <c r="G176" s="710"/>
      <c r="H176" s="710"/>
      <c r="I176" s="711"/>
    </row>
    <row r="177" spans="1:9" s="712" customFormat="1" ht="12.75">
      <c r="A177" s="709"/>
      <c r="B177" s="793" t="s">
        <v>404</v>
      </c>
      <c r="C177" s="794">
        <v>242244744</v>
      </c>
      <c r="D177" s="795">
        <v>358296424</v>
      </c>
      <c r="E177" s="710"/>
      <c r="F177" s="710"/>
      <c r="G177" s="710"/>
      <c r="H177" s="710"/>
      <c r="I177" s="711"/>
    </row>
    <row r="178" spans="1:9" s="712" customFormat="1" ht="13.5" thickBot="1">
      <c r="A178" s="709"/>
      <c r="B178" s="793" t="s">
        <v>405</v>
      </c>
      <c r="C178" s="794">
        <v>20254196</v>
      </c>
      <c r="D178" s="795">
        <v>0</v>
      </c>
      <c r="E178" s="710"/>
      <c r="F178" s="710"/>
      <c r="G178" s="710"/>
      <c r="H178" s="710"/>
      <c r="I178" s="711"/>
    </row>
    <row r="179" spans="1:9" s="712" customFormat="1" ht="13.5" thickBot="1">
      <c r="A179" s="709"/>
      <c r="B179" s="785" t="s">
        <v>67</v>
      </c>
      <c r="C179" s="796">
        <v>262498940</v>
      </c>
      <c r="D179" s="797">
        <v>358296424</v>
      </c>
      <c r="E179" s="710"/>
      <c r="F179" s="710"/>
      <c r="G179" s="710"/>
      <c r="H179" s="710"/>
      <c r="I179" s="711"/>
    </row>
    <row r="180" spans="1:9" s="712" customFormat="1" ht="12.75" customHeight="1" thickBot="1">
      <c r="A180" s="709"/>
      <c r="B180" s="798"/>
      <c r="C180" s="799"/>
      <c r="D180" s="800"/>
      <c r="E180" s="710"/>
      <c r="F180" s="710"/>
      <c r="G180" s="710"/>
      <c r="H180" s="710"/>
      <c r="I180" s="711"/>
    </row>
    <row r="181" spans="1:9" s="712" customFormat="1" ht="25.9" customHeight="1" thickBot="1">
      <c r="A181" s="709"/>
      <c r="B181" s="801" t="s">
        <v>1211</v>
      </c>
      <c r="C181" s="792" t="s">
        <v>1457</v>
      </c>
      <c r="D181" s="792" t="s">
        <v>1458</v>
      </c>
      <c r="E181" s="710"/>
      <c r="F181" s="710"/>
      <c r="G181" s="710"/>
      <c r="H181" s="710"/>
      <c r="I181" s="711"/>
    </row>
    <row r="182" spans="1:9" s="712" customFormat="1" ht="12.75">
      <c r="A182" s="709"/>
      <c r="B182" s="802" t="s">
        <v>68</v>
      </c>
      <c r="C182" s="803">
        <v>0</v>
      </c>
      <c r="D182" s="804">
        <v>0</v>
      </c>
      <c r="E182" s="710"/>
      <c r="F182" s="710"/>
      <c r="G182" s="710"/>
      <c r="H182" s="710"/>
      <c r="I182" s="711"/>
    </row>
    <row r="183" spans="1:9" s="712" customFormat="1" ht="12.75">
      <c r="A183" s="709"/>
      <c r="B183" s="805" t="s">
        <v>404</v>
      </c>
      <c r="C183" s="803">
        <v>-364285010</v>
      </c>
      <c r="D183" s="794">
        <v>0</v>
      </c>
      <c r="E183" s="710"/>
      <c r="F183" s="710"/>
      <c r="G183" s="710"/>
      <c r="H183" s="710"/>
      <c r="I183" s="711"/>
    </row>
    <row r="184" spans="1:9" s="712" customFormat="1" ht="13.5" thickBot="1">
      <c r="A184" s="709"/>
      <c r="B184" s="805" t="s">
        <v>405</v>
      </c>
      <c r="C184" s="803">
        <v>-17326941</v>
      </c>
      <c r="D184" s="794">
        <v>-334147187</v>
      </c>
      <c r="E184" s="710"/>
      <c r="F184" s="710"/>
      <c r="G184" s="710"/>
      <c r="H184" s="710"/>
      <c r="I184" s="711"/>
    </row>
    <row r="185" spans="1:9" s="712" customFormat="1" ht="13.5" thickBot="1">
      <c r="A185" s="709"/>
      <c r="B185" s="806" t="s">
        <v>67</v>
      </c>
      <c r="C185" s="807">
        <v>-381611951</v>
      </c>
      <c r="D185" s="796">
        <v>-334147187</v>
      </c>
      <c r="E185" s="710"/>
      <c r="F185" s="710"/>
      <c r="G185" s="710"/>
      <c r="H185" s="710"/>
      <c r="I185" s="711"/>
    </row>
    <row r="186" spans="1:9" s="712" customFormat="1" ht="13.5" thickBot="1">
      <c r="A186" s="709"/>
      <c r="B186" s="806" t="s">
        <v>312</v>
      </c>
      <c r="C186" s="807">
        <v>-119113011</v>
      </c>
      <c r="D186" s="796">
        <v>24149237</v>
      </c>
      <c r="E186" s="710"/>
      <c r="F186" s="710"/>
      <c r="G186" s="710"/>
      <c r="H186" s="710"/>
      <c r="I186" s="711"/>
    </row>
    <row r="187" spans="1:9" s="712" customFormat="1" ht="12.75">
      <c r="A187" s="709"/>
      <c r="B187" s="808"/>
      <c r="C187" s="809"/>
      <c r="D187" s="809"/>
      <c r="E187" s="710"/>
      <c r="F187" s="710"/>
      <c r="G187" s="710"/>
      <c r="H187" s="710"/>
      <c r="I187" s="711"/>
    </row>
    <row r="188" spans="1:9" s="712" customFormat="1" ht="12.75">
      <c r="A188" s="709"/>
      <c r="B188" s="808"/>
      <c r="C188" s="809"/>
      <c r="D188" s="809"/>
      <c r="E188" s="710"/>
      <c r="F188" s="710"/>
      <c r="G188" s="710"/>
      <c r="H188" s="710"/>
      <c r="I188" s="711"/>
    </row>
    <row r="189" spans="1:9" s="712" customFormat="1" ht="12.75">
      <c r="A189" s="840"/>
      <c r="B189" s="838"/>
      <c r="C189" s="838"/>
      <c r="D189" s="838"/>
      <c r="E189" s="838"/>
      <c r="F189" s="838"/>
      <c r="G189" s="838"/>
      <c r="H189" s="838"/>
    </row>
  </sheetData>
  <customSheetViews>
    <customSheetView guid="{7F8679DA-D059-4901-ACAC-85DFCE49504A}" scale="90" showGridLines="0" topLeftCell="A146">
      <selection activeCell="B154" sqref="B154"/>
      <pageMargins left="0.7" right="0.7" top="0.75" bottom="0.75" header="0.3" footer="0.3"/>
      <pageSetup paperSize="9" scale="50" orientation="portrait" r:id="rId1"/>
    </customSheetView>
    <customSheetView guid="{599159CD-1620-491F-A2F6-FFBFC633DFF1}" scale="90" showGridLines="0" printArea="1">
      <pageMargins left="0.7" right="0.7" top="0.75" bottom="0.75" header="0.3" footer="0.3"/>
      <pageSetup paperSize="9" scale="50" orientation="portrait" r:id="rId2"/>
    </customSheetView>
  </customSheetViews>
  <mergeCells count="13">
    <mergeCell ref="B20:B21"/>
    <mergeCell ref="E62:F62"/>
    <mergeCell ref="B41:F41"/>
    <mergeCell ref="B73:B74"/>
    <mergeCell ref="B98:B99"/>
    <mergeCell ref="D98:D99"/>
    <mergeCell ref="E98:E99"/>
    <mergeCell ref="F98:F99"/>
    <mergeCell ref="B29:B30"/>
    <mergeCell ref="B48:B49"/>
    <mergeCell ref="B62:B63"/>
    <mergeCell ref="C62:C63"/>
    <mergeCell ref="D62:D63"/>
  </mergeCells>
  <pageMargins left="0.7" right="0.7" top="0.75" bottom="0.75" header="0.3" footer="0.3"/>
  <pageSetup paperSize="9" scale="50"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O53"/>
  <sheetViews>
    <sheetView showGridLines="0" zoomScale="90" zoomScaleNormal="90" zoomScaleSheetLayoutView="100" workbookViewId="0"/>
  </sheetViews>
  <sheetFormatPr baseColWidth="10" defaultColWidth="9.28515625" defaultRowHeight="15"/>
  <cols>
    <col min="1" max="1" width="4.28515625" style="320" customWidth="1"/>
    <col min="2" max="2" width="69.5703125" style="32" customWidth="1"/>
    <col min="3" max="8" width="22.7109375" style="32" customWidth="1"/>
    <col min="9" max="9" width="16.7109375" style="31" customWidth="1"/>
    <col min="10" max="10" width="18.7109375" style="31" customWidth="1"/>
    <col min="11" max="16384" width="9.28515625" style="31"/>
  </cols>
  <sheetData>
    <row r="1" spans="1:9">
      <c r="A1" s="313"/>
      <c r="B1" s="58"/>
      <c r="C1" s="58"/>
      <c r="D1" s="58"/>
      <c r="E1" s="58"/>
      <c r="F1" s="58"/>
      <c r="G1" s="58"/>
      <c r="H1" s="58"/>
      <c r="I1" s="36"/>
    </row>
    <row r="2" spans="1:9">
      <c r="A2" s="314"/>
      <c r="B2" s="329" t="s">
        <v>1112</v>
      </c>
      <c r="C2" s="35"/>
      <c r="D2" s="35"/>
      <c r="E2" s="35"/>
      <c r="F2" s="35"/>
      <c r="G2" s="35"/>
      <c r="H2" s="35"/>
      <c r="I2" s="36"/>
    </row>
    <row r="3" spans="1:9">
      <c r="A3" s="314"/>
      <c r="B3" s="35"/>
      <c r="C3" s="35"/>
      <c r="D3" s="35"/>
      <c r="E3" s="35"/>
      <c r="F3" s="35"/>
      <c r="G3" s="35"/>
      <c r="H3" s="35"/>
      <c r="I3" s="36"/>
    </row>
    <row r="4" spans="1:9">
      <c r="A4" s="314"/>
      <c r="B4" s="330" t="s">
        <v>358</v>
      </c>
      <c r="C4" s="331"/>
      <c r="D4" s="331"/>
      <c r="E4" s="331"/>
      <c r="F4" s="332"/>
      <c r="G4" s="35"/>
      <c r="H4" s="35"/>
      <c r="I4" s="36"/>
    </row>
    <row r="5" spans="1:9">
      <c r="A5" s="314"/>
      <c r="B5" s="333" t="s">
        <v>1127</v>
      </c>
      <c r="C5" s="35"/>
      <c r="D5" s="35"/>
      <c r="E5" s="35"/>
      <c r="F5" s="334"/>
      <c r="G5" s="35"/>
      <c r="H5" s="35"/>
      <c r="I5" s="36"/>
    </row>
    <row r="6" spans="1:9">
      <c r="A6" s="314"/>
      <c r="B6" s="333"/>
      <c r="C6" s="35"/>
      <c r="D6" s="35"/>
      <c r="E6" s="35"/>
      <c r="F6" s="334"/>
      <c r="G6" s="35"/>
      <c r="H6" s="35"/>
      <c r="I6" s="36"/>
    </row>
    <row r="7" spans="1:9">
      <c r="A7" s="314"/>
      <c r="B7" s="335" t="s">
        <v>359</v>
      </c>
      <c r="C7" s="35"/>
      <c r="D7" s="35"/>
      <c r="E7" s="35"/>
      <c r="F7" s="334"/>
      <c r="G7" s="35"/>
      <c r="H7" s="35"/>
      <c r="I7" s="36"/>
    </row>
    <row r="8" spans="1:9" ht="29.45" customHeight="1">
      <c r="A8" s="314"/>
      <c r="B8" s="1060" t="s">
        <v>1128</v>
      </c>
      <c r="C8" s="1061"/>
      <c r="D8" s="1061"/>
      <c r="E8" s="1061"/>
      <c r="F8" s="1062"/>
      <c r="G8" s="35"/>
      <c r="H8" s="35"/>
      <c r="I8" s="36"/>
    </row>
    <row r="9" spans="1:9">
      <c r="A9" s="314"/>
      <c r="B9" s="333"/>
      <c r="C9" s="35"/>
      <c r="D9" s="35"/>
      <c r="E9" s="35"/>
      <c r="F9" s="334"/>
      <c r="G9" s="35"/>
      <c r="H9" s="35"/>
      <c r="I9" s="36"/>
    </row>
    <row r="10" spans="1:9">
      <c r="A10" s="314"/>
      <c r="B10" s="468" t="s">
        <v>360</v>
      </c>
      <c r="C10" s="35"/>
      <c r="D10" s="35"/>
      <c r="E10" s="35"/>
      <c r="F10" s="334"/>
      <c r="G10" s="35"/>
      <c r="H10" s="35"/>
      <c r="I10" s="36"/>
    </row>
    <row r="11" spans="1:9" ht="30.6" customHeight="1">
      <c r="A11" s="314"/>
      <c r="B11" s="1057" t="s">
        <v>1460</v>
      </c>
      <c r="C11" s="1058"/>
      <c r="D11" s="1058"/>
      <c r="E11" s="1058"/>
      <c r="F11" s="1059"/>
      <c r="G11" s="35"/>
      <c r="H11" s="35"/>
      <c r="I11" s="36"/>
    </row>
    <row r="12" spans="1:9" ht="5.45" customHeight="1">
      <c r="A12" s="314"/>
      <c r="B12" s="457"/>
      <c r="C12" s="458"/>
      <c r="D12" s="458"/>
      <c r="E12" s="458"/>
      <c r="F12" s="459"/>
      <c r="G12" s="35"/>
      <c r="H12" s="35"/>
      <c r="I12" s="36"/>
    </row>
    <row r="13" spans="1:9" ht="17.45" customHeight="1">
      <c r="A13" s="314"/>
      <c r="B13" s="1003" t="s">
        <v>1147</v>
      </c>
      <c r="C13" s="1004"/>
      <c r="D13" s="1004"/>
      <c r="E13" s="1004"/>
      <c r="F13" s="1005"/>
      <c r="G13" s="35"/>
      <c r="H13" s="35"/>
      <c r="I13" s="36"/>
    </row>
    <row r="14" spans="1:9">
      <c r="A14" s="314"/>
      <c r="B14" s="35"/>
      <c r="C14" s="35"/>
      <c r="D14" s="35"/>
      <c r="E14" s="35"/>
      <c r="F14" s="35"/>
      <c r="G14" s="35"/>
      <c r="H14" s="35"/>
      <c r="I14" s="36"/>
    </row>
    <row r="15" spans="1:9">
      <c r="A15" s="314"/>
      <c r="B15" s="35"/>
      <c r="C15" s="35"/>
      <c r="D15" s="35"/>
      <c r="E15" s="35"/>
      <c r="F15" s="35"/>
      <c r="G15" s="35"/>
      <c r="H15" s="35"/>
      <c r="I15" s="36"/>
    </row>
    <row r="16" spans="1:9">
      <c r="A16" s="314"/>
      <c r="B16" s="58" t="s">
        <v>1262</v>
      </c>
      <c r="C16" s="35"/>
      <c r="D16" s="35"/>
      <c r="E16" s="35"/>
      <c r="F16" s="35"/>
      <c r="G16" s="35"/>
      <c r="H16" s="35"/>
      <c r="I16" s="36"/>
    </row>
    <row r="17" spans="1:9">
      <c r="A17" s="314"/>
      <c r="B17" s="58"/>
      <c r="C17" s="35"/>
      <c r="D17" s="35"/>
      <c r="E17" s="35"/>
      <c r="F17" s="35"/>
      <c r="G17" s="35"/>
      <c r="H17" s="35"/>
      <c r="I17" s="36"/>
    </row>
    <row r="18" spans="1:9">
      <c r="A18" s="314"/>
      <c r="B18" s="337" t="s">
        <v>1461</v>
      </c>
      <c r="C18" s="331"/>
      <c r="D18" s="331"/>
      <c r="E18" s="331"/>
      <c r="F18" s="332"/>
      <c r="G18" s="35"/>
      <c r="H18" s="35"/>
      <c r="I18" s="36"/>
    </row>
    <row r="19" spans="1:9">
      <c r="A19" s="314"/>
      <c r="B19" s="333" t="s">
        <v>361</v>
      </c>
      <c r="C19" s="35"/>
      <c r="D19" s="35"/>
      <c r="E19" s="35"/>
      <c r="F19" s="334"/>
      <c r="G19" s="35"/>
      <c r="H19" s="35"/>
      <c r="I19" s="36"/>
    </row>
    <row r="20" spans="1:9">
      <c r="A20" s="314"/>
      <c r="B20" s="333" t="s">
        <v>1148</v>
      </c>
      <c r="C20" s="35"/>
      <c r="D20" s="35"/>
      <c r="E20" s="35"/>
      <c r="F20" s="334"/>
      <c r="G20" s="35"/>
      <c r="H20" s="35"/>
      <c r="I20" s="36"/>
    </row>
    <row r="21" spans="1:9">
      <c r="A21" s="314"/>
      <c r="B21" s="338"/>
      <c r="C21" s="88"/>
      <c r="D21" s="88"/>
      <c r="E21" s="88"/>
      <c r="F21" s="339"/>
      <c r="G21" s="35"/>
      <c r="H21" s="35"/>
      <c r="I21" s="36"/>
    </row>
    <row r="22" spans="1:9">
      <c r="A22" s="314"/>
      <c r="B22" s="35"/>
      <c r="C22" s="35"/>
      <c r="D22" s="35"/>
      <c r="E22" s="35"/>
      <c r="F22" s="35"/>
      <c r="G22" s="35"/>
      <c r="H22" s="35"/>
      <c r="I22" s="36"/>
    </row>
    <row r="23" spans="1:9">
      <c r="A23" s="314"/>
      <c r="B23" s="35"/>
      <c r="C23" s="35"/>
      <c r="D23" s="35"/>
      <c r="E23" s="35"/>
      <c r="F23" s="35"/>
      <c r="G23" s="35"/>
      <c r="H23" s="35"/>
      <c r="I23" s="36"/>
    </row>
    <row r="24" spans="1:9" ht="28.5">
      <c r="A24" s="314"/>
      <c r="B24" s="150" t="s">
        <v>1263</v>
      </c>
      <c r="C24" s="35"/>
      <c r="D24" s="35"/>
      <c r="E24" s="35"/>
      <c r="F24" s="35"/>
      <c r="G24" s="35"/>
      <c r="H24" s="35"/>
      <c r="I24" s="36"/>
    </row>
    <row r="25" spans="1:9">
      <c r="A25" s="314"/>
      <c r="B25" s="150"/>
      <c r="C25" s="35"/>
      <c r="D25" s="35"/>
      <c r="E25" s="35"/>
      <c r="F25" s="35"/>
      <c r="G25" s="35"/>
      <c r="H25" s="35"/>
      <c r="I25" s="36"/>
    </row>
    <row r="26" spans="1:9" ht="26.45" customHeight="1">
      <c r="A26" s="314"/>
      <c r="B26" s="975" t="s">
        <v>1264</v>
      </c>
      <c r="C26" s="976"/>
      <c r="D26" s="976"/>
      <c r="E26" s="976"/>
      <c r="F26" s="977"/>
      <c r="G26" s="35"/>
      <c r="H26" s="35"/>
      <c r="I26" s="36"/>
    </row>
    <row r="27" spans="1:9" ht="9.6" customHeight="1">
      <c r="A27" s="314"/>
      <c r="B27" s="472"/>
      <c r="C27" s="473"/>
      <c r="D27" s="473"/>
      <c r="E27" s="473"/>
      <c r="F27" s="474"/>
      <c r="G27" s="35"/>
      <c r="H27" s="35"/>
      <c r="I27" s="36"/>
    </row>
    <row r="28" spans="1:9" ht="42.6" customHeight="1">
      <c r="A28" s="314"/>
      <c r="B28" s="1057" t="s">
        <v>1265</v>
      </c>
      <c r="C28" s="1058"/>
      <c r="D28" s="1058"/>
      <c r="E28" s="1058"/>
      <c r="F28" s="1059"/>
      <c r="G28" s="35"/>
      <c r="H28" s="35"/>
      <c r="I28" s="36"/>
    </row>
    <row r="29" spans="1:9" ht="9" customHeight="1">
      <c r="A29" s="314"/>
      <c r="B29" s="556"/>
      <c r="C29" s="557"/>
      <c r="D29" s="557"/>
      <c r="E29" s="557"/>
      <c r="F29" s="558"/>
      <c r="G29" s="35"/>
      <c r="H29" s="35"/>
      <c r="I29" s="36"/>
    </row>
    <row r="30" spans="1:9" ht="42.6" customHeight="1">
      <c r="A30" s="314"/>
      <c r="B30" s="1057" t="s">
        <v>1462</v>
      </c>
      <c r="C30" s="1058"/>
      <c r="D30" s="1058"/>
      <c r="E30" s="1058"/>
      <c r="F30" s="1059"/>
      <c r="G30" s="35"/>
      <c r="H30" s="35"/>
      <c r="I30" s="36"/>
    </row>
    <row r="31" spans="1:9" ht="42.6" customHeight="1">
      <c r="A31" s="314"/>
      <c r="B31" s="1003" t="s">
        <v>1266</v>
      </c>
      <c r="C31" s="1004"/>
      <c r="D31" s="1004"/>
      <c r="E31" s="1004"/>
      <c r="F31" s="1005"/>
      <c r="G31" s="35"/>
      <c r="H31" s="35"/>
      <c r="I31" s="36"/>
    </row>
    <row r="32" spans="1:9">
      <c r="A32" s="314"/>
      <c r="B32" s="150"/>
      <c r="C32" s="35"/>
      <c r="D32" s="35"/>
      <c r="E32" s="35"/>
      <c r="F32" s="35"/>
      <c r="G32" s="35"/>
      <c r="H32" s="35"/>
      <c r="I32" s="36"/>
    </row>
    <row r="33" spans="1:9">
      <c r="A33" s="314"/>
      <c r="B33" s="150"/>
      <c r="C33" s="35"/>
      <c r="D33" s="35"/>
      <c r="E33" s="35"/>
      <c r="F33" s="35"/>
      <c r="G33" s="35"/>
      <c r="H33" s="35"/>
      <c r="I33" s="36"/>
    </row>
    <row r="34" spans="1:9">
      <c r="A34" s="314"/>
      <c r="B34" s="150" t="s">
        <v>1267</v>
      </c>
      <c r="C34" s="35"/>
      <c r="D34" s="35"/>
      <c r="E34" s="35"/>
      <c r="F34" s="35"/>
      <c r="G34" s="35"/>
      <c r="H34" s="35"/>
      <c r="I34" s="36"/>
    </row>
    <row r="35" spans="1:9">
      <c r="A35" s="314"/>
      <c r="B35" s="150"/>
      <c r="C35" s="35"/>
      <c r="D35" s="35"/>
      <c r="E35" s="35"/>
      <c r="F35" s="35"/>
      <c r="G35" s="35"/>
      <c r="H35" s="35"/>
      <c r="I35" s="36"/>
    </row>
    <row r="36" spans="1:9" ht="28.9" customHeight="1">
      <c r="A36" s="314"/>
      <c r="B36" s="1063" t="s">
        <v>1141</v>
      </c>
      <c r="C36" s="1064"/>
      <c r="D36" s="1064"/>
      <c r="E36" s="1064"/>
      <c r="F36" s="1065"/>
      <c r="G36" s="35"/>
      <c r="H36" s="35"/>
      <c r="I36" s="36"/>
    </row>
    <row r="37" spans="1:9">
      <c r="A37" s="314"/>
      <c r="B37" s="35"/>
      <c r="C37" s="35"/>
      <c r="D37" s="35"/>
      <c r="E37" s="35"/>
      <c r="F37" s="35"/>
      <c r="G37" s="35"/>
      <c r="H37" s="35"/>
      <c r="I37" s="36"/>
    </row>
    <row r="38" spans="1:9">
      <c r="A38" s="314"/>
      <c r="B38" s="150" t="s">
        <v>1268</v>
      </c>
      <c r="C38" s="35"/>
      <c r="D38" s="35"/>
      <c r="E38" s="35"/>
      <c r="F38" s="35"/>
      <c r="G38" s="35"/>
      <c r="H38" s="35"/>
      <c r="I38" s="36"/>
    </row>
    <row r="39" spans="1:9">
      <c r="A39" s="314"/>
      <c r="B39" s="150"/>
      <c r="C39" s="35"/>
      <c r="D39" s="35"/>
      <c r="E39" s="35"/>
      <c r="F39" s="35"/>
      <c r="G39" s="35"/>
      <c r="H39" s="35"/>
      <c r="I39" s="36"/>
    </row>
    <row r="40" spans="1:9" s="32" customFormat="1" ht="79.5" customHeight="1">
      <c r="A40" s="314"/>
      <c r="B40" s="975" t="s">
        <v>1213</v>
      </c>
      <c r="C40" s="976"/>
      <c r="D40" s="976"/>
      <c r="E40" s="976"/>
      <c r="F40" s="977"/>
      <c r="G40" s="35"/>
      <c r="H40" s="35"/>
      <c r="I40" s="35"/>
    </row>
    <row r="41" spans="1:9" s="32" customFormat="1" ht="7.15" customHeight="1">
      <c r="A41" s="314"/>
      <c r="B41" s="360"/>
      <c r="C41" s="361"/>
      <c r="D41" s="361"/>
      <c r="E41" s="361"/>
      <c r="F41" s="362"/>
      <c r="G41" s="35"/>
      <c r="H41" s="35"/>
      <c r="I41" s="35"/>
    </row>
    <row r="42" spans="1:9" ht="39.6" customHeight="1">
      <c r="A42" s="314"/>
      <c r="B42" s="1057" t="s">
        <v>1152</v>
      </c>
      <c r="C42" s="1058"/>
      <c r="D42" s="1058"/>
      <c r="E42" s="1058"/>
      <c r="F42" s="1059"/>
      <c r="G42" s="35"/>
      <c r="H42" s="35"/>
      <c r="I42" s="36"/>
    </row>
    <row r="43" spans="1:9" ht="3" customHeight="1">
      <c r="A43" s="314"/>
      <c r="B43" s="445"/>
      <c r="C43" s="446"/>
      <c r="D43" s="446"/>
      <c r="E43" s="446"/>
      <c r="F43" s="447"/>
      <c r="G43" s="35"/>
      <c r="H43" s="35"/>
      <c r="I43" s="36"/>
    </row>
    <row r="44" spans="1:9">
      <c r="A44" s="314"/>
      <c r="B44" s="35"/>
      <c r="C44" s="35"/>
      <c r="D44" s="35"/>
      <c r="E44" s="35"/>
      <c r="F44" s="35"/>
      <c r="G44" s="35"/>
      <c r="H44" s="35"/>
      <c r="I44" s="36"/>
    </row>
    <row r="45" spans="1:9">
      <c r="A45" s="314"/>
      <c r="B45" s="499" t="s">
        <v>1269</v>
      </c>
      <c r="C45" s="35"/>
      <c r="D45" s="35"/>
      <c r="E45" s="35"/>
      <c r="F45" s="35"/>
      <c r="G45" s="35"/>
      <c r="H45" s="35"/>
      <c r="I45" s="36"/>
    </row>
    <row r="46" spans="1:9">
      <c r="A46" s="314"/>
      <c r="B46" s="35"/>
      <c r="C46" s="35"/>
      <c r="D46" s="35"/>
      <c r="E46" s="35"/>
      <c r="F46" s="35"/>
      <c r="G46" s="35"/>
      <c r="H46" s="35"/>
      <c r="I46" s="36"/>
    </row>
    <row r="47" spans="1:9" ht="39.6" customHeight="1">
      <c r="A47" s="314"/>
      <c r="B47" s="997" t="s">
        <v>1270</v>
      </c>
      <c r="C47" s="998"/>
      <c r="D47" s="998"/>
      <c r="E47" s="998"/>
      <c r="F47" s="999"/>
      <c r="G47" s="35"/>
      <c r="H47" s="35"/>
      <c r="I47" s="36"/>
    </row>
    <row r="48" spans="1:9">
      <c r="A48" s="314"/>
      <c r="G48" s="97"/>
      <c r="H48" s="35"/>
      <c r="I48" s="36"/>
    </row>
    <row r="49" spans="1:15">
      <c r="A49" s="314"/>
      <c r="G49" s="305"/>
      <c r="H49" s="64"/>
      <c r="I49" s="64"/>
    </row>
    <row r="50" spans="1:15">
      <c r="A50" s="314"/>
      <c r="F50" s="98"/>
      <c r="G50" s="61"/>
      <c r="H50" s="61"/>
      <c r="I50" s="61"/>
      <c r="J50" s="61"/>
      <c r="K50" s="61"/>
      <c r="L50" s="61"/>
      <c r="M50" s="61"/>
      <c r="N50" s="61"/>
      <c r="O50" s="61"/>
    </row>
    <row r="51" spans="1:15">
      <c r="A51" s="314"/>
      <c r="B51" s="336"/>
      <c r="E51" s="341"/>
      <c r="F51" s="95"/>
      <c r="G51" s="61"/>
      <c r="H51" s="61"/>
      <c r="I51" s="61"/>
      <c r="J51" s="61"/>
      <c r="K51" s="61"/>
      <c r="L51" s="61"/>
      <c r="M51" s="61"/>
      <c r="N51" s="61"/>
      <c r="O51" s="61"/>
    </row>
    <row r="52" spans="1:15">
      <c r="A52" s="314"/>
      <c r="B52" s="340"/>
      <c r="E52" s="156"/>
    </row>
    <row r="53" spans="1:15">
      <c r="A53" s="314"/>
    </row>
  </sheetData>
  <customSheetViews>
    <customSheetView guid="{7F8679DA-D059-4901-ACAC-85DFCE49504A}" scale="90" showGridLines="0">
      <selection activeCell="D41" sqref="D41"/>
      <pageMargins left="0.7" right="0.7" top="0.75" bottom="0.75" header="0.3" footer="0.3"/>
      <pageSetup paperSize="9" scale="50" orientation="portrait" r:id="rId1"/>
    </customSheetView>
    <customSheetView guid="{599159CD-1620-491F-A2F6-FFBFC633DFF1}" scale="90" showGridLines="0" printArea="1">
      <pageMargins left="0.7" right="0.7" top="0.75" bottom="0.75" header="0.3" footer="0.3"/>
      <pageSetup paperSize="9" scale="50" orientation="portrait" r:id="rId2"/>
    </customSheetView>
  </customSheetViews>
  <mergeCells count="11">
    <mergeCell ref="B47:F47"/>
    <mergeCell ref="B42:F42"/>
    <mergeCell ref="B11:F11"/>
    <mergeCell ref="B8:F8"/>
    <mergeCell ref="B40:F40"/>
    <mergeCell ref="B13:F13"/>
    <mergeCell ref="B26:F26"/>
    <mergeCell ref="B28:F28"/>
    <mergeCell ref="B36:F36"/>
    <mergeCell ref="B30:F30"/>
    <mergeCell ref="B31:F31"/>
  </mergeCells>
  <pageMargins left="0.7" right="0.7" top="0.75" bottom="0.75" header="0.3" footer="0.3"/>
  <pageSetup paperSize="9" scale="50"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X43"/>
  <sheetViews>
    <sheetView showGridLines="0" zoomScaleNormal="100" workbookViewId="0">
      <pane xSplit="5" ySplit="8" topLeftCell="O9" activePane="bottomRight" state="frozen"/>
      <selection activeCell="X43" sqref="X43"/>
      <selection pane="topRight" activeCell="X43" sqref="X43"/>
      <selection pane="bottomLeft" activeCell="X43" sqref="X43"/>
      <selection pane="bottomRight" activeCell="X43" sqref="X43"/>
    </sheetView>
  </sheetViews>
  <sheetFormatPr baseColWidth="10" defaultColWidth="11.42578125" defaultRowHeight="12"/>
  <cols>
    <col min="1" max="1" width="2.7109375" style="644" customWidth="1"/>
    <col min="2" max="2" width="8.7109375" style="644" customWidth="1"/>
    <col min="3" max="3" width="33.5703125" style="644" customWidth="1"/>
    <col min="4" max="4" width="7.7109375" style="644" customWidth="1"/>
    <col min="5" max="5" width="14.85546875" style="644" bestFit="1" customWidth="1"/>
    <col min="6" max="6" width="12.7109375" style="644" hidden="1" customWidth="1"/>
    <col min="7" max="7" width="13.85546875" style="644" hidden="1" customWidth="1"/>
    <col min="8" max="8" width="11" style="644" bestFit="1" customWidth="1"/>
    <col min="9" max="9" width="18" style="644" bestFit="1" customWidth="1"/>
    <col min="10" max="10" width="17.28515625" style="644" hidden="1" customWidth="1"/>
    <col min="11" max="11" width="18.140625" style="644" hidden="1" customWidth="1"/>
    <col min="12" max="12" width="14.28515625" style="644" hidden="1" customWidth="1"/>
    <col min="13" max="13" width="15.28515625" style="644" hidden="1" customWidth="1"/>
    <col min="14" max="14" width="18.7109375" style="644" hidden="1" customWidth="1"/>
    <col min="15" max="15" width="10" style="644" bestFit="1" customWidth="1"/>
    <col min="16" max="16" width="17.85546875" style="644" bestFit="1" customWidth="1"/>
    <col min="17" max="17" width="13.42578125" style="644" bestFit="1" customWidth="1"/>
    <col min="18" max="18" width="12.28515625" style="644" customWidth="1"/>
    <col min="19" max="19" width="13.140625" style="644" customWidth="1"/>
    <col min="20" max="20" width="14.140625" style="686" customWidth="1"/>
    <col min="21" max="21" width="11.42578125" style="644"/>
    <col min="22" max="22" width="14.140625" style="686" customWidth="1"/>
    <col min="23" max="16384" width="11.42578125" style="644"/>
  </cols>
  <sheetData>
    <row r="2" spans="1:22">
      <c r="L2" s="645"/>
    </row>
    <row r="3" spans="1:22">
      <c r="G3" s="645"/>
      <c r="I3" s="646"/>
      <c r="K3" s="645"/>
      <c r="M3" s="645"/>
    </row>
    <row r="5" spans="1:22" s="648" customFormat="1" ht="16.149999999999999" customHeight="1">
      <c r="A5" s="647"/>
      <c r="B5" s="647"/>
      <c r="C5" s="1066" t="s">
        <v>1413</v>
      </c>
      <c r="D5" s="1066"/>
      <c r="E5" s="1066"/>
      <c r="F5" s="1066"/>
      <c r="G5" s="1066"/>
      <c r="H5" s="1066"/>
      <c r="I5" s="1066"/>
      <c r="J5" s="1066"/>
      <c r="K5" s="1066"/>
      <c r="L5" s="1066"/>
      <c r="M5" s="1066"/>
      <c r="N5" s="1066"/>
      <c r="O5" s="1066"/>
      <c r="P5" s="1066"/>
      <c r="Q5" s="647"/>
      <c r="R5" s="647"/>
      <c r="S5" s="647"/>
      <c r="T5" s="687"/>
      <c r="U5" s="647"/>
      <c r="V5" s="687"/>
    </row>
    <row r="6" spans="1:22" s="648" customFormat="1" ht="16.149999999999999" customHeight="1" thickBot="1">
      <c r="A6" s="647"/>
      <c r="B6" s="647"/>
      <c r="C6" s="1067" t="s">
        <v>1414</v>
      </c>
      <c r="D6" s="1067"/>
      <c r="E6" s="1067"/>
      <c r="F6" s="1067"/>
      <c r="G6" s="1067"/>
      <c r="H6" s="1067"/>
      <c r="I6" s="1067"/>
      <c r="J6" s="1067"/>
      <c r="K6" s="1067"/>
      <c r="L6" s="1067"/>
      <c r="M6" s="1067"/>
      <c r="N6" s="1067"/>
      <c r="O6" s="1067"/>
      <c r="P6" s="1067"/>
      <c r="T6" s="688"/>
      <c r="V6" s="688"/>
    </row>
    <row r="7" spans="1:22" ht="13.5" thickTop="1" thickBot="1">
      <c r="A7" s="649"/>
      <c r="B7" s="649"/>
      <c r="C7" s="650"/>
      <c r="D7" s="650"/>
      <c r="E7" s="650"/>
      <c r="F7" s="650"/>
      <c r="G7" s="650"/>
      <c r="H7" s="650"/>
      <c r="I7" s="651"/>
    </row>
    <row r="8" spans="1:22" ht="33.75" customHeight="1" thickBot="1">
      <c r="C8" s="878" t="s">
        <v>1415</v>
      </c>
      <c r="D8" s="878" t="s">
        <v>2</v>
      </c>
      <c r="E8" s="878" t="s">
        <v>1416</v>
      </c>
      <c r="F8" s="878" t="s">
        <v>1417</v>
      </c>
      <c r="G8" s="878" t="s">
        <v>1418</v>
      </c>
      <c r="H8" s="878" t="s">
        <v>1419</v>
      </c>
      <c r="I8" s="878" t="s">
        <v>1420</v>
      </c>
      <c r="J8" s="878" t="s">
        <v>1421</v>
      </c>
      <c r="K8" s="878" t="s">
        <v>1422</v>
      </c>
      <c r="L8" s="878" t="s">
        <v>1423</v>
      </c>
      <c r="M8" s="878" t="s">
        <v>1102</v>
      </c>
      <c r="N8" s="878" t="s">
        <v>1424</v>
      </c>
      <c r="O8" s="878" t="s">
        <v>1425</v>
      </c>
      <c r="P8" s="878" t="s">
        <v>1426</v>
      </c>
      <c r="R8" s="879" t="s">
        <v>1438</v>
      </c>
      <c r="S8" s="879" t="s">
        <v>1437</v>
      </c>
      <c r="T8" s="880" t="s">
        <v>1436</v>
      </c>
      <c r="V8" s="880" t="s">
        <v>1440</v>
      </c>
    </row>
    <row r="9" spans="1:22" ht="12.75" thickBot="1">
      <c r="C9" s="652"/>
      <c r="D9" s="653"/>
      <c r="E9" s="654"/>
      <c r="F9" s="653"/>
      <c r="G9" s="653"/>
      <c r="H9" s="653"/>
      <c r="I9" s="653"/>
      <c r="J9" s="655"/>
      <c r="K9" s="655"/>
      <c r="L9" s="655"/>
      <c r="M9" s="655"/>
      <c r="N9" s="655"/>
      <c r="O9" s="655"/>
      <c r="P9" s="655"/>
      <c r="R9" s="655"/>
      <c r="S9" s="655"/>
      <c r="T9" s="689"/>
      <c r="V9" s="689"/>
    </row>
    <row r="10" spans="1:22" ht="11.25" customHeight="1">
      <c r="B10" s="697" t="s">
        <v>1427</v>
      </c>
      <c r="C10" s="656" t="s">
        <v>1114</v>
      </c>
      <c r="D10" s="657" t="s">
        <v>6</v>
      </c>
      <c r="E10" s="658" t="s">
        <v>1395</v>
      </c>
      <c r="F10" s="659">
        <v>43980</v>
      </c>
      <c r="G10" s="659">
        <v>44347</v>
      </c>
      <c r="H10" s="660">
        <v>0.05</v>
      </c>
      <c r="I10" s="658">
        <v>50000000</v>
      </c>
      <c r="J10" s="658">
        <v>2513699</v>
      </c>
      <c r="K10" s="661">
        <v>-417808</v>
      </c>
      <c r="L10" s="661">
        <v>0</v>
      </c>
      <c r="M10" s="661">
        <v>131403</v>
      </c>
      <c r="N10" s="658">
        <f t="shared" ref="N10:N11" si="0">+I10+J10+K10+L10+M10</f>
        <v>52227294</v>
      </c>
      <c r="O10" s="658">
        <v>0</v>
      </c>
      <c r="P10" s="658">
        <f t="shared" ref="P10:P13" si="1">+N10</f>
        <v>52227294</v>
      </c>
      <c r="R10" s="658" t="s">
        <v>1439</v>
      </c>
      <c r="S10" s="658" t="s">
        <v>1439</v>
      </c>
      <c r="T10" s="658">
        <f t="shared" ref="T10:T13" si="2">+P10</f>
        <v>52227294</v>
      </c>
      <c r="V10" s="658">
        <v>51931497</v>
      </c>
    </row>
    <row r="11" spans="1:22">
      <c r="B11" s="697" t="s">
        <v>1427</v>
      </c>
      <c r="C11" s="656" t="s">
        <v>1389</v>
      </c>
      <c r="D11" s="657" t="s">
        <v>6</v>
      </c>
      <c r="E11" s="658" t="s">
        <v>1396</v>
      </c>
      <c r="F11" s="659">
        <v>44054</v>
      </c>
      <c r="G11" s="659">
        <v>44606</v>
      </c>
      <c r="H11" s="660">
        <v>6.0999999999999999E-2</v>
      </c>
      <c r="I11" s="658">
        <v>500500000</v>
      </c>
      <c r="J11" s="658">
        <v>30781435</v>
      </c>
      <c r="K11" s="661">
        <v>-26766466</v>
      </c>
      <c r="L11" s="661">
        <v>0</v>
      </c>
      <c r="M11" s="661">
        <v>7844619</v>
      </c>
      <c r="N11" s="658">
        <f t="shared" si="0"/>
        <v>512359588</v>
      </c>
      <c r="O11" s="658">
        <v>0</v>
      </c>
      <c r="P11" s="658">
        <f t="shared" si="1"/>
        <v>512359588</v>
      </c>
      <c r="R11" s="658" t="s">
        <v>1439</v>
      </c>
      <c r="S11" s="658" t="s">
        <v>1439</v>
      </c>
      <c r="T11" s="658">
        <f t="shared" si="2"/>
        <v>512359588</v>
      </c>
      <c r="V11" s="658">
        <v>523670283</v>
      </c>
    </row>
    <row r="12" spans="1:22">
      <c r="B12" s="697" t="s">
        <v>1427</v>
      </c>
      <c r="C12" s="656" t="s">
        <v>1390</v>
      </c>
      <c r="D12" s="657" t="s">
        <v>6</v>
      </c>
      <c r="E12" s="658" t="s">
        <v>1397</v>
      </c>
      <c r="F12" s="659">
        <v>44113</v>
      </c>
      <c r="G12" s="659">
        <v>45208</v>
      </c>
      <c r="H12" s="660">
        <v>8.8999999999999996E-2</v>
      </c>
      <c r="I12" s="658">
        <v>100000000</v>
      </c>
      <c r="J12" s="658">
        <v>26700000</v>
      </c>
      <c r="K12" s="661">
        <v>-22481644</v>
      </c>
      <c r="L12" s="661">
        <v>0</v>
      </c>
      <c r="M12" s="661">
        <v>2922708</v>
      </c>
      <c r="N12" s="658">
        <f>+I12+J12+K12+L12+M12</f>
        <v>107141064</v>
      </c>
      <c r="O12" s="658">
        <v>0</v>
      </c>
      <c r="P12" s="658">
        <f t="shared" si="1"/>
        <v>107141064</v>
      </c>
      <c r="R12" s="658" t="s">
        <v>1439</v>
      </c>
      <c r="S12" s="658" t="s">
        <v>1439</v>
      </c>
      <c r="T12" s="658">
        <f t="shared" si="2"/>
        <v>107141064</v>
      </c>
      <c r="V12" s="658">
        <v>106441016</v>
      </c>
    </row>
    <row r="13" spans="1:22">
      <c r="B13" s="697" t="s">
        <v>1427</v>
      </c>
      <c r="C13" s="656" t="s">
        <v>1390</v>
      </c>
      <c r="D13" s="657" t="s">
        <v>6</v>
      </c>
      <c r="E13" s="658" t="s">
        <v>1398</v>
      </c>
      <c r="F13" s="659">
        <v>44113</v>
      </c>
      <c r="G13" s="659">
        <v>45208</v>
      </c>
      <c r="H13" s="660">
        <v>8.8999999999999996E-2</v>
      </c>
      <c r="I13" s="658">
        <v>100000000</v>
      </c>
      <c r="J13" s="658">
        <v>26700000</v>
      </c>
      <c r="K13" s="661">
        <v>-22481644</v>
      </c>
      <c r="L13" s="661">
        <v>0</v>
      </c>
      <c r="M13" s="661">
        <v>2922708</v>
      </c>
      <c r="N13" s="658">
        <f>+I13+J13+K13+L13+M13</f>
        <v>107141064</v>
      </c>
      <c r="O13" s="658">
        <v>0</v>
      </c>
      <c r="P13" s="658">
        <f t="shared" si="1"/>
        <v>107141064</v>
      </c>
      <c r="R13" s="658" t="s">
        <v>1439</v>
      </c>
      <c r="S13" s="658" t="s">
        <v>1439</v>
      </c>
      <c r="T13" s="658">
        <f t="shared" si="2"/>
        <v>107141064</v>
      </c>
      <c r="V13" s="658">
        <v>106441016</v>
      </c>
    </row>
    <row r="14" spans="1:22" ht="11.25" customHeight="1">
      <c r="B14" s="697" t="s">
        <v>1428</v>
      </c>
      <c r="C14" s="656" t="s">
        <v>1391</v>
      </c>
      <c r="D14" s="657" t="s">
        <v>6</v>
      </c>
      <c r="E14" s="658" t="s">
        <v>1399</v>
      </c>
      <c r="F14" s="659">
        <v>43502</v>
      </c>
      <c r="G14" s="659">
        <v>45302</v>
      </c>
      <c r="H14" s="660">
        <v>7.5999999999999998E-2</v>
      </c>
      <c r="I14" s="658">
        <v>100000000</v>
      </c>
      <c r="J14" s="658">
        <v>21633973</v>
      </c>
      <c r="K14" s="658">
        <v>-21155068</v>
      </c>
      <c r="L14" s="661"/>
      <c r="M14" s="661">
        <v>1197096</v>
      </c>
      <c r="N14" s="658">
        <f t="shared" ref="N14:N15" si="3">+I14+J14+K14+L14+M14</f>
        <v>101676001</v>
      </c>
      <c r="O14" s="658">
        <v>0</v>
      </c>
      <c r="P14" s="658">
        <f t="shared" ref="P14:P18" si="4">+N14</f>
        <v>101676001</v>
      </c>
      <c r="R14" s="658" t="s">
        <v>1439</v>
      </c>
      <c r="S14" s="658" t="s">
        <v>1439</v>
      </c>
      <c r="T14" s="658">
        <f t="shared" ref="T14:T17" si="5">+P14</f>
        <v>101676001</v>
      </c>
      <c r="V14" s="658">
        <v>101518851</v>
      </c>
    </row>
    <row r="15" spans="1:22">
      <c r="B15" s="697" t="s">
        <v>1428</v>
      </c>
      <c r="C15" s="656" t="s">
        <v>1391</v>
      </c>
      <c r="D15" s="657" t="s">
        <v>6</v>
      </c>
      <c r="E15" s="658" t="s">
        <v>1400</v>
      </c>
      <c r="F15" s="659">
        <v>43658</v>
      </c>
      <c r="G15" s="659">
        <v>44378</v>
      </c>
      <c r="H15" s="660">
        <v>5.6500000000000002E-2</v>
      </c>
      <c r="I15" s="658">
        <v>50000000</v>
      </c>
      <c r="J15" s="658">
        <v>859109.5</v>
      </c>
      <c r="K15" s="658">
        <v>-712055</v>
      </c>
      <c r="L15" s="661"/>
      <c r="M15" s="661">
        <v>22083.8</v>
      </c>
      <c r="N15" s="658">
        <f t="shared" si="3"/>
        <v>50169138.299999997</v>
      </c>
      <c r="O15" s="658">
        <v>0</v>
      </c>
      <c r="P15" s="658">
        <f t="shared" si="4"/>
        <v>50169138.299999997</v>
      </c>
      <c r="R15" s="658" t="s">
        <v>1439</v>
      </c>
      <c r="S15" s="658" t="s">
        <v>1439</v>
      </c>
      <c r="T15" s="658">
        <f t="shared" si="5"/>
        <v>50169138.299999997</v>
      </c>
      <c r="V15" s="658">
        <v>50109141</v>
      </c>
    </row>
    <row r="16" spans="1:22">
      <c r="B16" s="697" t="s">
        <v>1428</v>
      </c>
      <c r="C16" s="656" t="s">
        <v>1391</v>
      </c>
      <c r="D16" s="657" t="s">
        <v>6</v>
      </c>
      <c r="E16" s="658" t="s">
        <v>1401</v>
      </c>
      <c r="F16" s="659">
        <v>43658</v>
      </c>
      <c r="G16" s="659">
        <v>44378</v>
      </c>
      <c r="H16" s="660">
        <v>5.6500000000000002E-2</v>
      </c>
      <c r="I16" s="658">
        <v>50000000</v>
      </c>
      <c r="J16" s="658">
        <v>859109.5</v>
      </c>
      <c r="K16" s="658">
        <v>-712055</v>
      </c>
      <c r="L16" s="661"/>
      <c r="M16" s="661">
        <v>22083.8</v>
      </c>
      <c r="N16" s="658">
        <f t="shared" ref="N16:N22" si="6">+I16+J16+K16+L16+M16</f>
        <v>50169138.299999997</v>
      </c>
      <c r="O16" s="658">
        <v>0</v>
      </c>
      <c r="P16" s="658">
        <f t="shared" si="4"/>
        <v>50169138.299999997</v>
      </c>
      <c r="R16" s="658" t="s">
        <v>1439</v>
      </c>
      <c r="S16" s="658" t="s">
        <v>1439</v>
      </c>
      <c r="T16" s="658">
        <f t="shared" si="5"/>
        <v>50169138.299999997</v>
      </c>
      <c r="V16" s="658">
        <v>50109141</v>
      </c>
    </row>
    <row r="17" spans="2:24">
      <c r="B17" s="697" t="s">
        <v>1428</v>
      </c>
      <c r="C17" s="656" t="s">
        <v>1391</v>
      </c>
      <c r="D17" s="657" t="s">
        <v>6</v>
      </c>
      <c r="E17" s="658" t="s">
        <v>1402</v>
      </c>
      <c r="F17" s="659">
        <v>43658</v>
      </c>
      <c r="G17" s="659">
        <v>44378</v>
      </c>
      <c r="H17" s="660">
        <v>5.6500000000000002E-2</v>
      </c>
      <c r="I17" s="658">
        <v>50000000</v>
      </c>
      <c r="J17" s="658">
        <v>859109.5</v>
      </c>
      <c r="K17" s="658">
        <v>-712055</v>
      </c>
      <c r="L17" s="661"/>
      <c r="M17" s="661">
        <v>22083.8</v>
      </c>
      <c r="N17" s="658">
        <f t="shared" si="6"/>
        <v>50169138.299999997</v>
      </c>
      <c r="O17" s="658">
        <v>0</v>
      </c>
      <c r="P17" s="658">
        <f t="shared" si="4"/>
        <v>50169138.299999997</v>
      </c>
      <c r="R17" s="658" t="s">
        <v>1439</v>
      </c>
      <c r="S17" s="658" t="s">
        <v>1439</v>
      </c>
      <c r="T17" s="658">
        <f t="shared" si="5"/>
        <v>50169138.299999997</v>
      </c>
      <c r="V17" s="658">
        <v>50109141</v>
      </c>
    </row>
    <row r="18" spans="2:24">
      <c r="B18" s="697" t="s">
        <v>1428</v>
      </c>
      <c r="C18" s="656" t="s">
        <v>1391</v>
      </c>
      <c r="D18" s="657" t="s">
        <v>6</v>
      </c>
      <c r="E18" s="658" t="s">
        <v>1402</v>
      </c>
      <c r="F18" s="659">
        <v>43658</v>
      </c>
      <c r="G18" s="659">
        <v>44378</v>
      </c>
      <c r="H18" s="660">
        <v>5.6500000000000002E-2</v>
      </c>
      <c r="I18" s="658">
        <v>50000000</v>
      </c>
      <c r="J18" s="658">
        <v>859109.5</v>
      </c>
      <c r="K18" s="658">
        <v>-712055</v>
      </c>
      <c r="L18" s="661"/>
      <c r="M18" s="661">
        <v>22083.8</v>
      </c>
      <c r="N18" s="658">
        <f t="shared" si="6"/>
        <v>50169138.299999997</v>
      </c>
      <c r="O18" s="658">
        <v>0</v>
      </c>
      <c r="P18" s="658">
        <f t="shared" si="4"/>
        <v>50169138.299999997</v>
      </c>
      <c r="R18" s="658" t="s">
        <v>1439</v>
      </c>
      <c r="S18" s="658" t="s">
        <v>1439</v>
      </c>
      <c r="T18" s="658">
        <f>+P18</f>
        <v>50169138.299999997</v>
      </c>
      <c r="V18" s="658">
        <v>50109141</v>
      </c>
    </row>
    <row r="19" spans="2:24">
      <c r="B19" s="697" t="s">
        <v>1429</v>
      </c>
      <c r="C19" s="667" t="s">
        <v>1392</v>
      </c>
      <c r="D19" s="657" t="s">
        <v>6</v>
      </c>
      <c r="E19" s="661" t="s">
        <v>1403</v>
      </c>
      <c r="F19" s="659">
        <v>42573</v>
      </c>
      <c r="G19" s="659">
        <v>44398</v>
      </c>
      <c r="H19" s="668">
        <v>0.12</v>
      </c>
      <c r="I19" s="661">
        <v>500000000</v>
      </c>
      <c r="J19" s="661">
        <v>30739726</v>
      </c>
      <c r="K19" s="661">
        <v>-18410959</v>
      </c>
      <c r="L19" s="661">
        <v>0</v>
      </c>
      <c r="M19" s="661">
        <v>12575722</v>
      </c>
      <c r="N19" s="661">
        <f t="shared" si="6"/>
        <v>524904489</v>
      </c>
      <c r="O19" s="661">
        <v>0</v>
      </c>
      <c r="P19" s="661">
        <f>+N19</f>
        <v>524904489</v>
      </c>
      <c r="Q19" s="651"/>
      <c r="R19" s="695">
        <v>44284</v>
      </c>
      <c r="S19" s="696">
        <v>1.0566</v>
      </c>
      <c r="T19" s="658">
        <f>+I19*S19</f>
        <v>528300000</v>
      </c>
      <c r="U19" s="644" t="s">
        <v>1085</v>
      </c>
      <c r="V19" s="691">
        <v>521622169</v>
      </c>
    </row>
    <row r="20" spans="2:24">
      <c r="B20" s="697" t="s">
        <v>1430</v>
      </c>
      <c r="C20" s="667" t="s">
        <v>1393</v>
      </c>
      <c r="D20" s="657" t="s">
        <v>6</v>
      </c>
      <c r="E20" s="661" t="s">
        <v>1404</v>
      </c>
      <c r="F20" s="659">
        <v>44265</v>
      </c>
      <c r="G20" s="659">
        <v>47500</v>
      </c>
      <c r="H20" s="668">
        <v>0.08</v>
      </c>
      <c r="I20" s="661">
        <v>2950000000</v>
      </c>
      <c r="J20" s="661">
        <v>2327671233</v>
      </c>
      <c r="K20" s="661">
        <v>-2314093151</v>
      </c>
      <c r="L20" s="661">
        <v>-356</v>
      </c>
      <c r="M20" s="661">
        <v>0</v>
      </c>
      <c r="N20" s="661">
        <f t="shared" si="6"/>
        <v>2963577726</v>
      </c>
      <c r="O20" s="661">
        <v>0</v>
      </c>
      <c r="P20" s="661">
        <f>+N20</f>
        <v>2963577726</v>
      </c>
      <c r="R20" s="695">
        <v>44286</v>
      </c>
      <c r="S20" s="696">
        <v>1.0106029999999999</v>
      </c>
      <c r="T20" s="658">
        <f t="shared" ref="T20:T22" si="7">+I20*S20</f>
        <v>2981278849.9999995</v>
      </c>
      <c r="U20" s="644" t="s">
        <v>1085</v>
      </c>
      <c r="V20" s="691">
        <v>2950438000</v>
      </c>
    </row>
    <row r="21" spans="2:24">
      <c r="B21" s="697" t="s">
        <v>1430</v>
      </c>
      <c r="C21" s="667" t="s">
        <v>1394</v>
      </c>
      <c r="D21" s="657" t="s">
        <v>6</v>
      </c>
      <c r="E21" s="661" t="s">
        <v>1405</v>
      </c>
      <c r="F21" s="659">
        <v>44273</v>
      </c>
      <c r="G21" s="659">
        <v>45446</v>
      </c>
      <c r="H21" s="668">
        <v>8.7499999999999994E-2</v>
      </c>
      <c r="I21" s="661">
        <v>1468000000</v>
      </c>
      <c r="J21" s="661">
        <v>416318767.39999998</v>
      </c>
      <c r="K21" s="661">
        <v>-408224657.5</v>
      </c>
      <c r="L21" s="661">
        <v>0</v>
      </c>
      <c r="M21" s="661">
        <v>95313978</v>
      </c>
      <c r="N21" s="661">
        <f t="shared" si="6"/>
        <v>1571408087.9000001</v>
      </c>
      <c r="O21" s="661">
        <v>0</v>
      </c>
      <c r="P21" s="661">
        <f>+N21</f>
        <v>1571408087.9000001</v>
      </c>
      <c r="R21" s="695">
        <v>44286</v>
      </c>
      <c r="S21" s="696">
        <v>1.005514</v>
      </c>
      <c r="T21" s="658">
        <f t="shared" si="7"/>
        <v>1476094552</v>
      </c>
      <c r="U21" s="644" t="s">
        <v>1085</v>
      </c>
      <c r="V21" s="691">
        <v>1568405446</v>
      </c>
    </row>
    <row r="22" spans="2:24">
      <c r="B22" s="697" t="s">
        <v>1430</v>
      </c>
      <c r="C22" s="667" t="s">
        <v>1393</v>
      </c>
      <c r="D22" s="657" t="s">
        <v>6</v>
      </c>
      <c r="E22" s="661" t="s">
        <v>1406</v>
      </c>
      <c r="F22" s="659">
        <v>44265</v>
      </c>
      <c r="G22" s="659">
        <v>47500</v>
      </c>
      <c r="H22" s="668">
        <v>0.08</v>
      </c>
      <c r="I22" s="661">
        <v>550000000</v>
      </c>
      <c r="J22" s="661">
        <v>269605479.39999998</v>
      </c>
      <c r="K22" s="661">
        <v>-267358766.5</v>
      </c>
      <c r="L22" s="661">
        <v>-158</v>
      </c>
      <c r="M22" s="661">
        <v>0</v>
      </c>
      <c r="N22" s="661">
        <f t="shared" si="6"/>
        <v>552246554.89999998</v>
      </c>
      <c r="O22" s="661">
        <v>0</v>
      </c>
      <c r="P22" s="661">
        <f>+N22</f>
        <v>552246554.89999998</v>
      </c>
      <c r="R22" s="695">
        <v>44285</v>
      </c>
      <c r="S22" s="696">
        <v>1.0038899999999999</v>
      </c>
      <c r="T22" s="658">
        <f t="shared" si="7"/>
        <v>552139500</v>
      </c>
      <c r="U22" s="644" t="s">
        <v>1085</v>
      </c>
      <c r="V22" s="691">
        <v>551497650</v>
      </c>
    </row>
    <row r="23" spans="2:24">
      <c r="B23" s="697"/>
      <c r="D23" s="663"/>
      <c r="E23" s="664"/>
      <c r="F23" s="665"/>
      <c r="G23" s="665"/>
      <c r="H23" s="650"/>
      <c r="I23" s="662"/>
      <c r="J23" s="662"/>
      <c r="K23" s="662"/>
      <c r="L23" s="662"/>
      <c r="M23" s="662"/>
      <c r="N23" s="662"/>
      <c r="O23" s="662"/>
      <c r="P23" s="662"/>
      <c r="R23" s="662"/>
      <c r="S23" s="662"/>
      <c r="T23" s="690"/>
      <c r="V23" s="690"/>
    </row>
    <row r="24" spans="2:24">
      <c r="B24" s="697"/>
      <c r="C24" s="669" t="s">
        <v>1431</v>
      </c>
      <c r="D24" s="670"/>
      <c r="E24" s="670"/>
      <c r="F24" s="670"/>
      <c r="G24" s="670"/>
      <c r="H24" s="670"/>
      <c r="I24" s="671">
        <f t="shared" ref="I24:N24" si="8">SUMIF($H$9:$H$23,"TOTALES",I9:I23)</f>
        <v>0</v>
      </c>
      <c r="J24" s="671">
        <f t="shared" si="8"/>
        <v>0</v>
      </c>
      <c r="K24" s="671">
        <f t="shared" si="8"/>
        <v>0</v>
      </c>
      <c r="L24" s="671">
        <f t="shared" si="8"/>
        <v>0</v>
      </c>
      <c r="M24" s="671">
        <f t="shared" si="8"/>
        <v>0</v>
      </c>
      <c r="N24" s="671">
        <f t="shared" si="8"/>
        <v>0</v>
      </c>
      <c r="O24" s="671"/>
      <c r="P24" s="671">
        <f>SUMIF(H9:H23,"TOTALES",P9:P23)</f>
        <v>0</v>
      </c>
      <c r="R24" s="671"/>
      <c r="S24" s="671"/>
      <c r="T24" s="692"/>
      <c r="V24" s="692"/>
    </row>
    <row r="25" spans="2:24">
      <c r="B25" s="697"/>
      <c r="D25" s="663"/>
      <c r="E25" s="664"/>
      <c r="F25" s="665"/>
      <c r="G25" s="665"/>
      <c r="H25" s="650"/>
      <c r="I25" s="662"/>
      <c r="J25" s="662"/>
      <c r="K25" s="662"/>
      <c r="L25" s="662"/>
      <c r="M25" s="662"/>
      <c r="N25" s="662"/>
      <c r="O25" s="662"/>
      <c r="P25" s="662"/>
      <c r="R25" s="662"/>
      <c r="S25" s="662"/>
      <c r="T25" s="690"/>
      <c r="V25" s="690"/>
    </row>
    <row r="26" spans="2:24" ht="12.75" thickBot="1">
      <c r="B26" s="697"/>
      <c r="C26" s="652" t="s">
        <v>1432</v>
      </c>
      <c r="D26" s="653"/>
      <c r="E26" s="654"/>
      <c r="F26" s="653"/>
      <c r="G26" s="653"/>
      <c r="H26" s="653"/>
      <c r="I26" s="653"/>
      <c r="J26" s="653"/>
      <c r="K26" s="653"/>
      <c r="L26" s="653"/>
      <c r="M26" s="653"/>
      <c r="N26" s="653"/>
      <c r="O26" s="653"/>
      <c r="P26" s="653"/>
      <c r="R26" s="653"/>
      <c r="S26" s="653"/>
      <c r="T26" s="693"/>
      <c r="V26" s="693"/>
    </row>
    <row r="27" spans="2:24">
      <c r="B27" s="697" t="s">
        <v>1432</v>
      </c>
      <c r="C27" s="656" t="s">
        <v>1114</v>
      </c>
      <c r="D27" s="657" t="s">
        <v>0</v>
      </c>
      <c r="E27" s="661" t="s">
        <v>1407</v>
      </c>
      <c r="F27" s="659">
        <v>43524</v>
      </c>
      <c r="G27" s="659">
        <v>44620</v>
      </c>
      <c r="H27" s="668">
        <v>5.1999999999999998E-2</v>
      </c>
      <c r="I27" s="672">
        <v>50000</v>
      </c>
      <c r="J27" s="672">
        <v>2678.36</v>
      </c>
      <c r="K27" s="672">
        <v>-2379.1785</v>
      </c>
      <c r="L27" s="672">
        <v>0</v>
      </c>
      <c r="M27" s="672">
        <v>558.79</v>
      </c>
      <c r="N27" s="672">
        <f>+I27+J27+K27+L27+M27</f>
        <v>50857.9715</v>
      </c>
      <c r="O27" s="672">
        <f>+'[1]COMPOSICION DE CUENTAS'!G4</f>
        <v>6277.54</v>
      </c>
      <c r="P27" s="661">
        <f>+N27*O27</f>
        <v>319262950.41011</v>
      </c>
      <c r="R27" s="658" t="s">
        <v>1439</v>
      </c>
      <c r="S27" s="658" t="s">
        <v>1439</v>
      </c>
      <c r="T27" s="661">
        <f>+P27</f>
        <v>319262950.41011</v>
      </c>
      <c r="V27" s="661">
        <v>356502522.5</v>
      </c>
      <c r="X27" s="700"/>
    </row>
    <row r="28" spans="2:24">
      <c r="B28" s="697" t="s">
        <v>1432</v>
      </c>
      <c r="C28" s="656" t="s">
        <v>1114</v>
      </c>
      <c r="D28" s="657" t="s">
        <v>0</v>
      </c>
      <c r="E28" s="661" t="s">
        <v>1408</v>
      </c>
      <c r="F28" s="659">
        <v>43524</v>
      </c>
      <c r="G28" s="659">
        <v>44620</v>
      </c>
      <c r="H28" s="668">
        <v>5.1999999999999998E-2</v>
      </c>
      <c r="I28" s="672">
        <v>50000</v>
      </c>
      <c r="J28" s="672">
        <v>2678.36</v>
      </c>
      <c r="K28" s="672">
        <v>-2379.1785</v>
      </c>
      <c r="L28" s="672">
        <v>0</v>
      </c>
      <c r="M28" s="672">
        <v>558.79</v>
      </c>
      <c r="N28" s="672">
        <f>+I28+J28+K28+L28+M28</f>
        <v>50857.9715</v>
      </c>
      <c r="O28" s="672">
        <f>+'[1]COMPOSICION DE CUENTAS'!G4</f>
        <v>6277.54</v>
      </c>
      <c r="P28" s="661">
        <f>+N28*O28</f>
        <v>319262950.41011</v>
      </c>
      <c r="R28" s="658" t="s">
        <v>1439</v>
      </c>
      <c r="S28" s="658" t="s">
        <v>1439</v>
      </c>
      <c r="T28" s="661">
        <f>+P28</f>
        <v>319262950.41011</v>
      </c>
      <c r="V28" s="661">
        <v>356502522.5</v>
      </c>
    </row>
    <row r="29" spans="2:24">
      <c r="B29" s="698" t="s">
        <v>1433</v>
      </c>
      <c r="C29" s="656" t="s">
        <v>1391</v>
      </c>
      <c r="D29" s="657" t="s">
        <v>0</v>
      </c>
      <c r="E29" s="661" t="s">
        <v>1409</v>
      </c>
      <c r="F29" s="659">
        <v>42804</v>
      </c>
      <c r="G29" s="659">
        <v>44725</v>
      </c>
      <c r="H29" s="668">
        <v>0.05</v>
      </c>
      <c r="I29" s="672">
        <v>100000</v>
      </c>
      <c r="J29" s="672">
        <v>6328.76</v>
      </c>
      <c r="K29" s="672">
        <v>-6013.7</v>
      </c>
      <c r="L29" s="672">
        <v>0</v>
      </c>
      <c r="M29" s="672">
        <v>697.66</v>
      </c>
      <c r="N29" s="672">
        <f>+I29+J29+K29+L29+M29</f>
        <v>101012.72</v>
      </c>
      <c r="O29" s="672">
        <f>+'[1]COMPOSICION DE CUENTAS'!G4</f>
        <v>6277.54</v>
      </c>
      <c r="P29" s="661">
        <f>+N29*O29</f>
        <v>634111390.30879998</v>
      </c>
      <c r="R29" s="658" t="s">
        <v>1439</v>
      </c>
      <c r="S29" s="658" t="s">
        <v>1439</v>
      </c>
      <c r="T29" s="661">
        <f>+P29</f>
        <v>634111390.30879998</v>
      </c>
      <c r="V29" s="661">
        <v>673402631</v>
      </c>
    </row>
    <row r="30" spans="2:24">
      <c r="D30" s="663"/>
      <c r="E30" s="666"/>
      <c r="F30" s="665"/>
      <c r="G30" s="665"/>
      <c r="H30" s="650"/>
      <c r="I30" s="674"/>
      <c r="J30" s="674"/>
      <c r="K30" s="674"/>
      <c r="L30" s="674"/>
      <c r="M30" s="674"/>
      <c r="N30" s="674"/>
      <c r="O30" s="674"/>
      <c r="P30" s="674"/>
      <c r="R30" s="674"/>
      <c r="S30" s="674"/>
      <c r="T30" s="690"/>
      <c r="V30" s="690"/>
    </row>
    <row r="31" spans="2:24">
      <c r="C31" s="669" t="s">
        <v>1434</v>
      </c>
      <c r="D31" s="670"/>
      <c r="E31" s="670"/>
      <c r="F31" s="670"/>
      <c r="G31" s="670"/>
      <c r="H31" s="670"/>
      <c r="I31" s="671">
        <f t="shared" ref="I31:N31" si="9">SUMIF($H$26:$H$30,"TOTALES",I26:I30)</f>
        <v>0</v>
      </c>
      <c r="J31" s="671">
        <f t="shared" si="9"/>
        <v>0</v>
      </c>
      <c r="K31" s="671">
        <f t="shared" si="9"/>
        <v>0</v>
      </c>
      <c r="L31" s="671">
        <f t="shared" si="9"/>
        <v>0</v>
      </c>
      <c r="M31" s="671">
        <f t="shared" si="9"/>
        <v>0</v>
      </c>
      <c r="N31" s="671">
        <f t="shared" si="9"/>
        <v>0</v>
      </c>
      <c r="O31" s="676"/>
      <c r="P31" s="671">
        <f>+SUM(P10:P30)</f>
        <v>7965995713.1290207</v>
      </c>
      <c r="R31" s="671"/>
      <c r="S31" s="671"/>
      <c r="T31" s="692">
        <f>+SUM(T9:T30)</f>
        <v>7891671757.3290195</v>
      </c>
      <c r="V31" s="692">
        <f>+SUM(V9:V30)</f>
        <v>8068810168</v>
      </c>
    </row>
    <row r="32" spans="2:24">
      <c r="Q32" s="645"/>
    </row>
    <row r="33" spans="9:22">
      <c r="O33" s="677"/>
      <c r="P33" s="678"/>
      <c r="R33" s="678"/>
      <c r="S33" s="678"/>
      <c r="T33" s="694"/>
      <c r="V33" s="694"/>
    </row>
    <row r="34" spans="9:22">
      <c r="I34" s="679"/>
      <c r="J34" s="679"/>
      <c r="K34" s="679"/>
      <c r="L34" s="679"/>
      <c r="M34" s="679"/>
      <c r="N34" s="679"/>
      <c r="P34" s="680">
        <f>+P31+P24-SUM('[1]COMPOSICION DE CUENTAS'!F76:F113)</f>
        <v>0</v>
      </c>
      <c r="Q34" s="681" t="s">
        <v>1435</v>
      </c>
      <c r="R34" s="680"/>
      <c r="S34" s="680"/>
      <c r="T34" s="694"/>
      <c r="V34" s="694"/>
    </row>
    <row r="35" spans="9:22">
      <c r="I35" s="645"/>
      <c r="J35" s="645"/>
      <c r="K35" s="673"/>
      <c r="M35" s="645"/>
      <c r="P35" s="680"/>
      <c r="R35" s="680"/>
      <c r="S35" s="680"/>
      <c r="T35" s="694"/>
      <c r="V35" s="694"/>
    </row>
    <row r="36" spans="9:22">
      <c r="K36" s="682"/>
      <c r="P36" s="645"/>
      <c r="R36" s="645"/>
      <c r="S36" s="645"/>
    </row>
    <row r="37" spans="9:22">
      <c r="I37" s="683"/>
      <c r="J37" s="683"/>
      <c r="K37" s="673"/>
      <c r="L37" s="673"/>
      <c r="M37" s="684"/>
      <c r="P37" s="675"/>
      <c r="R37" s="675"/>
      <c r="S37" s="675"/>
    </row>
    <row r="38" spans="9:22">
      <c r="K38" s="673"/>
      <c r="L38" s="673"/>
      <c r="M38" s="685"/>
    </row>
    <row r="39" spans="9:22">
      <c r="K39" s="673"/>
    </row>
    <row r="40" spans="9:22">
      <c r="N40" s="673"/>
    </row>
    <row r="41" spans="9:22">
      <c r="N41" s="673"/>
    </row>
    <row r="43" spans="9:22">
      <c r="N43" s="673"/>
    </row>
  </sheetData>
  <mergeCells count="2">
    <mergeCell ref="C5:P5"/>
    <mergeCell ref="C6:P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A92"/>
  <sheetViews>
    <sheetView showGridLines="0" zoomScale="90" zoomScaleNormal="90" workbookViewId="0"/>
  </sheetViews>
  <sheetFormatPr baseColWidth="10" defaultColWidth="8.7109375" defaultRowHeight="15"/>
  <cols>
    <col min="1" max="1" width="4.28515625" style="90" customWidth="1"/>
    <col min="2" max="2" width="6.85546875" style="179" customWidth="1"/>
    <col min="3" max="3" width="35.85546875" style="90" customWidth="1"/>
    <col min="4" max="4" width="12.7109375" style="90" customWidth="1"/>
    <col min="5" max="5" width="16.7109375" style="90" customWidth="1"/>
    <col min="6" max="6" width="13.85546875" style="90" customWidth="1"/>
    <col min="7" max="7" width="12.140625" style="90" customWidth="1"/>
    <col min="8" max="8" width="10" style="90" customWidth="1"/>
    <col min="9" max="9" width="14.7109375" style="90" customWidth="1"/>
    <col min="10" max="10" width="25" style="90" customWidth="1"/>
    <col min="11" max="11" width="3.7109375" style="90" customWidth="1"/>
    <col min="12" max="12" width="2.42578125" style="90" customWidth="1"/>
    <col min="13" max="13" width="8.7109375" style="186"/>
    <col min="14" max="16384" width="8.7109375" style="90"/>
  </cols>
  <sheetData>
    <row r="1" spans="1:12" ht="16.5">
      <c r="C1" s="892"/>
      <c r="D1" s="892"/>
      <c r="E1" s="892"/>
      <c r="F1" s="892"/>
      <c r="G1" s="892"/>
      <c r="H1" s="892"/>
      <c r="I1" s="892"/>
      <c r="J1" s="892"/>
      <c r="K1" s="892"/>
    </row>
    <row r="2" spans="1:12" ht="16.5">
      <c r="C2" s="893" t="s">
        <v>326</v>
      </c>
      <c r="D2" s="893"/>
      <c r="E2" s="893"/>
      <c r="F2" s="893"/>
      <c r="G2" s="893"/>
      <c r="H2" s="893"/>
      <c r="I2" s="893"/>
      <c r="J2" s="893"/>
      <c r="K2" s="893"/>
    </row>
    <row r="3" spans="1:12" ht="16.5">
      <c r="C3" s="894" t="s">
        <v>1355</v>
      </c>
      <c r="D3" s="894"/>
      <c r="E3" s="894"/>
      <c r="F3" s="894"/>
      <c r="G3" s="894"/>
      <c r="H3" s="894"/>
      <c r="I3" s="894"/>
      <c r="J3" s="894"/>
      <c r="K3" s="894"/>
    </row>
    <row r="4" spans="1:12">
      <c r="C4" s="167"/>
      <c r="D4" s="168"/>
      <c r="E4" s="168"/>
      <c r="F4" s="168"/>
      <c r="G4" s="168"/>
      <c r="H4" s="162"/>
      <c r="I4" s="162"/>
      <c r="J4" s="162"/>
      <c r="L4" s="34"/>
    </row>
    <row r="5" spans="1:12">
      <c r="B5" s="179" t="s">
        <v>485</v>
      </c>
      <c r="C5" s="169" t="s">
        <v>486</v>
      </c>
      <c r="D5" s="168"/>
      <c r="E5" s="168"/>
      <c r="F5" s="168"/>
      <c r="G5" s="168"/>
      <c r="H5" s="162"/>
      <c r="I5" s="162"/>
      <c r="J5" s="162"/>
      <c r="L5" s="34"/>
    </row>
    <row r="6" spans="1:12">
      <c r="C6" s="167"/>
      <c r="D6" s="168"/>
      <c r="E6" s="168"/>
      <c r="F6" s="168"/>
      <c r="G6" s="168"/>
      <c r="H6" s="162"/>
      <c r="I6" s="162"/>
      <c r="J6" s="162"/>
      <c r="L6" s="34"/>
    </row>
    <row r="7" spans="1:12">
      <c r="B7" s="179" t="s">
        <v>487</v>
      </c>
      <c r="C7" s="170" t="s">
        <v>504</v>
      </c>
      <c r="D7" s="34"/>
      <c r="E7" s="171" t="s">
        <v>1180</v>
      </c>
      <c r="F7" s="168"/>
      <c r="G7" s="168"/>
      <c r="H7" s="162"/>
      <c r="I7" s="162"/>
      <c r="J7" s="162"/>
      <c r="L7" s="34"/>
    </row>
    <row r="8" spans="1:12">
      <c r="B8" s="179" t="s">
        <v>488</v>
      </c>
      <c r="C8" s="170" t="s">
        <v>505</v>
      </c>
      <c r="D8" s="34"/>
      <c r="E8" s="171" t="s">
        <v>1480</v>
      </c>
      <c r="F8" s="168"/>
      <c r="G8" s="168"/>
      <c r="H8" s="162"/>
      <c r="I8" s="162"/>
      <c r="J8" s="162"/>
      <c r="L8" s="34"/>
    </row>
    <row r="9" spans="1:12">
      <c r="B9" s="179" t="s">
        <v>489</v>
      </c>
      <c r="C9" s="170" t="s">
        <v>506</v>
      </c>
      <c r="D9" s="34"/>
      <c r="E9" s="171" t="s">
        <v>362</v>
      </c>
      <c r="F9" s="168"/>
      <c r="G9" s="168"/>
      <c r="H9" s="162"/>
      <c r="I9" s="162"/>
      <c r="J9" s="162"/>
      <c r="L9" s="34"/>
    </row>
    <row r="10" spans="1:12">
      <c r="B10" s="179" t="s">
        <v>490</v>
      </c>
      <c r="C10" s="170" t="s">
        <v>507</v>
      </c>
      <c r="D10" s="34"/>
      <c r="E10" s="171" t="s">
        <v>483</v>
      </c>
      <c r="F10" s="168"/>
      <c r="G10" s="168"/>
      <c r="H10" s="162"/>
      <c r="I10" s="162"/>
      <c r="J10" s="162"/>
      <c r="L10" s="34"/>
    </row>
    <row r="11" spans="1:12">
      <c r="B11" s="179" t="s">
        <v>491</v>
      </c>
      <c r="C11" s="170" t="s">
        <v>508</v>
      </c>
      <c r="D11" s="34"/>
      <c r="E11" s="171" t="s">
        <v>484</v>
      </c>
      <c r="F11" s="168"/>
      <c r="G11" s="168"/>
      <c r="H11" s="162"/>
      <c r="I11" s="162"/>
      <c r="J11" s="162"/>
      <c r="L11" s="34"/>
    </row>
    <row r="12" spans="1:12">
      <c r="B12" s="179" t="s">
        <v>492</v>
      </c>
      <c r="C12" s="170" t="s">
        <v>509</v>
      </c>
      <c r="D12" s="34"/>
      <c r="E12" s="172" t="s">
        <v>482</v>
      </c>
      <c r="F12" s="168"/>
      <c r="G12" s="168"/>
      <c r="H12" s="162"/>
      <c r="I12" s="162"/>
      <c r="J12" s="162"/>
      <c r="L12" s="34"/>
    </row>
    <row r="13" spans="1:12">
      <c r="A13" s="34"/>
      <c r="B13" s="193" t="s">
        <v>493</v>
      </c>
      <c r="C13" s="170" t="s">
        <v>510</v>
      </c>
      <c r="D13" s="34"/>
      <c r="E13" s="173" t="s">
        <v>327</v>
      </c>
      <c r="F13" s="168"/>
      <c r="G13" s="168"/>
      <c r="H13" s="168"/>
      <c r="I13" s="168"/>
      <c r="J13" s="168"/>
      <c r="K13" s="34"/>
      <c r="L13" s="34"/>
    </row>
    <row r="14" spans="1:12">
      <c r="B14" s="179" t="s">
        <v>494</v>
      </c>
      <c r="C14" s="170" t="s">
        <v>511</v>
      </c>
      <c r="D14" s="34"/>
      <c r="E14" s="171" t="s">
        <v>483</v>
      </c>
      <c r="F14" s="168"/>
      <c r="G14" s="168"/>
      <c r="H14" s="162"/>
      <c r="I14" s="162"/>
      <c r="J14" s="162"/>
      <c r="L14" s="34"/>
    </row>
    <row r="15" spans="1:12">
      <c r="C15" s="167"/>
      <c r="D15" s="168"/>
      <c r="E15" s="168"/>
      <c r="F15" s="168"/>
      <c r="G15" s="168"/>
      <c r="H15" s="162"/>
      <c r="I15" s="162"/>
      <c r="J15" s="162"/>
      <c r="L15" s="34"/>
    </row>
    <row r="16" spans="1:12">
      <c r="C16" s="167"/>
      <c r="D16" s="168"/>
      <c r="E16" s="168"/>
      <c r="F16" s="168"/>
      <c r="G16" s="168"/>
      <c r="H16" s="162"/>
      <c r="I16" s="162"/>
      <c r="J16" s="162"/>
      <c r="L16" s="34"/>
    </row>
    <row r="17" spans="2:12">
      <c r="B17" s="179" t="s">
        <v>495</v>
      </c>
      <c r="C17" s="169" t="s">
        <v>496</v>
      </c>
      <c r="D17" s="168"/>
      <c r="E17" s="168"/>
      <c r="F17" s="168"/>
      <c r="G17" s="168"/>
      <c r="H17" s="162"/>
      <c r="I17" s="162"/>
      <c r="J17" s="162"/>
      <c r="L17" s="34"/>
    </row>
    <row r="18" spans="2:12">
      <c r="C18" s="167"/>
      <c r="D18" s="168"/>
      <c r="E18" s="168"/>
      <c r="F18" s="168"/>
      <c r="G18" s="168"/>
      <c r="H18" s="162"/>
      <c r="I18" s="162"/>
      <c r="J18" s="162"/>
      <c r="L18" s="34"/>
    </row>
    <row r="19" spans="2:12">
      <c r="B19" s="179" t="s">
        <v>497</v>
      </c>
      <c r="C19" s="170" t="s">
        <v>512</v>
      </c>
      <c r="D19" s="34"/>
      <c r="E19" s="174" t="s">
        <v>363</v>
      </c>
      <c r="F19" s="168"/>
      <c r="G19" s="168"/>
      <c r="H19" s="162"/>
      <c r="I19" s="168"/>
      <c r="J19" s="34"/>
      <c r="K19" s="34"/>
      <c r="L19" s="34"/>
    </row>
    <row r="20" spans="2:12">
      <c r="B20" s="179" t="s">
        <v>498</v>
      </c>
      <c r="C20" s="170" t="s">
        <v>513</v>
      </c>
      <c r="D20" s="34"/>
      <c r="E20" s="173" t="s">
        <v>364</v>
      </c>
      <c r="F20" s="168"/>
      <c r="G20" s="168"/>
      <c r="H20" s="162"/>
      <c r="I20" s="168"/>
      <c r="J20" s="34"/>
      <c r="K20" s="34"/>
      <c r="L20" s="34"/>
    </row>
    <row r="21" spans="2:12">
      <c r="C21" s="170"/>
      <c r="D21" s="34"/>
      <c r="E21" s="173"/>
      <c r="F21" s="168"/>
      <c r="G21" s="168"/>
      <c r="H21" s="162"/>
      <c r="I21" s="168"/>
      <c r="J21" s="34"/>
      <c r="K21" s="34"/>
      <c r="L21" s="34"/>
    </row>
    <row r="22" spans="2:12">
      <c r="B22" s="379" t="s">
        <v>499</v>
      </c>
      <c r="C22" s="141" t="s">
        <v>514</v>
      </c>
      <c r="D22" s="34"/>
      <c r="E22" s="389" t="s">
        <v>1185</v>
      </c>
      <c r="F22" s="130"/>
      <c r="G22" s="130"/>
      <c r="H22" s="130"/>
      <c r="I22" s="168"/>
      <c r="J22" s="168"/>
      <c r="K22" s="34"/>
      <c r="L22" s="34"/>
    </row>
    <row r="23" spans="2:12">
      <c r="B23" s="193" t="s">
        <v>500</v>
      </c>
      <c r="C23" s="170" t="s">
        <v>512</v>
      </c>
      <c r="D23" s="34"/>
      <c r="E23" s="174" t="s">
        <v>1212</v>
      </c>
      <c r="F23" s="460"/>
      <c r="G23" s="168"/>
      <c r="H23" s="168"/>
      <c r="I23" s="168"/>
      <c r="J23" s="168"/>
      <c r="K23" s="34"/>
      <c r="L23" s="34"/>
    </row>
    <row r="24" spans="2:12">
      <c r="B24" s="193" t="s">
        <v>501</v>
      </c>
      <c r="C24" s="170" t="s">
        <v>513</v>
      </c>
      <c r="D24" s="34"/>
      <c r="E24" s="173" t="s">
        <v>1186</v>
      </c>
      <c r="F24" s="168"/>
      <c r="G24" s="168"/>
      <c r="H24" s="168"/>
      <c r="I24" s="168"/>
      <c r="J24" s="168"/>
      <c r="K24" s="34"/>
      <c r="L24" s="34"/>
    </row>
    <row r="25" spans="2:12">
      <c r="C25" s="170"/>
      <c r="D25" s="34"/>
      <c r="E25" s="173"/>
      <c r="F25" s="168"/>
      <c r="G25" s="168"/>
      <c r="H25" s="162"/>
      <c r="I25" s="162"/>
      <c r="J25" s="162"/>
      <c r="L25" s="34"/>
    </row>
    <row r="26" spans="2:12">
      <c r="C26" s="34"/>
      <c r="D26" s="34"/>
      <c r="E26" s="34"/>
      <c r="F26" s="34"/>
      <c r="G26" s="34"/>
      <c r="L26" s="34"/>
    </row>
    <row r="27" spans="2:12">
      <c r="B27" s="179" t="s">
        <v>502</v>
      </c>
      <c r="C27" s="163" t="s">
        <v>503</v>
      </c>
    </row>
    <row r="29" spans="2:12">
      <c r="C29" s="184" t="s">
        <v>328</v>
      </c>
      <c r="D29" s="178"/>
      <c r="E29" s="896" t="s">
        <v>329</v>
      </c>
      <c r="F29" s="896"/>
      <c r="G29" s="896"/>
    </row>
    <row r="30" spans="2:12">
      <c r="C30" s="180" t="s">
        <v>515</v>
      </c>
      <c r="E30" s="181" t="s">
        <v>516</v>
      </c>
    </row>
    <row r="31" spans="2:12">
      <c r="C31" s="180"/>
      <c r="E31" s="181" t="s">
        <v>517</v>
      </c>
    </row>
    <row r="32" spans="2:12">
      <c r="C32" s="210" t="s">
        <v>330</v>
      </c>
      <c r="D32" s="211"/>
      <c r="E32" s="211"/>
      <c r="F32" s="211"/>
      <c r="G32" s="211"/>
    </row>
    <row r="33" spans="2:11">
      <c r="C33" s="182" t="s">
        <v>93</v>
      </c>
      <c r="E33" s="181" t="s">
        <v>516</v>
      </c>
    </row>
    <row r="34" spans="2:11">
      <c r="C34" s="183" t="s">
        <v>549</v>
      </c>
      <c r="E34" s="181" t="s">
        <v>520</v>
      </c>
    </row>
    <row r="35" spans="2:11">
      <c r="C35" s="183"/>
      <c r="E35" s="181" t="s">
        <v>521</v>
      </c>
    </row>
    <row r="36" spans="2:11" ht="15.75" customHeight="1">
      <c r="C36" s="183"/>
      <c r="E36" s="181" t="s">
        <v>517</v>
      </c>
    </row>
    <row r="37" spans="2:11">
      <c r="E37" s="181" t="s">
        <v>1181</v>
      </c>
    </row>
    <row r="38" spans="2:11">
      <c r="C38" s="182" t="s">
        <v>524</v>
      </c>
      <c r="E38" s="181" t="s">
        <v>522</v>
      </c>
    </row>
    <row r="39" spans="2:11">
      <c r="C39" s="191" t="s">
        <v>525</v>
      </c>
      <c r="D39" s="178"/>
      <c r="E39" s="192" t="s">
        <v>523</v>
      </c>
      <c r="F39" s="178"/>
      <c r="G39" s="178"/>
    </row>
    <row r="40" spans="2:11">
      <c r="E40" s="166"/>
    </row>
    <row r="41" spans="2:11">
      <c r="E41" s="166"/>
    </row>
    <row r="42" spans="2:11">
      <c r="B42" s="179" t="s">
        <v>518</v>
      </c>
      <c r="C42" s="150" t="s">
        <v>519</v>
      </c>
    </row>
    <row r="44" spans="2:11" ht="30" customHeight="1">
      <c r="C44" s="895" t="s">
        <v>1477</v>
      </c>
      <c r="D44" s="895"/>
      <c r="E44" s="895"/>
      <c r="F44" s="895"/>
      <c r="G44" s="895"/>
      <c r="H44" s="895"/>
      <c r="I44" s="895"/>
      <c r="J44" s="895"/>
      <c r="K44" s="895"/>
    </row>
    <row r="46" spans="2:11">
      <c r="C46" s="164" t="s">
        <v>331</v>
      </c>
      <c r="D46" s="190" t="s">
        <v>352</v>
      </c>
      <c r="E46" s="189">
        <v>18200000000</v>
      </c>
    </row>
    <row r="47" spans="2:11">
      <c r="C47" s="164" t="s">
        <v>332</v>
      </c>
      <c r="D47" s="190" t="s">
        <v>352</v>
      </c>
      <c r="E47" s="189">
        <v>18200000000</v>
      </c>
    </row>
    <row r="48" spans="2:11">
      <c r="C48" s="164" t="s">
        <v>333</v>
      </c>
      <c r="D48" s="190" t="s">
        <v>352</v>
      </c>
      <c r="E48" s="189">
        <v>18200000000</v>
      </c>
    </row>
    <row r="49" spans="2:27">
      <c r="C49" s="164" t="s">
        <v>334</v>
      </c>
      <c r="D49" s="190" t="s">
        <v>352</v>
      </c>
      <c r="E49" s="189">
        <v>1000000</v>
      </c>
    </row>
    <row r="51" spans="2:27" ht="15.75" thickBot="1"/>
    <row r="52" spans="2:27" ht="15.75" thickBot="1">
      <c r="B52" s="889" t="s">
        <v>538</v>
      </c>
      <c r="C52" s="890"/>
      <c r="D52" s="890"/>
      <c r="E52" s="890"/>
      <c r="F52" s="890"/>
      <c r="G52" s="890"/>
      <c r="H52" s="890"/>
      <c r="I52" s="890"/>
      <c r="J52" s="891"/>
    </row>
    <row r="53" spans="2:27" ht="42" customHeight="1" thickBot="1">
      <c r="B53" s="199" t="s">
        <v>335</v>
      </c>
      <c r="C53" s="199" t="s">
        <v>526</v>
      </c>
      <c r="D53" s="199" t="s">
        <v>533</v>
      </c>
      <c r="E53" s="199" t="s">
        <v>527</v>
      </c>
      <c r="F53" s="199" t="s">
        <v>528</v>
      </c>
      <c r="G53" s="199" t="s">
        <v>529</v>
      </c>
      <c r="H53" s="199" t="s">
        <v>530</v>
      </c>
      <c r="I53" s="199" t="s">
        <v>531</v>
      </c>
      <c r="J53" s="199" t="s">
        <v>532</v>
      </c>
      <c r="M53" s="90"/>
      <c r="N53" s="186"/>
    </row>
    <row r="54" spans="2:27">
      <c r="B54" s="194">
        <v>1</v>
      </c>
      <c r="C54" s="195" t="s">
        <v>534</v>
      </c>
      <c r="D54" s="356" t="s">
        <v>275</v>
      </c>
      <c r="E54" s="196" t="s">
        <v>536</v>
      </c>
      <c r="F54" s="196">
        <v>18199</v>
      </c>
      <c r="G54" s="194" t="s">
        <v>537</v>
      </c>
      <c r="H54" s="196">
        <v>18199</v>
      </c>
      <c r="I54" s="197">
        <v>18199000000</v>
      </c>
      <c r="J54" s="198">
        <f>+I54/(I54+I55)</f>
        <v>0.99994505494505492</v>
      </c>
      <c r="N54" s="186"/>
      <c r="O54" s="186"/>
      <c r="P54" s="186"/>
      <c r="Q54" s="186"/>
      <c r="R54" s="186"/>
      <c r="S54" s="186"/>
      <c r="T54" s="186"/>
      <c r="U54" s="186"/>
      <c r="V54" s="186"/>
      <c r="W54" s="186"/>
      <c r="X54" s="186"/>
      <c r="Y54" s="186"/>
      <c r="Z54" s="186"/>
      <c r="AA54" s="186"/>
    </row>
    <row r="55" spans="2:27" ht="30.75" thickBot="1">
      <c r="B55" s="200">
        <v>2</v>
      </c>
      <c r="C55" s="203" t="s">
        <v>535</v>
      </c>
      <c r="D55" s="357" t="s">
        <v>275</v>
      </c>
      <c r="E55" s="204">
        <v>18200</v>
      </c>
      <c r="F55" s="200">
        <v>1</v>
      </c>
      <c r="G55" s="200" t="s">
        <v>537</v>
      </c>
      <c r="H55" s="200">
        <v>1</v>
      </c>
      <c r="I55" s="201">
        <v>1000000</v>
      </c>
      <c r="J55" s="202">
        <f>+I55/(I54+I55)</f>
        <v>5.4945054945054945E-5</v>
      </c>
      <c r="N55" s="186"/>
      <c r="O55" s="186"/>
      <c r="P55" s="186"/>
      <c r="Q55" s="186"/>
      <c r="R55" s="186"/>
      <c r="S55" s="186"/>
      <c r="T55" s="186"/>
      <c r="U55" s="186"/>
      <c r="V55" s="186"/>
      <c r="W55" s="186"/>
      <c r="X55" s="186"/>
      <c r="Y55" s="186"/>
      <c r="Z55" s="186"/>
      <c r="AA55" s="186"/>
    </row>
    <row r="56" spans="2:27">
      <c r="N56" s="186"/>
      <c r="O56" s="186"/>
      <c r="P56" s="186"/>
      <c r="Q56" s="186"/>
      <c r="R56" s="186"/>
      <c r="S56" s="186"/>
      <c r="T56" s="186"/>
      <c r="U56" s="186"/>
      <c r="V56" s="186"/>
      <c r="W56" s="186"/>
      <c r="X56" s="186"/>
      <c r="Y56" s="186"/>
      <c r="Z56" s="186"/>
      <c r="AA56" s="186"/>
    </row>
    <row r="57" spans="2:27" ht="15.75" thickBot="1">
      <c r="N57" s="186"/>
      <c r="O57" s="186"/>
      <c r="P57" s="186"/>
      <c r="Q57" s="186"/>
      <c r="R57" s="186"/>
      <c r="S57" s="186"/>
      <c r="T57" s="186"/>
      <c r="U57" s="186"/>
      <c r="V57" s="186"/>
      <c r="W57" s="186"/>
      <c r="X57" s="186"/>
      <c r="Y57" s="186"/>
      <c r="Z57" s="186"/>
      <c r="AA57" s="186"/>
    </row>
    <row r="58" spans="2:27" ht="15" customHeight="1" thickBot="1">
      <c r="B58" s="889" t="s">
        <v>539</v>
      </c>
      <c r="C58" s="890"/>
      <c r="D58" s="890"/>
      <c r="E58" s="890"/>
      <c r="F58" s="890"/>
      <c r="G58" s="890"/>
      <c r="H58" s="890"/>
      <c r="I58" s="890"/>
      <c r="J58" s="891"/>
    </row>
    <row r="59" spans="2:27" ht="39.75" customHeight="1" thickBot="1">
      <c r="B59" s="199" t="s">
        <v>335</v>
      </c>
      <c r="C59" s="199" t="s">
        <v>526</v>
      </c>
      <c r="D59" s="199" t="s">
        <v>533</v>
      </c>
      <c r="E59" s="199" t="s">
        <v>527</v>
      </c>
      <c r="F59" s="199" t="s">
        <v>528</v>
      </c>
      <c r="G59" s="199" t="s">
        <v>529</v>
      </c>
      <c r="H59" s="199" t="s">
        <v>530</v>
      </c>
      <c r="I59" s="199" t="s">
        <v>531</v>
      </c>
      <c r="J59" s="199" t="s">
        <v>540</v>
      </c>
      <c r="M59" s="90"/>
    </row>
    <row r="60" spans="2:27">
      <c r="B60" s="194">
        <v>1</v>
      </c>
      <c r="C60" s="195" t="s">
        <v>534</v>
      </c>
      <c r="D60" s="194" t="s">
        <v>275</v>
      </c>
      <c r="E60" s="196" t="s">
        <v>536</v>
      </c>
      <c r="F60" s="196">
        <v>18199</v>
      </c>
      <c r="G60" s="194" t="s">
        <v>537</v>
      </c>
      <c r="H60" s="196">
        <v>18199</v>
      </c>
      <c r="I60" s="197">
        <v>18199000000</v>
      </c>
      <c r="J60" s="198">
        <f>+I60/(I60+I61)</f>
        <v>0.99994505494505492</v>
      </c>
    </row>
    <row r="61" spans="2:27" ht="30.75" thickBot="1">
      <c r="B61" s="200">
        <v>2</v>
      </c>
      <c r="C61" s="203" t="s">
        <v>535</v>
      </c>
      <c r="D61" s="200" t="s">
        <v>275</v>
      </c>
      <c r="E61" s="204">
        <v>18200</v>
      </c>
      <c r="F61" s="200">
        <v>1</v>
      </c>
      <c r="G61" s="200" t="s">
        <v>537</v>
      </c>
      <c r="H61" s="200">
        <v>1</v>
      </c>
      <c r="I61" s="201">
        <v>1000000</v>
      </c>
      <c r="J61" s="202">
        <f>+I61/(I60+I61)</f>
        <v>5.4945054945054945E-5</v>
      </c>
    </row>
    <row r="64" spans="2:27">
      <c r="B64" s="179" t="s">
        <v>541</v>
      </c>
      <c r="C64" s="165" t="s">
        <v>542</v>
      </c>
    </row>
    <row r="65" spans="2:18">
      <c r="B65" s="90"/>
    </row>
    <row r="66" spans="2:18" ht="15.75">
      <c r="B66" s="179" t="s">
        <v>543</v>
      </c>
      <c r="C66" s="165" t="s">
        <v>1182</v>
      </c>
      <c r="M66" s="90"/>
    </row>
    <row r="67" spans="2:18" s="34" customFormat="1">
      <c r="B67" s="193" t="s">
        <v>544</v>
      </c>
      <c r="C67" s="206" t="s">
        <v>1187</v>
      </c>
    </row>
    <row r="70" spans="2:18">
      <c r="B70" s="179" t="s">
        <v>545</v>
      </c>
      <c r="C70" s="165" t="s">
        <v>336</v>
      </c>
    </row>
    <row r="72" spans="2:18">
      <c r="C72" s="185" t="s">
        <v>1214</v>
      </c>
      <c r="D72" s="178"/>
      <c r="E72" s="184" t="s">
        <v>337</v>
      </c>
      <c r="F72" s="178"/>
      <c r="G72" s="178"/>
    </row>
    <row r="73" spans="2:18">
      <c r="C73" s="188" t="s">
        <v>516</v>
      </c>
      <c r="E73" s="182" t="s">
        <v>93</v>
      </c>
    </row>
    <row r="74" spans="2:18" s="34" customFormat="1">
      <c r="B74" s="179"/>
      <c r="C74" s="188" t="s">
        <v>520</v>
      </c>
      <c r="D74" s="90"/>
      <c r="E74" s="182" t="s">
        <v>338</v>
      </c>
      <c r="F74" s="90"/>
      <c r="G74" s="90"/>
      <c r="M74" s="205"/>
      <c r="N74" s="205"/>
      <c r="O74" s="205"/>
      <c r="P74" s="205"/>
      <c r="Q74" s="205"/>
      <c r="R74" s="205"/>
    </row>
    <row r="75" spans="2:18" s="34" customFormat="1">
      <c r="B75" s="179"/>
      <c r="C75" s="188" t="s">
        <v>521</v>
      </c>
      <c r="D75" s="90"/>
      <c r="E75" s="182" t="s">
        <v>338</v>
      </c>
      <c r="F75" s="90"/>
      <c r="G75" s="90"/>
      <c r="M75" s="205"/>
      <c r="N75" s="205"/>
      <c r="O75" s="205"/>
      <c r="P75" s="205"/>
      <c r="Q75" s="205"/>
      <c r="R75" s="205"/>
    </row>
    <row r="76" spans="2:18" s="34" customFormat="1">
      <c r="B76" s="179"/>
      <c r="C76" s="188" t="s">
        <v>517</v>
      </c>
      <c r="D76" s="90"/>
      <c r="E76" s="182" t="s">
        <v>338</v>
      </c>
      <c r="F76" s="90"/>
      <c r="G76" s="90"/>
      <c r="M76" s="205"/>
      <c r="N76" s="205"/>
      <c r="O76" s="205"/>
      <c r="P76" s="205"/>
      <c r="Q76" s="205"/>
      <c r="R76" s="205"/>
    </row>
    <row r="77" spans="2:18" s="34" customFormat="1">
      <c r="B77" s="179"/>
      <c r="C77" s="188" t="s">
        <v>1181</v>
      </c>
      <c r="D77" s="90"/>
      <c r="E77" s="182" t="s">
        <v>338</v>
      </c>
      <c r="F77" s="90"/>
      <c r="G77" s="90"/>
      <c r="M77" s="205"/>
      <c r="N77" s="205"/>
      <c r="O77" s="205"/>
      <c r="P77" s="205"/>
      <c r="Q77" s="205"/>
      <c r="R77" s="205"/>
    </row>
    <row r="78" spans="2:18">
      <c r="C78" s="90" t="s">
        <v>522</v>
      </c>
      <c r="E78" s="90" t="s">
        <v>524</v>
      </c>
      <c r="M78" s="205"/>
      <c r="N78" s="205"/>
      <c r="O78" s="205"/>
      <c r="P78" s="205"/>
      <c r="Q78" s="205"/>
      <c r="R78" s="205"/>
    </row>
    <row r="79" spans="2:18">
      <c r="C79" s="90" t="s">
        <v>523</v>
      </c>
      <c r="E79" s="90" t="s">
        <v>525</v>
      </c>
    </row>
    <row r="80" spans="2:18" ht="30">
      <c r="C80" s="208" t="s">
        <v>535</v>
      </c>
      <c r="E80" s="209" t="s">
        <v>268</v>
      </c>
    </row>
    <row r="81" spans="3:10">
      <c r="C81" s="208" t="s">
        <v>306</v>
      </c>
      <c r="E81" s="209" t="s">
        <v>1121</v>
      </c>
    </row>
    <row r="83" spans="3:10">
      <c r="C83" s="207" t="s">
        <v>1215</v>
      </c>
      <c r="E83" s="90" t="s">
        <v>534</v>
      </c>
    </row>
    <row r="84" spans="3:10">
      <c r="C84" s="170" t="s">
        <v>546</v>
      </c>
      <c r="D84" s="34"/>
      <c r="E84" s="34" t="s">
        <v>1139</v>
      </c>
      <c r="F84" s="34"/>
      <c r="G84" s="34"/>
      <c r="H84" s="34"/>
      <c r="I84" s="34"/>
      <c r="J84" s="34"/>
    </row>
    <row r="85" spans="3:10">
      <c r="C85" s="206" t="s">
        <v>547</v>
      </c>
      <c r="D85" s="34"/>
      <c r="E85" s="355">
        <v>0.99994505494505503</v>
      </c>
      <c r="F85" s="34"/>
      <c r="G85" s="34"/>
      <c r="H85" s="34"/>
      <c r="I85" s="34"/>
      <c r="J85" s="34"/>
    </row>
    <row r="86" spans="3:10">
      <c r="C86" s="170" t="s">
        <v>548</v>
      </c>
      <c r="D86" s="34"/>
      <c r="E86" s="34" t="s">
        <v>1140</v>
      </c>
      <c r="F86" s="34"/>
      <c r="G86" s="34"/>
      <c r="H86" s="34"/>
      <c r="I86" s="34"/>
      <c r="J86" s="34"/>
    </row>
    <row r="87" spans="3:10">
      <c r="C87" s="170"/>
      <c r="D87" s="34"/>
      <c r="E87" s="34"/>
      <c r="F87" s="34"/>
      <c r="G87" s="34"/>
      <c r="H87" s="34"/>
      <c r="I87" s="34"/>
      <c r="J87" s="34"/>
    </row>
    <row r="88" spans="3:10">
      <c r="C88" s="170"/>
      <c r="D88" s="34"/>
      <c r="E88" s="34"/>
      <c r="F88" s="34"/>
      <c r="G88" s="34"/>
      <c r="H88" s="34"/>
      <c r="I88" s="34"/>
      <c r="J88" s="34"/>
    </row>
    <row r="89" spans="3:10">
      <c r="C89" s="170"/>
      <c r="D89" s="34"/>
      <c r="E89" s="34"/>
      <c r="F89" s="34"/>
      <c r="G89" s="34"/>
      <c r="H89" s="34"/>
      <c r="I89" s="34"/>
      <c r="J89" s="34"/>
    </row>
    <row r="90" spans="3:10">
      <c r="C90" s="170"/>
      <c r="D90" s="34"/>
      <c r="E90" s="34"/>
      <c r="F90" s="34"/>
      <c r="G90" s="34"/>
      <c r="H90" s="34"/>
      <c r="I90" s="34"/>
      <c r="J90" s="34"/>
    </row>
    <row r="91" spans="3:10">
      <c r="C91" s="187" t="s">
        <v>516</v>
      </c>
      <c r="F91" s="363" t="s">
        <v>1491</v>
      </c>
      <c r="G91" s="187"/>
      <c r="I91" s="187" t="s">
        <v>247</v>
      </c>
    </row>
    <row r="92" spans="3:10">
      <c r="C92" s="212" t="s">
        <v>1143</v>
      </c>
      <c r="F92" s="212" t="s">
        <v>338</v>
      </c>
      <c r="G92" s="212"/>
      <c r="I92" s="212" t="s">
        <v>248</v>
      </c>
    </row>
  </sheetData>
  <customSheetViews>
    <customSheetView guid="{7F8679DA-D059-4901-ACAC-85DFCE49504A}" scale="90" showGridLines="0" topLeftCell="A72">
      <selection activeCell="F94" sqref="F94"/>
      <pageMargins left="0.75" right="0.75" top="1" bottom="1" header="0.5" footer="0.5"/>
      <pageSetup orientation="portrait" r:id="rId1"/>
      <headerFooter alignWithMargins="0"/>
    </customSheetView>
    <customSheetView guid="{599159CD-1620-491F-A2F6-FFBFC633DFF1}" scale="90" showGridLines="0" topLeftCell="A72">
      <selection activeCell="F94" sqref="F94"/>
      <pageMargins left="0.75" right="0.75" top="1" bottom="1" header="0.5" footer="0.5"/>
      <pageSetup orientation="portrait" r:id="rId2"/>
      <headerFooter alignWithMargins="0"/>
    </customSheetView>
  </customSheetViews>
  <mergeCells count="7">
    <mergeCell ref="B52:J52"/>
    <mergeCell ref="B58:J58"/>
    <mergeCell ref="C1:K1"/>
    <mergeCell ref="C2:K2"/>
    <mergeCell ref="C3:K3"/>
    <mergeCell ref="C44:K44"/>
    <mergeCell ref="E29:G29"/>
  </mergeCells>
  <pageMargins left="0.75" right="0.75" top="1" bottom="1" header="0.5" footer="0.5"/>
  <pageSetup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G71"/>
  <sheetViews>
    <sheetView zoomScaleNormal="100" workbookViewId="0">
      <selection activeCell="C23" sqref="C23"/>
    </sheetView>
  </sheetViews>
  <sheetFormatPr baseColWidth="10" defaultRowHeight="15"/>
  <cols>
    <col min="1" max="1" width="9.7109375" customWidth="1"/>
    <col min="2" max="2" width="70.28515625" bestFit="1" customWidth="1"/>
    <col min="3" max="3" width="19.28515625" style="537" customWidth="1"/>
    <col min="4" max="4" width="19.28515625" style="532" customWidth="1"/>
    <col min="5" max="5" width="15.28515625" bestFit="1" customWidth="1"/>
  </cols>
  <sheetData>
    <row r="1" spans="2:7" ht="26.25">
      <c r="B1" s="897" t="s">
        <v>1336</v>
      </c>
      <c r="C1" s="897"/>
      <c r="D1" s="897"/>
      <c r="E1" s="520"/>
      <c r="F1" s="520"/>
      <c r="G1" s="520"/>
    </row>
    <row r="2" spans="2:7" ht="22.5">
      <c r="B2" s="898" t="s">
        <v>1303</v>
      </c>
      <c r="C2" s="898"/>
      <c r="D2" s="898"/>
      <c r="E2" s="521"/>
      <c r="F2" s="521"/>
      <c r="G2" s="521"/>
    </row>
    <row r="3" spans="2:7" ht="22.5">
      <c r="B3" s="899" t="s">
        <v>1304</v>
      </c>
      <c r="C3" s="899"/>
      <c r="D3" s="899"/>
      <c r="E3" s="521"/>
      <c r="F3" s="521"/>
      <c r="G3" s="521"/>
    </row>
    <row r="4" spans="2:7">
      <c r="B4" s="522" t="s">
        <v>1305</v>
      </c>
      <c r="C4" s="533" t="s">
        <v>1299</v>
      </c>
      <c r="D4" s="523" t="s">
        <v>1306</v>
      </c>
    </row>
    <row r="5" spans="2:7">
      <c r="B5" s="524" t="s">
        <v>94</v>
      </c>
      <c r="C5" s="534">
        <f>SUM(C6:C26)</f>
        <v>1493903598</v>
      </c>
      <c r="D5" s="525">
        <f>SUM(D6:D26)</f>
        <v>187724784</v>
      </c>
    </row>
    <row r="6" spans="2:7">
      <c r="B6" s="526" t="s">
        <v>1307</v>
      </c>
      <c r="C6" s="535">
        <v>0</v>
      </c>
      <c r="D6" s="527">
        <v>0</v>
      </c>
    </row>
    <row r="7" spans="2:7">
      <c r="B7" s="526" t="s">
        <v>97</v>
      </c>
      <c r="C7" s="535">
        <v>0</v>
      </c>
      <c r="D7" s="527">
        <v>0</v>
      </c>
    </row>
    <row r="8" spans="2:7">
      <c r="B8" s="526"/>
      <c r="C8" s="536"/>
      <c r="D8" s="527"/>
    </row>
    <row r="9" spans="2:7">
      <c r="B9" s="524" t="s">
        <v>1308</v>
      </c>
      <c r="C9" s="536"/>
      <c r="D9" s="527"/>
    </row>
    <row r="10" spans="2:7">
      <c r="B10" s="526" t="s">
        <v>1307</v>
      </c>
      <c r="C10" s="536">
        <v>0</v>
      </c>
      <c r="D10" s="527">
        <v>0</v>
      </c>
    </row>
    <row r="11" spans="2:7">
      <c r="B11" s="526" t="s">
        <v>97</v>
      </c>
      <c r="C11" s="536">
        <v>0</v>
      </c>
      <c r="D11" s="527">
        <v>0</v>
      </c>
    </row>
    <row r="12" spans="2:7">
      <c r="B12" s="526"/>
      <c r="C12" s="536"/>
      <c r="D12" s="527"/>
    </row>
    <row r="13" spans="2:7">
      <c r="B13" s="524" t="s">
        <v>96</v>
      </c>
      <c r="C13" s="536"/>
      <c r="D13" s="527"/>
    </row>
    <row r="14" spans="2:7">
      <c r="B14" s="526" t="s">
        <v>1309</v>
      </c>
      <c r="C14" s="535"/>
      <c r="D14" s="527">
        <v>0</v>
      </c>
    </row>
    <row r="15" spans="2:7">
      <c r="B15" s="526" t="s">
        <v>95</v>
      </c>
      <c r="D15" s="527">
        <v>0</v>
      </c>
    </row>
    <row r="16" spans="2:7">
      <c r="B16" s="526"/>
      <c r="C16" s="536"/>
      <c r="D16" s="527"/>
    </row>
    <row r="17" spans="2:5">
      <c r="B17" s="526" t="s">
        <v>1310</v>
      </c>
      <c r="C17" s="536"/>
      <c r="D17" s="527">
        <v>0</v>
      </c>
    </row>
    <row r="18" spans="2:5">
      <c r="B18" s="526" t="s">
        <v>1311</v>
      </c>
      <c r="C18" s="536"/>
      <c r="D18" s="527">
        <v>0</v>
      </c>
    </row>
    <row r="19" spans="2:5">
      <c r="B19" s="526" t="s">
        <v>98</v>
      </c>
      <c r="C19" s="536"/>
      <c r="D19" s="527">
        <v>0</v>
      </c>
    </row>
    <row r="20" spans="2:5">
      <c r="B20" s="526" t="s">
        <v>99</v>
      </c>
      <c r="C20" s="535">
        <v>9083143</v>
      </c>
      <c r="D20" s="527">
        <v>187418679</v>
      </c>
    </row>
    <row r="21" spans="2:5">
      <c r="B21" s="526" t="s">
        <v>1312</v>
      </c>
      <c r="C21" s="535"/>
      <c r="D21" s="527">
        <v>0</v>
      </c>
    </row>
    <row r="22" spans="2:5">
      <c r="B22" s="528" t="s">
        <v>1313</v>
      </c>
      <c r="C22" s="535"/>
      <c r="D22" s="527">
        <v>0</v>
      </c>
    </row>
    <row r="23" spans="2:5">
      <c r="B23" s="526" t="s">
        <v>1314</v>
      </c>
      <c r="C23" s="536"/>
      <c r="D23" s="527">
        <v>0</v>
      </c>
    </row>
    <row r="24" spans="2:5">
      <c r="B24" s="526" t="s">
        <v>1315</v>
      </c>
      <c r="C24" s="536"/>
      <c r="D24" s="527">
        <v>0</v>
      </c>
    </row>
    <row r="25" spans="2:5">
      <c r="B25" s="526"/>
      <c r="C25" s="536"/>
      <c r="D25" s="527"/>
    </row>
    <row r="26" spans="2:5">
      <c r="B26" s="526" t="s">
        <v>1316</v>
      </c>
      <c r="C26" s="538">
        <v>1484820455</v>
      </c>
      <c r="D26" s="527">
        <v>306105</v>
      </c>
      <c r="E26" s="529"/>
    </row>
    <row r="27" spans="2:5">
      <c r="B27" s="526"/>
      <c r="C27" s="536"/>
      <c r="D27" s="527"/>
    </row>
    <row r="28" spans="2:5">
      <c r="B28" s="522" t="s">
        <v>1317</v>
      </c>
      <c r="C28" s="534">
        <f>SUM(C30:C36)</f>
        <v>-798336372</v>
      </c>
      <c r="D28" s="525">
        <f>+D30+D33</f>
        <v>-49280822</v>
      </c>
    </row>
    <row r="29" spans="2:5">
      <c r="B29" s="526" t="s">
        <v>34</v>
      </c>
      <c r="C29" s="535"/>
      <c r="D29" s="527">
        <v>0</v>
      </c>
    </row>
    <row r="30" spans="2:5">
      <c r="B30" s="526" t="s">
        <v>33</v>
      </c>
      <c r="C30" s="535">
        <v>-798336372</v>
      </c>
      <c r="D30" s="527">
        <v>-49119004</v>
      </c>
    </row>
    <row r="31" spans="2:5">
      <c r="B31" s="526" t="s">
        <v>470</v>
      </c>
      <c r="C31" s="535">
        <v>0</v>
      </c>
      <c r="D31" s="527">
        <v>0</v>
      </c>
    </row>
    <row r="32" spans="2:5">
      <c r="B32" s="522" t="s">
        <v>35</v>
      </c>
      <c r="C32" s="534">
        <v>0</v>
      </c>
      <c r="D32" s="530">
        <v>0</v>
      </c>
    </row>
    <row r="33" spans="2:4">
      <c r="B33" s="522" t="s">
        <v>1318</v>
      </c>
      <c r="C33" s="534">
        <v>0</v>
      </c>
      <c r="D33" s="530">
        <f>SUM(D34:D35)</f>
        <v>-161818</v>
      </c>
    </row>
    <row r="34" spans="2:4">
      <c r="B34" s="526" t="s">
        <v>1319</v>
      </c>
      <c r="C34" s="535">
        <v>0</v>
      </c>
      <c r="D34" s="527">
        <v>-80000</v>
      </c>
    </row>
    <row r="35" spans="2:4">
      <c r="B35" s="526" t="s">
        <v>1320</v>
      </c>
      <c r="C35" s="535">
        <v>0</v>
      </c>
      <c r="D35" s="527">
        <v>-81818</v>
      </c>
    </row>
    <row r="36" spans="2:4">
      <c r="B36" s="526" t="s">
        <v>1321</v>
      </c>
      <c r="C36" s="536">
        <v>0</v>
      </c>
      <c r="D36" s="527">
        <v>0</v>
      </c>
    </row>
    <row r="37" spans="2:4">
      <c r="B37" s="522" t="s">
        <v>1322</v>
      </c>
      <c r="C37" s="534">
        <f>SUM(C38:C49)</f>
        <v>-123465245</v>
      </c>
      <c r="D37" s="530">
        <f>SUM(D40:D49)</f>
        <v>-287245611</v>
      </c>
    </row>
    <row r="38" spans="2:4">
      <c r="B38" s="526" t="s">
        <v>1323</v>
      </c>
      <c r="C38" s="535">
        <v>-19000000</v>
      </c>
      <c r="D38" s="527"/>
    </row>
    <row r="39" spans="2:4">
      <c r="B39" s="526" t="s">
        <v>1324</v>
      </c>
      <c r="C39" s="535">
        <f>-1583334-3135000</f>
        <v>-4718334</v>
      </c>
      <c r="D39" s="527"/>
    </row>
    <row r="40" spans="2:4">
      <c r="B40" s="526" t="s">
        <v>169</v>
      </c>
      <c r="C40" s="535">
        <f>-76237459-10909091</f>
        <v>-87146550</v>
      </c>
      <c r="D40" s="527">
        <v>-285566407</v>
      </c>
    </row>
    <row r="41" spans="2:4">
      <c r="B41" s="526" t="s">
        <v>101</v>
      </c>
      <c r="C41" s="535">
        <v>0</v>
      </c>
      <c r="D41" s="527">
        <v>0</v>
      </c>
    </row>
    <row r="42" spans="2:4">
      <c r="B42" s="526" t="s">
        <v>1325</v>
      </c>
      <c r="C42" s="535"/>
      <c r="D42" s="527"/>
    </row>
    <row r="43" spans="2:4">
      <c r="B43" s="526" t="s">
        <v>33</v>
      </c>
      <c r="C43" s="535"/>
      <c r="D43" s="527">
        <v>0</v>
      </c>
    </row>
    <row r="44" spans="2:4">
      <c r="B44" s="526" t="s">
        <v>1326</v>
      </c>
      <c r="C44" s="535"/>
      <c r="D44" s="527">
        <v>0</v>
      </c>
    </row>
    <row r="45" spans="2:4">
      <c r="B45" s="526" t="s">
        <v>42</v>
      </c>
      <c r="C45" s="535"/>
      <c r="D45" s="527">
        <v>0</v>
      </c>
    </row>
    <row r="46" spans="2:4">
      <c r="B46" s="526" t="s">
        <v>70</v>
      </c>
      <c r="C46" s="535">
        <v>-1437744</v>
      </c>
      <c r="D46" s="527">
        <v>0</v>
      </c>
    </row>
    <row r="47" spans="2:4">
      <c r="B47" s="526" t="s">
        <v>1327</v>
      </c>
      <c r="C47" s="535">
        <v>-22793</v>
      </c>
      <c r="D47" s="527">
        <v>0</v>
      </c>
    </row>
    <row r="48" spans="2:4">
      <c r="B48" s="526" t="s">
        <v>43</v>
      </c>
      <c r="C48" s="535">
        <v>-1016750</v>
      </c>
      <c r="D48" s="527">
        <v>-1325150</v>
      </c>
    </row>
    <row r="49" spans="2:6">
      <c r="B49" s="526" t="s">
        <v>1328</v>
      </c>
      <c r="C49" s="535">
        <f>-10023074-100000</f>
        <v>-10123074</v>
      </c>
      <c r="D49" s="527">
        <v>-354054</v>
      </c>
      <c r="E49" s="529"/>
    </row>
    <row r="50" spans="2:6">
      <c r="B50" s="522" t="s">
        <v>44</v>
      </c>
      <c r="C50" s="539">
        <v>0</v>
      </c>
      <c r="D50" s="530">
        <v>0</v>
      </c>
    </row>
    <row r="51" spans="2:6">
      <c r="B51" s="526"/>
      <c r="C51" s="536"/>
      <c r="D51" s="527"/>
    </row>
    <row r="52" spans="2:6">
      <c r="B52" s="522" t="s">
        <v>1329</v>
      </c>
      <c r="C52" s="540">
        <v>0</v>
      </c>
      <c r="D52" s="530">
        <v>0</v>
      </c>
    </row>
    <row r="53" spans="2:6">
      <c r="B53" s="526" t="s">
        <v>142</v>
      </c>
      <c r="C53" s="536">
        <v>0</v>
      </c>
      <c r="D53" s="527">
        <v>0</v>
      </c>
    </row>
    <row r="54" spans="2:6">
      <c r="B54" s="526" t="s">
        <v>1330</v>
      </c>
      <c r="C54" s="536">
        <v>0</v>
      </c>
      <c r="D54" s="527">
        <v>0</v>
      </c>
    </row>
    <row r="55" spans="2:6">
      <c r="B55" s="526"/>
      <c r="C55" s="536"/>
      <c r="D55" s="527"/>
    </row>
    <row r="56" spans="2:6">
      <c r="B56" s="522" t="s">
        <v>1331</v>
      </c>
      <c r="C56" s="534">
        <f>+C57+C60</f>
        <v>24149237</v>
      </c>
      <c r="D56" s="530">
        <f>+D57+D60</f>
        <v>34757027</v>
      </c>
    </row>
    <row r="57" spans="2:6">
      <c r="B57" s="522" t="s">
        <v>313</v>
      </c>
      <c r="C57" s="534">
        <f>SUM(C58:C59)</f>
        <v>358296424</v>
      </c>
      <c r="D57" s="530">
        <f>+D59</f>
        <v>491860052</v>
      </c>
    </row>
    <row r="58" spans="2:6">
      <c r="B58" s="526" t="s">
        <v>1332</v>
      </c>
      <c r="C58" s="536">
        <v>0</v>
      </c>
      <c r="D58" s="527">
        <v>0</v>
      </c>
    </row>
    <row r="59" spans="2:6">
      <c r="B59" s="526" t="s">
        <v>104</v>
      </c>
      <c r="C59" s="535">
        <v>358296424</v>
      </c>
      <c r="D59" s="527">
        <v>491860052</v>
      </c>
    </row>
    <row r="60" spans="2:6">
      <c r="B60" s="522" t="s">
        <v>314</v>
      </c>
      <c r="C60" s="534">
        <f>SUM(C61:C62)</f>
        <v>-334147187</v>
      </c>
      <c r="D60" s="530">
        <f>+D61+D62</f>
        <v>-457103025</v>
      </c>
    </row>
    <row r="61" spans="2:6">
      <c r="B61" s="526" t="s">
        <v>1333</v>
      </c>
      <c r="C61" s="535">
        <v>0</v>
      </c>
      <c r="D61" s="527">
        <v>-81360837</v>
      </c>
    </row>
    <row r="62" spans="2:6">
      <c r="B62" s="526" t="s">
        <v>104</v>
      </c>
      <c r="C62" s="535">
        <f>-333285296-861891</f>
        <v>-334147187</v>
      </c>
      <c r="D62" s="527">
        <v>-375742188</v>
      </c>
      <c r="E62" s="529"/>
      <c r="F62" s="529"/>
    </row>
    <row r="63" spans="2:6">
      <c r="B63" s="522" t="s">
        <v>1334</v>
      </c>
      <c r="C63" s="540">
        <v>0</v>
      </c>
      <c r="D63" s="530">
        <v>0</v>
      </c>
    </row>
    <row r="64" spans="2:6">
      <c r="B64" s="526" t="s">
        <v>920</v>
      </c>
      <c r="C64" s="536">
        <v>0</v>
      </c>
      <c r="D64" s="527">
        <v>0</v>
      </c>
    </row>
    <row r="65" spans="2:6">
      <c r="B65" s="526" t="s">
        <v>175</v>
      </c>
      <c r="C65" s="536">
        <v>0</v>
      </c>
      <c r="D65" s="527">
        <v>0</v>
      </c>
    </row>
    <row r="66" spans="2:6">
      <c r="B66" s="522" t="s">
        <v>176</v>
      </c>
      <c r="C66" s="540">
        <v>0</v>
      </c>
      <c r="D66" s="530">
        <v>0</v>
      </c>
    </row>
    <row r="67" spans="2:6">
      <c r="B67" s="526" t="s">
        <v>177</v>
      </c>
      <c r="C67" s="536">
        <v>0</v>
      </c>
      <c r="D67" s="527">
        <v>0</v>
      </c>
    </row>
    <row r="68" spans="2:6">
      <c r="B68" s="526" t="s">
        <v>178</v>
      </c>
      <c r="C68" s="536">
        <v>0</v>
      </c>
      <c r="D68" s="527">
        <v>0</v>
      </c>
    </row>
    <row r="69" spans="2:6">
      <c r="B69" s="522" t="s">
        <v>1335</v>
      </c>
      <c r="C69" s="541">
        <f>+C5+C37+C56+C28</f>
        <v>596251218</v>
      </c>
      <c r="D69" s="531">
        <f>+D5+D37+D56+D28</f>
        <v>-114044622</v>
      </c>
      <c r="F69" s="529"/>
    </row>
    <row r="70" spans="2:6">
      <c r="B70" s="522" t="s">
        <v>16</v>
      </c>
      <c r="C70" s="541">
        <v>0</v>
      </c>
      <c r="D70" s="530">
        <v>0</v>
      </c>
    </row>
    <row r="71" spans="2:6">
      <c r="B71" s="522" t="s">
        <v>13</v>
      </c>
      <c r="C71" s="541">
        <f>SUM(C69:C70)</f>
        <v>596251218</v>
      </c>
      <c r="D71" s="530">
        <v>0</v>
      </c>
    </row>
  </sheetData>
  <mergeCells count="3">
    <mergeCell ref="B1:D1"/>
    <mergeCell ref="B2:D2"/>
    <mergeCell ref="B3:D3"/>
  </mergeCells>
  <printOptions horizontalCentered="1"/>
  <pageMargins left="0.23622047244094491" right="0.23622047244094491" top="0.74803149606299213" bottom="0.74803149606299213" header="0.31496062992125984" footer="0.31496062992125984"/>
  <pageSetup paperSize="9" scale="62"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86"/>
  <sheetViews>
    <sheetView showGridLines="0" topLeftCell="A25" zoomScale="90" zoomScaleNormal="90" workbookViewId="0">
      <selection activeCell="C23" sqref="C23"/>
    </sheetView>
  </sheetViews>
  <sheetFormatPr baseColWidth="10" defaultColWidth="11.5703125" defaultRowHeight="14.25"/>
  <cols>
    <col min="1" max="1" width="17.28515625" style="226" customWidth="1"/>
    <col min="2" max="2" width="67.28515625" style="226" customWidth="1"/>
    <col min="3" max="3" width="22.5703125" style="226" customWidth="1"/>
    <col min="4" max="4" width="21" style="226" customWidth="1"/>
    <col min="5" max="5" width="12.140625" style="100" bestFit="1" customWidth="1"/>
    <col min="6" max="16384" width="11.5703125" style="100"/>
  </cols>
  <sheetData>
    <row r="1" spans="1:4" ht="19.5" customHeight="1">
      <c r="A1" s="230" t="s">
        <v>1180</v>
      </c>
      <c r="C1" s="231"/>
      <c r="D1" s="231"/>
    </row>
    <row r="2" spans="1:4" ht="20.65" customHeight="1">
      <c r="B2" s="232" t="s">
        <v>1049</v>
      </c>
    </row>
    <row r="3" spans="1:4" ht="15.75" customHeight="1">
      <c r="B3" s="233" t="s">
        <v>1178</v>
      </c>
    </row>
    <row r="4" spans="1:4" ht="14.25" customHeight="1" thickBot="1">
      <c r="A4" s="241"/>
      <c r="B4" s="241"/>
      <c r="C4" s="242" t="s">
        <v>6</v>
      </c>
      <c r="D4" s="242" t="s">
        <v>1051</v>
      </c>
    </row>
    <row r="5" spans="1:4" s="155" customFormat="1" ht="16.5" customHeight="1">
      <c r="A5" s="236">
        <v>1</v>
      </c>
      <c r="B5" s="237" t="s">
        <v>3</v>
      </c>
      <c r="C5" s="234">
        <v>18117890190</v>
      </c>
      <c r="D5" s="235">
        <v>2628844.3600000013</v>
      </c>
    </row>
    <row r="6" spans="1:4" s="102" customFormat="1" ht="16.5" customHeight="1">
      <c r="A6" s="236">
        <v>11</v>
      </c>
      <c r="B6" s="237" t="s">
        <v>4</v>
      </c>
      <c r="C6" s="234">
        <v>17266890190</v>
      </c>
      <c r="D6" s="235">
        <v>2505367.1500000004</v>
      </c>
    </row>
    <row r="7" spans="1:4" s="102" customFormat="1" ht="16.5" customHeight="1">
      <c r="A7" s="236">
        <v>111</v>
      </c>
      <c r="B7" s="237" t="s">
        <v>5</v>
      </c>
      <c r="C7" s="234">
        <v>15550734099</v>
      </c>
      <c r="D7" s="235">
        <v>2256358.7300000004</v>
      </c>
    </row>
    <row r="8" spans="1:4" s="102" customFormat="1" ht="16.5" customHeight="1">
      <c r="A8" s="236">
        <v>11114</v>
      </c>
      <c r="B8" s="237" t="s">
        <v>18</v>
      </c>
      <c r="C8" s="234">
        <v>15550734099</v>
      </c>
      <c r="D8" s="235">
        <v>2256358.73</v>
      </c>
    </row>
    <row r="9" spans="1:4" s="102" customFormat="1" ht="16.5" customHeight="1">
      <c r="A9" s="236">
        <v>111141</v>
      </c>
      <c r="B9" s="237" t="s">
        <v>424</v>
      </c>
      <c r="C9" s="234">
        <v>15550734099</v>
      </c>
      <c r="D9" s="235">
        <v>2256358.7299999986</v>
      </c>
    </row>
    <row r="10" spans="1:4" s="102" customFormat="1" ht="16.5" customHeight="1">
      <c r="A10" s="236">
        <v>1111411</v>
      </c>
      <c r="B10" s="237" t="s">
        <v>425</v>
      </c>
      <c r="C10" s="234">
        <v>15550734099</v>
      </c>
      <c r="D10" s="235">
        <v>2256358.7299999986</v>
      </c>
    </row>
    <row r="11" spans="1:4" s="102" customFormat="1" ht="16.5" customHeight="1">
      <c r="A11" s="236">
        <v>11114111</v>
      </c>
      <c r="B11" s="237" t="s">
        <v>426</v>
      </c>
      <c r="C11" s="234">
        <v>360754096</v>
      </c>
      <c r="D11" s="235">
        <v>52344.19000000041</v>
      </c>
    </row>
    <row r="12" spans="1:4" s="102" customFormat="1" ht="15.6" customHeight="1">
      <c r="A12" s="255">
        <v>1111411101</v>
      </c>
      <c r="B12" s="256" t="s">
        <v>66</v>
      </c>
      <c r="C12" s="509">
        <v>11228000</v>
      </c>
      <c r="D12" s="513">
        <v>1629.1399999996647</v>
      </c>
    </row>
    <row r="13" spans="1:4" s="102" customFormat="1" ht="16.5" customHeight="1">
      <c r="A13" s="255">
        <v>1111411102</v>
      </c>
      <c r="B13" s="256" t="s">
        <v>65</v>
      </c>
      <c r="C13" s="509">
        <v>349526096</v>
      </c>
      <c r="D13" s="513">
        <v>50715.049999999814</v>
      </c>
    </row>
    <row r="14" spans="1:4" s="102" customFormat="1" ht="16.5" customHeight="1">
      <c r="A14" s="255">
        <v>11114112</v>
      </c>
      <c r="B14" s="256" t="s">
        <v>427</v>
      </c>
      <c r="C14" s="509">
        <v>1738208524</v>
      </c>
      <c r="D14" s="513">
        <v>252208.15999999968</v>
      </c>
    </row>
    <row r="15" spans="1:4" s="102" customFormat="1" ht="16.5" customHeight="1">
      <c r="A15" s="255">
        <v>1111411201</v>
      </c>
      <c r="B15" s="256" t="s">
        <v>66</v>
      </c>
      <c r="C15" s="509">
        <v>1720067851</v>
      </c>
      <c r="D15" s="513">
        <v>249576.01000000024</v>
      </c>
    </row>
    <row r="16" spans="1:4" s="102" customFormat="1" ht="16.5" customHeight="1">
      <c r="A16" s="255">
        <v>1111411202</v>
      </c>
      <c r="B16" s="256" t="s">
        <v>65</v>
      </c>
      <c r="C16" s="509">
        <v>18140673</v>
      </c>
      <c r="D16" s="513">
        <v>2632.1499999999651</v>
      </c>
    </row>
    <row r="17" spans="1:4" s="102" customFormat="1" ht="16.5" customHeight="1">
      <c r="A17" s="255">
        <v>11114113</v>
      </c>
      <c r="B17" s="256" t="s">
        <v>1153</v>
      </c>
      <c r="C17" s="509">
        <v>13451771479</v>
      </c>
      <c r="D17" s="513">
        <v>1951806.38</v>
      </c>
    </row>
    <row r="18" spans="1:4" s="102" customFormat="1" ht="16.5" customHeight="1">
      <c r="A18" s="255">
        <v>1111411301</v>
      </c>
      <c r="B18" s="256" t="s">
        <v>66</v>
      </c>
      <c r="C18" s="509">
        <v>13451771479</v>
      </c>
      <c r="D18" s="513">
        <v>1951806.38</v>
      </c>
    </row>
    <row r="19" spans="1:4" s="102" customFormat="1" ht="16.5" customHeight="1">
      <c r="A19" s="255">
        <v>112</v>
      </c>
      <c r="B19" s="256" t="s">
        <v>428</v>
      </c>
      <c r="C19" s="509">
        <v>124950705</v>
      </c>
      <c r="D19" s="513">
        <v>18129.919999999984</v>
      </c>
    </row>
    <row r="20" spans="1:4" s="102" customFormat="1" ht="16.5" customHeight="1">
      <c r="A20" s="255">
        <v>11201</v>
      </c>
      <c r="B20" s="256" t="s">
        <v>278</v>
      </c>
      <c r="C20" s="509">
        <v>31469310</v>
      </c>
      <c r="D20" s="513">
        <v>4566.0899999999965</v>
      </c>
    </row>
    <row r="21" spans="1:4" s="102" customFormat="1" ht="16.5" customHeight="1">
      <c r="A21" s="255">
        <v>112011</v>
      </c>
      <c r="B21" s="256" t="s">
        <v>556</v>
      </c>
      <c r="C21" s="509">
        <v>31469310</v>
      </c>
      <c r="D21" s="513">
        <v>4566.0899999999965</v>
      </c>
    </row>
    <row r="22" spans="1:4" s="102" customFormat="1" ht="16.5" customHeight="1">
      <c r="A22" s="255">
        <v>1120112</v>
      </c>
      <c r="B22" s="256" t="s">
        <v>563</v>
      </c>
      <c r="C22" s="509">
        <v>31469310</v>
      </c>
      <c r="D22" s="513">
        <v>4566.0900000000038</v>
      </c>
    </row>
    <row r="23" spans="1:4" s="102" customFormat="1" ht="16.5" customHeight="1">
      <c r="A23" s="255">
        <v>11201121</v>
      </c>
      <c r="B23" s="256" t="s">
        <v>558</v>
      </c>
      <c r="C23" s="509">
        <v>31469310</v>
      </c>
      <c r="D23" s="513">
        <v>4566.09</v>
      </c>
    </row>
    <row r="24" spans="1:4" s="102" customFormat="1" ht="16.5" customHeight="1">
      <c r="A24" s="255">
        <v>1120112101</v>
      </c>
      <c r="B24" s="256" t="s">
        <v>559</v>
      </c>
      <c r="C24" s="509">
        <v>31469310</v>
      </c>
      <c r="D24" s="513">
        <v>4566.09</v>
      </c>
    </row>
    <row r="25" spans="1:4" s="102" customFormat="1" ht="16.5" customHeight="1">
      <c r="A25" s="255">
        <v>11211</v>
      </c>
      <c r="B25" s="256" t="s">
        <v>429</v>
      </c>
      <c r="C25" s="509">
        <v>93481395</v>
      </c>
      <c r="D25" s="513">
        <v>13563.829999999998</v>
      </c>
    </row>
    <row r="26" spans="1:4" s="102" customFormat="1" ht="16.5" customHeight="1">
      <c r="A26" s="255">
        <v>112111</v>
      </c>
      <c r="B26" s="256" t="s">
        <v>429</v>
      </c>
      <c r="C26" s="509">
        <v>93481395</v>
      </c>
      <c r="D26" s="513">
        <v>13563.829999999998</v>
      </c>
    </row>
    <row r="27" spans="1:4" s="102" customFormat="1" ht="16.5" customHeight="1">
      <c r="A27" s="255">
        <v>1121111</v>
      </c>
      <c r="B27" s="256" t="s">
        <v>429</v>
      </c>
      <c r="C27" s="509">
        <v>93481395</v>
      </c>
      <c r="D27" s="513">
        <v>13563.829999999998</v>
      </c>
    </row>
    <row r="28" spans="1:4" s="102" customFormat="1" ht="16.5" customHeight="1">
      <c r="A28" s="255">
        <v>11211111</v>
      </c>
      <c r="B28" s="256" t="s">
        <v>429</v>
      </c>
      <c r="C28" s="509">
        <v>93481395</v>
      </c>
      <c r="D28" s="513">
        <v>13563.829999999998</v>
      </c>
    </row>
    <row r="29" spans="1:4" s="102" customFormat="1" ht="16.5" customHeight="1">
      <c r="A29" s="255">
        <v>1121111101</v>
      </c>
      <c r="B29" s="256" t="s">
        <v>365</v>
      </c>
      <c r="C29" s="509">
        <v>5577480</v>
      </c>
      <c r="D29" s="513">
        <v>809.27</v>
      </c>
    </row>
    <row r="30" spans="1:4" s="102" customFormat="1" ht="16.5" customHeight="1">
      <c r="A30" s="255">
        <v>1121111102</v>
      </c>
      <c r="B30" s="256" t="s">
        <v>366</v>
      </c>
      <c r="C30" s="509">
        <v>75864642</v>
      </c>
      <c r="D30" s="513">
        <v>11007.7</v>
      </c>
    </row>
    <row r="31" spans="1:4" s="102" customFormat="1" ht="16.5" customHeight="1">
      <c r="A31" s="255">
        <v>1121111104</v>
      </c>
      <c r="B31" s="256" t="s">
        <v>134</v>
      </c>
      <c r="C31" s="509">
        <v>12039273</v>
      </c>
      <c r="D31" s="513">
        <v>1746.86</v>
      </c>
    </row>
    <row r="32" spans="1:4" s="102" customFormat="1" ht="16.5" customHeight="1">
      <c r="A32" s="255">
        <v>114</v>
      </c>
      <c r="B32" s="256" t="s">
        <v>191</v>
      </c>
      <c r="C32" s="509">
        <v>1591205386</v>
      </c>
      <c r="D32" s="513">
        <v>230878.5</v>
      </c>
    </row>
    <row r="33" spans="1:4" s="102" customFormat="1" ht="16.5" customHeight="1">
      <c r="A33" s="255">
        <v>11402</v>
      </c>
      <c r="B33" s="256" t="s">
        <v>432</v>
      </c>
      <c r="C33" s="509">
        <v>1591205386</v>
      </c>
      <c r="D33" s="513">
        <v>230878.5</v>
      </c>
    </row>
    <row r="34" spans="1:4" s="102" customFormat="1" ht="16.5" customHeight="1">
      <c r="A34" s="255">
        <v>114021</v>
      </c>
      <c r="B34" s="256" t="s">
        <v>433</v>
      </c>
      <c r="C34" s="509">
        <v>1591205386</v>
      </c>
      <c r="D34" s="513">
        <v>230878.5</v>
      </c>
    </row>
    <row r="35" spans="1:4" s="102" customFormat="1" ht="16.5" customHeight="1">
      <c r="A35" s="255">
        <v>1140212</v>
      </c>
      <c r="B35" s="256" t="s">
        <v>434</v>
      </c>
      <c r="C35" s="509">
        <v>1548392000</v>
      </c>
      <c r="D35" s="513">
        <v>224666.42</v>
      </c>
    </row>
    <row r="36" spans="1:4" s="102" customFormat="1" ht="16.5" customHeight="1">
      <c r="A36" s="255">
        <v>11402123</v>
      </c>
      <c r="B36" s="256" t="s">
        <v>62</v>
      </c>
      <c r="C36" s="397">
        <v>1548392000</v>
      </c>
      <c r="D36" s="513">
        <v>224666.42000000004</v>
      </c>
    </row>
    <row r="37" spans="1:4" s="102" customFormat="1" ht="16.5" customHeight="1">
      <c r="A37" s="255">
        <v>1140212301</v>
      </c>
      <c r="B37" s="256" t="s">
        <v>368</v>
      </c>
      <c r="C37" s="509">
        <v>170000000</v>
      </c>
      <c r="D37" s="513">
        <v>24666.42</v>
      </c>
    </row>
    <row r="38" spans="1:4" s="102" customFormat="1" ht="16.5" customHeight="1">
      <c r="A38" s="255">
        <v>1140212302</v>
      </c>
      <c r="B38" s="256" t="s">
        <v>369</v>
      </c>
      <c r="C38" s="509">
        <v>1378392000</v>
      </c>
      <c r="D38" s="513">
        <v>200000</v>
      </c>
    </row>
    <row r="39" spans="1:4" s="102" customFormat="1" ht="16.5" customHeight="1">
      <c r="A39" s="255">
        <v>1140219</v>
      </c>
      <c r="B39" s="256" t="s">
        <v>438</v>
      </c>
      <c r="C39" s="397">
        <v>26342220</v>
      </c>
      <c r="D39" s="513">
        <v>3822.17</v>
      </c>
    </row>
    <row r="40" spans="1:4" s="102" customFormat="1" ht="16.5" customHeight="1">
      <c r="A40" s="255">
        <v>11402191</v>
      </c>
      <c r="B40" s="256" t="s">
        <v>439</v>
      </c>
      <c r="C40" s="397">
        <v>-22324</v>
      </c>
      <c r="D40" s="513">
        <v>-3.2399999999999993</v>
      </c>
    </row>
    <row r="41" spans="1:4" s="102" customFormat="1" ht="16.5" customHeight="1">
      <c r="A41" s="255">
        <v>1140219105</v>
      </c>
      <c r="B41" s="256" t="s">
        <v>373</v>
      </c>
      <c r="C41" s="509">
        <v>-22324</v>
      </c>
      <c r="D41" s="513">
        <v>-3.2399999999999993</v>
      </c>
    </row>
    <row r="42" spans="1:4" s="102" customFormat="1" ht="16.5" customHeight="1">
      <c r="A42" s="255">
        <v>11402192</v>
      </c>
      <c r="B42" s="256" t="s">
        <v>440</v>
      </c>
      <c r="C42" s="397">
        <v>26364544</v>
      </c>
      <c r="D42" s="513">
        <v>3825.41</v>
      </c>
    </row>
    <row r="43" spans="1:4" s="102" customFormat="1" ht="16.5" customHeight="1">
      <c r="A43" s="255">
        <v>1140219205</v>
      </c>
      <c r="B43" s="256" t="s">
        <v>374</v>
      </c>
      <c r="C43" s="509">
        <v>344638</v>
      </c>
      <c r="D43" s="513">
        <v>50.010000000000005</v>
      </c>
    </row>
    <row r="44" spans="1:4" s="102" customFormat="1" ht="16.5" customHeight="1">
      <c r="A44" s="255">
        <v>1140219206</v>
      </c>
      <c r="B44" s="256" t="s">
        <v>375</v>
      </c>
      <c r="C44" s="509">
        <v>26019906</v>
      </c>
      <c r="D44" s="513">
        <v>3775.4000000000005</v>
      </c>
    </row>
    <row r="45" spans="1:4" s="102" customFormat="1" ht="16.5" customHeight="1">
      <c r="A45" s="255">
        <v>1140224</v>
      </c>
      <c r="B45" s="256" t="s">
        <v>441</v>
      </c>
      <c r="C45" s="397">
        <v>16471166</v>
      </c>
      <c r="D45" s="513">
        <v>2389.9100000000035</v>
      </c>
    </row>
    <row r="46" spans="1:4" s="102" customFormat="1" ht="16.5" customHeight="1">
      <c r="A46" s="255">
        <v>11402241</v>
      </c>
      <c r="B46" s="256" t="s">
        <v>442</v>
      </c>
      <c r="C46" s="397">
        <v>119534174</v>
      </c>
      <c r="D46" s="513">
        <v>17344</v>
      </c>
    </row>
    <row r="47" spans="1:4" s="102" customFormat="1" ht="16.5" customHeight="1">
      <c r="A47" s="255">
        <v>1140224105</v>
      </c>
      <c r="B47" s="256" t="s">
        <v>377</v>
      </c>
      <c r="C47" s="509">
        <v>5332605</v>
      </c>
      <c r="D47" s="513">
        <v>773.74</v>
      </c>
    </row>
    <row r="48" spans="1:4" s="102" customFormat="1" ht="16.5" customHeight="1">
      <c r="A48" s="255">
        <v>1140224106</v>
      </c>
      <c r="B48" s="256" t="s">
        <v>378</v>
      </c>
      <c r="C48" s="509">
        <v>114201569</v>
      </c>
      <c r="D48" s="513">
        <v>16570.260000000002</v>
      </c>
    </row>
    <row r="49" spans="1:4" s="102" customFormat="1" ht="16.5" customHeight="1">
      <c r="A49" s="255">
        <v>11402242</v>
      </c>
      <c r="B49" s="256" t="s">
        <v>443</v>
      </c>
      <c r="C49" s="397">
        <v>-103063008</v>
      </c>
      <c r="D49" s="513">
        <v>-14954.089999999997</v>
      </c>
    </row>
    <row r="50" spans="1:4" s="102" customFormat="1" ht="16.5" customHeight="1">
      <c r="A50" s="255">
        <v>1140224205</v>
      </c>
      <c r="B50" s="256" t="s">
        <v>382</v>
      </c>
      <c r="C50" s="509">
        <v>-3539315</v>
      </c>
      <c r="D50" s="513">
        <v>-513.54</v>
      </c>
    </row>
    <row r="51" spans="1:4" s="102" customFormat="1" ht="16.5" customHeight="1">
      <c r="A51" s="255">
        <v>1140224206</v>
      </c>
      <c r="B51" s="256" t="s">
        <v>383</v>
      </c>
      <c r="C51" s="509">
        <v>-99523693</v>
      </c>
      <c r="D51" s="513">
        <v>-14440.55</v>
      </c>
    </row>
    <row r="52" spans="1:4" s="102" customFormat="1" ht="16.5" customHeight="1">
      <c r="A52" s="255">
        <v>12</v>
      </c>
      <c r="B52" s="256" t="s">
        <v>7</v>
      </c>
      <c r="C52" s="509">
        <v>851000000</v>
      </c>
      <c r="D52" s="513">
        <v>123477.20999999998</v>
      </c>
    </row>
    <row r="53" spans="1:4" s="102" customFormat="1" ht="16.5" customHeight="1">
      <c r="A53" s="255">
        <v>121</v>
      </c>
      <c r="B53" s="256" t="s">
        <v>135</v>
      </c>
      <c r="C53" s="509">
        <v>851000000</v>
      </c>
      <c r="D53" s="513">
        <v>123477.20999999998</v>
      </c>
    </row>
    <row r="54" spans="1:4" s="102" customFormat="1" ht="16.5" customHeight="1">
      <c r="A54" s="255">
        <v>12103</v>
      </c>
      <c r="B54" s="256" t="s">
        <v>446</v>
      </c>
      <c r="C54" s="509">
        <v>851000000</v>
      </c>
      <c r="D54" s="513">
        <v>123477.20999999998</v>
      </c>
    </row>
    <row r="55" spans="1:4" s="102" customFormat="1" ht="16.5" customHeight="1">
      <c r="A55" s="255">
        <v>121031</v>
      </c>
      <c r="B55" s="256" t="s">
        <v>446</v>
      </c>
      <c r="C55" s="509">
        <v>851000000</v>
      </c>
      <c r="D55" s="513">
        <v>123477.20999999998</v>
      </c>
    </row>
    <row r="56" spans="1:4" s="102" customFormat="1" ht="16.5" customHeight="1">
      <c r="A56" s="255">
        <v>1210311</v>
      </c>
      <c r="B56" s="256" t="s">
        <v>446</v>
      </c>
      <c r="C56" s="509">
        <v>851000000</v>
      </c>
      <c r="D56" s="513">
        <v>123477.20999999998</v>
      </c>
    </row>
    <row r="57" spans="1:4" s="102" customFormat="1" ht="16.5" customHeight="1">
      <c r="A57" s="255">
        <v>12103111</v>
      </c>
      <c r="B57" s="256" t="s">
        <v>446</v>
      </c>
      <c r="C57" s="509">
        <v>851000000</v>
      </c>
      <c r="D57" s="513">
        <v>123477.20999999998</v>
      </c>
    </row>
    <row r="58" spans="1:4" s="102" customFormat="1" ht="16.5" customHeight="1">
      <c r="A58" s="255">
        <v>1210311101</v>
      </c>
      <c r="B58" s="256" t="s">
        <v>389</v>
      </c>
      <c r="C58" s="509">
        <v>851000000</v>
      </c>
      <c r="D58" s="513">
        <v>123477.20999999998</v>
      </c>
    </row>
    <row r="59" spans="1:4" s="102" customFormat="1" ht="16.5" customHeight="1">
      <c r="A59" s="255">
        <v>2</v>
      </c>
      <c r="B59" s="256" t="s">
        <v>8</v>
      </c>
      <c r="C59" s="509">
        <v>129269177</v>
      </c>
      <c r="D59" s="513">
        <v>18622.25</v>
      </c>
    </row>
    <row r="60" spans="1:4" s="102" customFormat="1" ht="16.5" customHeight="1">
      <c r="A60" s="255">
        <v>21</v>
      </c>
      <c r="B60" s="256" t="s">
        <v>9</v>
      </c>
      <c r="C60" s="509">
        <v>129269177</v>
      </c>
      <c r="D60" s="513">
        <v>18622.25</v>
      </c>
    </row>
    <row r="61" spans="1:4" s="102" customFormat="1" ht="16.5" customHeight="1">
      <c r="A61" s="255">
        <v>211</v>
      </c>
      <c r="B61" s="256" t="s">
        <v>447</v>
      </c>
      <c r="C61" s="509">
        <v>329879</v>
      </c>
      <c r="D61" s="513">
        <v>47.520000000484288</v>
      </c>
    </row>
    <row r="62" spans="1:4" s="102" customFormat="1" ht="16.5" customHeight="1">
      <c r="A62" s="255">
        <v>21101</v>
      </c>
      <c r="B62" s="256" t="s">
        <v>281</v>
      </c>
      <c r="C62" s="509">
        <v>329879</v>
      </c>
      <c r="D62" s="513">
        <v>47.520000000484288</v>
      </c>
    </row>
    <row r="63" spans="1:4" s="102" customFormat="1" ht="16.5" customHeight="1">
      <c r="A63" s="255">
        <v>211015</v>
      </c>
      <c r="B63" s="256" t="s">
        <v>450</v>
      </c>
      <c r="C63" s="509">
        <v>329879</v>
      </c>
      <c r="D63" s="513">
        <v>47.520000000004075</v>
      </c>
    </row>
    <row r="64" spans="1:4" s="102" customFormat="1" ht="16.5" customHeight="1">
      <c r="A64" s="255">
        <v>2110151</v>
      </c>
      <c r="B64" s="256" t="s">
        <v>450</v>
      </c>
      <c r="C64" s="509">
        <v>329879</v>
      </c>
      <c r="D64" s="513">
        <v>47.520000000004075</v>
      </c>
    </row>
    <row r="65" spans="1:4" s="102" customFormat="1" ht="16.5" customHeight="1">
      <c r="A65" s="255">
        <v>21101511</v>
      </c>
      <c r="B65" s="256" t="s">
        <v>450</v>
      </c>
      <c r="C65" s="509">
        <v>329879</v>
      </c>
      <c r="D65" s="513">
        <v>47.520000000004075</v>
      </c>
    </row>
    <row r="66" spans="1:4" s="102" customFormat="1" ht="16.5" customHeight="1">
      <c r="A66" s="255">
        <v>2110151101</v>
      </c>
      <c r="B66" s="256" t="s">
        <v>804</v>
      </c>
      <c r="C66" s="509">
        <v>84700</v>
      </c>
      <c r="D66" s="513">
        <v>12.199999999999818</v>
      </c>
    </row>
    <row r="67" spans="1:4" s="102" customFormat="1" ht="16.5" customHeight="1">
      <c r="A67" s="255">
        <v>2110151102</v>
      </c>
      <c r="B67" s="256" t="s">
        <v>392</v>
      </c>
      <c r="C67" s="509">
        <v>245179</v>
      </c>
      <c r="D67" s="513">
        <v>35.319999999999709</v>
      </c>
    </row>
    <row r="68" spans="1:4" s="102" customFormat="1" ht="16.5" customHeight="1">
      <c r="A68" s="255">
        <v>214</v>
      </c>
      <c r="B68" s="256" t="s">
        <v>10</v>
      </c>
      <c r="C68" s="509">
        <v>128939298</v>
      </c>
      <c r="D68" s="513">
        <v>18574.729999999996</v>
      </c>
    </row>
    <row r="69" spans="1:4" s="102" customFormat="1" ht="16.5" customHeight="1">
      <c r="A69" s="255">
        <v>21401</v>
      </c>
      <c r="B69" s="256" t="s">
        <v>451</v>
      </c>
      <c r="C69" s="509">
        <v>55599287</v>
      </c>
      <c r="D69" s="513">
        <v>8009.5199999999959</v>
      </c>
    </row>
    <row r="70" spans="1:4" s="102" customFormat="1" ht="16.5" customHeight="1">
      <c r="A70" s="255">
        <v>214011</v>
      </c>
      <c r="B70" s="256" t="s">
        <v>451</v>
      </c>
      <c r="C70" s="509">
        <v>55599287</v>
      </c>
      <c r="D70" s="513">
        <v>8009.5199999999959</v>
      </c>
    </row>
    <row r="71" spans="1:4" s="102" customFormat="1" ht="16.5" customHeight="1">
      <c r="A71" s="255">
        <v>2140111</v>
      </c>
      <c r="B71" s="256" t="s">
        <v>451</v>
      </c>
      <c r="C71" s="509">
        <v>55599287</v>
      </c>
      <c r="D71" s="513">
        <v>8009.5199999999959</v>
      </c>
    </row>
    <row r="72" spans="1:4" s="102" customFormat="1" ht="16.5" customHeight="1">
      <c r="A72" s="255">
        <v>21401111</v>
      </c>
      <c r="B72" s="256" t="s">
        <v>452</v>
      </c>
      <c r="C72" s="509">
        <v>55599287</v>
      </c>
      <c r="D72" s="513">
        <v>8009.5199999999959</v>
      </c>
    </row>
    <row r="73" spans="1:4" s="102" customFormat="1" ht="16.5" customHeight="1">
      <c r="A73" s="255">
        <v>2140111103</v>
      </c>
      <c r="B73" s="256" t="s">
        <v>394</v>
      </c>
      <c r="C73" s="509">
        <v>50182621</v>
      </c>
      <c r="D73" s="513">
        <v>7229.2100000000009</v>
      </c>
    </row>
    <row r="74" spans="1:4" s="102" customFormat="1" ht="16.5" customHeight="1">
      <c r="A74" s="255">
        <v>2140111105</v>
      </c>
      <c r="B74" s="256" t="s">
        <v>395</v>
      </c>
      <c r="C74" s="509">
        <v>5416666</v>
      </c>
      <c r="D74" s="513">
        <v>780.30999999999949</v>
      </c>
    </row>
    <row r="75" spans="1:4" s="102" customFormat="1" ht="16.5" customHeight="1">
      <c r="A75" s="255">
        <v>21403</v>
      </c>
      <c r="B75" s="256" t="s">
        <v>453</v>
      </c>
      <c r="C75" s="509">
        <v>20000000</v>
      </c>
      <c r="D75" s="513">
        <v>2881.1599999999962</v>
      </c>
    </row>
    <row r="76" spans="1:4" s="102" customFormat="1" ht="16.5" customHeight="1">
      <c r="A76" s="255">
        <v>214031</v>
      </c>
      <c r="B76" s="256" t="s">
        <v>453</v>
      </c>
      <c r="C76" s="509">
        <v>20000000</v>
      </c>
      <c r="D76" s="513">
        <v>2881.1599999999962</v>
      </c>
    </row>
    <row r="77" spans="1:4" s="102" customFormat="1" ht="16.5" customHeight="1">
      <c r="A77" s="255">
        <v>2140311</v>
      </c>
      <c r="B77" s="256" t="s">
        <v>453</v>
      </c>
      <c r="C77" s="509">
        <v>20000000</v>
      </c>
      <c r="D77" s="513">
        <v>2881.1599999999962</v>
      </c>
    </row>
    <row r="78" spans="1:4" s="155" customFormat="1" ht="16.5" customHeight="1">
      <c r="A78" s="255">
        <v>21403111</v>
      </c>
      <c r="B78" s="256" t="s">
        <v>453</v>
      </c>
      <c r="C78" s="509">
        <v>20000000</v>
      </c>
      <c r="D78" s="513">
        <v>2881.1599999999962</v>
      </c>
    </row>
    <row r="79" spans="1:4" s="102" customFormat="1" ht="16.5" customHeight="1">
      <c r="A79" s="255">
        <v>2140311199</v>
      </c>
      <c r="B79" s="256" t="s">
        <v>397</v>
      </c>
      <c r="C79" s="509">
        <v>20000000</v>
      </c>
      <c r="D79" s="513">
        <v>2881.16</v>
      </c>
    </row>
    <row r="80" spans="1:4" s="102" customFormat="1" ht="16.5" customHeight="1">
      <c r="A80" s="255">
        <v>21405</v>
      </c>
      <c r="B80" s="256" t="s">
        <v>166</v>
      </c>
      <c r="C80" s="509">
        <v>53340011</v>
      </c>
      <c r="D80" s="513">
        <v>7684.05</v>
      </c>
    </row>
    <row r="81" spans="1:4" s="102" customFormat="1" ht="16.5" customHeight="1">
      <c r="A81" s="255">
        <v>214051</v>
      </c>
      <c r="B81" s="256" t="s">
        <v>166</v>
      </c>
      <c r="C81" s="509">
        <v>53340011</v>
      </c>
      <c r="D81" s="513">
        <v>7684.05</v>
      </c>
    </row>
    <row r="82" spans="1:4" s="102" customFormat="1" ht="16.5" customHeight="1">
      <c r="A82" s="255">
        <v>2140511</v>
      </c>
      <c r="B82" s="256" t="s">
        <v>166</v>
      </c>
      <c r="C82" s="509">
        <v>53340011</v>
      </c>
      <c r="D82" s="513">
        <v>7684.05</v>
      </c>
    </row>
    <row r="83" spans="1:4" s="102" customFormat="1" ht="16.5" customHeight="1">
      <c r="A83" s="255">
        <v>21405111</v>
      </c>
      <c r="B83" s="256" t="s">
        <v>1154</v>
      </c>
      <c r="C83" s="509">
        <v>19917632</v>
      </c>
      <c r="D83" s="513">
        <v>2869.29</v>
      </c>
    </row>
    <row r="84" spans="1:4" s="102" customFormat="1" ht="16.5" customHeight="1">
      <c r="A84" s="255">
        <v>2140511101</v>
      </c>
      <c r="B84" s="256" t="s">
        <v>1155</v>
      </c>
      <c r="C84" s="509">
        <v>19900000</v>
      </c>
      <c r="D84" s="513">
        <v>2866.75</v>
      </c>
    </row>
    <row r="85" spans="1:4" s="102" customFormat="1" ht="16.5" customHeight="1">
      <c r="A85" s="255">
        <v>2140511102</v>
      </c>
      <c r="B85" s="256" t="s">
        <v>1156</v>
      </c>
      <c r="C85" s="509">
        <v>17632</v>
      </c>
      <c r="D85" s="513">
        <v>2.54</v>
      </c>
    </row>
    <row r="86" spans="1:4" s="102" customFormat="1" ht="16.5" customHeight="1">
      <c r="A86" s="255">
        <v>21405112</v>
      </c>
      <c r="B86" s="256" t="s">
        <v>1157</v>
      </c>
      <c r="C86" s="509">
        <v>33422379</v>
      </c>
      <c r="D86" s="513">
        <v>4814.76</v>
      </c>
    </row>
    <row r="87" spans="1:4" s="102" customFormat="1" ht="16.5" customHeight="1">
      <c r="A87" s="255">
        <v>2140511202</v>
      </c>
      <c r="B87" s="256" t="s">
        <v>1158</v>
      </c>
      <c r="C87" s="509">
        <v>33422379</v>
      </c>
      <c r="D87" s="513">
        <v>4814.76</v>
      </c>
    </row>
    <row r="88" spans="1:4" s="102" customFormat="1" ht="16.5" customHeight="1">
      <c r="A88" s="255">
        <v>3</v>
      </c>
      <c r="B88" s="256" t="s">
        <v>22</v>
      </c>
      <c r="C88" s="509">
        <v>17988621013</v>
      </c>
      <c r="D88" s="513">
        <v>2610222.11</v>
      </c>
    </row>
    <row r="89" spans="1:4" s="102" customFormat="1" ht="16.5" customHeight="1">
      <c r="A89" s="255">
        <v>301</v>
      </c>
      <c r="B89" s="256" t="s">
        <v>144</v>
      </c>
      <c r="C89" s="509">
        <v>18200000000</v>
      </c>
      <c r="D89" s="513">
        <v>2605980.71</v>
      </c>
    </row>
    <row r="90" spans="1:4" s="102" customFormat="1" ht="16.5" customHeight="1">
      <c r="A90" s="255">
        <v>3011</v>
      </c>
      <c r="B90" s="256" t="s">
        <v>454</v>
      </c>
      <c r="C90" s="509">
        <v>18200000000</v>
      </c>
      <c r="D90" s="513">
        <v>2605980.71</v>
      </c>
    </row>
    <row r="91" spans="1:4" s="102" customFormat="1" ht="16.5" customHeight="1">
      <c r="A91" s="255">
        <v>30111</v>
      </c>
      <c r="B91" s="256" t="s">
        <v>454</v>
      </c>
      <c r="C91" s="509">
        <v>18200000000</v>
      </c>
      <c r="D91" s="513">
        <v>2605980.71</v>
      </c>
    </row>
    <row r="92" spans="1:4" s="102" customFormat="1" ht="16.5" customHeight="1">
      <c r="A92" s="255">
        <v>301112</v>
      </c>
      <c r="B92" s="256" t="s">
        <v>145</v>
      </c>
      <c r="C92" s="509">
        <v>18200000000</v>
      </c>
      <c r="D92" s="513">
        <v>2605980.71</v>
      </c>
    </row>
    <row r="93" spans="1:4" s="102" customFormat="1" ht="16.5" customHeight="1">
      <c r="A93" s="255">
        <v>3011121</v>
      </c>
      <c r="B93" s="256" t="s">
        <v>145</v>
      </c>
      <c r="C93" s="509">
        <v>18200000000</v>
      </c>
      <c r="D93" s="513">
        <v>2605980.71</v>
      </c>
    </row>
    <row r="94" spans="1:4" s="102" customFormat="1" ht="16.5" customHeight="1">
      <c r="A94" s="255">
        <v>30111211</v>
      </c>
      <c r="B94" s="256" t="s">
        <v>145</v>
      </c>
      <c r="C94" s="509">
        <v>18200000000</v>
      </c>
      <c r="D94" s="513">
        <v>2605980.71</v>
      </c>
    </row>
    <row r="95" spans="1:4" s="102" customFormat="1" ht="16.5" customHeight="1">
      <c r="A95" s="255">
        <v>3011121101</v>
      </c>
      <c r="B95" s="256" t="s">
        <v>398</v>
      </c>
      <c r="C95" s="509">
        <v>18200000000</v>
      </c>
      <c r="D95" s="513">
        <v>2605980.71</v>
      </c>
    </row>
    <row r="96" spans="1:4" s="102" customFormat="1" ht="16.5" customHeight="1">
      <c r="A96" s="255">
        <v>302</v>
      </c>
      <c r="B96" s="256" t="s">
        <v>455</v>
      </c>
      <c r="C96" s="509">
        <v>588857678</v>
      </c>
      <c r="D96" s="513">
        <v>84575.24</v>
      </c>
    </row>
    <row r="97" spans="1:4" s="102" customFormat="1" ht="16.5" customHeight="1">
      <c r="A97" s="255">
        <v>3021</v>
      </c>
      <c r="B97" s="256" t="s">
        <v>399</v>
      </c>
      <c r="C97" s="509">
        <v>588857678</v>
      </c>
      <c r="D97" s="513">
        <v>84575.24</v>
      </c>
    </row>
    <row r="98" spans="1:4" s="102" customFormat="1" ht="16.5" customHeight="1">
      <c r="A98" s="255">
        <v>30211</v>
      </c>
      <c r="B98" s="256" t="s">
        <v>399</v>
      </c>
      <c r="C98" s="509">
        <v>588857678</v>
      </c>
      <c r="D98" s="513">
        <v>84575.24</v>
      </c>
    </row>
    <row r="99" spans="1:4" s="102" customFormat="1" ht="16.5" customHeight="1">
      <c r="A99" s="255">
        <v>302111</v>
      </c>
      <c r="B99" s="256" t="s">
        <v>399</v>
      </c>
      <c r="C99" s="509">
        <v>588857678</v>
      </c>
      <c r="D99" s="513">
        <v>84575.24</v>
      </c>
    </row>
    <row r="100" spans="1:4" s="102" customFormat="1" ht="16.5" customHeight="1">
      <c r="A100" s="255">
        <v>3021111</v>
      </c>
      <c r="B100" s="256" t="s">
        <v>399</v>
      </c>
      <c r="C100" s="509">
        <v>588857678</v>
      </c>
      <c r="D100" s="513">
        <v>84575.24</v>
      </c>
    </row>
    <row r="101" spans="1:4" s="102" customFormat="1" ht="16.5" customHeight="1">
      <c r="A101" s="255">
        <v>30211111</v>
      </c>
      <c r="B101" s="256" t="s">
        <v>399</v>
      </c>
      <c r="C101" s="509">
        <v>588857678</v>
      </c>
      <c r="D101" s="513">
        <v>84575.24</v>
      </c>
    </row>
    <row r="102" spans="1:4" s="102" customFormat="1" ht="16.5" customHeight="1">
      <c r="A102" s="255">
        <v>3021111101</v>
      </c>
      <c r="B102" s="256" t="s">
        <v>399</v>
      </c>
      <c r="C102" s="509">
        <v>588857678</v>
      </c>
      <c r="D102" s="513">
        <v>84575.24</v>
      </c>
    </row>
    <row r="103" spans="1:4" s="102" customFormat="1" ht="16.5" customHeight="1">
      <c r="A103" s="255">
        <v>304</v>
      </c>
      <c r="B103" s="256" t="s">
        <v>111</v>
      </c>
      <c r="C103" s="509">
        <v>-800236665</v>
      </c>
      <c r="D103" s="513">
        <v>-80333.84</v>
      </c>
    </row>
    <row r="104" spans="1:4" s="102" customFormat="1" ht="16.5" customHeight="1">
      <c r="A104" s="255">
        <v>3041</v>
      </c>
      <c r="B104" s="256" t="s">
        <v>456</v>
      </c>
      <c r="C104" s="509">
        <v>-800236665</v>
      </c>
      <c r="D104" s="513">
        <v>-80333.84</v>
      </c>
    </row>
    <row r="105" spans="1:4" s="102" customFormat="1" ht="16.5" customHeight="1">
      <c r="A105" s="255">
        <v>30411</v>
      </c>
      <c r="B105" s="256" t="s">
        <v>456</v>
      </c>
      <c r="C105" s="509">
        <v>-800236665</v>
      </c>
      <c r="D105" s="513">
        <v>-80333.84</v>
      </c>
    </row>
    <row r="106" spans="1:4" s="102" customFormat="1" ht="16.5" customHeight="1">
      <c r="A106" s="255">
        <v>304111</v>
      </c>
      <c r="B106" s="256" t="s">
        <v>456</v>
      </c>
      <c r="C106" s="509">
        <v>-800236665</v>
      </c>
      <c r="D106" s="513">
        <v>-80333.84</v>
      </c>
    </row>
    <row r="107" spans="1:4" s="102" customFormat="1" ht="16.5" customHeight="1">
      <c r="A107" s="255">
        <v>3041111</v>
      </c>
      <c r="B107" s="256" t="s">
        <v>456</v>
      </c>
      <c r="C107" s="509">
        <v>-800236665</v>
      </c>
      <c r="D107" s="513">
        <v>-80333.84</v>
      </c>
    </row>
    <row r="108" spans="1:4" s="155" customFormat="1" ht="16.5" customHeight="1">
      <c r="A108" s="255">
        <v>30411111</v>
      </c>
      <c r="B108" s="256" t="s">
        <v>456</v>
      </c>
      <c r="C108" s="509">
        <v>-800236665</v>
      </c>
      <c r="D108" s="513">
        <v>-80333.84</v>
      </c>
    </row>
    <row r="109" spans="1:4" s="102" customFormat="1" ht="16.5" customHeight="1">
      <c r="A109" s="255">
        <v>3041111101</v>
      </c>
      <c r="B109" s="256" t="s">
        <v>146</v>
      </c>
      <c r="C109" s="509">
        <v>-68655950</v>
      </c>
      <c r="D109" s="513">
        <v>-9481.2000000000007</v>
      </c>
    </row>
    <row r="110" spans="1:4" s="102" customFormat="1" ht="16.5" customHeight="1">
      <c r="A110" s="255">
        <v>3041111102</v>
      </c>
      <c r="B110" s="256" t="s">
        <v>147</v>
      </c>
      <c r="C110" s="509">
        <v>-731580715</v>
      </c>
      <c r="D110" s="513">
        <v>-70852.639999999999</v>
      </c>
    </row>
    <row r="111" spans="1:4" s="102" customFormat="1" ht="16.5" customHeight="1">
      <c r="A111" s="101"/>
      <c r="B111" s="238" t="s">
        <v>249</v>
      </c>
      <c r="C111" s="101"/>
      <c r="D111" s="235"/>
    </row>
    <row r="112" spans="1:4" s="155" customFormat="1" ht="16.5" customHeight="1">
      <c r="A112" s="236">
        <v>4</v>
      </c>
      <c r="B112" s="237" t="s">
        <v>148</v>
      </c>
      <c r="C112" s="234">
        <v>2821943409</v>
      </c>
      <c r="D112" s="235">
        <v>572649.09000000008</v>
      </c>
    </row>
    <row r="113" spans="1:4" s="102" customFormat="1" ht="16.5" customHeight="1">
      <c r="A113" s="236">
        <v>41</v>
      </c>
      <c r="B113" s="237" t="s">
        <v>14</v>
      </c>
      <c r="C113" s="234">
        <v>2076607651</v>
      </c>
      <c r="D113" s="235">
        <v>298394.61</v>
      </c>
    </row>
    <row r="114" spans="1:4" s="102" customFormat="1" ht="16.5" customHeight="1">
      <c r="A114" s="255">
        <v>411</v>
      </c>
      <c r="B114" s="256" t="s">
        <v>457</v>
      </c>
      <c r="C114" s="234">
        <v>1916847046</v>
      </c>
      <c r="D114" s="235">
        <v>275481.2</v>
      </c>
    </row>
    <row r="115" spans="1:4" s="102" customFormat="1" ht="16.5" customHeight="1">
      <c r="A115" s="255">
        <v>41101</v>
      </c>
      <c r="B115" s="256" t="s">
        <v>457</v>
      </c>
      <c r="C115" s="234">
        <v>1916847046</v>
      </c>
      <c r="D115" s="235">
        <v>275481.2</v>
      </c>
    </row>
    <row r="116" spans="1:4" s="102" customFormat="1" ht="16.5" customHeight="1">
      <c r="A116" s="255">
        <v>411011</v>
      </c>
      <c r="B116" s="256" t="s">
        <v>94</v>
      </c>
      <c r="C116" s="234">
        <v>91117500</v>
      </c>
      <c r="D116" s="235">
        <v>13065.770000000019</v>
      </c>
    </row>
    <row r="117" spans="1:4" s="102" customFormat="1" ht="16.5" customHeight="1">
      <c r="A117" s="255">
        <v>4110112</v>
      </c>
      <c r="B117" s="256" t="s">
        <v>879</v>
      </c>
      <c r="C117" s="234">
        <v>91117500</v>
      </c>
      <c r="D117" s="235">
        <v>13065.770000000019</v>
      </c>
    </row>
    <row r="118" spans="1:4" s="102" customFormat="1" ht="16.5" customHeight="1">
      <c r="A118" s="255">
        <v>41101121</v>
      </c>
      <c r="B118" s="256" t="s">
        <v>880</v>
      </c>
      <c r="C118" s="234">
        <v>91117500</v>
      </c>
      <c r="D118" s="235">
        <v>13065.770000000019</v>
      </c>
    </row>
    <row r="119" spans="1:4" s="102" customFormat="1" ht="16.5" customHeight="1">
      <c r="A119" s="236">
        <v>4110112101</v>
      </c>
      <c r="B119" s="237" t="s">
        <v>1159</v>
      </c>
      <c r="C119" s="234">
        <v>23617500</v>
      </c>
      <c r="D119" s="235">
        <v>3386.8300000000199</v>
      </c>
    </row>
    <row r="120" spans="1:4" s="102" customFormat="1" ht="16.5" customHeight="1">
      <c r="A120" s="236">
        <v>4110112102</v>
      </c>
      <c r="B120" s="237" t="s">
        <v>1160</v>
      </c>
      <c r="C120" s="234">
        <v>67500000</v>
      </c>
      <c r="D120" s="235">
        <v>9678.94</v>
      </c>
    </row>
    <row r="121" spans="1:4" s="102" customFormat="1" ht="16.5" customHeight="1">
      <c r="A121" s="236">
        <v>411013</v>
      </c>
      <c r="B121" s="237" t="s">
        <v>458</v>
      </c>
      <c r="C121" s="234">
        <v>1825729546</v>
      </c>
      <c r="D121" s="235">
        <v>262415.43</v>
      </c>
    </row>
    <row r="122" spans="1:4" s="102" customFormat="1" ht="16.5" customHeight="1">
      <c r="A122" s="236">
        <v>4110131</v>
      </c>
      <c r="B122" s="237" t="s">
        <v>400</v>
      </c>
      <c r="C122" s="234">
        <v>1825729546</v>
      </c>
      <c r="D122" s="235">
        <v>262415.43</v>
      </c>
    </row>
    <row r="123" spans="1:4" s="102" customFormat="1" ht="16.5" customHeight="1">
      <c r="A123" s="236">
        <v>41101311</v>
      </c>
      <c r="B123" s="237" t="s">
        <v>400</v>
      </c>
      <c r="C123" s="234">
        <v>340909091</v>
      </c>
      <c r="D123" s="235">
        <v>48907.06</v>
      </c>
    </row>
    <row r="124" spans="1:4" s="102" customFormat="1" ht="16.5" customHeight="1">
      <c r="A124" s="236">
        <v>4110131103</v>
      </c>
      <c r="B124" s="237" t="s">
        <v>1161</v>
      </c>
      <c r="C124" s="234">
        <v>340909091</v>
      </c>
      <c r="D124" s="235">
        <v>48907.06</v>
      </c>
    </row>
    <row r="125" spans="1:4" s="102" customFormat="1" ht="16.5" customHeight="1">
      <c r="A125" s="236">
        <v>41101312</v>
      </c>
      <c r="B125" s="237" t="s">
        <v>400</v>
      </c>
      <c r="C125" s="234">
        <v>1484820455</v>
      </c>
      <c r="D125" s="235">
        <v>213508.37</v>
      </c>
    </row>
    <row r="126" spans="1:4" s="102" customFormat="1" ht="16.5" customHeight="1">
      <c r="A126" s="236">
        <v>4110131202</v>
      </c>
      <c r="B126" s="237" t="s">
        <v>1162</v>
      </c>
      <c r="C126" s="234">
        <v>1484820455</v>
      </c>
      <c r="D126" s="235">
        <v>213508.37</v>
      </c>
    </row>
    <row r="127" spans="1:4" s="102" customFormat="1" ht="16.5" customHeight="1">
      <c r="A127" s="236">
        <v>413</v>
      </c>
      <c r="B127" s="237" t="s">
        <v>459</v>
      </c>
      <c r="C127" s="234">
        <v>61010605</v>
      </c>
      <c r="D127" s="235">
        <v>8747.17</v>
      </c>
    </row>
    <row r="128" spans="1:4" s="102" customFormat="1" ht="16.5" customHeight="1">
      <c r="A128" s="236">
        <v>41301</v>
      </c>
      <c r="B128" s="237" t="s">
        <v>460</v>
      </c>
      <c r="C128" s="234">
        <v>61010605</v>
      </c>
      <c r="D128" s="235">
        <v>8747.17</v>
      </c>
    </row>
    <row r="129" spans="1:4" s="102" customFormat="1" ht="16.5" customHeight="1">
      <c r="A129" s="236">
        <v>413011</v>
      </c>
      <c r="B129" s="237" t="s">
        <v>460</v>
      </c>
      <c r="C129" s="234">
        <v>61010605</v>
      </c>
      <c r="D129" s="235">
        <v>8747.17</v>
      </c>
    </row>
    <row r="130" spans="1:4" s="102" customFormat="1" ht="16.5" customHeight="1">
      <c r="A130" s="236">
        <v>4130111</v>
      </c>
      <c r="B130" s="237" t="s">
        <v>460</v>
      </c>
      <c r="C130" s="234">
        <v>51048865</v>
      </c>
      <c r="D130" s="235">
        <v>7321.19</v>
      </c>
    </row>
    <row r="131" spans="1:4" s="102" customFormat="1" ht="17.25" customHeight="1">
      <c r="A131" s="236">
        <v>41301111</v>
      </c>
      <c r="B131" s="237" t="s">
        <v>207</v>
      </c>
      <c r="C131" s="234">
        <v>51048865</v>
      </c>
      <c r="D131" s="235">
        <v>7321.19</v>
      </c>
    </row>
    <row r="132" spans="1:4" s="102" customFormat="1" ht="16.5" customHeight="1">
      <c r="A132" s="236">
        <v>4130111105</v>
      </c>
      <c r="B132" s="237" t="s">
        <v>368</v>
      </c>
      <c r="C132" s="234">
        <v>3181659</v>
      </c>
      <c r="D132" s="235">
        <v>455.42</v>
      </c>
    </row>
    <row r="133" spans="1:4" s="102" customFormat="1" ht="16.5" customHeight="1">
      <c r="A133" s="236">
        <v>4130111106</v>
      </c>
      <c r="B133" s="237" t="s">
        <v>369</v>
      </c>
      <c r="C133" s="234">
        <v>33835322</v>
      </c>
      <c r="D133" s="235">
        <v>4849.3100000000004</v>
      </c>
    </row>
    <row r="134" spans="1:4" s="102" customFormat="1" ht="16.5" customHeight="1">
      <c r="A134" s="236">
        <v>4130111107</v>
      </c>
      <c r="B134" s="237" t="s">
        <v>370</v>
      </c>
      <c r="C134" s="234">
        <v>37945</v>
      </c>
      <c r="D134" s="235">
        <v>5.44</v>
      </c>
    </row>
    <row r="135" spans="1:4" s="102" customFormat="1" ht="16.5" customHeight="1">
      <c r="A135" s="236">
        <v>4130111108</v>
      </c>
      <c r="B135" s="237" t="s">
        <v>371</v>
      </c>
      <c r="C135" s="234">
        <v>12921275</v>
      </c>
      <c r="D135" s="235">
        <v>1858</v>
      </c>
    </row>
    <row r="136" spans="1:4" s="102" customFormat="1" ht="16.5" customHeight="1">
      <c r="A136" s="236">
        <v>4130111113</v>
      </c>
      <c r="B136" s="237" t="s">
        <v>895</v>
      </c>
      <c r="C136" s="234">
        <v>250685</v>
      </c>
      <c r="D136" s="235">
        <v>35.96</v>
      </c>
    </row>
    <row r="137" spans="1:4" s="102" customFormat="1" ht="16.5" customHeight="1">
      <c r="A137" s="236">
        <v>4130111117</v>
      </c>
      <c r="B137" s="237" t="s">
        <v>401</v>
      </c>
      <c r="C137" s="234">
        <v>680678</v>
      </c>
      <c r="D137" s="235">
        <v>97.88</v>
      </c>
    </row>
    <row r="138" spans="1:4" s="102" customFormat="1" ht="16.5" customHeight="1">
      <c r="A138" s="236">
        <v>4130111118</v>
      </c>
      <c r="B138" s="237" t="s">
        <v>402</v>
      </c>
      <c r="C138" s="234">
        <v>141301</v>
      </c>
      <c r="D138" s="235">
        <v>19.18</v>
      </c>
    </row>
    <row r="139" spans="1:4" s="102" customFormat="1" ht="16.5" customHeight="1">
      <c r="A139" s="236">
        <v>4130112</v>
      </c>
      <c r="B139" s="237" t="s">
        <v>461</v>
      </c>
      <c r="C139" s="234">
        <v>9961740</v>
      </c>
      <c r="D139" s="235">
        <v>1425.98</v>
      </c>
    </row>
    <row r="140" spans="1:4" s="102" customFormat="1" ht="16.5" customHeight="1">
      <c r="A140" s="236">
        <v>41301121</v>
      </c>
      <c r="B140" s="237" t="s">
        <v>462</v>
      </c>
      <c r="C140" s="234">
        <v>6838311</v>
      </c>
      <c r="D140" s="235">
        <v>978.28</v>
      </c>
    </row>
    <row r="141" spans="1:4" s="102" customFormat="1" ht="16.5" customHeight="1">
      <c r="A141" s="236">
        <v>4130112104</v>
      </c>
      <c r="B141" s="237" t="s">
        <v>615</v>
      </c>
      <c r="C141" s="234">
        <v>5001419</v>
      </c>
      <c r="D141" s="235">
        <v>715.31</v>
      </c>
    </row>
    <row r="142" spans="1:4" s="102" customFormat="1" ht="16.5" customHeight="1">
      <c r="A142" s="236">
        <v>4130112105</v>
      </c>
      <c r="B142" s="237" t="s">
        <v>368</v>
      </c>
      <c r="C142" s="234">
        <v>35868</v>
      </c>
      <c r="D142" s="235">
        <v>4.92</v>
      </c>
    </row>
    <row r="143" spans="1:4" s="102" customFormat="1" ht="16.5" customHeight="1">
      <c r="A143" s="236">
        <v>4130112118</v>
      </c>
      <c r="B143" s="237" t="s">
        <v>402</v>
      </c>
      <c r="C143" s="234">
        <v>1801024</v>
      </c>
      <c r="D143" s="235">
        <v>258.05</v>
      </c>
    </row>
    <row r="144" spans="1:4" s="102" customFormat="1" ht="16.5" customHeight="1">
      <c r="A144" s="236">
        <v>41301122</v>
      </c>
      <c r="B144" s="237" t="s">
        <v>403</v>
      </c>
      <c r="C144" s="234">
        <v>3123429</v>
      </c>
      <c r="D144" s="235">
        <v>447.7</v>
      </c>
    </row>
    <row r="145" spans="1:4" s="102" customFormat="1" ht="16.5" customHeight="1">
      <c r="A145" s="236">
        <v>4130112201</v>
      </c>
      <c r="B145" s="237" t="s">
        <v>403</v>
      </c>
      <c r="C145" s="234">
        <v>3123429</v>
      </c>
      <c r="D145" s="235">
        <v>447.7</v>
      </c>
    </row>
    <row r="146" spans="1:4" s="102" customFormat="1" ht="16.5" customHeight="1">
      <c r="A146" s="236">
        <v>416</v>
      </c>
      <c r="B146" s="237" t="s">
        <v>915</v>
      </c>
      <c r="C146" s="234">
        <v>98750000</v>
      </c>
      <c r="D146" s="235">
        <v>14166.24</v>
      </c>
    </row>
    <row r="147" spans="1:4" s="102" customFormat="1" ht="16.5" customHeight="1">
      <c r="A147" s="236">
        <v>41601</v>
      </c>
      <c r="B147" s="237" t="s">
        <v>168</v>
      </c>
      <c r="C147" s="234">
        <v>98750000</v>
      </c>
      <c r="D147" s="235">
        <v>14166.24</v>
      </c>
    </row>
    <row r="148" spans="1:4" ht="16.5" customHeight="1">
      <c r="A148" s="236">
        <v>416011</v>
      </c>
      <c r="B148" s="237" t="s">
        <v>168</v>
      </c>
      <c r="C148" s="234">
        <v>98750000</v>
      </c>
      <c r="D148" s="235">
        <v>14166.24</v>
      </c>
    </row>
    <row r="149" spans="1:4" ht="16.5" customHeight="1">
      <c r="A149" s="236">
        <v>4160115</v>
      </c>
      <c r="B149" s="237" t="s">
        <v>1163</v>
      </c>
      <c r="C149" s="234">
        <v>79000000</v>
      </c>
      <c r="D149" s="235">
        <v>11333.05</v>
      </c>
    </row>
    <row r="150" spans="1:4" ht="16.5" customHeight="1">
      <c r="A150" s="236">
        <v>41601151</v>
      </c>
      <c r="B150" s="237" t="s">
        <v>1164</v>
      </c>
      <c r="C150" s="234">
        <v>79000000</v>
      </c>
      <c r="D150" s="235">
        <v>11333.05</v>
      </c>
    </row>
    <row r="151" spans="1:4" ht="16.5" customHeight="1">
      <c r="A151" s="236">
        <v>4160115101</v>
      </c>
      <c r="B151" s="237" t="s">
        <v>1165</v>
      </c>
      <c r="C151" s="234">
        <v>1889400</v>
      </c>
      <c r="D151" s="235">
        <v>270.95999999999998</v>
      </c>
    </row>
    <row r="152" spans="1:4" ht="16.5" customHeight="1">
      <c r="A152" s="236">
        <v>4160115102</v>
      </c>
      <c r="B152" s="237" t="s">
        <v>1166</v>
      </c>
      <c r="C152" s="234">
        <v>27110600</v>
      </c>
      <c r="D152" s="235">
        <v>3889.05</v>
      </c>
    </row>
    <row r="153" spans="1:4" ht="16.5" customHeight="1">
      <c r="A153" s="236">
        <v>4160115103</v>
      </c>
      <c r="B153" s="237" t="s">
        <v>1167</v>
      </c>
      <c r="C153" s="234">
        <v>50000000</v>
      </c>
      <c r="D153" s="235">
        <v>7173.04</v>
      </c>
    </row>
    <row r="154" spans="1:4" ht="16.5" customHeight="1">
      <c r="A154" s="236">
        <v>4160116</v>
      </c>
      <c r="B154" s="237" t="s">
        <v>1119</v>
      </c>
      <c r="C154" s="234">
        <v>19750000</v>
      </c>
      <c r="D154" s="235">
        <v>2833.19</v>
      </c>
    </row>
    <row r="155" spans="1:4" ht="16.5" customHeight="1">
      <c r="A155" s="236">
        <v>41601161</v>
      </c>
      <c r="B155" s="237" t="s">
        <v>1168</v>
      </c>
      <c r="C155" s="234">
        <v>19750000</v>
      </c>
      <c r="D155" s="235">
        <v>2833.19</v>
      </c>
    </row>
    <row r="156" spans="1:4" s="154" customFormat="1" ht="16.5" customHeight="1">
      <c r="A156" s="236">
        <v>4160116101</v>
      </c>
      <c r="B156" s="237" t="s">
        <v>1169</v>
      </c>
      <c r="C156" s="234">
        <v>472350</v>
      </c>
      <c r="D156" s="235">
        <v>67.7</v>
      </c>
    </row>
    <row r="157" spans="1:4" ht="16.5" customHeight="1">
      <c r="A157" s="236">
        <v>4160116102</v>
      </c>
      <c r="B157" s="237" t="s">
        <v>1170</v>
      </c>
      <c r="C157" s="234">
        <v>6777650</v>
      </c>
      <c r="D157" s="235">
        <v>972.24</v>
      </c>
    </row>
    <row r="158" spans="1:4" ht="16.5" customHeight="1">
      <c r="A158" s="236">
        <v>4160116103</v>
      </c>
      <c r="B158" s="237" t="s">
        <v>1171</v>
      </c>
      <c r="C158" s="234">
        <v>12500000</v>
      </c>
      <c r="D158" s="235">
        <v>1793.25</v>
      </c>
    </row>
    <row r="159" spans="1:4" ht="16.5" customHeight="1">
      <c r="A159" s="236">
        <v>42</v>
      </c>
      <c r="B159" s="237" t="s">
        <v>206</v>
      </c>
      <c r="C159" s="234">
        <v>745332333</v>
      </c>
      <c r="D159" s="235">
        <v>274253.99</v>
      </c>
    </row>
    <row r="160" spans="1:4" ht="16.5" customHeight="1">
      <c r="A160" s="236">
        <v>421</v>
      </c>
      <c r="B160" s="237" t="s">
        <v>103</v>
      </c>
      <c r="C160" s="234">
        <v>13588</v>
      </c>
      <c r="D160" s="235">
        <v>1.95</v>
      </c>
    </row>
    <row r="161" spans="1:4" ht="16.5" customHeight="1">
      <c r="A161" s="236">
        <v>42101</v>
      </c>
      <c r="B161" s="237" t="s">
        <v>103</v>
      </c>
      <c r="C161" s="234">
        <v>13588</v>
      </c>
      <c r="D161" s="235">
        <v>1.95</v>
      </c>
    </row>
    <row r="162" spans="1:4" ht="16.5" customHeight="1">
      <c r="A162" s="236">
        <v>421011</v>
      </c>
      <c r="B162" s="237" t="s">
        <v>103</v>
      </c>
      <c r="C162" s="234">
        <v>13588</v>
      </c>
      <c r="D162" s="235">
        <v>1.95</v>
      </c>
    </row>
    <row r="163" spans="1:4" ht="16.5" customHeight="1">
      <c r="A163" s="236">
        <v>4210111</v>
      </c>
      <c r="B163" s="237" t="s">
        <v>103</v>
      </c>
      <c r="C163" s="234">
        <v>13588</v>
      </c>
      <c r="D163" s="235">
        <v>1.95</v>
      </c>
    </row>
    <row r="164" spans="1:4" ht="16.5" customHeight="1">
      <c r="A164" s="236">
        <v>42101111</v>
      </c>
      <c r="B164" s="237" t="s">
        <v>207</v>
      </c>
      <c r="C164" s="234">
        <v>13588</v>
      </c>
      <c r="D164" s="235">
        <v>1.95</v>
      </c>
    </row>
    <row r="165" spans="1:4" ht="16.5" customHeight="1">
      <c r="A165" s="236">
        <v>4210111101</v>
      </c>
      <c r="B165" s="237" t="s">
        <v>207</v>
      </c>
      <c r="C165" s="234">
        <v>13588</v>
      </c>
      <c r="D165" s="235">
        <v>1.95</v>
      </c>
    </row>
    <row r="166" spans="1:4" ht="16.5" customHeight="1">
      <c r="A166" s="236">
        <v>422</v>
      </c>
      <c r="B166" s="237" t="s">
        <v>463</v>
      </c>
      <c r="C166" s="234">
        <v>745318745</v>
      </c>
      <c r="D166" s="235">
        <v>274252.03999999998</v>
      </c>
    </row>
    <row r="167" spans="1:4" ht="16.5" customHeight="1">
      <c r="A167" s="236">
        <v>42201</v>
      </c>
      <c r="B167" s="237" t="s">
        <v>463</v>
      </c>
      <c r="C167" s="234">
        <v>745318745</v>
      </c>
      <c r="D167" s="235">
        <v>274252.03999999998</v>
      </c>
    </row>
    <row r="168" spans="1:4" ht="16.5" customHeight="1">
      <c r="A168" s="236">
        <v>422011</v>
      </c>
      <c r="B168" s="237" t="s">
        <v>463</v>
      </c>
      <c r="C168" s="234">
        <v>745318745</v>
      </c>
      <c r="D168" s="235">
        <v>274252.03999999998</v>
      </c>
    </row>
    <row r="169" spans="1:4" ht="16.5" customHeight="1">
      <c r="A169" s="236">
        <v>4220111</v>
      </c>
      <c r="B169" s="237" t="s">
        <v>463</v>
      </c>
      <c r="C169" s="234">
        <v>745318745</v>
      </c>
      <c r="D169" s="235">
        <v>274252.03999999998</v>
      </c>
    </row>
    <row r="170" spans="1:4" ht="16.5" customHeight="1">
      <c r="A170" s="236">
        <v>42201111</v>
      </c>
      <c r="B170" s="237" t="s">
        <v>463</v>
      </c>
      <c r="C170" s="234">
        <v>745318745</v>
      </c>
      <c r="D170" s="235">
        <v>274252.03999999998</v>
      </c>
    </row>
    <row r="171" spans="1:4" ht="16.5" customHeight="1">
      <c r="A171" s="236">
        <v>4220111101</v>
      </c>
      <c r="B171" s="237" t="s">
        <v>404</v>
      </c>
      <c r="C171" s="234">
        <v>707252093</v>
      </c>
      <c r="D171" s="235">
        <v>258660.54</v>
      </c>
    </row>
    <row r="172" spans="1:4" ht="16.5" customHeight="1">
      <c r="A172" s="236">
        <v>4220111102</v>
      </c>
      <c r="B172" s="237" t="s">
        <v>405</v>
      </c>
      <c r="C172" s="234">
        <v>38066652</v>
      </c>
      <c r="D172" s="235">
        <v>15591.5</v>
      </c>
    </row>
    <row r="173" spans="1:4" ht="16.5" customHeight="1">
      <c r="A173" s="236">
        <v>48</v>
      </c>
      <c r="B173" s="237" t="s">
        <v>464</v>
      </c>
      <c r="C173" s="234">
        <v>3425</v>
      </c>
      <c r="D173" s="235">
        <v>0.49</v>
      </c>
    </row>
    <row r="174" spans="1:4" ht="16.5" customHeight="1">
      <c r="A174" s="236">
        <v>481</v>
      </c>
      <c r="B174" s="237" t="s">
        <v>465</v>
      </c>
      <c r="C174" s="234">
        <v>3425</v>
      </c>
      <c r="D174" s="235">
        <v>0.49</v>
      </c>
    </row>
    <row r="175" spans="1:4" ht="16.5" customHeight="1">
      <c r="A175" s="236">
        <v>48101</v>
      </c>
      <c r="B175" s="237" t="s">
        <v>465</v>
      </c>
      <c r="C175" s="234">
        <v>3425</v>
      </c>
      <c r="D175" s="235">
        <v>0.49</v>
      </c>
    </row>
    <row r="176" spans="1:4" ht="16.5" customHeight="1">
      <c r="A176" s="236">
        <v>481011</v>
      </c>
      <c r="B176" s="237" t="s">
        <v>465</v>
      </c>
      <c r="C176" s="234">
        <v>3425</v>
      </c>
      <c r="D176" s="235">
        <v>0.49</v>
      </c>
    </row>
    <row r="177" spans="1:4" ht="16.5" customHeight="1">
      <c r="A177" s="236">
        <v>4810111</v>
      </c>
      <c r="B177" s="237" t="s">
        <v>465</v>
      </c>
      <c r="C177" s="234">
        <v>3425</v>
      </c>
      <c r="D177" s="235">
        <v>0.49</v>
      </c>
    </row>
    <row r="178" spans="1:4" ht="16.5" customHeight="1">
      <c r="A178" s="236">
        <v>48101111</v>
      </c>
      <c r="B178" s="237" t="s">
        <v>465</v>
      </c>
      <c r="C178" s="234">
        <v>3425</v>
      </c>
      <c r="D178" s="235">
        <v>0.49</v>
      </c>
    </row>
    <row r="179" spans="1:4" ht="16.5" customHeight="1">
      <c r="A179" s="236">
        <v>4810111102</v>
      </c>
      <c r="B179" s="237" t="s">
        <v>406</v>
      </c>
      <c r="C179" s="234">
        <v>3425</v>
      </c>
      <c r="D179" s="235">
        <v>0.49</v>
      </c>
    </row>
    <row r="180" spans="1:4" ht="16.5" customHeight="1">
      <c r="A180" s="236">
        <v>5</v>
      </c>
      <c r="B180" s="237" t="s">
        <v>167</v>
      </c>
      <c r="C180" s="234">
        <v>3553524124</v>
      </c>
      <c r="D180" s="235">
        <v>643501.73</v>
      </c>
    </row>
    <row r="181" spans="1:4" ht="16.5" customHeight="1">
      <c r="A181" s="236">
        <v>51</v>
      </c>
      <c r="B181" s="237" t="s">
        <v>466</v>
      </c>
      <c r="C181" s="234">
        <v>3553522406</v>
      </c>
      <c r="D181" s="235">
        <v>643501.46</v>
      </c>
    </row>
    <row r="182" spans="1:4" ht="16.5" customHeight="1">
      <c r="A182" s="236">
        <v>511</v>
      </c>
      <c r="B182" s="237" t="s">
        <v>467</v>
      </c>
      <c r="C182" s="234">
        <v>855103891</v>
      </c>
      <c r="D182" s="235">
        <v>123076.34</v>
      </c>
    </row>
    <row r="183" spans="1:4" ht="16.5" customHeight="1">
      <c r="A183" s="236">
        <v>51101</v>
      </c>
      <c r="B183" s="237" t="s">
        <v>34</v>
      </c>
      <c r="C183" s="234">
        <v>720036032</v>
      </c>
      <c r="D183" s="235">
        <v>103536.91</v>
      </c>
    </row>
    <row r="184" spans="1:4" ht="16.5" customHeight="1">
      <c r="A184" s="236">
        <v>511011</v>
      </c>
      <c r="B184" s="237" t="s">
        <v>34</v>
      </c>
      <c r="C184" s="234">
        <v>720036032</v>
      </c>
      <c r="D184" s="235">
        <v>103536.91</v>
      </c>
    </row>
    <row r="185" spans="1:4" ht="16.5" customHeight="1">
      <c r="A185" s="236">
        <v>5110111</v>
      </c>
      <c r="B185" s="237" t="s">
        <v>34</v>
      </c>
      <c r="C185" s="234">
        <v>720036032</v>
      </c>
      <c r="D185" s="235">
        <v>103536.91</v>
      </c>
    </row>
    <row r="186" spans="1:4" ht="16.5" customHeight="1">
      <c r="A186" s="236">
        <v>51101112</v>
      </c>
      <c r="B186" s="237" t="s">
        <v>468</v>
      </c>
      <c r="C186" s="234">
        <v>720036032</v>
      </c>
      <c r="D186" s="235">
        <v>103536.91</v>
      </c>
    </row>
    <row r="187" spans="1:4" ht="16.5" customHeight="1">
      <c r="A187" s="255">
        <v>5110111202</v>
      </c>
      <c r="B187" s="237" t="s">
        <v>407</v>
      </c>
      <c r="C187" s="234">
        <v>720036032</v>
      </c>
      <c r="D187" s="235">
        <v>103536.91</v>
      </c>
    </row>
    <row r="188" spans="1:4" ht="16.5" customHeight="1">
      <c r="A188" s="255">
        <v>51102</v>
      </c>
      <c r="B188" s="237" t="s">
        <v>469</v>
      </c>
      <c r="C188" s="234">
        <v>128543898</v>
      </c>
      <c r="D188" s="235">
        <v>18605.600000000002</v>
      </c>
    </row>
    <row r="189" spans="1:4" ht="16.5" customHeight="1">
      <c r="A189" s="255">
        <v>511021</v>
      </c>
      <c r="B189" s="237" t="s">
        <v>469</v>
      </c>
      <c r="C189" s="234">
        <v>128543898</v>
      </c>
      <c r="D189" s="235">
        <v>18605.600000000002</v>
      </c>
    </row>
    <row r="190" spans="1:4" ht="16.5" customHeight="1">
      <c r="A190" s="255">
        <v>5110211</v>
      </c>
      <c r="B190" s="237" t="s">
        <v>469</v>
      </c>
      <c r="C190" s="234">
        <v>128543898</v>
      </c>
      <c r="D190" s="235">
        <v>18605.600000000002</v>
      </c>
    </row>
    <row r="191" spans="1:4" ht="16.5" customHeight="1">
      <c r="A191" s="255">
        <v>51102111</v>
      </c>
      <c r="B191" s="237" t="s">
        <v>469</v>
      </c>
      <c r="C191" s="234">
        <v>108593929</v>
      </c>
      <c r="D191" s="235">
        <v>15679.89</v>
      </c>
    </row>
    <row r="192" spans="1:4" ht="16.5" customHeight="1">
      <c r="A192" s="236">
        <v>5110211101</v>
      </c>
      <c r="B192" s="237" t="s">
        <v>408</v>
      </c>
      <c r="C192" s="234">
        <v>78604308</v>
      </c>
      <c r="D192" s="235">
        <v>11302.84</v>
      </c>
    </row>
    <row r="193" spans="1:4" ht="16.5" customHeight="1">
      <c r="A193" s="236">
        <v>5110211102</v>
      </c>
      <c r="B193" s="237" t="s">
        <v>924</v>
      </c>
      <c r="C193" s="234">
        <v>29989621</v>
      </c>
      <c r="D193" s="235">
        <v>4377.05</v>
      </c>
    </row>
    <row r="194" spans="1:4" ht="16.5" customHeight="1">
      <c r="A194" s="236">
        <v>51102112</v>
      </c>
      <c r="B194" s="237" t="s">
        <v>1119</v>
      </c>
      <c r="C194" s="234">
        <v>19949969</v>
      </c>
      <c r="D194" s="235">
        <v>2925.71</v>
      </c>
    </row>
    <row r="195" spans="1:4" ht="16.5" customHeight="1">
      <c r="A195" s="236">
        <v>5110211201</v>
      </c>
      <c r="B195" s="237" t="s">
        <v>1172</v>
      </c>
      <c r="C195" s="234">
        <v>19915130</v>
      </c>
      <c r="D195" s="235">
        <v>2920.67</v>
      </c>
    </row>
    <row r="196" spans="1:4" ht="16.5" customHeight="1">
      <c r="A196" s="236">
        <v>5110211202</v>
      </c>
      <c r="B196" s="237" t="s">
        <v>1173</v>
      </c>
      <c r="C196" s="234">
        <v>34839</v>
      </c>
      <c r="D196" s="235">
        <v>5.04</v>
      </c>
    </row>
    <row r="197" spans="1:4" ht="16.5" customHeight="1">
      <c r="A197" s="236">
        <v>51103</v>
      </c>
      <c r="B197" s="237" t="s">
        <v>470</v>
      </c>
      <c r="C197" s="234">
        <v>6523961</v>
      </c>
      <c r="D197" s="235">
        <v>933.83</v>
      </c>
    </row>
    <row r="198" spans="1:4" ht="16.5" customHeight="1">
      <c r="A198" s="236">
        <v>511031</v>
      </c>
      <c r="B198" s="237" t="s">
        <v>461</v>
      </c>
      <c r="C198" s="234">
        <v>6523961</v>
      </c>
      <c r="D198" s="235">
        <v>933.83</v>
      </c>
    </row>
    <row r="199" spans="1:4" ht="16.5" customHeight="1">
      <c r="A199" s="236">
        <v>5110311</v>
      </c>
      <c r="B199" s="237" t="s">
        <v>461</v>
      </c>
      <c r="C199" s="234">
        <v>6523961</v>
      </c>
      <c r="D199" s="235">
        <v>933.83</v>
      </c>
    </row>
    <row r="200" spans="1:4" ht="16.5" customHeight="1">
      <c r="A200" s="236">
        <v>51103112</v>
      </c>
      <c r="B200" s="237" t="s">
        <v>471</v>
      </c>
      <c r="C200" s="234">
        <v>6523961</v>
      </c>
      <c r="D200" s="235">
        <v>933.83</v>
      </c>
    </row>
    <row r="201" spans="1:4" ht="16.5" customHeight="1">
      <c r="A201" s="236">
        <v>5110311201</v>
      </c>
      <c r="B201" s="237" t="s">
        <v>611</v>
      </c>
      <c r="C201" s="234">
        <v>250685</v>
      </c>
      <c r="D201" s="235">
        <v>35.96</v>
      </c>
    </row>
    <row r="202" spans="1:4" ht="16.5" customHeight="1">
      <c r="A202" s="236">
        <v>5110311205</v>
      </c>
      <c r="B202" s="237" t="s">
        <v>368</v>
      </c>
      <c r="C202" s="234">
        <v>225509</v>
      </c>
      <c r="D202" s="235">
        <v>32.340000000000003</v>
      </c>
    </row>
    <row r="203" spans="1:4" ht="16.5" customHeight="1">
      <c r="A203" s="236">
        <v>5110311206</v>
      </c>
      <c r="B203" s="237" t="s">
        <v>369</v>
      </c>
      <c r="C203" s="234">
        <v>6009822</v>
      </c>
      <c r="D203" s="235">
        <v>860.09</v>
      </c>
    </row>
    <row r="204" spans="1:4" ht="16.5" customHeight="1">
      <c r="A204" s="236">
        <v>5110311207</v>
      </c>
      <c r="B204" s="237" t="s">
        <v>370</v>
      </c>
      <c r="C204" s="234">
        <v>37945</v>
      </c>
      <c r="D204" s="235">
        <v>5.44</v>
      </c>
    </row>
    <row r="205" spans="1:4" ht="16.5" customHeight="1">
      <c r="A205" s="236">
        <v>512</v>
      </c>
      <c r="B205" s="237" t="s">
        <v>208</v>
      </c>
      <c r="C205" s="234">
        <v>18288671</v>
      </c>
      <c r="D205" s="235">
        <v>2599.9</v>
      </c>
    </row>
    <row r="206" spans="1:4" ht="16.5" customHeight="1">
      <c r="A206" s="236">
        <v>51201</v>
      </c>
      <c r="B206" s="237" t="s">
        <v>472</v>
      </c>
      <c r="C206" s="234">
        <v>18288671</v>
      </c>
      <c r="D206" s="235">
        <v>2599.9</v>
      </c>
    </row>
    <row r="207" spans="1:4" ht="16.5" customHeight="1">
      <c r="A207" s="236">
        <v>512011</v>
      </c>
      <c r="B207" s="237" t="s">
        <v>472</v>
      </c>
      <c r="C207" s="234">
        <v>18288671</v>
      </c>
      <c r="D207" s="235">
        <v>2599.9</v>
      </c>
    </row>
    <row r="208" spans="1:4" ht="16.5" customHeight="1">
      <c r="A208" s="236">
        <v>5120111</v>
      </c>
      <c r="B208" s="237" t="s">
        <v>472</v>
      </c>
      <c r="C208" s="234">
        <v>18288671</v>
      </c>
      <c r="D208" s="235">
        <v>2599.9</v>
      </c>
    </row>
    <row r="209" spans="1:4" ht="16.5" customHeight="1">
      <c r="A209" s="236">
        <v>51201111</v>
      </c>
      <c r="B209" s="237" t="s">
        <v>472</v>
      </c>
      <c r="C209" s="234">
        <v>18288671</v>
      </c>
      <c r="D209" s="235">
        <v>2599.9</v>
      </c>
    </row>
    <row r="210" spans="1:4" ht="16.5" customHeight="1">
      <c r="A210" s="236">
        <v>5120111101</v>
      </c>
      <c r="B210" s="237" t="s">
        <v>409</v>
      </c>
      <c r="C210" s="234">
        <v>18288671</v>
      </c>
      <c r="D210" s="235">
        <v>2599.9</v>
      </c>
    </row>
    <row r="211" spans="1:4" ht="16.5" customHeight="1">
      <c r="A211" s="236">
        <v>513</v>
      </c>
      <c r="B211" s="237" t="s">
        <v>15</v>
      </c>
      <c r="C211" s="234">
        <v>2027998974</v>
      </c>
      <c r="D211" s="235">
        <v>290850.86</v>
      </c>
    </row>
    <row r="212" spans="1:4" ht="16.5" customHeight="1">
      <c r="A212" s="236">
        <v>51301</v>
      </c>
      <c r="B212" s="237" t="s">
        <v>210</v>
      </c>
      <c r="C212" s="234">
        <v>777291520</v>
      </c>
      <c r="D212" s="235">
        <v>111712.81</v>
      </c>
    </row>
    <row r="213" spans="1:4" ht="16.5" customHeight="1">
      <c r="A213" s="236">
        <v>513011</v>
      </c>
      <c r="B213" s="237" t="s">
        <v>210</v>
      </c>
      <c r="C213" s="234">
        <v>777291520</v>
      </c>
      <c r="D213" s="235">
        <v>111712.81</v>
      </c>
    </row>
    <row r="214" spans="1:4" ht="16.5" customHeight="1">
      <c r="A214" s="236">
        <v>5130111</v>
      </c>
      <c r="B214" s="237" t="s">
        <v>210</v>
      </c>
      <c r="C214" s="234">
        <v>777291520</v>
      </c>
      <c r="D214" s="235">
        <v>111712.81</v>
      </c>
    </row>
    <row r="215" spans="1:4" ht="16.5" customHeight="1">
      <c r="A215" s="236">
        <v>51301111</v>
      </c>
      <c r="B215" s="237" t="s">
        <v>210</v>
      </c>
      <c r="C215" s="234">
        <v>777291520</v>
      </c>
      <c r="D215" s="235">
        <v>111712.81</v>
      </c>
    </row>
    <row r="216" spans="1:4" ht="16.5" customHeight="1">
      <c r="A216" s="236">
        <v>5130111101</v>
      </c>
      <c r="B216" s="237" t="s">
        <v>150</v>
      </c>
      <c r="C216" s="234">
        <v>705584235</v>
      </c>
      <c r="D216" s="235">
        <v>101380.03</v>
      </c>
    </row>
    <row r="217" spans="1:4" ht="16.5" customHeight="1">
      <c r="A217" s="236">
        <v>5130111104</v>
      </c>
      <c r="B217" s="237" t="s">
        <v>152</v>
      </c>
      <c r="C217" s="234">
        <v>60188964</v>
      </c>
      <c r="D217" s="235">
        <v>8650.4</v>
      </c>
    </row>
    <row r="218" spans="1:4" ht="16.5" customHeight="1">
      <c r="A218" s="236">
        <v>5130111106</v>
      </c>
      <c r="B218" s="237" t="s">
        <v>410</v>
      </c>
      <c r="C218" s="234">
        <v>1534988</v>
      </c>
      <c r="D218" s="235">
        <v>220.96</v>
      </c>
    </row>
    <row r="219" spans="1:4" ht="16.5" customHeight="1">
      <c r="A219" s="236">
        <v>5130111107</v>
      </c>
      <c r="B219" s="237" t="s">
        <v>151</v>
      </c>
      <c r="C219" s="234">
        <v>9983333</v>
      </c>
      <c r="D219" s="235">
        <v>1461.42</v>
      </c>
    </row>
    <row r="220" spans="1:4" ht="16.5" customHeight="1">
      <c r="A220" s="236">
        <v>51302</v>
      </c>
      <c r="B220" s="237" t="s">
        <v>394</v>
      </c>
      <c r="C220" s="234">
        <v>228227268</v>
      </c>
      <c r="D220" s="235">
        <v>32725.759999999998</v>
      </c>
    </row>
    <row r="221" spans="1:4" ht="16.5" customHeight="1">
      <c r="A221" s="236">
        <v>513021</v>
      </c>
      <c r="B221" s="237" t="s">
        <v>394</v>
      </c>
      <c r="C221" s="234">
        <v>228227268</v>
      </c>
      <c r="D221" s="235">
        <v>32725.759999999998</v>
      </c>
    </row>
    <row r="222" spans="1:4" ht="16.5" customHeight="1">
      <c r="A222" s="236">
        <v>5130211</v>
      </c>
      <c r="B222" s="237" t="s">
        <v>394</v>
      </c>
      <c r="C222" s="234">
        <v>228227268</v>
      </c>
      <c r="D222" s="235">
        <v>32725.759999999998</v>
      </c>
    </row>
    <row r="223" spans="1:4" ht="16.5" customHeight="1">
      <c r="A223" s="236">
        <v>51302111</v>
      </c>
      <c r="B223" s="237" t="s">
        <v>394</v>
      </c>
      <c r="C223" s="234">
        <v>228227268</v>
      </c>
      <c r="D223" s="235">
        <v>32725.759999999998</v>
      </c>
    </row>
    <row r="224" spans="1:4" ht="16.5" customHeight="1">
      <c r="A224" s="236">
        <v>5130211101</v>
      </c>
      <c r="B224" s="237" t="s">
        <v>411</v>
      </c>
      <c r="C224" s="234">
        <v>118068650</v>
      </c>
      <c r="D224" s="235">
        <v>16968.84</v>
      </c>
    </row>
    <row r="225" spans="1:4" ht="16.5" customHeight="1">
      <c r="A225" s="236">
        <v>5130211103</v>
      </c>
      <c r="B225" s="237" t="s">
        <v>412</v>
      </c>
      <c r="C225" s="234">
        <v>4000000</v>
      </c>
      <c r="D225" s="235">
        <v>572.22</v>
      </c>
    </row>
    <row r="226" spans="1:4" ht="16.5" customHeight="1">
      <c r="A226" s="236">
        <v>5130211104</v>
      </c>
      <c r="B226" s="237" t="s">
        <v>154</v>
      </c>
      <c r="C226" s="234">
        <v>42724616</v>
      </c>
      <c r="D226" s="235">
        <v>6074.23</v>
      </c>
    </row>
    <row r="227" spans="1:4" ht="16.5" customHeight="1">
      <c r="A227" s="236">
        <v>5130211106</v>
      </c>
      <c r="B227" s="237" t="s">
        <v>932</v>
      </c>
      <c r="C227" s="234">
        <v>567581</v>
      </c>
      <c r="D227" s="235">
        <v>80.52</v>
      </c>
    </row>
    <row r="228" spans="1:4" ht="16.5" customHeight="1">
      <c r="A228" s="236">
        <v>5130211107</v>
      </c>
      <c r="B228" s="237" t="s">
        <v>1174</v>
      </c>
      <c r="C228" s="234">
        <v>25624239</v>
      </c>
      <c r="D228" s="235">
        <v>3705.92</v>
      </c>
    </row>
    <row r="229" spans="1:4" ht="16.5" customHeight="1">
      <c r="A229" s="236">
        <v>5130211108</v>
      </c>
      <c r="B229" s="237" t="s">
        <v>1175</v>
      </c>
      <c r="C229" s="234">
        <v>37242182</v>
      </c>
      <c r="D229" s="235">
        <v>5324.0300000000007</v>
      </c>
    </row>
    <row r="230" spans="1:4" ht="16.5" customHeight="1">
      <c r="A230" s="236">
        <v>51303</v>
      </c>
      <c r="B230" s="237" t="s">
        <v>151</v>
      </c>
      <c r="C230" s="234">
        <v>20627584</v>
      </c>
      <c r="D230" s="235">
        <v>2939.09</v>
      </c>
    </row>
    <row r="231" spans="1:4" ht="16.5" customHeight="1">
      <c r="A231" s="236">
        <v>513031</v>
      </c>
      <c r="B231" s="237" t="s">
        <v>151</v>
      </c>
      <c r="C231" s="234">
        <v>20627584</v>
      </c>
      <c r="D231" s="235">
        <v>2939.09</v>
      </c>
    </row>
    <row r="232" spans="1:4" ht="16.5" customHeight="1">
      <c r="A232" s="236">
        <v>5130311</v>
      </c>
      <c r="B232" s="237" t="s">
        <v>151</v>
      </c>
      <c r="C232" s="234">
        <v>20627584</v>
      </c>
      <c r="D232" s="235">
        <v>2939.09</v>
      </c>
    </row>
    <row r="233" spans="1:4" ht="16.5" customHeight="1">
      <c r="A233" s="236">
        <v>51303111</v>
      </c>
      <c r="B233" s="237" t="s">
        <v>151</v>
      </c>
      <c r="C233" s="234">
        <v>20627584</v>
      </c>
      <c r="D233" s="235">
        <v>2939.09</v>
      </c>
    </row>
    <row r="234" spans="1:4" ht="16.5" customHeight="1">
      <c r="A234" s="236">
        <v>5130311101</v>
      </c>
      <c r="B234" s="237" t="s">
        <v>934</v>
      </c>
      <c r="C234" s="234">
        <v>5627584</v>
      </c>
      <c r="D234" s="235">
        <v>800</v>
      </c>
    </row>
    <row r="235" spans="1:4" ht="16.5" customHeight="1">
      <c r="A235" s="236">
        <v>5130311103</v>
      </c>
      <c r="B235" s="237" t="s">
        <v>413</v>
      </c>
      <c r="C235" s="234">
        <v>15000000</v>
      </c>
      <c r="D235" s="235">
        <v>2139.09</v>
      </c>
    </row>
    <row r="236" spans="1:4" ht="16.5" customHeight="1">
      <c r="A236" s="236">
        <v>51304</v>
      </c>
      <c r="B236" s="237" t="s">
        <v>169</v>
      </c>
      <c r="C236" s="234">
        <v>975235939</v>
      </c>
      <c r="D236" s="235">
        <v>139655.47</v>
      </c>
    </row>
    <row r="237" spans="1:4" ht="16.5" customHeight="1">
      <c r="A237" s="236">
        <v>513041</v>
      </c>
      <c r="B237" s="237" t="s">
        <v>169</v>
      </c>
      <c r="C237" s="234">
        <v>975235939</v>
      </c>
      <c r="D237" s="235">
        <v>139655.47</v>
      </c>
    </row>
    <row r="238" spans="1:4" ht="16.5" customHeight="1">
      <c r="A238" s="236">
        <v>5130411</v>
      </c>
      <c r="B238" s="237" t="s">
        <v>169</v>
      </c>
      <c r="C238" s="234">
        <v>975235939</v>
      </c>
      <c r="D238" s="235">
        <v>139655.47</v>
      </c>
    </row>
    <row r="239" spans="1:4" ht="16.5" customHeight="1">
      <c r="A239" s="236">
        <v>51304111</v>
      </c>
      <c r="B239" s="237" t="s">
        <v>169</v>
      </c>
      <c r="C239" s="234">
        <v>975235939</v>
      </c>
      <c r="D239" s="235">
        <v>139655.47</v>
      </c>
    </row>
    <row r="240" spans="1:4" ht="16.5" customHeight="1">
      <c r="A240" s="236">
        <v>5130411101</v>
      </c>
      <c r="B240" s="237" t="s">
        <v>850</v>
      </c>
      <c r="C240" s="234">
        <v>49235830</v>
      </c>
      <c r="D240" s="235">
        <v>7000</v>
      </c>
    </row>
    <row r="241" spans="1:4" ht="16.5" customHeight="1">
      <c r="A241" s="236">
        <v>5130411104</v>
      </c>
      <c r="B241" s="237" t="s">
        <v>937</v>
      </c>
      <c r="C241" s="234">
        <v>18181818</v>
      </c>
      <c r="D241" s="235">
        <v>2600.9899999999998</v>
      </c>
    </row>
    <row r="242" spans="1:4" ht="16.5" customHeight="1">
      <c r="A242" s="236">
        <v>5130411105</v>
      </c>
      <c r="B242" s="237" t="s">
        <v>414</v>
      </c>
      <c r="C242" s="234">
        <v>67562769</v>
      </c>
      <c r="D242" s="235">
        <v>9660.2099999999991</v>
      </c>
    </row>
    <row r="243" spans="1:4" ht="16.5" customHeight="1">
      <c r="A243" s="236">
        <v>5130411106</v>
      </c>
      <c r="B243" s="237" t="s">
        <v>415</v>
      </c>
      <c r="C243" s="234">
        <v>840255522</v>
      </c>
      <c r="D243" s="235">
        <v>120394.27</v>
      </c>
    </row>
    <row r="244" spans="1:4" ht="16.5" customHeight="1">
      <c r="A244" s="236">
        <v>51309</v>
      </c>
      <c r="B244" s="237" t="s">
        <v>43</v>
      </c>
      <c r="C244" s="234">
        <v>9085500</v>
      </c>
      <c r="D244" s="235">
        <v>1304.8499999999999</v>
      </c>
    </row>
    <row r="245" spans="1:4" ht="16.5" customHeight="1">
      <c r="A245" s="236">
        <v>513091</v>
      </c>
      <c r="B245" s="237" t="s">
        <v>43</v>
      </c>
      <c r="C245" s="234">
        <v>9085500</v>
      </c>
      <c r="D245" s="235">
        <v>1304.8499999999999</v>
      </c>
    </row>
    <row r="246" spans="1:4" ht="16.5" customHeight="1">
      <c r="A246" s="236">
        <v>5130911</v>
      </c>
      <c r="B246" s="237" t="s">
        <v>43</v>
      </c>
      <c r="C246" s="234">
        <v>9085500</v>
      </c>
      <c r="D246" s="235">
        <v>1304.8499999999999</v>
      </c>
    </row>
    <row r="247" spans="1:4" ht="16.5" customHeight="1">
      <c r="A247" s="236">
        <v>51309111</v>
      </c>
      <c r="B247" s="237" t="s">
        <v>43</v>
      </c>
      <c r="C247" s="234">
        <v>9085500</v>
      </c>
      <c r="D247" s="235">
        <v>1304.8499999999999</v>
      </c>
    </row>
    <row r="248" spans="1:4" ht="16.5" customHeight="1">
      <c r="A248" s="236">
        <v>5130911102</v>
      </c>
      <c r="B248" s="237" t="s">
        <v>416</v>
      </c>
      <c r="C248" s="234">
        <v>2109500</v>
      </c>
      <c r="D248" s="235">
        <v>303.33</v>
      </c>
    </row>
    <row r="249" spans="1:4" ht="16.5" customHeight="1">
      <c r="A249" s="236">
        <v>5130911104</v>
      </c>
      <c r="B249" s="237" t="s">
        <v>417</v>
      </c>
      <c r="C249" s="234">
        <v>6976000</v>
      </c>
      <c r="D249" s="235">
        <v>1001.52</v>
      </c>
    </row>
    <row r="250" spans="1:4" ht="16.5" customHeight="1">
      <c r="A250" s="236">
        <v>513101</v>
      </c>
      <c r="B250" s="237" t="s">
        <v>215</v>
      </c>
      <c r="C250" s="234">
        <v>17531163</v>
      </c>
      <c r="D250" s="235">
        <v>2512.88</v>
      </c>
    </row>
    <row r="251" spans="1:4" ht="16.5" customHeight="1">
      <c r="A251" s="236">
        <v>5131011</v>
      </c>
      <c r="B251" s="237" t="s">
        <v>215</v>
      </c>
      <c r="C251" s="234">
        <v>17531163</v>
      </c>
      <c r="D251" s="235">
        <v>2512.88</v>
      </c>
    </row>
    <row r="252" spans="1:4" ht="16.5" customHeight="1">
      <c r="A252" s="236">
        <v>51310111</v>
      </c>
      <c r="B252" s="237" t="s">
        <v>215</v>
      </c>
      <c r="C252" s="234">
        <v>17531163</v>
      </c>
      <c r="D252" s="235">
        <v>2512.88</v>
      </c>
    </row>
    <row r="253" spans="1:4" ht="16.5" customHeight="1">
      <c r="A253" s="236">
        <v>5131011102</v>
      </c>
      <c r="B253" s="237" t="s">
        <v>961</v>
      </c>
      <c r="C253" s="234">
        <v>981818</v>
      </c>
      <c r="D253" s="235">
        <v>143.30000000000001</v>
      </c>
    </row>
    <row r="254" spans="1:4" ht="16.5" customHeight="1">
      <c r="A254" s="236">
        <v>5131011106</v>
      </c>
      <c r="B254" s="237" t="s">
        <v>418</v>
      </c>
      <c r="C254" s="234">
        <v>3890000</v>
      </c>
      <c r="D254" s="235">
        <v>553.49</v>
      </c>
    </row>
    <row r="255" spans="1:4" ht="16.5" customHeight="1">
      <c r="A255" s="236">
        <v>5131011107</v>
      </c>
      <c r="B255" s="237" t="s">
        <v>760</v>
      </c>
      <c r="C255" s="234">
        <v>953455</v>
      </c>
      <c r="D255" s="235">
        <v>135.47999999999999</v>
      </c>
    </row>
    <row r="256" spans="1:4" ht="16.5" customHeight="1">
      <c r="A256" s="236">
        <v>513101111</v>
      </c>
      <c r="B256" s="237" t="s">
        <v>215</v>
      </c>
      <c r="C256" s="234">
        <v>17531163</v>
      </c>
      <c r="D256" s="235">
        <v>2512.88</v>
      </c>
    </row>
    <row r="257" spans="1:4" ht="16.5" customHeight="1">
      <c r="A257" s="236">
        <v>5131011199</v>
      </c>
      <c r="B257" s="237" t="s">
        <v>419</v>
      </c>
      <c r="C257" s="234">
        <v>11705890</v>
      </c>
      <c r="D257" s="235">
        <v>1680.61</v>
      </c>
    </row>
    <row r="258" spans="1:4" ht="16.5" customHeight="1">
      <c r="A258" s="236">
        <v>514</v>
      </c>
      <c r="B258" s="237" t="s">
        <v>473</v>
      </c>
      <c r="C258" s="234">
        <v>643293551</v>
      </c>
      <c r="D258" s="235">
        <v>225712.72999999998</v>
      </c>
    </row>
    <row r="259" spans="1:4" ht="16.5" customHeight="1">
      <c r="A259" s="236">
        <v>51401</v>
      </c>
      <c r="B259" s="237" t="s">
        <v>474</v>
      </c>
      <c r="C259" s="234">
        <v>643293551</v>
      </c>
      <c r="D259" s="235">
        <v>225712.72999999998</v>
      </c>
    </row>
    <row r="260" spans="1:4" ht="16.5" customHeight="1">
      <c r="A260" s="236">
        <v>514011</v>
      </c>
      <c r="B260" s="237" t="s">
        <v>474</v>
      </c>
      <c r="C260" s="234">
        <v>643293551</v>
      </c>
      <c r="D260" s="235">
        <v>225712.72999999998</v>
      </c>
    </row>
    <row r="261" spans="1:4" ht="16.5" customHeight="1">
      <c r="A261" s="236">
        <v>5140111</v>
      </c>
      <c r="B261" s="237" t="s">
        <v>474</v>
      </c>
      <c r="C261" s="234">
        <v>643293551</v>
      </c>
      <c r="D261" s="235">
        <v>225712.72999999998</v>
      </c>
    </row>
    <row r="262" spans="1:4" ht="16.5" customHeight="1">
      <c r="A262" s="236">
        <v>51401112</v>
      </c>
      <c r="B262" s="237" t="s">
        <v>70</v>
      </c>
      <c r="C262" s="234">
        <v>12272533</v>
      </c>
      <c r="D262" s="235">
        <v>1750.84</v>
      </c>
    </row>
    <row r="263" spans="1:4" ht="16.5" customHeight="1">
      <c r="A263" s="236">
        <v>5140111201</v>
      </c>
      <c r="B263" s="237" t="s">
        <v>420</v>
      </c>
      <c r="C263" s="234">
        <v>12272533</v>
      </c>
      <c r="D263" s="235">
        <v>1750.84</v>
      </c>
    </row>
    <row r="264" spans="1:4" ht="16.5" customHeight="1">
      <c r="A264" s="236">
        <v>51401113</v>
      </c>
      <c r="B264" s="237" t="s">
        <v>475</v>
      </c>
      <c r="C264" s="234">
        <v>631021018</v>
      </c>
      <c r="D264" s="235">
        <v>223961.89</v>
      </c>
    </row>
    <row r="265" spans="1:4" ht="16.5" customHeight="1">
      <c r="A265" s="236">
        <v>5140111301</v>
      </c>
      <c r="B265" s="237" t="s">
        <v>404</v>
      </c>
      <c r="C265" s="234">
        <v>618426853</v>
      </c>
      <c r="D265" s="235">
        <v>203836.34</v>
      </c>
    </row>
    <row r="266" spans="1:4" ht="16.5" customHeight="1">
      <c r="A266" s="236">
        <v>5140111302</v>
      </c>
      <c r="B266" s="237" t="s">
        <v>405</v>
      </c>
      <c r="C266" s="234">
        <v>12594165</v>
      </c>
      <c r="D266" s="235">
        <v>20125.55</v>
      </c>
    </row>
    <row r="267" spans="1:4" ht="16.5" customHeight="1">
      <c r="A267" s="236">
        <v>515</v>
      </c>
      <c r="B267" s="237" t="s">
        <v>211</v>
      </c>
      <c r="C267" s="234">
        <v>8837319</v>
      </c>
      <c r="D267" s="235">
        <v>1261.6300000000001</v>
      </c>
    </row>
    <row r="268" spans="1:4" ht="16.5" customHeight="1">
      <c r="A268" s="236">
        <v>51501</v>
      </c>
      <c r="B268" s="237" t="s">
        <v>476</v>
      </c>
      <c r="C268" s="234">
        <v>8837319</v>
      </c>
      <c r="D268" s="235">
        <v>1261.6300000000001</v>
      </c>
    </row>
    <row r="269" spans="1:4" ht="16.5" customHeight="1">
      <c r="A269" s="236">
        <v>515011</v>
      </c>
      <c r="B269" s="237" t="s">
        <v>476</v>
      </c>
      <c r="C269" s="234">
        <v>8837319</v>
      </c>
      <c r="D269" s="235">
        <v>1261.6300000000001</v>
      </c>
    </row>
    <row r="270" spans="1:4" ht="16.5" customHeight="1">
      <c r="A270" s="236">
        <v>5150111</v>
      </c>
      <c r="B270" s="237" t="s">
        <v>476</v>
      </c>
      <c r="C270" s="234">
        <v>8837319</v>
      </c>
      <c r="D270" s="235">
        <v>1261.6300000000001</v>
      </c>
    </row>
    <row r="271" spans="1:4" ht="16.5" customHeight="1">
      <c r="A271" s="236">
        <v>51501111</v>
      </c>
      <c r="B271" s="237" t="s">
        <v>477</v>
      </c>
      <c r="C271" s="234">
        <v>7211747</v>
      </c>
      <c r="D271" s="235">
        <v>1028.8399999999999</v>
      </c>
    </row>
    <row r="272" spans="1:4" ht="16.5" customHeight="1">
      <c r="A272" s="236">
        <v>5150111102</v>
      </c>
      <c r="B272" s="237" t="s">
        <v>972</v>
      </c>
      <c r="C272" s="234">
        <v>6408612</v>
      </c>
      <c r="D272" s="235">
        <v>912.35</v>
      </c>
    </row>
    <row r="273" spans="1:4" ht="16.5" customHeight="1">
      <c r="A273" s="236">
        <v>5150111103</v>
      </c>
      <c r="B273" s="237" t="s">
        <v>421</v>
      </c>
      <c r="C273" s="234">
        <v>803135</v>
      </c>
      <c r="D273" s="235">
        <v>116.49</v>
      </c>
    </row>
    <row r="274" spans="1:4" ht="16.5" customHeight="1">
      <c r="A274" s="236">
        <v>51501112</v>
      </c>
      <c r="B274" s="237" t="s">
        <v>478</v>
      </c>
      <c r="C274" s="234">
        <v>587992</v>
      </c>
      <c r="D274" s="235">
        <v>84.63</v>
      </c>
    </row>
    <row r="275" spans="1:4" ht="16.5" customHeight="1">
      <c r="A275" s="236">
        <v>5150111201</v>
      </c>
      <c r="B275" s="237" t="s">
        <v>422</v>
      </c>
      <c r="C275" s="234">
        <v>587992</v>
      </c>
      <c r="D275" s="235">
        <v>84.63</v>
      </c>
    </row>
    <row r="276" spans="1:4" ht="16.5" customHeight="1">
      <c r="A276" s="236">
        <v>51501113</v>
      </c>
      <c r="B276" s="237" t="s">
        <v>479</v>
      </c>
      <c r="C276" s="234">
        <v>1037580</v>
      </c>
      <c r="D276" s="235">
        <v>148.16</v>
      </c>
    </row>
    <row r="277" spans="1:4" ht="16.5" customHeight="1">
      <c r="A277" s="236">
        <v>5150411101</v>
      </c>
      <c r="B277" s="237" t="s">
        <v>423</v>
      </c>
      <c r="C277" s="234">
        <v>25500</v>
      </c>
      <c r="D277" s="235">
        <v>3.65</v>
      </c>
    </row>
    <row r="278" spans="1:4" ht="16.5" customHeight="1">
      <c r="A278" s="236">
        <v>5150411102</v>
      </c>
      <c r="B278" s="237" t="s">
        <v>974</v>
      </c>
      <c r="C278" s="234">
        <v>1012080</v>
      </c>
      <c r="D278" s="235">
        <v>144.51</v>
      </c>
    </row>
    <row r="279" spans="1:4" ht="16.5" customHeight="1">
      <c r="A279" s="236">
        <v>52</v>
      </c>
      <c r="B279" s="237" t="s">
        <v>1176</v>
      </c>
      <c r="C279" s="234">
        <v>1718</v>
      </c>
      <c r="D279" s="235">
        <v>0.27</v>
      </c>
    </row>
    <row r="280" spans="1:4" ht="16.5" customHeight="1">
      <c r="A280" s="236">
        <v>521</v>
      </c>
      <c r="B280" s="237" t="s">
        <v>1176</v>
      </c>
      <c r="C280" s="234">
        <v>1718</v>
      </c>
      <c r="D280" s="235">
        <v>0.27</v>
      </c>
    </row>
    <row r="281" spans="1:4" ht="16.5" customHeight="1">
      <c r="A281" s="236">
        <v>52101</v>
      </c>
      <c r="B281" s="237" t="s">
        <v>1176</v>
      </c>
      <c r="C281" s="234">
        <v>1718</v>
      </c>
      <c r="D281" s="235">
        <v>0.27</v>
      </c>
    </row>
    <row r="282" spans="1:4" ht="16.5" customHeight="1">
      <c r="A282" s="236">
        <v>521011</v>
      </c>
      <c r="B282" s="237" t="s">
        <v>1176</v>
      </c>
      <c r="C282" s="234">
        <v>1718</v>
      </c>
      <c r="D282" s="235">
        <v>0.27</v>
      </c>
    </row>
    <row r="283" spans="1:4" ht="16.5" customHeight="1">
      <c r="A283" s="236">
        <v>5210111</v>
      </c>
      <c r="B283" s="237" t="s">
        <v>1176</v>
      </c>
      <c r="C283" s="234">
        <v>1718</v>
      </c>
      <c r="D283" s="235">
        <v>0.27</v>
      </c>
    </row>
    <row r="284" spans="1:4" ht="16.5" customHeight="1">
      <c r="A284" s="236">
        <v>52101111</v>
      </c>
      <c r="B284" s="237" t="s">
        <v>1176</v>
      </c>
      <c r="C284" s="234">
        <v>1718</v>
      </c>
      <c r="D284" s="235">
        <v>0.27</v>
      </c>
    </row>
    <row r="285" spans="1:4" ht="16.5" customHeight="1">
      <c r="A285" s="236">
        <v>5210111101</v>
      </c>
      <c r="B285" s="237" t="s">
        <v>1177</v>
      </c>
      <c r="C285" s="234">
        <v>1718</v>
      </c>
      <c r="D285" s="235">
        <v>0.27</v>
      </c>
    </row>
    <row r="286" spans="1:4" ht="12.75">
      <c r="A286" s="101"/>
      <c r="B286" s="238" t="s">
        <v>1050</v>
      </c>
      <c r="C286" s="239">
        <v>-731580715</v>
      </c>
      <c r="D286" s="240">
        <v>-70852.639999999999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21"/>
  <sheetViews>
    <sheetView showGridLines="0" topLeftCell="A225" zoomScale="90" zoomScaleNormal="90" workbookViewId="0">
      <selection activeCell="C23" sqref="C23"/>
    </sheetView>
  </sheetViews>
  <sheetFormatPr baseColWidth="10" defaultColWidth="9.140625" defaultRowHeight="12.75"/>
  <cols>
    <col min="1" max="1" width="1" style="100" customWidth="1"/>
    <col min="2" max="2" width="17.28515625" style="100" customWidth="1"/>
    <col min="3" max="3" width="67.140625" style="100" customWidth="1"/>
    <col min="4" max="4" width="25" style="100" customWidth="1"/>
    <col min="5" max="5" width="2" style="100" customWidth="1"/>
    <col min="6" max="6" width="19.42578125" style="511" customWidth="1"/>
    <col min="7" max="7" width="15.28515625" style="100" customWidth="1"/>
    <col min="8" max="256" width="9.140625" style="100"/>
    <col min="257" max="257" width="1" style="100" customWidth="1"/>
    <col min="258" max="258" width="17.28515625" style="100" customWidth="1"/>
    <col min="259" max="259" width="67.140625" style="100" customWidth="1"/>
    <col min="260" max="260" width="28.42578125" style="100" customWidth="1"/>
    <col min="261" max="261" width="2" style="100" customWidth="1"/>
    <col min="262" max="262" width="17.7109375" style="100" customWidth="1"/>
    <col min="263" max="512" width="9.140625" style="100"/>
    <col min="513" max="513" width="1" style="100" customWidth="1"/>
    <col min="514" max="514" width="17.28515625" style="100" customWidth="1"/>
    <col min="515" max="515" width="67.140625" style="100" customWidth="1"/>
    <col min="516" max="516" width="28.42578125" style="100" customWidth="1"/>
    <col min="517" max="517" width="2" style="100" customWidth="1"/>
    <col min="518" max="518" width="17.7109375" style="100" customWidth="1"/>
    <col min="519" max="768" width="9.140625" style="100"/>
    <col min="769" max="769" width="1" style="100" customWidth="1"/>
    <col min="770" max="770" width="17.28515625" style="100" customWidth="1"/>
    <col min="771" max="771" width="67.140625" style="100" customWidth="1"/>
    <col min="772" max="772" width="28.42578125" style="100" customWidth="1"/>
    <col min="773" max="773" width="2" style="100" customWidth="1"/>
    <col min="774" max="774" width="17.7109375" style="100" customWidth="1"/>
    <col min="775" max="1024" width="9.140625" style="100"/>
    <col min="1025" max="1025" width="1" style="100" customWidth="1"/>
    <col min="1026" max="1026" width="17.28515625" style="100" customWidth="1"/>
    <col min="1027" max="1027" width="67.140625" style="100" customWidth="1"/>
    <col min="1028" max="1028" width="28.42578125" style="100" customWidth="1"/>
    <col min="1029" max="1029" width="2" style="100" customWidth="1"/>
    <col min="1030" max="1030" width="17.7109375" style="100" customWidth="1"/>
    <col min="1031" max="1280" width="9.140625" style="100"/>
    <col min="1281" max="1281" width="1" style="100" customWidth="1"/>
    <col min="1282" max="1282" width="17.28515625" style="100" customWidth="1"/>
    <col min="1283" max="1283" width="67.140625" style="100" customWidth="1"/>
    <col min="1284" max="1284" width="28.42578125" style="100" customWidth="1"/>
    <col min="1285" max="1285" width="2" style="100" customWidth="1"/>
    <col min="1286" max="1286" width="17.7109375" style="100" customWidth="1"/>
    <col min="1287" max="1536" width="9.140625" style="100"/>
    <col min="1537" max="1537" width="1" style="100" customWidth="1"/>
    <col min="1538" max="1538" width="17.28515625" style="100" customWidth="1"/>
    <col min="1539" max="1539" width="67.140625" style="100" customWidth="1"/>
    <col min="1540" max="1540" width="28.42578125" style="100" customWidth="1"/>
    <col min="1541" max="1541" width="2" style="100" customWidth="1"/>
    <col min="1542" max="1542" width="17.7109375" style="100" customWidth="1"/>
    <col min="1543" max="1792" width="9.140625" style="100"/>
    <col min="1793" max="1793" width="1" style="100" customWidth="1"/>
    <col min="1794" max="1794" width="17.28515625" style="100" customWidth="1"/>
    <col min="1795" max="1795" width="67.140625" style="100" customWidth="1"/>
    <col min="1796" max="1796" width="28.42578125" style="100" customWidth="1"/>
    <col min="1797" max="1797" width="2" style="100" customWidth="1"/>
    <col min="1798" max="1798" width="17.7109375" style="100" customWidth="1"/>
    <col min="1799" max="2048" width="9.140625" style="100"/>
    <col min="2049" max="2049" width="1" style="100" customWidth="1"/>
    <col min="2050" max="2050" width="17.28515625" style="100" customWidth="1"/>
    <col min="2051" max="2051" width="67.140625" style="100" customWidth="1"/>
    <col min="2052" max="2052" width="28.42578125" style="100" customWidth="1"/>
    <col min="2053" max="2053" width="2" style="100" customWidth="1"/>
    <col min="2054" max="2054" width="17.7109375" style="100" customWidth="1"/>
    <col min="2055" max="2304" width="9.140625" style="100"/>
    <col min="2305" max="2305" width="1" style="100" customWidth="1"/>
    <col min="2306" max="2306" width="17.28515625" style="100" customWidth="1"/>
    <col min="2307" max="2307" width="67.140625" style="100" customWidth="1"/>
    <col min="2308" max="2308" width="28.42578125" style="100" customWidth="1"/>
    <col min="2309" max="2309" width="2" style="100" customWidth="1"/>
    <col min="2310" max="2310" width="17.7109375" style="100" customWidth="1"/>
    <col min="2311" max="2560" width="9.140625" style="100"/>
    <col min="2561" max="2561" width="1" style="100" customWidth="1"/>
    <col min="2562" max="2562" width="17.28515625" style="100" customWidth="1"/>
    <col min="2563" max="2563" width="67.140625" style="100" customWidth="1"/>
    <col min="2564" max="2564" width="28.42578125" style="100" customWidth="1"/>
    <col min="2565" max="2565" width="2" style="100" customWidth="1"/>
    <col min="2566" max="2566" width="17.7109375" style="100" customWidth="1"/>
    <col min="2567" max="2816" width="9.140625" style="100"/>
    <col min="2817" max="2817" width="1" style="100" customWidth="1"/>
    <col min="2818" max="2818" width="17.28515625" style="100" customWidth="1"/>
    <col min="2819" max="2819" width="67.140625" style="100" customWidth="1"/>
    <col min="2820" max="2820" width="28.42578125" style="100" customWidth="1"/>
    <col min="2821" max="2821" width="2" style="100" customWidth="1"/>
    <col min="2822" max="2822" width="17.7109375" style="100" customWidth="1"/>
    <col min="2823" max="3072" width="9.140625" style="100"/>
    <col min="3073" max="3073" width="1" style="100" customWidth="1"/>
    <col min="3074" max="3074" width="17.28515625" style="100" customWidth="1"/>
    <col min="3075" max="3075" width="67.140625" style="100" customWidth="1"/>
    <col min="3076" max="3076" width="28.42578125" style="100" customWidth="1"/>
    <col min="3077" max="3077" width="2" style="100" customWidth="1"/>
    <col min="3078" max="3078" width="17.7109375" style="100" customWidth="1"/>
    <col min="3079" max="3328" width="9.140625" style="100"/>
    <col min="3329" max="3329" width="1" style="100" customWidth="1"/>
    <col min="3330" max="3330" width="17.28515625" style="100" customWidth="1"/>
    <col min="3331" max="3331" width="67.140625" style="100" customWidth="1"/>
    <col min="3332" max="3332" width="28.42578125" style="100" customWidth="1"/>
    <col min="3333" max="3333" width="2" style="100" customWidth="1"/>
    <col min="3334" max="3334" width="17.7109375" style="100" customWidth="1"/>
    <col min="3335" max="3584" width="9.140625" style="100"/>
    <col min="3585" max="3585" width="1" style="100" customWidth="1"/>
    <col min="3586" max="3586" width="17.28515625" style="100" customWidth="1"/>
    <col min="3587" max="3587" width="67.140625" style="100" customWidth="1"/>
    <col min="3588" max="3588" width="28.42578125" style="100" customWidth="1"/>
    <col min="3589" max="3589" width="2" style="100" customWidth="1"/>
    <col min="3590" max="3590" width="17.7109375" style="100" customWidth="1"/>
    <col min="3591" max="3840" width="9.140625" style="100"/>
    <col min="3841" max="3841" width="1" style="100" customWidth="1"/>
    <col min="3842" max="3842" width="17.28515625" style="100" customWidth="1"/>
    <col min="3843" max="3843" width="67.140625" style="100" customWidth="1"/>
    <col min="3844" max="3844" width="28.42578125" style="100" customWidth="1"/>
    <col min="3845" max="3845" width="2" style="100" customWidth="1"/>
    <col min="3846" max="3846" width="17.7109375" style="100" customWidth="1"/>
    <col min="3847" max="4096" width="9.140625" style="100"/>
    <col min="4097" max="4097" width="1" style="100" customWidth="1"/>
    <col min="4098" max="4098" width="17.28515625" style="100" customWidth="1"/>
    <col min="4099" max="4099" width="67.140625" style="100" customWidth="1"/>
    <col min="4100" max="4100" width="28.42578125" style="100" customWidth="1"/>
    <col min="4101" max="4101" width="2" style="100" customWidth="1"/>
    <col min="4102" max="4102" width="17.7109375" style="100" customWidth="1"/>
    <col min="4103" max="4352" width="9.140625" style="100"/>
    <col min="4353" max="4353" width="1" style="100" customWidth="1"/>
    <col min="4354" max="4354" width="17.28515625" style="100" customWidth="1"/>
    <col min="4355" max="4355" width="67.140625" style="100" customWidth="1"/>
    <col min="4356" max="4356" width="28.42578125" style="100" customWidth="1"/>
    <col min="4357" max="4357" width="2" style="100" customWidth="1"/>
    <col min="4358" max="4358" width="17.7109375" style="100" customWidth="1"/>
    <col min="4359" max="4608" width="9.140625" style="100"/>
    <col min="4609" max="4609" width="1" style="100" customWidth="1"/>
    <col min="4610" max="4610" width="17.28515625" style="100" customWidth="1"/>
    <col min="4611" max="4611" width="67.140625" style="100" customWidth="1"/>
    <col min="4612" max="4612" width="28.42578125" style="100" customWidth="1"/>
    <col min="4613" max="4613" width="2" style="100" customWidth="1"/>
    <col min="4614" max="4614" width="17.7109375" style="100" customWidth="1"/>
    <col min="4615" max="4864" width="9.140625" style="100"/>
    <col min="4865" max="4865" width="1" style="100" customWidth="1"/>
    <col min="4866" max="4866" width="17.28515625" style="100" customWidth="1"/>
    <col min="4867" max="4867" width="67.140625" style="100" customWidth="1"/>
    <col min="4868" max="4868" width="28.42578125" style="100" customWidth="1"/>
    <col min="4869" max="4869" width="2" style="100" customWidth="1"/>
    <col min="4870" max="4870" width="17.7109375" style="100" customWidth="1"/>
    <col min="4871" max="5120" width="9.140625" style="100"/>
    <col min="5121" max="5121" width="1" style="100" customWidth="1"/>
    <col min="5122" max="5122" width="17.28515625" style="100" customWidth="1"/>
    <col min="5123" max="5123" width="67.140625" style="100" customWidth="1"/>
    <col min="5124" max="5124" width="28.42578125" style="100" customWidth="1"/>
    <col min="5125" max="5125" width="2" style="100" customWidth="1"/>
    <col min="5126" max="5126" width="17.7109375" style="100" customWidth="1"/>
    <col min="5127" max="5376" width="9.140625" style="100"/>
    <col min="5377" max="5377" width="1" style="100" customWidth="1"/>
    <col min="5378" max="5378" width="17.28515625" style="100" customWidth="1"/>
    <col min="5379" max="5379" width="67.140625" style="100" customWidth="1"/>
    <col min="5380" max="5380" width="28.42578125" style="100" customWidth="1"/>
    <col min="5381" max="5381" width="2" style="100" customWidth="1"/>
    <col min="5382" max="5382" width="17.7109375" style="100" customWidth="1"/>
    <col min="5383" max="5632" width="9.140625" style="100"/>
    <col min="5633" max="5633" width="1" style="100" customWidth="1"/>
    <col min="5634" max="5634" width="17.28515625" style="100" customWidth="1"/>
    <col min="5635" max="5635" width="67.140625" style="100" customWidth="1"/>
    <col min="5636" max="5636" width="28.42578125" style="100" customWidth="1"/>
    <col min="5637" max="5637" width="2" style="100" customWidth="1"/>
    <col min="5638" max="5638" width="17.7109375" style="100" customWidth="1"/>
    <col min="5639" max="5888" width="9.140625" style="100"/>
    <col min="5889" max="5889" width="1" style="100" customWidth="1"/>
    <col min="5890" max="5890" width="17.28515625" style="100" customWidth="1"/>
    <col min="5891" max="5891" width="67.140625" style="100" customWidth="1"/>
    <col min="5892" max="5892" width="28.42578125" style="100" customWidth="1"/>
    <col min="5893" max="5893" width="2" style="100" customWidth="1"/>
    <col min="5894" max="5894" width="17.7109375" style="100" customWidth="1"/>
    <col min="5895" max="6144" width="9.140625" style="100"/>
    <col min="6145" max="6145" width="1" style="100" customWidth="1"/>
    <col min="6146" max="6146" width="17.28515625" style="100" customWidth="1"/>
    <col min="6147" max="6147" width="67.140625" style="100" customWidth="1"/>
    <col min="6148" max="6148" width="28.42578125" style="100" customWidth="1"/>
    <col min="6149" max="6149" width="2" style="100" customWidth="1"/>
    <col min="6150" max="6150" width="17.7109375" style="100" customWidth="1"/>
    <col min="6151" max="6400" width="9.140625" style="100"/>
    <col min="6401" max="6401" width="1" style="100" customWidth="1"/>
    <col min="6402" max="6402" width="17.28515625" style="100" customWidth="1"/>
    <col min="6403" max="6403" width="67.140625" style="100" customWidth="1"/>
    <col min="6404" max="6404" width="28.42578125" style="100" customWidth="1"/>
    <col min="6405" max="6405" width="2" style="100" customWidth="1"/>
    <col min="6406" max="6406" width="17.7109375" style="100" customWidth="1"/>
    <col min="6407" max="6656" width="9.140625" style="100"/>
    <col min="6657" max="6657" width="1" style="100" customWidth="1"/>
    <col min="6658" max="6658" width="17.28515625" style="100" customWidth="1"/>
    <col min="6659" max="6659" width="67.140625" style="100" customWidth="1"/>
    <col min="6660" max="6660" width="28.42578125" style="100" customWidth="1"/>
    <col min="6661" max="6661" width="2" style="100" customWidth="1"/>
    <col min="6662" max="6662" width="17.7109375" style="100" customWidth="1"/>
    <col min="6663" max="6912" width="9.140625" style="100"/>
    <col min="6913" max="6913" width="1" style="100" customWidth="1"/>
    <col min="6914" max="6914" width="17.28515625" style="100" customWidth="1"/>
    <col min="6915" max="6915" width="67.140625" style="100" customWidth="1"/>
    <col min="6916" max="6916" width="28.42578125" style="100" customWidth="1"/>
    <col min="6917" max="6917" width="2" style="100" customWidth="1"/>
    <col min="6918" max="6918" width="17.7109375" style="100" customWidth="1"/>
    <col min="6919" max="7168" width="9.140625" style="100"/>
    <col min="7169" max="7169" width="1" style="100" customWidth="1"/>
    <col min="7170" max="7170" width="17.28515625" style="100" customWidth="1"/>
    <col min="7171" max="7171" width="67.140625" style="100" customWidth="1"/>
    <col min="7172" max="7172" width="28.42578125" style="100" customWidth="1"/>
    <col min="7173" max="7173" width="2" style="100" customWidth="1"/>
    <col min="7174" max="7174" width="17.7109375" style="100" customWidth="1"/>
    <col min="7175" max="7424" width="9.140625" style="100"/>
    <col min="7425" max="7425" width="1" style="100" customWidth="1"/>
    <col min="7426" max="7426" width="17.28515625" style="100" customWidth="1"/>
    <col min="7427" max="7427" width="67.140625" style="100" customWidth="1"/>
    <col min="7428" max="7428" width="28.42578125" style="100" customWidth="1"/>
    <col min="7429" max="7429" width="2" style="100" customWidth="1"/>
    <col min="7430" max="7430" width="17.7109375" style="100" customWidth="1"/>
    <col min="7431" max="7680" width="9.140625" style="100"/>
    <col min="7681" max="7681" width="1" style="100" customWidth="1"/>
    <col min="7682" max="7682" width="17.28515625" style="100" customWidth="1"/>
    <col min="7683" max="7683" width="67.140625" style="100" customWidth="1"/>
    <col min="7684" max="7684" width="28.42578125" style="100" customWidth="1"/>
    <col min="7685" max="7685" width="2" style="100" customWidth="1"/>
    <col min="7686" max="7686" width="17.7109375" style="100" customWidth="1"/>
    <col min="7687" max="7936" width="9.140625" style="100"/>
    <col min="7937" max="7937" width="1" style="100" customWidth="1"/>
    <col min="7938" max="7938" width="17.28515625" style="100" customWidth="1"/>
    <col min="7939" max="7939" width="67.140625" style="100" customWidth="1"/>
    <col min="7940" max="7940" width="28.42578125" style="100" customWidth="1"/>
    <col min="7941" max="7941" width="2" style="100" customWidth="1"/>
    <col min="7942" max="7942" width="17.7109375" style="100" customWidth="1"/>
    <col min="7943" max="8192" width="9.140625" style="100"/>
    <col min="8193" max="8193" width="1" style="100" customWidth="1"/>
    <col min="8194" max="8194" width="17.28515625" style="100" customWidth="1"/>
    <col min="8195" max="8195" width="67.140625" style="100" customWidth="1"/>
    <col min="8196" max="8196" width="28.42578125" style="100" customWidth="1"/>
    <col min="8197" max="8197" width="2" style="100" customWidth="1"/>
    <col min="8198" max="8198" width="17.7109375" style="100" customWidth="1"/>
    <col min="8199" max="8448" width="9.140625" style="100"/>
    <col min="8449" max="8449" width="1" style="100" customWidth="1"/>
    <col min="8450" max="8450" width="17.28515625" style="100" customWidth="1"/>
    <col min="8451" max="8451" width="67.140625" style="100" customWidth="1"/>
    <col min="8452" max="8452" width="28.42578125" style="100" customWidth="1"/>
    <col min="8453" max="8453" width="2" style="100" customWidth="1"/>
    <col min="8454" max="8454" width="17.7109375" style="100" customWidth="1"/>
    <col min="8455" max="8704" width="9.140625" style="100"/>
    <col min="8705" max="8705" width="1" style="100" customWidth="1"/>
    <col min="8706" max="8706" width="17.28515625" style="100" customWidth="1"/>
    <col min="8707" max="8707" width="67.140625" style="100" customWidth="1"/>
    <col min="8708" max="8708" width="28.42578125" style="100" customWidth="1"/>
    <col min="8709" max="8709" width="2" style="100" customWidth="1"/>
    <col min="8710" max="8710" width="17.7109375" style="100" customWidth="1"/>
    <col min="8711" max="8960" width="9.140625" style="100"/>
    <col min="8961" max="8961" width="1" style="100" customWidth="1"/>
    <col min="8962" max="8962" width="17.28515625" style="100" customWidth="1"/>
    <col min="8963" max="8963" width="67.140625" style="100" customWidth="1"/>
    <col min="8964" max="8964" width="28.42578125" style="100" customWidth="1"/>
    <col min="8965" max="8965" width="2" style="100" customWidth="1"/>
    <col min="8966" max="8966" width="17.7109375" style="100" customWidth="1"/>
    <col min="8967" max="9216" width="9.140625" style="100"/>
    <col min="9217" max="9217" width="1" style="100" customWidth="1"/>
    <col min="9218" max="9218" width="17.28515625" style="100" customWidth="1"/>
    <col min="9219" max="9219" width="67.140625" style="100" customWidth="1"/>
    <col min="9220" max="9220" width="28.42578125" style="100" customWidth="1"/>
    <col min="9221" max="9221" width="2" style="100" customWidth="1"/>
    <col min="9222" max="9222" width="17.7109375" style="100" customWidth="1"/>
    <col min="9223" max="9472" width="9.140625" style="100"/>
    <col min="9473" max="9473" width="1" style="100" customWidth="1"/>
    <col min="9474" max="9474" width="17.28515625" style="100" customWidth="1"/>
    <col min="9475" max="9475" width="67.140625" style="100" customWidth="1"/>
    <col min="9476" max="9476" width="28.42578125" style="100" customWidth="1"/>
    <col min="9477" max="9477" width="2" style="100" customWidth="1"/>
    <col min="9478" max="9478" width="17.7109375" style="100" customWidth="1"/>
    <col min="9479" max="9728" width="9.140625" style="100"/>
    <col min="9729" max="9729" width="1" style="100" customWidth="1"/>
    <col min="9730" max="9730" width="17.28515625" style="100" customWidth="1"/>
    <col min="9731" max="9731" width="67.140625" style="100" customWidth="1"/>
    <col min="9732" max="9732" width="28.42578125" style="100" customWidth="1"/>
    <col min="9733" max="9733" width="2" style="100" customWidth="1"/>
    <col min="9734" max="9734" width="17.7109375" style="100" customWidth="1"/>
    <col min="9735" max="9984" width="9.140625" style="100"/>
    <col min="9985" max="9985" width="1" style="100" customWidth="1"/>
    <col min="9986" max="9986" width="17.28515625" style="100" customWidth="1"/>
    <col min="9987" max="9987" width="67.140625" style="100" customWidth="1"/>
    <col min="9988" max="9988" width="28.42578125" style="100" customWidth="1"/>
    <col min="9989" max="9989" width="2" style="100" customWidth="1"/>
    <col min="9990" max="9990" width="17.7109375" style="100" customWidth="1"/>
    <col min="9991" max="10240" width="9.140625" style="100"/>
    <col min="10241" max="10241" width="1" style="100" customWidth="1"/>
    <col min="10242" max="10242" width="17.28515625" style="100" customWidth="1"/>
    <col min="10243" max="10243" width="67.140625" style="100" customWidth="1"/>
    <col min="10244" max="10244" width="28.42578125" style="100" customWidth="1"/>
    <col min="10245" max="10245" width="2" style="100" customWidth="1"/>
    <col min="10246" max="10246" width="17.7109375" style="100" customWidth="1"/>
    <col min="10247" max="10496" width="9.140625" style="100"/>
    <col min="10497" max="10497" width="1" style="100" customWidth="1"/>
    <col min="10498" max="10498" width="17.28515625" style="100" customWidth="1"/>
    <col min="10499" max="10499" width="67.140625" style="100" customWidth="1"/>
    <col min="10500" max="10500" width="28.42578125" style="100" customWidth="1"/>
    <col min="10501" max="10501" width="2" style="100" customWidth="1"/>
    <col min="10502" max="10502" width="17.7109375" style="100" customWidth="1"/>
    <col min="10503" max="10752" width="9.140625" style="100"/>
    <col min="10753" max="10753" width="1" style="100" customWidth="1"/>
    <col min="10754" max="10754" width="17.28515625" style="100" customWidth="1"/>
    <col min="10755" max="10755" width="67.140625" style="100" customWidth="1"/>
    <col min="10756" max="10756" width="28.42578125" style="100" customWidth="1"/>
    <col min="10757" max="10757" width="2" style="100" customWidth="1"/>
    <col min="10758" max="10758" width="17.7109375" style="100" customWidth="1"/>
    <col min="10759" max="11008" width="9.140625" style="100"/>
    <col min="11009" max="11009" width="1" style="100" customWidth="1"/>
    <col min="11010" max="11010" width="17.28515625" style="100" customWidth="1"/>
    <col min="11011" max="11011" width="67.140625" style="100" customWidth="1"/>
    <col min="11012" max="11012" width="28.42578125" style="100" customWidth="1"/>
    <col min="11013" max="11013" width="2" style="100" customWidth="1"/>
    <col min="11014" max="11014" width="17.7109375" style="100" customWidth="1"/>
    <col min="11015" max="11264" width="9.140625" style="100"/>
    <col min="11265" max="11265" width="1" style="100" customWidth="1"/>
    <col min="11266" max="11266" width="17.28515625" style="100" customWidth="1"/>
    <col min="11267" max="11267" width="67.140625" style="100" customWidth="1"/>
    <col min="11268" max="11268" width="28.42578125" style="100" customWidth="1"/>
    <col min="11269" max="11269" width="2" style="100" customWidth="1"/>
    <col min="11270" max="11270" width="17.7109375" style="100" customWidth="1"/>
    <col min="11271" max="11520" width="9.140625" style="100"/>
    <col min="11521" max="11521" width="1" style="100" customWidth="1"/>
    <col min="11522" max="11522" width="17.28515625" style="100" customWidth="1"/>
    <col min="11523" max="11523" width="67.140625" style="100" customWidth="1"/>
    <col min="11524" max="11524" width="28.42578125" style="100" customWidth="1"/>
    <col min="11525" max="11525" width="2" style="100" customWidth="1"/>
    <col min="11526" max="11526" width="17.7109375" style="100" customWidth="1"/>
    <col min="11527" max="11776" width="9.140625" style="100"/>
    <col min="11777" max="11777" width="1" style="100" customWidth="1"/>
    <col min="11778" max="11778" width="17.28515625" style="100" customWidth="1"/>
    <col min="11779" max="11779" width="67.140625" style="100" customWidth="1"/>
    <col min="11780" max="11780" width="28.42578125" style="100" customWidth="1"/>
    <col min="11781" max="11781" width="2" style="100" customWidth="1"/>
    <col min="11782" max="11782" width="17.7109375" style="100" customWidth="1"/>
    <col min="11783" max="12032" width="9.140625" style="100"/>
    <col min="12033" max="12033" width="1" style="100" customWidth="1"/>
    <col min="12034" max="12034" width="17.28515625" style="100" customWidth="1"/>
    <col min="12035" max="12035" width="67.140625" style="100" customWidth="1"/>
    <col min="12036" max="12036" width="28.42578125" style="100" customWidth="1"/>
    <col min="12037" max="12037" width="2" style="100" customWidth="1"/>
    <col min="12038" max="12038" width="17.7109375" style="100" customWidth="1"/>
    <col min="12039" max="12288" width="9.140625" style="100"/>
    <col min="12289" max="12289" width="1" style="100" customWidth="1"/>
    <col min="12290" max="12290" width="17.28515625" style="100" customWidth="1"/>
    <col min="12291" max="12291" width="67.140625" style="100" customWidth="1"/>
    <col min="12292" max="12292" width="28.42578125" style="100" customWidth="1"/>
    <col min="12293" max="12293" width="2" style="100" customWidth="1"/>
    <col min="12294" max="12294" width="17.7109375" style="100" customWidth="1"/>
    <col min="12295" max="12544" width="9.140625" style="100"/>
    <col min="12545" max="12545" width="1" style="100" customWidth="1"/>
    <col min="12546" max="12546" width="17.28515625" style="100" customWidth="1"/>
    <col min="12547" max="12547" width="67.140625" style="100" customWidth="1"/>
    <col min="12548" max="12548" width="28.42578125" style="100" customWidth="1"/>
    <col min="12549" max="12549" width="2" style="100" customWidth="1"/>
    <col min="12550" max="12550" width="17.7109375" style="100" customWidth="1"/>
    <col min="12551" max="12800" width="9.140625" style="100"/>
    <col min="12801" max="12801" width="1" style="100" customWidth="1"/>
    <col min="12802" max="12802" width="17.28515625" style="100" customWidth="1"/>
    <col min="12803" max="12803" width="67.140625" style="100" customWidth="1"/>
    <col min="12804" max="12804" width="28.42578125" style="100" customWidth="1"/>
    <col min="12805" max="12805" width="2" style="100" customWidth="1"/>
    <col min="12806" max="12806" width="17.7109375" style="100" customWidth="1"/>
    <col min="12807" max="13056" width="9.140625" style="100"/>
    <col min="13057" max="13057" width="1" style="100" customWidth="1"/>
    <col min="13058" max="13058" width="17.28515625" style="100" customWidth="1"/>
    <col min="13059" max="13059" width="67.140625" style="100" customWidth="1"/>
    <col min="13060" max="13060" width="28.42578125" style="100" customWidth="1"/>
    <col min="13061" max="13061" width="2" style="100" customWidth="1"/>
    <col min="13062" max="13062" width="17.7109375" style="100" customWidth="1"/>
    <col min="13063" max="13312" width="9.140625" style="100"/>
    <col min="13313" max="13313" width="1" style="100" customWidth="1"/>
    <col min="13314" max="13314" width="17.28515625" style="100" customWidth="1"/>
    <col min="13315" max="13315" width="67.140625" style="100" customWidth="1"/>
    <col min="13316" max="13316" width="28.42578125" style="100" customWidth="1"/>
    <col min="13317" max="13317" width="2" style="100" customWidth="1"/>
    <col min="13318" max="13318" width="17.7109375" style="100" customWidth="1"/>
    <col min="13319" max="13568" width="9.140625" style="100"/>
    <col min="13569" max="13569" width="1" style="100" customWidth="1"/>
    <col min="13570" max="13570" width="17.28515625" style="100" customWidth="1"/>
    <col min="13571" max="13571" width="67.140625" style="100" customWidth="1"/>
    <col min="13572" max="13572" width="28.42578125" style="100" customWidth="1"/>
    <col min="13573" max="13573" width="2" style="100" customWidth="1"/>
    <col min="13574" max="13574" width="17.7109375" style="100" customWidth="1"/>
    <col min="13575" max="13824" width="9.140625" style="100"/>
    <col min="13825" max="13825" width="1" style="100" customWidth="1"/>
    <col min="13826" max="13826" width="17.28515625" style="100" customWidth="1"/>
    <col min="13827" max="13827" width="67.140625" style="100" customWidth="1"/>
    <col min="13828" max="13828" width="28.42578125" style="100" customWidth="1"/>
    <col min="13829" max="13829" width="2" style="100" customWidth="1"/>
    <col min="13830" max="13830" width="17.7109375" style="100" customWidth="1"/>
    <col min="13831" max="14080" width="9.140625" style="100"/>
    <col min="14081" max="14081" width="1" style="100" customWidth="1"/>
    <col min="14082" max="14082" width="17.28515625" style="100" customWidth="1"/>
    <col min="14083" max="14083" width="67.140625" style="100" customWidth="1"/>
    <col min="14084" max="14084" width="28.42578125" style="100" customWidth="1"/>
    <col min="14085" max="14085" width="2" style="100" customWidth="1"/>
    <col min="14086" max="14086" width="17.7109375" style="100" customWidth="1"/>
    <col min="14087" max="14336" width="9.140625" style="100"/>
    <col min="14337" max="14337" width="1" style="100" customWidth="1"/>
    <col min="14338" max="14338" width="17.28515625" style="100" customWidth="1"/>
    <col min="14339" max="14339" width="67.140625" style="100" customWidth="1"/>
    <col min="14340" max="14340" width="28.42578125" style="100" customWidth="1"/>
    <col min="14341" max="14341" width="2" style="100" customWidth="1"/>
    <col min="14342" max="14342" width="17.7109375" style="100" customWidth="1"/>
    <col min="14343" max="14592" width="9.140625" style="100"/>
    <col min="14593" max="14593" width="1" style="100" customWidth="1"/>
    <col min="14594" max="14594" width="17.28515625" style="100" customWidth="1"/>
    <col min="14595" max="14595" width="67.140625" style="100" customWidth="1"/>
    <col min="14596" max="14596" width="28.42578125" style="100" customWidth="1"/>
    <col min="14597" max="14597" width="2" style="100" customWidth="1"/>
    <col min="14598" max="14598" width="17.7109375" style="100" customWidth="1"/>
    <col min="14599" max="14848" width="9.140625" style="100"/>
    <col min="14849" max="14849" width="1" style="100" customWidth="1"/>
    <col min="14850" max="14850" width="17.28515625" style="100" customWidth="1"/>
    <col min="14851" max="14851" width="67.140625" style="100" customWidth="1"/>
    <col min="14852" max="14852" width="28.42578125" style="100" customWidth="1"/>
    <col min="14853" max="14853" width="2" style="100" customWidth="1"/>
    <col min="14854" max="14854" width="17.7109375" style="100" customWidth="1"/>
    <col min="14855" max="15104" width="9.140625" style="100"/>
    <col min="15105" max="15105" width="1" style="100" customWidth="1"/>
    <col min="15106" max="15106" width="17.28515625" style="100" customWidth="1"/>
    <col min="15107" max="15107" width="67.140625" style="100" customWidth="1"/>
    <col min="15108" max="15108" width="28.42578125" style="100" customWidth="1"/>
    <col min="15109" max="15109" width="2" style="100" customWidth="1"/>
    <col min="15110" max="15110" width="17.7109375" style="100" customWidth="1"/>
    <col min="15111" max="15360" width="9.140625" style="100"/>
    <col min="15361" max="15361" width="1" style="100" customWidth="1"/>
    <col min="15362" max="15362" width="17.28515625" style="100" customWidth="1"/>
    <col min="15363" max="15363" width="67.140625" style="100" customWidth="1"/>
    <col min="15364" max="15364" width="28.42578125" style="100" customWidth="1"/>
    <col min="15365" max="15365" width="2" style="100" customWidth="1"/>
    <col min="15366" max="15366" width="17.7109375" style="100" customWidth="1"/>
    <col min="15367" max="15616" width="9.140625" style="100"/>
    <col min="15617" max="15617" width="1" style="100" customWidth="1"/>
    <col min="15618" max="15618" width="17.28515625" style="100" customWidth="1"/>
    <col min="15619" max="15619" width="67.140625" style="100" customWidth="1"/>
    <col min="15620" max="15620" width="28.42578125" style="100" customWidth="1"/>
    <col min="15621" max="15621" width="2" style="100" customWidth="1"/>
    <col min="15622" max="15622" width="17.7109375" style="100" customWidth="1"/>
    <col min="15623" max="15872" width="9.140625" style="100"/>
    <col min="15873" max="15873" width="1" style="100" customWidth="1"/>
    <col min="15874" max="15874" width="17.28515625" style="100" customWidth="1"/>
    <col min="15875" max="15875" width="67.140625" style="100" customWidth="1"/>
    <col min="15876" max="15876" width="28.42578125" style="100" customWidth="1"/>
    <col min="15877" max="15877" width="2" style="100" customWidth="1"/>
    <col min="15878" max="15878" width="17.7109375" style="100" customWidth="1"/>
    <col min="15879" max="16128" width="9.140625" style="100"/>
    <col min="16129" max="16129" width="1" style="100" customWidth="1"/>
    <col min="16130" max="16130" width="17.28515625" style="100" customWidth="1"/>
    <col min="16131" max="16131" width="67.140625" style="100" customWidth="1"/>
    <col min="16132" max="16132" width="28.42578125" style="100" customWidth="1"/>
    <col min="16133" max="16133" width="2" style="100" customWidth="1"/>
    <col min="16134" max="16134" width="17.7109375" style="100" customWidth="1"/>
    <col min="16135" max="16384" width="9.140625" style="100"/>
  </cols>
  <sheetData>
    <row r="1" spans="1:6" ht="19.5" customHeight="1">
      <c r="C1" s="504" t="s">
        <v>1180</v>
      </c>
      <c r="D1" s="505"/>
    </row>
    <row r="2" spans="1:6" ht="20.45" customHeight="1">
      <c r="C2" s="506" t="s">
        <v>1277</v>
      </c>
    </row>
    <row r="3" spans="1:6" ht="15" customHeight="1">
      <c r="B3" s="507"/>
      <c r="C3" s="504"/>
    </row>
    <row r="4" spans="1:6" ht="15.75" customHeight="1">
      <c r="C4" s="508" t="s">
        <v>1278</v>
      </c>
    </row>
    <row r="5" spans="1:6" ht="14.25" customHeight="1">
      <c r="A5" s="516"/>
      <c r="B5" s="517" t="s">
        <v>1</v>
      </c>
      <c r="C5" s="517" t="s">
        <v>1279</v>
      </c>
      <c r="D5" s="518" t="s">
        <v>6</v>
      </c>
      <c r="E5" s="516"/>
      <c r="F5" s="519" t="s">
        <v>0</v>
      </c>
    </row>
    <row r="6" spans="1:6" ht="16.5" customHeight="1">
      <c r="B6" s="255">
        <v>1</v>
      </c>
      <c r="C6" s="256" t="s">
        <v>3</v>
      </c>
      <c r="D6" s="509">
        <v>18728654297</v>
      </c>
      <c r="F6" s="512">
        <v>2983438.450000003</v>
      </c>
    </row>
    <row r="7" spans="1:6" ht="16.5" customHeight="1">
      <c r="B7" s="255">
        <v>11</v>
      </c>
      <c r="C7" s="256" t="s">
        <v>4</v>
      </c>
      <c r="D7" s="509">
        <v>17828654297</v>
      </c>
      <c r="F7" s="512">
        <v>2840070.1899999976</v>
      </c>
    </row>
    <row r="8" spans="1:6" ht="16.5" customHeight="1">
      <c r="B8" s="255">
        <v>111</v>
      </c>
      <c r="C8" s="256" t="s">
        <v>5</v>
      </c>
      <c r="D8" s="509">
        <v>8838673811</v>
      </c>
      <c r="F8" s="512">
        <v>1407983.6700000018</v>
      </c>
    </row>
    <row r="9" spans="1:6" ht="16.5" customHeight="1">
      <c r="B9" s="255">
        <v>11114</v>
      </c>
      <c r="C9" s="256" t="s">
        <v>18</v>
      </c>
      <c r="D9" s="509">
        <v>8838673811</v>
      </c>
      <c r="F9" s="512">
        <v>1407983.6700000018</v>
      </c>
    </row>
    <row r="10" spans="1:6" ht="16.5" customHeight="1">
      <c r="B10" s="255">
        <v>111141</v>
      </c>
      <c r="C10" s="256" t="s">
        <v>424</v>
      </c>
      <c r="D10" s="509">
        <v>8838673811</v>
      </c>
      <c r="F10" s="512">
        <v>1407983.6700000018</v>
      </c>
    </row>
    <row r="11" spans="1:6" ht="16.5" customHeight="1">
      <c r="B11" s="255">
        <v>1111411</v>
      </c>
      <c r="C11" s="256" t="s">
        <v>425</v>
      </c>
      <c r="D11" s="509">
        <v>8835673811</v>
      </c>
      <c r="F11" s="512">
        <v>1407505.7800000012</v>
      </c>
    </row>
    <row r="12" spans="1:6" ht="16.5" customHeight="1">
      <c r="B12" s="255">
        <v>11114111</v>
      </c>
      <c r="C12" s="256" t="s">
        <v>426</v>
      </c>
      <c r="D12" s="509">
        <v>3302718683</v>
      </c>
      <c r="F12" s="512">
        <v>526116.71000000089</v>
      </c>
    </row>
    <row r="13" spans="1:6" ht="16.5" customHeight="1">
      <c r="B13" s="255">
        <v>1111411101</v>
      </c>
      <c r="C13" s="256" t="s">
        <v>66</v>
      </c>
      <c r="D13" s="509">
        <v>3302718683</v>
      </c>
      <c r="F13" s="512">
        <v>526116.71000000089</v>
      </c>
    </row>
    <row r="14" spans="1:6" ht="16.5" customHeight="1">
      <c r="B14" s="255">
        <v>11114112</v>
      </c>
      <c r="C14" s="256" t="s">
        <v>427</v>
      </c>
      <c r="D14" s="509">
        <v>933931338</v>
      </c>
      <c r="F14" s="512">
        <v>148773.46000000002</v>
      </c>
    </row>
    <row r="15" spans="1:6" ht="16.5" customHeight="1">
      <c r="B15" s="255">
        <v>1111411201</v>
      </c>
      <c r="C15" s="256" t="s">
        <v>66</v>
      </c>
      <c r="D15" s="509">
        <v>932108968</v>
      </c>
      <c r="F15" s="512">
        <v>148483.16000000003</v>
      </c>
    </row>
    <row r="16" spans="1:6" ht="16.5" customHeight="1">
      <c r="B16" s="255">
        <v>1111411202</v>
      </c>
      <c r="C16" s="256" t="s">
        <v>65</v>
      </c>
      <c r="D16" s="509">
        <v>1822370</v>
      </c>
      <c r="F16" s="512">
        <v>290.30000000000285</v>
      </c>
    </row>
    <row r="17" spans="2:6" ht="16.5" customHeight="1">
      <c r="B17" s="255">
        <v>11114113</v>
      </c>
      <c r="C17" s="256" t="s">
        <v>1153</v>
      </c>
      <c r="D17" s="509">
        <v>4599023790</v>
      </c>
      <c r="F17" s="512">
        <v>732615.6099999994</v>
      </c>
    </row>
    <row r="18" spans="2:6" ht="16.5" customHeight="1">
      <c r="B18" s="255">
        <v>1111411301</v>
      </c>
      <c r="C18" s="256" t="s">
        <v>66</v>
      </c>
      <c r="D18" s="509">
        <v>4556183220</v>
      </c>
      <c r="F18" s="512">
        <v>725791.18999999948</v>
      </c>
    </row>
    <row r="19" spans="2:6" ht="16.5" customHeight="1">
      <c r="B19" s="255">
        <v>1111411302</v>
      </c>
      <c r="C19" s="256" t="s">
        <v>65</v>
      </c>
      <c r="D19" s="509">
        <v>42840570</v>
      </c>
      <c r="F19" s="512">
        <v>6824.4200000000419</v>
      </c>
    </row>
    <row r="20" spans="2:6" ht="16.5" customHeight="1">
      <c r="B20" s="255">
        <v>1111412</v>
      </c>
      <c r="C20" s="256" t="s">
        <v>1280</v>
      </c>
      <c r="D20" s="509">
        <v>3000000</v>
      </c>
      <c r="F20" s="512">
        <v>477.89</v>
      </c>
    </row>
    <row r="21" spans="2:6" ht="16.5" customHeight="1">
      <c r="B21" s="255">
        <v>11114123</v>
      </c>
      <c r="C21" s="256" t="s">
        <v>1281</v>
      </c>
      <c r="D21" s="509">
        <v>3000000</v>
      </c>
      <c r="F21" s="512">
        <v>477.89</v>
      </c>
    </row>
    <row r="22" spans="2:6" ht="16.5" customHeight="1">
      <c r="B22" s="255">
        <v>1111412301</v>
      </c>
      <c r="C22" s="256" t="s">
        <v>66</v>
      </c>
      <c r="D22" s="509">
        <v>3000000</v>
      </c>
      <c r="F22" s="512">
        <v>477.89</v>
      </c>
    </row>
    <row r="23" spans="2:6" ht="16.5" customHeight="1">
      <c r="B23" s="255">
        <v>112</v>
      </c>
      <c r="C23" s="256" t="s">
        <v>428</v>
      </c>
      <c r="D23" s="509">
        <v>1001385628</v>
      </c>
      <c r="F23" s="512">
        <v>159518.79999999888</v>
      </c>
    </row>
    <row r="24" spans="2:6" ht="16.5" customHeight="1">
      <c r="B24" s="255">
        <v>11201</v>
      </c>
      <c r="C24" s="256" t="s">
        <v>278</v>
      </c>
      <c r="D24" s="509">
        <v>994934000</v>
      </c>
      <c r="F24" s="512">
        <v>158491.06999999844</v>
      </c>
    </row>
    <row r="25" spans="2:6" ht="16.5" customHeight="1">
      <c r="B25" s="255">
        <v>112011</v>
      </c>
      <c r="C25" s="256" t="s">
        <v>556</v>
      </c>
      <c r="D25" s="509">
        <v>994934000</v>
      </c>
      <c r="F25" s="512">
        <v>158491.06999999844</v>
      </c>
    </row>
    <row r="26" spans="2:6" ht="16.5" customHeight="1">
      <c r="B26" s="255">
        <v>1120112</v>
      </c>
      <c r="C26" s="256" t="s">
        <v>563</v>
      </c>
      <c r="D26" s="509">
        <v>994934000</v>
      </c>
      <c r="F26" s="512">
        <v>158491.0700000003</v>
      </c>
    </row>
    <row r="27" spans="2:6" ht="16.5" customHeight="1">
      <c r="B27" s="255">
        <v>11201121</v>
      </c>
      <c r="C27" s="256" t="s">
        <v>558</v>
      </c>
      <c r="D27" s="509">
        <v>994934000</v>
      </c>
      <c r="F27" s="512">
        <v>158491.0700000003</v>
      </c>
    </row>
    <row r="28" spans="2:6" ht="16.5" customHeight="1">
      <c r="B28" s="255">
        <v>1120112101</v>
      </c>
      <c r="C28" s="256" t="s">
        <v>559</v>
      </c>
      <c r="D28" s="509">
        <v>994934000</v>
      </c>
      <c r="F28" s="512">
        <v>158491.0700000003</v>
      </c>
    </row>
    <row r="29" spans="2:6" ht="16.5" customHeight="1">
      <c r="B29" s="255">
        <v>11211</v>
      </c>
      <c r="C29" s="256" t="s">
        <v>429</v>
      </c>
      <c r="D29" s="509">
        <v>6451628</v>
      </c>
      <c r="F29" s="512">
        <v>1027.7300000000032</v>
      </c>
    </row>
    <row r="30" spans="2:6" ht="16.5" customHeight="1">
      <c r="B30" s="255">
        <v>112111</v>
      </c>
      <c r="C30" s="256" t="s">
        <v>429</v>
      </c>
      <c r="D30" s="509">
        <v>6451628</v>
      </c>
      <c r="F30" s="512">
        <v>1027.7300000000032</v>
      </c>
    </row>
    <row r="31" spans="2:6" ht="16.5" customHeight="1">
      <c r="B31" s="255">
        <v>1121111</v>
      </c>
      <c r="C31" s="256" t="s">
        <v>429</v>
      </c>
      <c r="D31" s="509">
        <v>6451628</v>
      </c>
      <c r="F31" s="512">
        <v>1027.7300000000032</v>
      </c>
    </row>
    <row r="32" spans="2:6" ht="16.5" customHeight="1">
      <c r="B32" s="255">
        <v>11211111</v>
      </c>
      <c r="C32" s="256" t="s">
        <v>429</v>
      </c>
      <c r="D32" s="509">
        <v>6451628</v>
      </c>
      <c r="F32" s="512">
        <v>1027.7300000000032</v>
      </c>
    </row>
    <row r="33" spans="2:6" ht="16.5" customHeight="1">
      <c r="B33" s="255">
        <v>1121111101</v>
      </c>
      <c r="C33" s="256" t="s">
        <v>365</v>
      </c>
      <c r="D33" s="509">
        <v>5577480</v>
      </c>
      <c r="F33" s="512">
        <v>888.48</v>
      </c>
    </row>
    <row r="34" spans="2:6" ht="16.5" customHeight="1">
      <c r="B34" s="255">
        <v>1121111105</v>
      </c>
      <c r="C34" s="256" t="s">
        <v>589</v>
      </c>
      <c r="D34" s="509">
        <v>874148</v>
      </c>
      <c r="F34" s="512">
        <v>139.25</v>
      </c>
    </row>
    <row r="35" spans="2:6" ht="16.5" customHeight="1">
      <c r="B35" s="255">
        <v>114</v>
      </c>
      <c r="C35" s="256" t="s">
        <v>191</v>
      </c>
      <c r="D35" s="509">
        <v>7965995714</v>
      </c>
      <c r="F35" s="512">
        <v>1268967.7199999988</v>
      </c>
    </row>
    <row r="36" spans="2:6" ht="16.5" customHeight="1">
      <c r="B36" s="255">
        <v>11402</v>
      </c>
      <c r="C36" s="256" t="s">
        <v>432</v>
      </c>
      <c r="D36" s="509">
        <v>7965995714</v>
      </c>
      <c r="F36" s="512">
        <v>1268967.7199999988</v>
      </c>
    </row>
    <row r="37" spans="2:6" ht="16.5" customHeight="1">
      <c r="B37" s="255">
        <v>114021</v>
      </c>
      <c r="C37" s="256" t="s">
        <v>433</v>
      </c>
      <c r="D37" s="509">
        <v>7965995714</v>
      </c>
      <c r="F37" s="512">
        <v>1268967.7199999988</v>
      </c>
    </row>
    <row r="38" spans="2:6" ht="16.5" customHeight="1">
      <c r="B38" s="255">
        <v>1140212</v>
      </c>
      <c r="C38" s="256" t="s">
        <v>434</v>
      </c>
      <c r="D38" s="509">
        <v>1878254000</v>
      </c>
      <c r="F38" s="512">
        <v>299202.23</v>
      </c>
    </row>
    <row r="39" spans="2:6" ht="16.5" customHeight="1">
      <c r="B39" s="255">
        <v>11402122</v>
      </c>
      <c r="C39" s="256" t="s">
        <v>613</v>
      </c>
      <c r="D39" s="509">
        <v>500000000</v>
      </c>
      <c r="F39" s="512">
        <v>79649.03</v>
      </c>
    </row>
    <row r="40" spans="2:6" ht="16.5" customHeight="1">
      <c r="B40" s="255">
        <v>1140212201</v>
      </c>
      <c r="C40" s="256" t="s">
        <v>614</v>
      </c>
      <c r="D40" s="509">
        <v>500000000</v>
      </c>
      <c r="F40" s="512">
        <v>79649.03</v>
      </c>
    </row>
    <row r="41" spans="2:6" ht="16.5" customHeight="1">
      <c r="B41" s="255">
        <v>11402123</v>
      </c>
      <c r="C41" s="256" t="s">
        <v>62</v>
      </c>
      <c r="D41" s="509">
        <v>1378254000</v>
      </c>
      <c r="F41" s="512">
        <v>219553.19999999972</v>
      </c>
    </row>
    <row r="42" spans="2:6" ht="16.5" customHeight="1">
      <c r="B42" s="255">
        <v>1140212301</v>
      </c>
      <c r="C42" s="256" t="s">
        <v>368</v>
      </c>
      <c r="D42" s="509">
        <v>750500000</v>
      </c>
      <c r="F42" s="512">
        <v>119553.19999999974</v>
      </c>
    </row>
    <row r="43" spans="2:6" ht="16.5" customHeight="1">
      <c r="B43" s="255">
        <v>1140212302</v>
      </c>
      <c r="C43" s="256" t="s">
        <v>369</v>
      </c>
      <c r="D43" s="509">
        <v>627754000</v>
      </c>
      <c r="F43" s="512">
        <v>100000</v>
      </c>
    </row>
    <row r="44" spans="2:6" ht="16.5" customHeight="1">
      <c r="B44" s="255">
        <v>1140213</v>
      </c>
      <c r="C44" s="256" t="s">
        <v>435</v>
      </c>
      <c r="D44" s="509">
        <v>4968000000</v>
      </c>
      <c r="F44" s="512">
        <v>791392.81000000052</v>
      </c>
    </row>
    <row r="45" spans="2:6" ht="16.5" customHeight="1">
      <c r="B45" s="255">
        <v>11402131</v>
      </c>
      <c r="C45" s="256" t="s">
        <v>436</v>
      </c>
      <c r="D45" s="509">
        <v>4968000000</v>
      </c>
      <c r="F45" s="512">
        <v>791392.81000000052</v>
      </c>
    </row>
    <row r="46" spans="2:6" ht="16.5" customHeight="1">
      <c r="B46" s="255">
        <v>1140213101</v>
      </c>
      <c r="C46" s="256" t="s">
        <v>370</v>
      </c>
      <c r="D46" s="509">
        <v>4968000000</v>
      </c>
      <c r="F46" s="512">
        <v>791392.81000000052</v>
      </c>
    </row>
    <row r="47" spans="2:6" ht="16.5" customHeight="1">
      <c r="B47" s="255">
        <v>1140214</v>
      </c>
      <c r="C47" s="256" t="s">
        <v>437</v>
      </c>
      <c r="D47" s="509">
        <v>927754000</v>
      </c>
      <c r="F47" s="512">
        <v>147789.41999999993</v>
      </c>
    </row>
    <row r="48" spans="2:6" ht="16.5" customHeight="1">
      <c r="B48" s="255">
        <v>11402143</v>
      </c>
      <c r="C48" s="256" t="s">
        <v>62</v>
      </c>
      <c r="D48" s="509">
        <v>927754000</v>
      </c>
      <c r="F48" s="512">
        <v>147789.41999999993</v>
      </c>
    </row>
    <row r="49" spans="2:6" ht="16.5" customHeight="1">
      <c r="B49" s="255">
        <v>1140214301</v>
      </c>
      <c r="C49" s="256" t="s">
        <v>626</v>
      </c>
      <c r="D49" s="509">
        <v>300000000</v>
      </c>
      <c r="F49" s="512">
        <v>47789.419999999925</v>
      </c>
    </row>
    <row r="50" spans="2:6" ht="16.5" customHeight="1">
      <c r="B50" s="255">
        <v>1140214302</v>
      </c>
      <c r="C50" s="256" t="s">
        <v>372</v>
      </c>
      <c r="D50" s="509">
        <v>627754000</v>
      </c>
      <c r="F50" s="512">
        <v>100000</v>
      </c>
    </row>
    <row r="51" spans="2:6" ht="16.5" customHeight="1">
      <c r="B51" s="255">
        <v>1140219</v>
      </c>
      <c r="C51" s="256" t="s">
        <v>438</v>
      </c>
      <c r="D51" s="509">
        <v>134391297</v>
      </c>
      <c r="F51" s="512">
        <v>21408.27</v>
      </c>
    </row>
    <row r="52" spans="2:6" ht="16.5" customHeight="1">
      <c r="B52" s="255">
        <v>11402191</v>
      </c>
      <c r="C52" s="256" t="s">
        <v>439</v>
      </c>
      <c r="D52" s="509">
        <v>-514</v>
      </c>
      <c r="F52" s="512">
        <v>-9.0000000000003411E-2</v>
      </c>
    </row>
    <row r="53" spans="2:6" ht="16.5" customHeight="1">
      <c r="B53" s="255">
        <v>1140219107</v>
      </c>
      <c r="C53" s="256" t="s">
        <v>638</v>
      </c>
      <c r="D53" s="509">
        <v>-356</v>
      </c>
      <c r="F53" s="512">
        <v>-6.0000000000002281E-2</v>
      </c>
    </row>
    <row r="54" spans="2:6" ht="16.5" customHeight="1">
      <c r="B54" s="255">
        <v>1140219119</v>
      </c>
      <c r="C54" s="256" t="s">
        <v>638</v>
      </c>
      <c r="D54" s="509">
        <v>-158</v>
      </c>
      <c r="F54" s="512">
        <v>-2.9999999999999916E-2</v>
      </c>
    </row>
    <row r="55" spans="2:6" ht="16.5" customHeight="1">
      <c r="B55" s="255">
        <v>11402192</v>
      </c>
      <c r="C55" s="256" t="s">
        <v>440</v>
      </c>
      <c r="D55" s="509">
        <v>134391811</v>
      </c>
      <c r="F55" s="512">
        <v>21408.359999999997</v>
      </c>
    </row>
    <row r="56" spans="2:6" ht="16.5" customHeight="1">
      <c r="B56" s="255">
        <v>1140219203</v>
      </c>
      <c r="C56" s="256" t="s">
        <v>655</v>
      </c>
      <c r="D56" s="509">
        <v>12575722</v>
      </c>
      <c r="F56" s="512">
        <v>2003.2899999999991</v>
      </c>
    </row>
    <row r="57" spans="2:6" ht="16.5" customHeight="1">
      <c r="B57" s="255">
        <v>1140219205</v>
      </c>
      <c r="C57" s="256" t="s">
        <v>374</v>
      </c>
      <c r="D57" s="509">
        <v>15106869</v>
      </c>
      <c r="F57" s="512">
        <v>2406.5</v>
      </c>
    </row>
    <row r="58" spans="2:6" ht="16.5" customHeight="1">
      <c r="B58" s="255">
        <v>1140219206</v>
      </c>
      <c r="C58" s="256" t="s">
        <v>375</v>
      </c>
      <c r="D58" s="509">
        <v>7015653</v>
      </c>
      <c r="F58" s="512">
        <v>1117.58</v>
      </c>
    </row>
    <row r="59" spans="2:6" ht="16.5" customHeight="1">
      <c r="B59" s="255">
        <v>1140219207</v>
      </c>
      <c r="C59" s="256" t="s">
        <v>376</v>
      </c>
      <c r="D59" s="509">
        <v>95313978</v>
      </c>
      <c r="F59" s="512">
        <v>15183.330000000004</v>
      </c>
    </row>
    <row r="60" spans="2:6" ht="16.5" customHeight="1">
      <c r="B60" s="255">
        <v>1140219218</v>
      </c>
      <c r="C60" s="256" t="s">
        <v>664</v>
      </c>
      <c r="D60" s="509">
        <v>4379589</v>
      </c>
      <c r="F60" s="512">
        <v>697.66</v>
      </c>
    </row>
    <row r="61" spans="2:6" ht="16.5" customHeight="1">
      <c r="B61" s="255">
        <v>1140224</v>
      </c>
      <c r="C61" s="256" t="s">
        <v>441</v>
      </c>
      <c r="D61" s="509">
        <v>57596417</v>
      </c>
      <c r="F61" s="512">
        <v>9174.9900000002235</v>
      </c>
    </row>
    <row r="62" spans="2:6" ht="16.5" customHeight="1">
      <c r="B62" s="255">
        <v>11402241</v>
      </c>
      <c r="C62" s="256" t="s">
        <v>442</v>
      </c>
      <c r="D62" s="509">
        <v>3229456819</v>
      </c>
      <c r="F62" s="512">
        <v>514446.24000000017</v>
      </c>
    </row>
    <row r="63" spans="2:6" ht="16.5" customHeight="1">
      <c r="B63" s="255">
        <v>1140224103</v>
      </c>
      <c r="C63" s="256" t="s">
        <v>673</v>
      </c>
      <c r="D63" s="509">
        <v>30739726</v>
      </c>
      <c r="F63" s="512">
        <v>4896.7800000000025</v>
      </c>
    </row>
    <row r="64" spans="2:6" ht="16.5" customHeight="1">
      <c r="B64" s="255">
        <v>1140224105</v>
      </c>
      <c r="C64" s="256" t="s">
        <v>377</v>
      </c>
      <c r="D64" s="509">
        <v>86695134</v>
      </c>
      <c r="F64" s="512">
        <v>13810.369999999995</v>
      </c>
    </row>
    <row r="65" spans="2:6" ht="16.5" customHeight="1">
      <c r="B65" s="255">
        <v>1140224106</v>
      </c>
      <c r="C65" s="256" t="s">
        <v>378</v>
      </c>
      <c r="D65" s="509">
        <v>33627024</v>
      </c>
      <c r="F65" s="512">
        <v>5356.7200000000012</v>
      </c>
    </row>
    <row r="66" spans="2:6" ht="16.5" customHeight="1">
      <c r="B66" s="255">
        <v>1140224107</v>
      </c>
      <c r="C66" s="256" t="s">
        <v>379</v>
      </c>
      <c r="D66" s="509">
        <v>3013595480</v>
      </c>
      <c r="F66" s="512">
        <v>480059.94000000041</v>
      </c>
    </row>
    <row r="67" spans="2:6" ht="16.5" customHeight="1">
      <c r="B67" s="255">
        <v>1140224117</v>
      </c>
      <c r="C67" s="256" t="s">
        <v>682</v>
      </c>
      <c r="D67" s="509">
        <v>25070411</v>
      </c>
      <c r="F67" s="512">
        <v>3993.6699999999259</v>
      </c>
    </row>
    <row r="68" spans="2:6" ht="16.5" customHeight="1">
      <c r="B68" s="255">
        <v>1140224118</v>
      </c>
      <c r="C68" s="256" t="s">
        <v>381</v>
      </c>
      <c r="D68" s="509">
        <v>39729044</v>
      </c>
      <c r="F68" s="512">
        <v>6328.76</v>
      </c>
    </row>
    <row r="69" spans="2:6" ht="16.5" customHeight="1">
      <c r="B69" s="255">
        <v>11402242</v>
      </c>
      <c r="C69" s="256" t="s">
        <v>443</v>
      </c>
      <c r="D69" s="509">
        <v>-3171860402</v>
      </c>
      <c r="F69" s="512">
        <v>-505271.25</v>
      </c>
    </row>
    <row r="70" spans="2:6" ht="16.5" customHeight="1">
      <c r="B70" s="255">
        <v>1140224203</v>
      </c>
      <c r="C70" s="256" t="s">
        <v>691</v>
      </c>
      <c r="D70" s="509">
        <v>-18410959</v>
      </c>
      <c r="F70" s="512">
        <v>-2932.8300000000017</v>
      </c>
    </row>
    <row r="71" spans="2:6" ht="16.5" customHeight="1">
      <c r="B71" s="255">
        <v>1140224205</v>
      </c>
      <c r="C71" s="256" t="s">
        <v>382</v>
      </c>
      <c r="D71" s="509">
        <v>-72147562</v>
      </c>
      <c r="F71" s="512">
        <v>-11492.970000000001</v>
      </c>
    </row>
    <row r="72" spans="2:6" ht="16.5" customHeight="1">
      <c r="B72" s="255">
        <v>1140224206</v>
      </c>
      <c r="C72" s="256" t="s">
        <v>383</v>
      </c>
      <c r="D72" s="509">
        <v>-29870776</v>
      </c>
      <c r="F72" s="512">
        <v>-4758.3600000000006</v>
      </c>
    </row>
    <row r="73" spans="2:6" ht="16.5" customHeight="1">
      <c r="B73" s="255">
        <v>1140224207</v>
      </c>
      <c r="C73" s="256" t="s">
        <v>384</v>
      </c>
      <c r="D73" s="509">
        <v>-2989676575</v>
      </c>
      <c r="F73" s="512">
        <v>-476249.70999999996</v>
      </c>
    </row>
    <row r="74" spans="2:6" ht="16.5" customHeight="1">
      <c r="B74" s="255">
        <v>1140224217</v>
      </c>
      <c r="C74" s="256" t="s">
        <v>701</v>
      </c>
      <c r="D74" s="509">
        <v>-24003288</v>
      </c>
      <c r="F74" s="512">
        <v>-3823.6800000001676</v>
      </c>
    </row>
    <row r="75" spans="2:6" ht="16.5" customHeight="1">
      <c r="B75" s="255">
        <v>1140224218</v>
      </c>
      <c r="C75" s="256" t="s">
        <v>386</v>
      </c>
      <c r="D75" s="509">
        <v>-37751242</v>
      </c>
      <c r="F75" s="512">
        <v>-6013.7</v>
      </c>
    </row>
    <row r="76" spans="2:6" ht="16.5" customHeight="1">
      <c r="B76" s="255">
        <v>119</v>
      </c>
      <c r="C76" s="256" t="s">
        <v>755</v>
      </c>
      <c r="D76" s="509">
        <v>22599144</v>
      </c>
      <c r="F76" s="512">
        <v>3600</v>
      </c>
    </row>
    <row r="77" spans="2:6" ht="16.5" customHeight="1">
      <c r="B77" s="255">
        <v>11901</v>
      </c>
      <c r="C77" s="256" t="s">
        <v>756</v>
      </c>
      <c r="D77" s="509">
        <v>22599144</v>
      </c>
      <c r="F77" s="512">
        <v>3600</v>
      </c>
    </row>
    <row r="78" spans="2:6" ht="16.5" customHeight="1">
      <c r="B78" s="255">
        <v>119011</v>
      </c>
      <c r="C78" s="256" t="s">
        <v>756</v>
      </c>
      <c r="D78" s="509">
        <v>22599144</v>
      </c>
      <c r="F78" s="512">
        <v>3600</v>
      </c>
    </row>
    <row r="79" spans="2:6" ht="16.5" customHeight="1">
      <c r="B79" s="255">
        <v>11901113</v>
      </c>
      <c r="C79" s="256" t="s">
        <v>1163</v>
      </c>
      <c r="D79" s="509">
        <v>22599144</v>
      </c>
      <c r="F79" s="512">
        <v>3600</v>
      </c>
    </row>
    <row r="80" spans="2:6" ht="16.5" customHeight="1">
      <c r="B80" s="255">
        <v>1190111302</v>
      </c>
      <c r="C80" s="256" t="s">
        <v>1282</v>
      </c>
      <c r="D80" s="509">
        <v>22599144</v>
      </c>
      <c r="F80" s="512">
        <v>3600</v>
      </c>
    </row>
    <row r="81" spans="2:6" ht="16.5" customHeight="1">
      <c r="B81" s="255">
        <v>12</v>
      </c>
      <c r="C81" s="256" t="s">
        <v>7</v>
      </c>
      <c r="D81" s="509">
        <v>900000000</v>
      </c>
      <c r="F81" s="512">
        <v>143368.26</v>
      </c>
    </row>
    <row r="82" spans="2:6" ht="16.5" customHeight="1">
      <c r="B82" s="255">
        <v>121</v>
      </c>
      <c r="C82" s="256" t="s">
        <v>135</v>
      </c>
      <c r="D82" s="509">
        <v>900000000</v>
      </c>
      <c r="F82" s="512">
        <v>143368.26</v>
      </c>
    </row>
    <row r="83" spans="2:6" ht="16.5" customHeight="1">
      <c r="B83" s="255">
        <v>12103</v>
      </c>
      <c r="C83" s="256" t="s">
        <v>446</v>
      </c>
      <c r="D83" s="509">
        <v>900000000</v>
      </c>
      <c r="F83" s="512">
        <v>143368.26</v>
      </c>
    </row>
    <row r="84" spans="2:6" ht="16.5" customHeight="1">
      <c r="B84" s="255">
        <v>121031</v>
      </c>
      <c r="C84" s="256" t="s">
        <v>446</v>
      </c>
      <c r="D84" s="509">
        <v>900000000</v>
      </c>
      <c r="F84" s="512">
        <v>143368.26</v>
      </c>
    </row>
    <row r="85" spans="2:6" ht="16.5" customHeight="1">
      <c r="B85" s="255">
        <v>1210311</v>
      </c>
      <c r="C85" s="256" t="s">
        <v>446</v>
      </c>
      <c r="D85" s="509">
        <v>900000000</v>
      </c>
      <c r="F85" s="512">
        <v>143368.26</v>
      </c>
    </row>
    <row r="86" spans="2:6" ht="16.5" customHeight="1">
      <c r="B86" s="255">
        <v>12103111</v>
      </c>
      <c r="C86" s="256" t="s">
        <v>446</v>
      </c>
      <c r="D86" s="509">
        <v>900000000</v>
      </c>
      <c r="F86" s="512">
        <v>143368.26</v>
      </c>
    </row>
    <row r="87" spans="2:6" ht="16.5" customHeight="1">
      <c r="B87" s="255">
        <v>1210311101</v>
      </c>
      <c r="C87" s="256" t="s">
        <v>389</v>
      </c>
      <c r="D87" s="509">
        <v>900000000</v>
      </c>
      <c r="F87" s="512">
        <v>143368.26</v>
      </c>
    </row>
    <row r="88" spans="2:6" ht="16.5" customHeight="1">
      <c r="B88" s="255">
        <v>2</v>
      </c>
      <c r="C88" s="256" t="s">
        <v>8</v>
      </c>
      <c r="D88" s="509">
        <v>422008902</v>
      </c>
      <c r="F88" s="512">
        <v>66444.179999999702</v>
      </c>
    </row>
    <row r="89" spans="2:6" ht="16.5" customHeight="1">
      <c r="B89" s="255">
        <v>21</v>
      </c>
      <c r="C89" s="256" t="s">
        <v>9</v>
      </c>
      <c r="D89" s="509">
        <v>422008902</v>
      </c>
      <c r="F89" s="512">
        <v>66444.179999999702</v>
      </c>
    </row>
    <row r="90" spans="2:6" ht="16.5" customHeight="1">
      <c r="B90" s="255">
        <v>214</v>
      </c>
      <c r="C90" s="256" t="s">
        <v>10</v>
      </c>
      <c r="D90" s="509">
        <v>422008902</v>
      </c>
      <c r="F90" s="512">
        <v>66444.179999999993</v>
      </c>
    </row>
    <row r="91" spans="2:6" ht="16.5" customHeight="1">
      <c r="B91" s="255">
        <v>21401</v>
      </c>
      <c r="C91" s="256" t="s">
        <v>451</v>
      </c>
      <c r="D91" s="509">
        <v>236565933</v>
      </c>
      <c r="F91" s="512">
        <v>37246.680000000008</v>
      </c>
    </row>
    <row r="92" spans="2:6" ht="16.5" customHeight="1">
      <c r="B92" s="255">
        <v>214011</v>
      </c>
      <c r="C92" s="256" t="s">
        <v>451</v>
      </c>
      <c r="D92" s="509">
        <v>236565933</v>
      </c>
      <c r="F92" s="512">
        <v>37246.680000000008</v>
      </c>
    </row>
    <row r="93" spans="2:6" ht="16.5" customHeight="1">
      <c r="B93" s="255">
        <v>2140111</v>
      </c>
      <c r="C93" s="256" t="s">
        <v>451</v>
      </c>
      <c r="D93" s="509">
        <v>236565933</v>
      </c>
      <c r="F93" s="512">
        <v>37246.680000000008</v>
      </c>
    </row>
    <row r="94" spans="2:6" ht="16.5" customHeight="1">
      <c r="B94" s="255">
        <v>21401111</v>
      </c>
      <c r="C94" s="256" t="s">
        <v>452</v>
      </c>
      <c r="D94" s="509">
        <v>236565933</v>
      </c>
      <c r="F94" s="512">
        <v>37246.680000000008</v>
      </c>
    </row>
    <row r="95" spans="2:6" ht="16.5" customHeight="1">
      <c r="B95" s="255">
        <v>2140111103</v>
      </c>
      <c r="C95" s="256" t="s">
        <v>394</v>
      </c>
      <c r="D95" s="509">
        <v>180368451</v>
      </c>
      <c r="F95" s="512">
        <v>28398.539999999997</v>
      </c>
    </row>
    <row r="96" spans="2:6" ht="16.5" customHeight="1">
      <c r="B96" s="255">
        <v>2140111105</v>
      </c>
      <c r="C96" s="256" t="s">
        <v>395</v>
      </c>
      <c r="D96" s="509">
        <v>52784982</v>
      </c>
      <c r="F96" s="512">
        <v>8310.85</v>
      </c>
    </row>
    <row r="97" spans="2:6" ht="16.5" customHeight="1">
      <c r="B97" s="255">
        <v>2140111110</v>
      </c>
      <c r="C97" s="256" t="s">
        <v>139</v>
      </c>
      <c r="D97" s="509">
        <v>3412500</v>
      </c>
      <c r="F97" s="512">
        <v>537.29</v>
      </c>
    </row>
    <row r="98" spans="2:6" ht="16.5" customHeight="1">
      <c r="B98" s="255">
        <v>21402</v>
      </c>
      <c r="C98" s="256" t="s">
        <v>842</v>
      </c>
      <c r="D98" s="509">
        <v>89287070</v>
      </c>
      <c r="F98" s="512">
        <v>14058.010000000002</v>
      </c>
    </row>
    <row r="99" spans="2:6" ht="16.5" customHeight="1">
      <c r="B99" s="255">
        <v>214021</v>
      </c>
      <c r="C99" s="256" t="s">
        <v>842</v>
      </c>
      <c r="D99" s="509">
        <v>89287070</v>
      </c>
      <c r="F99" s="512">
        <v>14058.010000000002</v>
      </c>
    </row>
    <row r="100" spans="2:6" ht="16.5" customHeight="1">
      <c r="B100" s="255">
        <v>2140211</v>
      </c>
      <c r="C100" s="256" t="s">
        <v>842</v>
      </c>
      <c r="D100" s="509">
        <v>89287070</v>
      </c>
      <c r="F100" s="512">
        <v>14058.010000000002</v>
      </c>
    </row>
    <row r="101" spans="2:6" ht="16.5" customHeight="1">
      <c r="B101" s="255">
        <v>21402111</v>
      </c>
      <c r="C101" s="256" t="s">
        <v>842</v>
      </c>
      <c r="D101" s="509">
        <v>89287070</v>
      </c>
      <c r="F101" s="512">
        <v>14058.010000000002</v>
      </c>
    </row>
    <row r="102" spans="2:6" ht="16.5" customHeight="1">
      <c r="B102" s="255">
        <v>2140211101</v>
      </c>
      <c r="C102" s="256" t="s">
        <v>76</v>
      </c>
      <c r="D102" s="509">
        <v>27990755</v>
      </c>
      <c r="F102" s="512">
        <v>4407.07</v>
      </c>
    </row>
    <row r="103" spans="2:6" ht="16.5" customHeight="1">
      <c r="B103" s="255">
        <v>2140211104</v>
      </c>
      <c r="C103" s="256" t="s">
        <v>845</v>
      </c>
      <c r="D103" s="509">
        <v>61296315</v>
      </c>
      <c r="F103" s="512">
        <v>9650.94</v>
      </c>
    </row>
    <row r="104" spans="2:6" ht="16.5" customHeight="1">
      <c r="B104" s="255">
        <v>21403</v>
      </c>
      <c r="C104" s="256" t="s">
        <v>166</v>
      </c>
      <c r="D104" s="509">
        <v>31756714</v>
      </c>
      <c r="F104" s="512">
        <v>5000.010000000002</v>
      </c>
    </row>
    <row r="105" spans="2:6" ht="16.5" customHeight="1">
      <c r="B105" s="255">
        <v>214031</v>
      </c>
      <c r="C105" s="256" t="s">
        <v>453</v>
      </c>
      <c r="D105" s="509">
        <v>31756714</v>
      </c>
      <c r="F105" s="512">
        <v>5000.010000000002</v>
      </c>
    </row>
    <row r="106" spans="2:6" ht="16.5" customHeight="1">
      <c r="B106" s="255">
        <v>2140311</v>
      </c>
      <c r="C106" s="256" t="s">
        <v>453</v>
      </c>
      <c r="D106" s="509">
        <v>31756714</v>
      </c>
      <c r="F106" s="512">
        <v>5000.010000000002</v>
      </c>
    </row>
    <row r="107" spans="2:6" ht="16.5" customHeight="1">
      <c r="B107" s="255">
        <v>21403111</v>
      </c>
      <c r="C107" s="256" t="s">
        <v>453</v>
      </c>
      <c r="D107" s="509">
        <v>31756714</v>
      </c>
      <c r="F107" s="512">
        <v>5000.010000000002</v>
      </c>
    </row>
    <row r="108" spans="2:6" ht="16.5" customHeight="1">
      <c r="B108" s="255">
        <v>2140311101</v>
      </c>
      <c r="C108" s="256" t="s">
        <v>850</v>
      </c>
      <c r="D108" s="509">
        <v>31756714</v>
      </c>
      <c r="F108" s="512">
        <v>5000.01</v>
      </c>
    </row>
    <row r="109" spans="2:6" ht="16.5" customHeight="1">
      <c r="B109" s="255">
        <v>21405</v>
      </c>
      <c r="C109" s="256" t="s">
        <v>166</v>
      </c>
      <c r="D109" s="509">
        <v>64399185</v>
      </c>
      <c r="F109" s="512">
        <v>10139.48</v>
      </c>
    </row>
    <row r="110" spans="2:6" ht="16.5" customHeight="1">
      <c r="B110" s="255">
        <v>214051</v>
      </c>
      <c r="C110" s="256" t="s">
        <v>166</v>
      </c>
      <c r="D110" s="509">
        <v>64399185</v>
      </c>
      <c r="F110" s="512">
        <v>10139.48</v>
      </c>
    </row>
    <row r="111" spans="2:6" ht="16.5" customHeight="1">
      <c r="B111" s="255">
        <v>2140511</v>
      </c>
      <c r="C111" s="256" t="s">
        <v>166</v>
      </c>
      <c r="D111" s="509">
        <v>64399185</v>
      </c>
      <c r="F111" s="512">
        <v>10139.48</v>
      </c>
    </row>
    <row r="112" spans="2:6" ht="16.5" customHeight="1">
      <c r="B112" s="255">
        <v>21405111</v>
      </c>
      <c r="C112" s="256" t="s">
        <v>1154</v>
      </c>
      <c r="D112" s="509">
        <v>21845528</v>
      </c>
      <c r="F112" s="512">
        <v>3439.52</v>
      </c>
    </row>
    <row r="113" spans="2:6" ht="16.5" customHeight="1">
      <c r="B113" s="255">
        <v>2140511101</v>
      </c>
      <c r="C113" s="256" t="s">
        <v>1155</v>
      </c>
      <c r="D113" s="509">
        <v>21829586</v>
      </c>
      <c r="F113" s="512">
        <v>3437.01</v>
      </c>
    </row>
    <row r="114" spans="2:6" ht="16.5" customHeight="1">
      <c r="B114" s="255">
        <v>2140511102</v>
      </c>
      <c r="C114" s="256" t="s">
        <v>1156</v>
      </c>
      <c r="D114" s="509">
        <v>15942</v>
      </c>
      <c r="F114" s="512">
        <v>2.5100000000000016</v>
      </c>
    </row>
    <row r="115" spans="2:6" ht="16.5" customHeight="1">
      <c r="B115" s="255">
        <v>21405112</v>
      </c>
      <c r="C115" s="256" t="s">
        <v>1157</v>
      </c>
      <c r="D115" s="509">
        <v>42553657</v>
      </c>
      <c r="F115" s="512">
        <v>6699.9600000000009</v>
      </c>
    </row>
    <row r="116" spans="2:6" ht="16.5" customHeight="1">
      <c r="B116" s="255">
        <v>2140511202</v>
      </c>
      <c r="C116" s="256" t="s">
        <v>1158</v>
      </c>
      <c r="D116" s="509">
        <v>42553657</v>
      </c>
      <c r="F116" s="512">
        <v>6699.9599999999991</v>
      </c>
    </row>
    <row r="117" spans="2:6" ht="16.5" customHeight="1">
      <c r="B117" s="255">
        <v>3</v>
      </c>
      <c r="C117" s="256" t="s">
        <v>22</v>
      </c>
      <c r="D117" s="509">
        <v>18306645395</v>
      </c>
      <c r="F117" s="512">
        <v>2916994.27</v>
      </c>
    </row>
    <row r="118" spans="2:6" ht="16.5" customHeight="1">
      <c r="B118" s="255">
        <v>301</v>
      </c>
      <c r="C118" s="256" t="s">
        <v>144</v>
      </c>
      <c r="D118" s="509">
        <v>18200000000</v>
      </c>
      <c r="F118" s="512">
        <v>2605980.71</v>
      </c>
    </row>
    <row r="119" spans="2:6" ht="16.5" customHeight="1">
      <c r="B119" s="255">
        <v>3011</v>
      </c>
      <c r="C119" s="256" t="s">
        <v>454</v>
      </c>
      <c r="D119" s="509">
        <v>18200000000</v>
      </c>
      <c r="F119" s="512">
        <v>2605980.71</v>
      </c>
    </row>
    <row r="120" spans="2:6" ht="16.5" customHeight="1">
      <c r="B120" s="255">
        <v>30111</v>
      </c>
      <c r="C120" s="256" t="s">
        <v>454</v>
      </c>
      <c r="D120" s="509">
        <v>18200000000</v>
      </c>
      <c r="F120" s="512">
        <v>2605980.71</v>
      </c>
    </row>
    <row r="121" spans="2:6" ht="16.5" customHeight="1">
      <c r="B121" s="255">
        <v>301112</v>
      </c>
      <c r="C121" s="256" t="s">
        <v>145</v>
      </c>
      <c r="D121" s="509">
        <v>18200000000</v>
      </c>
      <c r="F121" s="512">
        <v>2605980.71</v>
      </c>
    </row>
    <row r="122" spans="2:6" ht="16.5" customHeight="1">
      <c r="B122" s="255">
        <v>3011121</v>
      </c>
      <c r="C122" s="256" t="s">
        <v>145</v>
      </c>
      <c r="D122" s="509">
        <v>18200000000</v>
      </c>
      <c r="F122" s="512">
        <v>2605980.71</v>
      </c>
    </row>
    <row r="123" spans="2:6" ht="16.5" customHeight="1">
      <c r="B123" s="255">
        <v>30111211</v>
      </c>
      <c r="C123" s="256" t="s">
        <v>145</v>
      </c>
      <c r="D123" s="509">
        <v>18200000000</v>
      </c>
      <c r="F123" s="512">
        <v>2605980.71</v>
      </c>
    </row>
    <row r="124" spans="2:6" ht="16.5" customHeight="1">
      <c r="B124" s="255">
        <v>3011121101</v>
      </c>
      <c r="C124" s="256" t="s">
        <v>398</v>
      </c>
      <c r="D124" s="509">
        <v>18200000000</v>
      </c>
      <c r="F124" s="512">
        <v>2605980.71</v>
      </c>
    </row>
    <row r="125" spans="2:6" ht="16.5" customHeight="1">
      <c r="B125" s="255">
        <v>302</v>
      </c>
      <c r="C125" s="256" t="s">
        <v>455</v>
      </c>
      <c r="D125" s="509">
        <v>637857678</v>
      </c>
      <c r="F125" s="512">
        <v>91749.82</v>
      </c>
    </row>
    <row r="126" spans="2:6" ht="16.5" customHeight="1">
      <c r="B126" s="255">
        <v>3021</v>
      </c>
      <c r="C126" s="256" t="s">
        <v>399</v>
      </c>
      <c r="D126" s="509">
        <v>637857678</v>
      </c>
      <c r="F126" s="512">
        <v>91749.82</v>
      </c>
    </row>
    <row r="127" spans="2:6" ht="16.5" customHeight="1">
      <c r="B127" s="255">
        <v>30211</v>
      </c>
      <c r="C127" s="256" t="s">
        <v>399</v>
      </c>
      <c r="D127" s="509">
        <v>637857678</v>
      </c>
      <c r="F127" s="512">
        <v>91749.82</v>
      </c>
    </row>
    <row r="128" spans="2:6" ht="16.5" customHeight="1">
      <c r="B128" s="255">
        <v>302111</v>
      </c>
      <c r="C128" s="256" t="s">
        <v>399</v>
      </c>
      <c r="D128" s="509">
        <v>637857678</v>
      </c>
      <c r="F128" s="512">
        <v>91749.82</v>
      </c>
    </row>
    <row r="129" spans="2:6" ht="16.5" customHeight="1">
      <c r="B129" s="255">
        <v>3021111</v>
      </c>
      <c r="C129" s="256" t="s">
        <v>399</v>
      </c>
      <c r="D129" s="509">
        <v>637857678</v>
      </c>
      <c r="F129" s="512">
        <v>91749.82</v>
      </c>
    </row>
    <row r="130" spans="2:6" ht="16.5" customHeight="1">
      <c r="B130" s="255">
        <v>30211111</v>
      </c>
      <c r="C130" s="256" t="s">
        <v>399</v>
      </c>
      <c r="D130" s="509">
        <v>637857678</v>
      </c>
      <c r="F130" s="512">
        <v>91749.82</v>
      </c>
    </row>
    <row r="131" spans="2:6" ht="16.5" customHeight="1">
      <c r="B131" s="255">
        <v>3021111101</v>
      </c>
      <c r="C131" s="256" t="s">
        <v>399</v>
      </c>
      <c r="D131" s="509">
        <v>637857678</v>
      </c>
      <c r="F131" s="512">
        <v>91749.82</v>
      </c>
    </row>
    <row r="132" spans="2:6" ht="16.5" customHeight="1">
      <c r="B132" s="255">
        <v>304</v>
      </c>
      <c r="C132" s="256" t="s">
        <v>111</v>
      </c>
      <c r="D132" s="509">
        <v>-531212283</v>
      </c>
      <c r="F132" s="512">
        <v>219263.74000000002</v>
      </c>
    </row>
    <row r="133" spans="2:6" ht="16.5" customHeight="1">
      <c r="B133" s="255">
        <v>3041</v>
      </c>
      <c r="C133" s="256" t="s">
        <v>456</v>
      </c>
      <c r="D133" s="509">
        <v>-531212283</v>
      </c>
      <c r="F133" s="512">
        <v>219263.74000000002</v>
      </c>
    </row>
    <row r="134" spans="2:6" ht="16.5" customHeight="1">
      <c r="B134" s="255">
        <v>30411</v>
      </c>
      <c r="C134" s="256" t="s">
        <v>456</v>
      </c>
      <c r="D134" s="509">
        <v>-531212283</v>
      </c>
      <c r="F134" s="512">
        <v>219263.74000000002</v>
      </c>
    </row>
    <row r="135" spans="2:6" ht="16.5" customHeight="1">
      <c r="B135" s="255">
        <v>304111</v>
      </c>
      <c r="C135" s="256" t="s">
        <v>456</v>
      </c>
      <c r="D135" s="509">
        <v>-531212283</v>
      </c>
      <c r="F135" s="512">
        <v>219263.74000000002</v>
      </c>
    </row>
    <row r="136" spans="2:6" ht="16.5" customHeight="1">
      <c r="B136" s="255">
        <v>3041111</v>
      </c>
      <c r="C136" s="256" t="s">
        <v>456</v>
      </c>
      <c r="D136" s="509">
        <v>-531212283</v>
      </c>
      <c r="F136" s="512">
        <v>219263.74000000002</v>
      </c>
    </row>
    <row r="137" spans="2:6" ht="16.5" customHeight="1">
      <c r="B137" s="255">
        <v>30411111</v>
      </c>
      <c r="C137" s="256" t="s">
        <v>456</v>
      </c>
      <c r="D137" s="509">
        <v>-531212283</v>
      </c>
      <c r="F137" s="512">
        <v>219263.74000000002</v>
      </c>
    </row>
    <row r="138" spans="2:6" ht="16.5" customHeight="1">
      <c r="B138" s="255">
        <v>3041111101</v>
      </c>
      <c r="C138" s="256" t="s">
        <v>146</v>
      </c>
      <c r="D138" s="509">
        <v>-800236665</v>
      </c>
      <c r="F138" s="512">
        <v>-80333.84</v>
      </c>
    </row>
    <row r="139" spans="2:6" ht="17.25" customHeight="1">
      <c r="B139" s="553">
        <v>3041111102</v>
      </c>
      <c r="C139" s="256" t="s">
        <v>147</v>
      </c>
      <c r="D139" s="510">
        <v>269024382</v>
      </c>
      <c r="F139" s="512">
        <v>299597.58</v>
      </c>
    </row>
    <row r="140" spans="2:6" ht="16.5" customHeight="1">
      <c r="B140" s="256"/>
      <c r="C140" s="256"/>
      <c r="D140" s="509"/>
      <c r="F140" s="512"/>
    </row>
    <row r="141" spans="2:6" ht="16.5" customHeight="1">
      <c r="B141" s="256"/>
      <c r="C141" s="256"/>
      <c r="D141" s="509"/>
      <c r="F141" s="512"/>
    </row>
    <row r="142" spans="2:6" ht="16.5" customHeight="1">
      <c r="B142" s="255">
        <v>4</v>
      </c>
      <c r="C142" s="256" t="s">
        <v>148</v>
      </c>
      <c r="D142" s="509">
        <v>2673552805</v>
      </c>
      <c r="F142" s="512">
        <v>975039.59999999963</v>
      </c>
    </row>
    <row r="143" spans="2:6" ht="16.5" customHeight="1">
      <c r="B143" s="255">
        <v>41</v>
      </c>
      <c r="C143" s="256" t="s">
        <v>14</v>
      </c>
      <c r="D143" s="509">
        <v>2407808284</v>
      </c>
      <c r="F143" s="512">
        <v>365824.24000000017</v>
      </c>
    </row>
    <row r="144" spans="2:6" ht="16.5" customHeight="1">
      <c r="B144" s="255">
        <v>411</v>
      </c>
      <c r="C144" s="256" t="s">
        <v>457</v>
      </c>
      <c r="D144" s="509">
        <v>1767413141</v>
      </c>
      <c r="F144" s="512">
        <v>270270.63000000082</v>
      </c>
    </row>
    <row r="145" spans="2:6" ht="16.5" customHeight="1">
      <c r="B145" s="255">
        <v>41101</v>
      </c>
      <c r="C145" s="256" t="s">
        <v>457</v>
      </c>
      <c r="D145" s="509">
        <v>1763302711</v>
      </c>
      <c r="F145" s="512">
        <v>269674.48000000045</v>
      </c>
    </row>
    <row r="146" spans="2:6" ht="16.5" customHeight="1">
      <c r="B146" s="255">
        <v>411011</v>
      </c>
      <c r="C146" s="256" t="s">
        <v>94</v>
      </c>
      <c r="D146" s="509">
        <v>950802711</v>
      </c>
      <c r="F146" s="512">
        <v>143674.23000000045</v>
      </c>
    </row>
    <row r="147" spans="2:6" ht="16.5" customHeight="1">
      <c r="B147" s="255">
        <v>4110112</v>
      </c>
      <c r="C147" s="256" t="s">
        <v>879</v>
      </c>
      <c r="D147" s="509">
        <v>950802711</v>
      </c>
      <c r="F147" s="512">
        <v>143674.23000000001</v>
      </c>
    </row>
    <row r="148" spans="2:6" ht="16.5" customHeight="1">
      <c r="B148" s="255">
        <v>41101121</v>
      </c>
      <c r="C148" s="256" t="s">
        <v>880</v>
      </c>
      <c r="D148" s="509">
        <v>948970988</v>
      </c>
      <c r="F148" s="512">
        <v>143409.63</v>
      </c>
    </row>
    <row r="149" spans="2:6" ht="16.5" customHeight="1">
      <c r="B149" s="255">
        <v>4110112101</v>
      </c>
      <c r="C149" s="256" t="s">
        <v>1159</v>
      </c>
      <c r="D149" s="509">
        <v>72519054</v>
      </c>
      <c r="F149" s="512">
        <v>10981.08</v>
      </c>
    </row>
    <row r="150" spans="2:6" ht="16.5" customHeight="1">
      <c r="B150" s="255">
        <v>4110112102</v>
      </c>
      <c r="C150" s="256" t="s">
        <v>1160</v>
      </c>
      <c r="D150" s="509">
        <v>876451934</v>
      </c>
      <c r="F150" s="512">
        <v>132428.54999999999</v>
      </c>
    </row>
    <row r="151" spans="2:6" ht="16.5" customHeight="1">
      <c r="B151" s="255">
        <v>41101122</v>
      </c>
      <c r="C151" s="256" t="s">
        <v>881</v>
      </c>
      <c r="D151" s="509">
        <v>1831723</v>
      </c>
      <c r="F151" s="512">
        <v>264.60000000000002</v>
      </c>
    </row>
    <row r="152" spans="2:6" ht="16.5" customHeight="1">
      <c r="B152" s="255">
        <v>4110112201</v>
      </c>
      <c r="C152" s="256" t="s">
        <v>1283</v>
      </c>
      <c r="D152" s="509">
        <v>1831723</v>
      </c>
      <c r="F152" s="512">
        <v>264.60000000000002</v>
      </c>
    </row>
    <row r="153" spans="2:6" ht="16.5" customHeight="1">
      <c r="B153" s="255">
        <v>411013</v>
      </c>
      <c r="C153" s="256" t="s">
        <v>458</v>
      </c>
      <c r="D153" s="509">
        <v>812500000</v>
      </c>
      <c r="F153" s="512">
        <v>126000.25</v>
      </c>
    </row>
    <row r="154" spans="2:6" ht="16.5" customHeight="1">
      <c r="B154" s="255">
        <v>4110131</v>
      </c>
      <c r="C154" s="256" t="s">
        <v>400</v>
      </c>
      <c r="D154" s="509">
        <v>812500000</v>
      </c>
      <c r="F154" s="512">
        <v>126000.25</v>
      </c>
    </row>
    <row r="155" spans="2:6" ht="16.5" customHeight="1">
      <c r="B155" s="255">
        <v>41101311</v>
      </c>
      <c r="C155" s="256" t="s">
        <v>400</v>
      </c>
      <c r="D155" s="509">
        <v>812500000</v>
      </c>
      <c r="F155" s="512">
        <v>126000.25</v>
      </c>
    </row>
    <row r="156" spans="2:6" ht="16.5" customHeight="1">
      <c r="B156" s="255">
        <v>4110131102</v>
      </c>
      <c r="C156" s="256" t="s">
        <v>1162</v>
      </c>
      <c r="D156" s="509">
        <v>812500000</v>
      </c>
      <c r="F156" s="512">
        <v>126000.25</v>
      </c>
    </row>
    <row r="157" spans="2:6" ht="16.5" customHeight="1">
      <c r="B157" s="255">
        <v>411014</v>
      </c>
      <c r="C157" s="256" t="s">
        <v>1284</v>
      </c>
      <c r="D157" s="509">
        <v>4110430</v>
      </c>
      <c r="F157" s="512">
        <v>596.15</v>
      </c>
    </row>
    <row r="158" spans="2:6" ht="16.5" customHeight="1">
      <c r="B158" s="255">
        <v>4110141</v>
      </c>
      <c r="C158" s="256" t="s">
        <v>1285</v>
      </c>
      <c r="D158" s="509">
        <v>4110430</v>
      </c>
      <c r="F158" s="512">
        <v>596.15</v>
      </c>
    </row>
    <row r="159" spans="2:6" ht="16.5" customHeight="1">
      <c r="B159" s="255">
        <v>41101412</v>
      </c>
      <c r="C159" s="256" t="s">
        <v>1286</v>
      </c>
      <c r="D159" s="509">
        <v>4110430</v>
      </c>
      <c r="F159" s="512">
        <v>596.15</v>
      </c>
    </row>
    <row r="160" spans="2:6" ht="16.5" customHeight="1">
      <c r="B160" s="255">
        <v>4110141201</v>
      </c>
      <c r="C160" s="256" t="s">
        <v>1287</v>
      </c>
      <c r="D160" s="509">
        <v>4110430</v>
      </c>
      <c r="F160" s="512">
        <v>596.15</v>
      </c>
    </row>
    <row r="161" spans="2:6" ht="16.5" customHeight="1">
      <c r="B161" s="255">
        <v>413</v>
      </c>
      <c r="C161" s="256" t="s">
        <v>459</v>
      </c>
      <c r="D161" s="509">
        <v>559293507</v>
      </c>
      <c r="F161" s="512">
        <v>83296.53</v>
      </c>
    </row>
    <row r="162" spans="2:6" ht="16.5" customHeight="1">
      <c r="B162" s="255">
        <v>41301</v>
      </c>
      <c r="C162" s="256" t="s">
        <v>460</v>
      </c>
      <c r="D162" s="509">
        <v>559293507</v>
      </c>
      <c r="F162" s="512">
        <v>83296.53</v>
      </c>
    </row>
    <row r="163" spans="2:6" ht="16.5" customHeight="1">
      <c r="B163" s="255">
        <v>413011</v>
      </c>
      <c r="C163" s="256" t="s">
        <v>460</v>
      </c>
      <c r="D163" s="509">
        <v>559293507</v>
      </c>
      <c r="F163" s="512">
        <v>83296.53</v>
      </c>
    </row>
    <row r="164" spans="2:6" ht="16.5" customHeight="1">
      <c r="B164" s="255">
        <v>4130111</v>
      </c>
      <c r="C164" s="256" t="s">
        <v>460</v>
      </c>
      <c r="D164" s="509">
        <v>79322911</v>
      </c>
      <c r="F164" s="512">
        <v>11964.199999999999</v>
      </c>
    </row>
    <row r="165" spans="2:6" ht="16.5" customHeight="1">
      <c r="B165" s="255">
        <v>41301111</v>
      </c>
      <c r="C165" s="256" t="s">
        <v>460</v>
      </c>
      <c r="D165" s="509">
        <v>79322911</v>
      </c>
      <c r="F165" s="512">
        <v>11964.2</v>
      </c>
    </row>
    <row r="166" spans="2:6" ht="16.5" customHeight="1">
      <c r="B166" s="255">
        <v>4130111103</v>
      </c>
      <c r="C166" s="256" t="s">
        <v>614</v>
      </c>
      <c r="D166" s="509">
        <v>14280822</v>
      </c>
      <c r="F166" s="512">
        <v>2158.3200000000002</v>
      </c>
    </row>
    <row r="167" spans="2:6" ht="16.5" customHeight="1">
      <c r="B167" s="255">
        <v>4130111104</v>
      </c>
      <c r="C167" s="256" t="s">
        <v>615</v>
      </c>
      <c r="D167" s="509">
        <v>1258200</v>
      </c>
      <c r="F167" s="512">
        <v>182.85000000000014</v>
      </c>
    </row>
    <row r="168" spans="2:6" ht="16.5" customHeight="1">
      <c r="B168" s="255">
        <v>4130111105</v>
      </c>
      <c r="C168" s="256" t="s">
        <v>368</v>
      </c>
      <c r="D168" s="509">
        <v>18648642</v>
      </c>
      <c r="F168" s="512">
        <v>2808.91</v>
      </c>
    </row>
    <row r="169" spans="2:6" ht="16.5" customHeight="1">
      <c r="B169" s="255">
        <v>4130111106</v>
      </c>
      <c r="C169" s="256" t="s">
        <v>369</v>
      </c>
      <c r="D169" s="509">
        <v>12631108</v>
      </c>
      <c r="F169" s="512">
        <v>1870.75</v>
      </c>
    </row>
    <row r="170" spans="2:6" ht="16.5" customHeight="1">
      <c r="B170" s="255">
        <v>4130111107</v>
      </c>
      <c r="C170" s="256" t="s">
        <v>370</v>
      </c>
      <c r="D170" s="509">
        <v>20334247</v>
      </c>
      <c r="F170" s="512">
        <v>3132.06</v>
      </c>
    </row>
    <row r="171" spans="2:6" ht="16.5" customHeight="1">
      <c r="B171" s="255">
        <v>4130111117</v>
      </c>
      <c r="C171" s="256" t="s">
        <v>401</v>
      </c>
      <c r="D171" s="509">
        <v>9207671</v>
      </c>
      <c r="F171" s="512">
        <v>1359.26</v>
      </c>
    </row>
    <row r="172" spans="2:6" ht="16.5" customHeight="1">
      <c r="B172" s="255">
        <v>4130111118</v>
      </c>
      <c r="C172" s="256" t="s">
        <v>402</v>
      </c>
      <c r="D172" s="509">
        <v>2962221</v>
      </c>
      <c r="F172" s="512">
        <v>452.05</v>
      </c>
    </row>
    <row r="173" spans="2:6" ht="16.5" customHeight="1">
      <c r="B173" s="255">
        <v>4130112</v>
      </c>
      <c r="C173" s="256" t="s">
        <v>461</v>
      </c>
      <c r="D173" s="509">
        <v>479970596</v>
      </c>
      <c r="F173" s="512">
        <v>71332.33</v>
      </c>
    </row>
    <row r="174" spans="2:6" ht="16.5" customHeight="1">
      <c r="B174" s="255">
        <v>41301121</v>
      </c>
      <c r="C174" s="256" t="s">
        <v>1288</v>
      </c>
      <c r="D174" s="509">
        <v>22324</v>
      </c>
      <c r="F174" s="512">
        <v>2.99000000000001</v>
      </c>
    </row>
    <row r="175" spans="2:6" ht="16.5" customHeight="1">
      <c r="B175" s="255">
        <v>4130112105</v>
      </c>
      <c r="C175" s="256" t="s">
        <v>368</v>
      </c>
      <c r="D175" s="509">
        <v>22324</v>
      </c>
      <c r="F175" s="512">
        <v>3.19</v>
      </c>
    </row>
    <row r="176" spans="2:6" ht="16.5" customHeight="1">
      <c r="B176" s="255">
        <v>41301123</v>
      </c>
      <c r="C176" s="256" t="s">
        <v>1289</v>
      </c>
      <c r="D176" s="509">
        <v>479948272</v>
      </c>
      <c r="F176" s="512">
        <v>71329.34</v>
      </c>
    </row>
    <row r="177" spans="2:6" ht="16.5" customHeight="1">
      <c r="B177" s="255">
        <v>4130112303</v>
      </c>
      <c r="C177" s="256" t="s">
        <v>614</v>
      </c>
      <c r="D177" s="509">
        <v>15849231</v>
      </c>
      <c r="F177" s="512">
        <v>2457.86</v>
      </c>
    </row>
    <row r="178" spans="2:6" ht="16.5" customHeight="1">
      <c r="B178" s="255">
        <v>4130112304</v>
      </c>
      <c r="C178" s="256" t="s">
        <v>615</v>
      </c>
      <c r="D178" s="509">
        <v>13159951</v>
      </c>
      <c r="F178" s="512">
        <v>1901.01</v>
      </c>
    </row>
    <row r="179" spans="2:6" ht="16.5" customHeight="1">
      <c r="B179" s="255">
        <v>4130112305</v>
      </c>
      <c r="C179" s="256" t="s">
        <v>368</v>
      </c>
      <c r="D179" s="509">
        <v>276713544</v>
      </c>
      <c r="F179" s="512">
        <v>40771.339999999997</v>
      </c>
    </row>
    <row r="180" spans="2:6" ht="16.5" customHeight="1">
      <c r="B180" s="255">
        <v>4130112306</v>
      </c>
      <c r="C180" s="256" t="s">
        <v>369</v>
      </c>
      <c r="D180" s="509">
        <v>8089926</v>
      </c>
      <c r="F180" s="512">
        <v>1173.31</v>
      </c>
    </row>
    <row r="181" spans="2:6" ht="16.5" customHeight="1">
      <c r="B181" s="255">
        <v>4130112307</v>
      </c>
      <c r="C181" s="256" t="s">
        <v>370</v>
      </c>
      <c r="D181" s="509">
        <v>117682327</v>
      </c>
      <c r="F181" s="512">
        <v>18020.189999999999</v>
      </c>
    </row>
    <row r="182" spans="2:6" ht="16.5" customHeight="1">
      <c r="B182" s="255">
        <v>4130112317</v>
      </c>
      <c r="C182" s="256" t="s">
        <v>401</v>
      </c>
      <c r="D182" s="509">
        <v>43974273</v>
      </c>
      <c r="F182" s="512">
        <v>6352.96</v>
      </c>
    </row>
    <row r="183" spans="2:6" ht="16.5" customHeight="1">
      <c r="B183" s="255">
        <v>4130112318</v>
      </c>
      <c r="C183" s="256" t="s">
        <v>402</v>
      </c>
      <c r="D183" s="509">
        <v>4479020</v>
      </c>
      <c r="F183" s="512">
        <v>652.66999999999996</v>
      </c>
    </row>
    <row r="184" spans="2:6" ht="16.5" customHeight="1">
      <c r="B184" s="255">
        <v>416</v>
      </c>
      <c r="C184" s="256" t="s">
        <v>915</v>
      </c>
      <c r="D184" s="509">
        <v>81101636</v>
      </c>
      <c r="F184" s="512">
        <v>12257.08</v>
      </c>
    </row>
    <row r="185" spans="2:6" ht="16.5" customHeight="1">
      <c r="B185" s="255">
        <v>41601</v>
      </c>
      <c r="C185" s="256" t="s">
        <v>168</v>
      </c>
      <c r="D185" s="509">
        <v>81101636</v>
      </c>
      <c r="F185" s="512">
        <v>12257.08</v>
      </c>
    </row>
    <row r="186" spans="2:6" ht="16.5" customHeight="1">
      <c r="B186" s="255">
        <v>416011</v>
      </c>
      <c r="C186" s="256" t="s">
        <v>168</v>
      </c>
      <c r="D186" s="509">
        <v>81101636</v>
      </c>
      <c r="F186" s="512">
        <v>12257.08</v>
      </c>
    </row>
    <row r="187" spans="2:6" ht="16.5" customHeight="1">
      <c r="B187" s="255">
        <v>4160115</v>
      </c>
      <c r="C187" s="256" t="s">
        <v>1163</v>
      </c>
      <c r="D187" s="509">
        <v>64881292</v>
      </c>
      <c r="F187" s="512">
        <v>9805.6299999999992</v>
      </c>
    </row>
    <row r="188" spans="2:6" ht="16.5" customHeight="1">
      <c r="B188" s="255">
        <v>41601151</v>
      </c>
      <c r="C188" s="256" t="s">
        <v>1164</v>
      </c>
      <c r="D188" s="509">
        <v>64808051</v>
      </c>
      <c r="F188" s="512">
        <v>9795.0499999999993</v>
      </c>
    </row>
    <row r="189" spans="2:6" ht="16.5" customHeight="1">
      <c r="B189" s="255">
        <v>4160115101</v>
      </c>
      <c r="C189" s="256" t="s">
        <v>1165</v>
      </c>
      <c r="D189" s="509">
        <v>2917618</v>
      </c>
      <c r="F189" s="512">
        <v>441.8</v>
      </c>
    </row>
    <row r="190" spans="2:6" ht="16.5" customHeight="1">
      <c r="B190" s="255">
        <v>4160115102</v>
      </c>
      <c r="C190" s="256" t="s">
        <v>1166</v>
      </c>
      <c r="D190" s="509">
        <v>61890433</v>
      </c>
      <c r="F190" s="512">
        <v>9353.25</v>
      </c>
    </row>
    <row r="191" spans="2:6" ht="16.5" customHeight="1">
      <c r="B191" s="255">
        <v>41601152</v>
      </c>
      <c r="C191" s="256" t="s">
        <v>1282</v>
      </c>
      <c r="D191" s="509">
        <v>73241</v>
      </c>
      <c r="F191" s="512">
        <v>10.58</v>
      </c>
    </row>
    <row r="192" spans="2:6" ht="16.5" customHeight="1">
      <c r="B192" s="255">
        <v>4160115201</v>
      </c>
      <c r="C192" s="256" t="s">
        <v>1290</v>
      </c>
      <c r="D192" s="509">
        <v>73241</v>
      </c>
      <c r="F192" s="512">
        <v>10.58</v>
      </c>
    </row>
    <row r="193" spans="2:6" ht="16.5" customHeight="1">
      <c r="B193" s="255">
        <v>4160116</v>
      </c>
      <c r="C193" s="256" t="s">
        <v>1119</v>
      </c>
      <c r="D193" s="509">
        <v>16220344</v>
      </c>
      <c r="F193" s="512">
        <v>2451.4499999999998</v>
      </c>
    </row>
    <row r="194" spans="2:6" ht="16.5" customHeight="1">
      <c r="B194" s="255">
        <v>41601161</v>
      </c>
      <c r="C194" s="256" t="s">
        <v>1168</v>
      </c>
      <c r="D194" s="509">
        <v>16201999</v>
      </c>
      <c r="F194" s="512">
        <v>2448.8000000000002</v>
      </c>
    </row>
    <row r="195" spans="2:6" ht="16.5" customHeight="1">
      <c r="B195" s="255">
        <v>4160116101</v>
      </c>
      <c r="C195" s="256" t="s">
        <v>1169</v>
      </c>
      <c r="D195" s="509">
        <v>679390</v>
      </c>
      <c r="F195" s="512">
        <v>102.91</v>
      </c>
    </row>
    <row r="196" spans="2:6" ht="16.5" customHeight="1">
      <c r="B196" s="255">
        <v>4160116102</v>
      </c>
      <c r="C196" s="256" t="s">
        <v>1170</v>
      </c>
      <c r="D196" s="509">
        <v>15522609</v>
      </c>
      <c r="F196" s="512">
        <v>2345.89</v>
      </c>
    </row>
    <row r="197" spans="2:6" ht="16.5" customHeight="1">
      <c r="B197" s="255">
        <v>41601162</v>
      </c>
      <c r="C197" s="256" t="s">
        <v>1291</v>
      </c>
      <c r="D197" s="509">
        <v>18345</v>
      </c>
      <c r="F197" s="512">
        <v>2.65</v>
      </c>
    </row>
    <row r="198" spans="2:6" ht="16.5" customHeight="1">
      <c r="B198" s="255">
        <v>4160116201</v>
      </c>
      <c r="C198" s="256" t="s">
        <v>1292</v>
      </c>
      <c r="D198" s="509">
        <v>18345</v>
      </c>
      <c r="F198" s="512">
        <v>2.65</v>
      </c>
    </row>
    <row r="199" spans="2:6" ht="16.5" customHeight="1">
      <c r="B199" s="255">
        <v>42</v>
      </c>
      <c r="C199" s="256" t="s">
        <v>206</v>
      </c>
      <c r="D199" s="509">
        <v>262498940</v>
      </c>
      <c r="F199" s="512">
        <v>608748.69999999995</v>
      </c>
    </row>
    <row r="200" spans="2:6" ht="16.5" customHeight="1">
      <c r="B200" s="255">
        <v>422</v>
      </c>
      <c r="C200" s="256" t="s">
        <v>463</v>
      </c>
      <c r="D200" s="509">
        <v>262498940</v>
      </c>
      <c r="F200" s="512">
        <v>608748.69999999995</v>
      </c>
    </row>
    <row r="201" spans="2:6" ht="16.5" customHeight="1">
      <c r="B201" s="255">
        <v>42201</v>
      </c>
      <c r="C201" s="256" t="s">
        <v>463</v>
      </c>
      <c r="D201" s="509">
        <v>262498940</v>
      </c>
      <c r="F201" s="512">
        <v>608748.69999999995</v>
      </c>
    </row>
    <row r="202" spans="2:6" ht="16.5" customHeight="1">
      <c r="B202" s="255">
        <v>422011</v>
      </c>
      <c r="C202" s="256" t="s">
        <v>463</v>
      </c>
      <c r="D202" s="509">
        <v>262498940</v>
      </c>
      <c r="F202" s="512">
        <v>608748.69999999995</v>
      </c>
    </row>
    <row r="203" spans="2:6" ht="16.5" customHeight="1">
      <c r="B203" s="255">
        <v>4220111</v>
      </c>
      <c r="C203" s="256" t="s">
        <v>463</v>
      </c>
      <c r="D203" s="509">
        <v>262498940</v>
      </c>
      <c r="F203" s="512">
        <v>608748.69999999995</v>
      </c>
    </row>
    <row r="204" spans="2:6" ht="16.5" customHeight="1">
      <c r="B204" s="255">
        <v>42201111</v>
      </c>
      <c r="C204" s="256" t="s">
        <v>463</v>
      </c>
      <c r="D204" s="509">
        <v>262498940</v>
      </c>
      <c r="F204" s="512">
        <v>608748.69999999995</v>
      </c>
    </row>
    <row r="205" spans="2:6" ht="16.5" customHeight="1">
      <c r="B205" s="255">
        <v>4220111101</v>
      </c>
      <c r="C205" s="256" t="s">
        <v>404</v>
      </c>
      <c r="D205" s="509">
        <v>242244744</v>
      </c>
      <c r="F205" s="512">
        <v>603573.19999999995</v>
      </c>
    </row>
    <row r="206" spans="2:6" ht="16.5" customHeight="1">
      <c r="B206" s="255">
        <v>4220111102</v>
      </c>
      <c r="C206" s="256" t="s">
        <v>405</v>
      </c>
      <c r="D206" s="509">
        <v>20254196</v>
      </c>
      <c r="F206" s="512">
        <v>5175.5</v>
      </c>
    </row>
    <row r="207" spans="2:6" ht="16.5" customHeight="1">
      <c r="B207" s="255">
        <v>48</v>
      </c>
      <c r="C207" s="256" t="s">
        <v>464</v>
      </c>
      <c r="D207" s="509">
        <v>3245581</v>
      </c>
      <c r="F207" s="512">
        <v>466.66</v>
      </c>
    </row>
    <row r="208" spans="2:6" ht="16.5" customHeight="1">
      <c r="B208" s="255">
        <v>481</v>
      </c>
      <c r="C208" s="256" t="s">
        <v>465</v>
      </c>
      <c r="D208" s="509">
        <v>3245581</v>
      </c>
      <c r="F208" s="512">
        <v>466.66</v>
      </c>
    </row>
    <row r="209" spans="2:6" ht="16.5" customHeight="1">
      <c r="B209" s="255">
        <v>48101</v>
      </c>
      <c r="C209" s="256" t="s">
        <v>465</v>
      </c>
      <c r="D209" s="509">
        <v>3245581</v>
      </c>
      <c r="F209" s="512">
        <v>466.66</v>
      </c>
    </row>
    <row r="210" spans="2:6" ht="16.5" customHeight="1">
      <c r="B210" s="255">
        <v>481011</v>
      </c>
      <c r="C210" s="256" t="s">
        <v>465</v>
      </c>
      <c r="D210" s="509">
        <v>3245581</v>
      </c>
      <c r="F210" s="512">
        <v>466.66</v>
      </c>
    </row>
    <row r="211" spans="2:6" ht="16.5" customHeight="1">
      <c r="B211" s="255">
        <v>4810111</v>
      </c>
      <c r="C211" s="256" t="s">
        <v>465</v>
      </c>
      <c r="D211" s="509">
        <v>3245581</v>
      </c>
      <c r="F211" s="512">
        <v>466.66</v>
      </c>
    </row>
    <row r="212" spans="2:6" ht="16.5" customHeight="1">
      <c r="B212" s="255">
        <v>48101111</v>
      </c>
      <c r="C212" s="256" t="s">
        <v>465</v>
      </c>
      <c r="D212" s="509">
        <v>3245581</v>
      </c>
      <c r="F212" s="512">
        <v>466.66</v>
      </c>
    </row>
    <row r="213" spans="2:6" ht="16.5" customHeight="1">
      <c r="B213" s="255">
        <v>4810111102</v>
      </c>
      <c r="C213" s="256" t="s">
        <v>406</v>
      </c>
      <c r="D213" s="509">
        <v>3761</v>
      </c>
      <c r="F213" s="512">
        <v>0.55000000000000004</v>
      </c>
    </row>
    <row r="214" spans="2:6" ht="16.5" customHeight="1">
      <c r="B214" s="255">
        <v>4810111103</v>
      </c>
      <c r="C214" s="256" t="s">
        <v>920</v>
      </c>
      <c r="D214" s="509">
        <v>3241820</v>
      </c>
      <c r="F214" s="512">
        <v>466.11</v>
      </c>
    </row>
    <row r="215" spans="2:6" ht="16.5" customHeight="1">
      <c r="B215" s="255">
        <v>5</v>
      </c>
      <c r="C215" s="256" t="s">
        <v>167</v>
      </c>
      <c r="D215" s="509">
        <v>2404528423</v>
      </c>
      <c r="F215" s="512">
        <v>675442.02</v>
      </c>
    </row>
    <row r="216" spans="2:6" ht="16.5" customHeight="1">
      <c r="B216" s="255">
        <v>51</v>
      </c>
      <c r="C216" s="256" t="s">
        <v>466</v>
      </c>
      <c r="D216" s="509">
        <v>2404523319</v>
      </c>
      <c r="F216" s="512">
        <v>675441.29</v>
      </c>
    </row>
    <row r="217" spans="2:6" ht="16.5" customHeight="1">
      <c r="B217" s="255">
        <v>511</v>
      </c>
      <c r="C217" s="256" t="s">
        <v>467</v>
      </c>
      <c r="D217" s="509">
        <v>156552419</v>
      </c>
      <c r="F217" s="512">
        <v>24923.49</v>
      </c>
    </row>
    <row r="218" spans="2:6" ht="16.5" customHeight="1">
      <c r="B218" s="255">
        <v>51101</v>
      </c>
      <c r="C218" s="256" t="s">
        <v>34</v>
      </c>
      <c r="D218" s="509">
        <v>22841065</v>
      </c>
      <c r="F218" s="512">
        <v>3358.74</v>
      </c>
    </row>
    <row r="219" spans="2:6" ht="16.5" customHeight="1">
      <c r="B219" s="255">
        <v>511011</v>
      </c>
      <c r="C219" s="256" t="s">
        <v>34</v>
      </c>
      <c r="D219" s="509">
        <v>22841065</v>
      </c>
      <c r="F219" s="512">
        <v>3358.74</v>
      </c>
    </row>
    <row r="220" spans="2:6" ht="16.5" customHeight="1">
      <c r="B220" s="255">
        <v>5110111</v>
      </c>
      <c r="C220" s="256" t="s">
        <v>34</v>
      </c>
      <c r="D220" s="509">
        <v>22841065</v>
      </c>
      <c r="F220" s="512">
        <v>3358.74</v>
      </c>
    </row>
    <row r="221" spans="2:6" ht="16.5" customHeight="1">
      <c r="B221" s="255">
        <v>51101113</v>
      </c>
      <c r="C221" s="256" t="s">
        <v>1293</v>
      </c>
      <c r="D221" s="509">
        <v>22841065</v>
      </c>
      <c r="F221" s="512">
        <v>3358.74</v>
      </c>
    </row>
    <row r="222" spans="2:6" ht="16.5" customHeight="1">
      <c r="B222" s="255">
        <v>5110111301</v>
      </c>
      <c r="C222" s="256" t="s">
        <v>1294</v>
      </c>
      <c r="D222" s="509">
        <v>22841065</v>
      </c>
      <c r="F222" s="512">
        <v>3358.74</v>
      </c>
    </row>
    <row r="223" spans="2:6" ht="16.5" customHeight="1">
      <c r="B223" s="255">
        <v>51102</v>
      </c>
      <c r="C223" s="256" t="s">
        <v>469</v>
      </c>
      <c r="D223" s="509">
        <v>114596018</v>
      </c>
      <c r="F223" s="512">
        <v>18698.969999999998</v>
      </c>
    </row>
    <row r="224" spans="2:6" ht="16.5" customHeight="1">
      <c r="B224" s="255">
        <v>511021</v>
      </c>
      <c r="C224" s="256" t="s">
        <v>469</v>
      </c>
      <c r="D224" s="509">
        <v>114596018</v>
      </c>
      <c r="F224" s="512">
        <v>18698.969999999998</v>
      </c>
    </row>
    <row r="225" spans="2:6" ht="16.5" customHeight="1">
      <c r="B225" s="255">
        <v>5110211</v>
      </c>
      <c r="C225" s="256" t="s">
        <v>469</v>
      </c>
      <c r="D225" s="509">
        <v>114596018</v>
      </c>
      <c r="F225" s="512">
        <v>18698.969999999998</v>
      </c>
    </row>
    <row r="226" spans="2:6" ht="16.5" customHeight="1">
      <c r="B226" s="255">
        <v>51102111</v>
      </c>
      <c r="C226" s="256" t="s">
        <v>469</v>
      </c>
      <c r="D226" s="509">
        <v>92657755</v>
      </c>
      <c r="F226" s="512">
        <v>15099.96</v>
      </c>
    </row>
    <row r="227" spans="2:6" ht="16.5" customHeight="1">
      <c r="B227" s="255">
        <v>5110211101</v>
      </c>
      <c r="C227" s="256" t="s">
        <v>408</v>
      </c>
      <c r="D227" s="509">
        <v>370494</v>
      </c>
      <c r="F227" s="512">
        <v>54.25</v>
      </c>
    </row>
    <row r="228" spans="2:6" ht="16.5" customHeight="1">
      <c r="B228" s="255">
        <v>5110211102</v>
      </c>
      <c r="C228" s="256" t="s">
        <v>924</v>
      </c>
      <c r="D228" s="509">
        <v>92287261</v>
      </c>
      <c r="F228" s="512">
        <v>15045.71</v>
      </c>
    </row>
    <row r="229" spans="2:6" ht="16.5" customHeight="1">
      <c r="B229" s="255">
        <v>51102112</v>
      </c>
      <c r="C229" s="256" t="s">
        <v>1119</v>
      </c>
      <c r="D229" s="509">
        <v>21938263</v>
      </c>
      <c r="F229" s="512">
        <v>3599.01</v>
      </c>
    </row>
    <row r="230" spans="2:6" ht="16.5" customHeight="1">
      <c r="B230" s="255">
        <v>5110211201</v>
      </c>
      <c r="C230" s="256" t="s">
        <v>1172</v>
      </c>
      <c r="D230" s="509">
        <v>21868718</v>
      </c>
      <c r="F230" s="512">
        <v>3588.67</v>
      </c>
    </row>
    <row r="231" spans="2:6" ht="16.5" customHeight="1">
      <c r="B231" s="255">
        <v>5110211202</v>
      </c>
      <c r="C231" s="256" t="s">
        <v>1173</v>
      </c>
      <c r="D231" s="509">
        <v>69545</v>
      </c>
      <c r="F231" s="512">
        <v>10.34</v>
      </c>
    </row>
    <row r="232" spans="2:6" ht="16.5" customHeight="1">
      <c r="B232" s="255">
        <v>51103</v>
      </c>
      <c r="C232" s="256" t="s">
        <v>470</v>
      </c>
      <c r="D232" s="509">
        <v>16585136</v>
      </c>
      <c r="F232" s="512">
        <v>2496.6699999999996</v>
      </c>
    </row>
    <row r="233" spans="2:6" ht="16.5" customHeight="1">
      <c r="B233" s="255">
        <v>511031</v>
      </c>
      <c r="C233" s="256" t="s">
        <v>461</v>
      </c>
      <c r="D233" s="509">
        <v>16585136</v>
      </c>
      <c r="F233" s="512">
        <v>2496.6699999999996</v>
      </c>
    </row>
    <row r="234" spans="2:6" ht="16.5" customHeight="1">
      <c r="B234" s="255">
        <v>5110311</v>
      </c>
      <c r="C234" s="256" t="s">
        <v>461</v>
      </c>
      <c r="D234" s="509">
        <v>16585136</v>
      </c>
      <c r="F234" s="512">
        <v>2496.6699999999996</v>
      </c>
    </row>
    <row r="235" spans="2:6" ht="16.5" customHeight="1">
      <c r="B235" s="255">
        <v>51103112</v>
      </c>
      <c r="C235" s="256" t="s">
        <v>471</v>
      </c>
      <c r="D235" s="509">
        <v>16584958</v>
      </c>
      <c r="F235" s="512">
        <v>2496.64</v>
      </c>
    </row>
    <row r="236" spans="2:6" ht="16.5" customHeight="1">
      <c r="B236" s="255">
        <v>5110311203</v>
      </c>
      <c r="C236" s="256" t="s">
        <v>614</v>
      </c>
      <c r="D236" s="509">
        <v>9614732</v>
      </c>
      <c r="F236" s="512">
        <v>1452.66</v>
      </c>
    </row>
    <row r="237" spans="2:6" ht="16.5" customHeight="1">
      <c r="B237" s="255">
        <v>5110311204</v>
      </c>
      <c r="C237" s="256" t="s">
        <v>615</v>
      </c>
      <c r="D237" s="509">
        <v>6331</v>
      </c>
      <c r="F237" s="512">
        <v>0.92</v>
      </c>
    </row>
    <row r="238" spans="2:6" ht="16.5" customHeight="1">
      <c r="B238" s="255">
        <v>5110311205</v>
      </c>
      <c r="C238" s="256" t="s">
        <v>368</v>
      </c>
      <c r="D238" s="509">
        <v>2227321</v>
      </c>
      <c r="F238" s="512">
        <v>334.02</v>
      </c>
    </row>
    <row r="239" spans="2:6" ht="16.5" customHeight="1">
      <c r="B239" s="255">
        <v>5110311206</v>
      </c>
      <c r="C239" s="256" t="s">
        <v>369</v>
      </c>
      <c r="D239" s="509">
        <v>3306554</v>
      </c>
      <c r="F239" s="512">
        <v>488.10999999999996</v>
      </c>
    </row>
    <row r="240" spans="2:6" ht="16.5" customHeight="1">
      <c r="B240" s="255">
        <v>5110311207</v>
      </c>
      <c r="C240" s="256" t="s">
        <v>370</v>
      </c>
      <c r="D240" s="509">
        <v>1086390</v>
      </c>
      <c r="F240" s="512">
        <v>168.49</v>
      </c>
    </row>
    <row r="241" spans="2:6" ht="16.5" customHeight="1">
      <c r="B241" s="255">
        <v>5110311218</v>
      </c>
      <c r="C241" s="256" t="s">
        <v>402</v>
      </c>
      <c r="D241" s="509">
        <v>343630</v>
      </c>
      <c r="F241" s="512">
        <v>52.44</v>
      </c>
    </row>
    <row r="242" spans="2:6" ht="16.5" customHeight="1">
      <c r="B242" s="255">
        <v>51103113</v>
      </c>
      <c r="C242" s="256" t="s">
        <v>1295</v>
      </c>
      <c r="D242" s="509">
        <v>178</v>
      </c>
      <c r="F242" s="512">
        <v>0.03</v>
      </c>
    </row>
    <row r="243" spans="2:6" ht="16.5" customHeight="1">
      <c r="B243" s="255">
        <v>5110311307</v>
      </c>
      <c r="C243" s="256" t="s">
        <v>370</v>
      </c>
      <c r="D243" s="509">
        <v>178</v>
      </c>
      <c r="F243" s="512">
        <v>0.03</v>
      </c>
    </row>
    <row r="244" spans="2:6" ht="16.5" customHeight="1">
      <c r="B244" s="255">
        <v>51104</v>
      </c>
      <c r="C244" s="256" t="s">
        <v>1296</v>
      </c>
      <c r="D244" s="509">
        <v>2530200</v>
      </c>
      <c r="F244" s="512">
        <v>369.11</v>
      </c>
    </row>
    <row r="245" spans="2:6" ht="16.5" customHeight="1">
      <c r="B245" s="255">
        <v>511041</v>
      </c>
      <c r="C245" s="256" t="s">
        <v>1296</v>
      </c>
      <c r="D245" s="509">
        <v>2530200</v>
      </c>
      <c r="F245" s="512">
        <v>369.11</v>
      </c>
    </row>
    <row r="246" spans="2:6" ht="16.5" customHeight="1">
      <c r="B246" s="255">
        <v>5110411</v>
      </c>
      <c r="C246" s="256" t="s">
        <v>1296</v>
      </c>
      <c r="D246" s="509">
        <v>2530200</v>
      </c>
      <c r="F246" s="512">
        <v>369.11</v>
      </c>
    </row>
    <row r="247" spans="2:6" ht="16.5" customHeight="1">
      <c r="B247" s="255">
        <v>51104111</v>
      </c>
      <c r="C247" s="256" t="s">
        <v>1296</v>
      </c>
      <c r="D247" s="509">
        <v>2530200</v>
      </c>
      <c r="F247" s="512">
        <v>369.11</v>
      </c>
    </row>
    <row r="248" spans="2:6" ht="16.5" customHeight="1">
      <c r="B248" s="255">
        <v>5110411101</v>
      </c>
      <c r="C248" s="256" t="s">
        <v>1297</v>
      </c>
      <c r="D248" s="509">
        <v>2530200</v>
      </c>
      <c r="F248" s="512">
        <v>369.11</v>
      </c>
    </row>
    <row r="249" spans="2:6" ht="16.5" customHeight="1">
      <c r="B249" s="255">
        <v>513</v>
      </c>
      <c r="C249" s="256" t="s">
        <v>15</v>
      </c>
      <c r="D249" s="509">
        <v>1780936676</v>
      </c>
      <c r="F249" s="512">
        <v>271438.85000000003</v>
      </c>
    </row>
    <row r="250" spans="2:6" ht="16.5" customHeight="1">
      <c r="B250" s="255">
        <v>51301</v>
      </c>
      <c r="C250" s="256" t="s">
        <v>210</v>
      </c>
      <c r="D250" s="509">
        <v>1168056520</v>
      </c>
      <c r="F250" s="512">
        <v>179452.08</v>
      </c>
    </row>
    <row r="251" spans="2:6" ht="16.5" customHeight="1">
      <c r="B251" s="255">
        <v>513011</v>
      </c>
      <c r="C251" s="256" t="s">
        <v>210</v>
      </c>
      <c r="D251" s="509">
        <v>1168056520</v>
      </c>
      <c r="F251" s="512">
        <v>179452.08</v>
      </c>
    </row>
    <row r="252" spans="2:6" ht="16.5" customHeight="1">
      <c r="B252" s="255">
        <v>5130111</v>
      </c>
      <c r="C252" s="256" t="s">
        <v>210</v>
      </c>
      <c r="D252" s="509">
        <v>1168056520</v>
      </c>
      <c r="F252" s="512">
        <v>179452.08</v>
      </c>
    </row>
    <row r="253" spans="2:6" ht="16.5" customHeight="1">
      <c r="B253" s="255">
        <v>51301111</v>
      </c>
      <c r="C253" s="256" t="s">
        <v>210</v>
      </c>
      <c r="D253" s="509">
        <v>1168056520</v>
      </c>
      <c r="F253" s="512">
        <v>179452.08</v>
      </c>
    </row>
    <row r="254" spans="2:6" ht="16.5" customHeight="1">
      <c r="B254" s="255">
        <v>5130111101</v>
      </c>
      <c r="C254" s="256" t="s">
        <v>150</v>
      </c>
      <c r="D254" s="509">
        <v>631419773</v>
      </c>
      <c r="F254" s="512">
        <v>94880.639999999999</v>
      </c>
    </row>
    <row r="255" spans="2:6" ht="16.5" customHeight="1">
      <c r="B255" s="255">
        <v>5130111104</v>
      </c>
      <c r="C255" s="256" t="s">
        <v>152</v>
      </c>
      <c r="D255" s="509">
        <v>53618315</v>
      </c>
      <c r="F255" s="512">
        <v>8059.33</v>
      </c>
    </row>
    <row r="256" spans="2:6" ht="16.5" customHeight="1">
      <c r="B256" s="255">
        <v>5130111106</v>
      </c>
      <c r="C256" s="256" t="s">
        <v>410</v>
      </c>
      <c r="D256" s="509">
        <v>2521766</v>
      </c>
      <c r="F256" s="512">
        <v>380.56</v>
      </c>
    </row>
    <row r="257" spans="2:6" ht="16.5" customHeight="1">
      <c r="B257" s="255">
        <v>5130111107</v>
      </c>
      <c r="C257" s="256" t="s">
        <v>151</v>
      </c>
      <c r="D257" s="509">
        <v>480496666</v>
      </c>
      <c r="F257" s="512">
        <v>76131.55</v>
      </c>
    </row>
    <row r="258" spans="2:6" ht="16.5" customHeight="1">
      <c r="B258" s="255">
        <v>51302</v>
      </c>
      <c r="C258" s="256" t="s">
        <v>394</v>
      </c>
      <c r="D258" s="509">
        <v>259486026</v>
      </c>
      <c r="F258" s="512">
        <v>39461.18</v>
      </c>
    </row>
    <row r="259" spans="2:6" ht="16.5" customHeight="1">
      <c r="B259" s="255">
        <v>513021</v>
      </c>
      <c r="C259" s="256" t="s">
        <v>394</v>
      </c>
      <c r="D259" s="509">
        <v>259486026</v>
      </c>
      <c r="F259" s="512">
        <v>39461.18</v>
      </c>
    </row>
    <row r="260" spans="2:6" ht="16.5" customHeight="1">
      <c r="B260" s="255">
        <v>5130211</v>
      </c>
      <c r="C260" s="256" t="s">
        <v>394</v>
      </c>
      <c r="D260" s="509">
        <v>259486026</v>
      </c>
      <c r="F260" s="512">
        <v>39461.18</v>
      </c>
    </row>
    <row r="261" spans="2:6" ht="16.5" customHeight="1">
      <c r="B261" s="255">
        <v>51302111</v>
      </c>
      <c r="C261" s="256" t="s">
        <v>394</v>
      </c>
      <c r="D261" s="509">
        <v>259486026</v>
      </c>
      <c r="F261" s="512">
        <v>39461.18</v>
      </c>
    </row>
    <row r="262" spans="2:6" ht="16.5" customHeight="1">
      <c r="B262" s="255">
        <v>5130211101</v>
      </c>
      <c r="C262" s="256" t="s">
        <v>411</v>
      </c>
      <c r="D262" s="509">
        <v>183466214</v>
      </c>
      <c r="F262" s="512">
        <v>28128.46</v>
      </c>
    </row>
    <row r="263" spans="2:6" ht="16.5" customHeight="1">
      <c r="B263" s="255">
        <v>5130211106</v>
      </c>
      <c r="C263" s="256" t="s">
        <v>932</v>
      </c>
      <c r="D263" s="509">
        <v>141266</v>
      </c>
      <c r="F263" s="512">
        <v>21.479999999999997</v>
      </c>
    </row>
    <row r="264" spans="2:6" ht="16.5" customHeight="1">
      <c r="B264" s="255">
        <v>5130211107</v>
      </c>
      <c r="C264" s="256" t="s">
        <v>1174</v>
      </c>
      <c r="D264" s="509">
        <v>28800000</v>
      </c>
      <c r="F264" s="512">
        <v>4359.92</v>
      </c>
    </row>
    <row r="265" spans="2:6" ht="16.5" customHeight="1">
      <c r="B265" s="255">
        <v>5130211108</v>
      </c>
      <c r="C265" s="256" t="s">
        <v>1175</v>
      </c>
      <c r="D265" s="509">
        <v>42933091</v>
      </c>
      <c r="F265" s="512">
        <v>6325.28</v>
      </c>
    </row>
    <row r="266" spans="2:6" ht="16.5" customHeight="1">
      <c r="B266" s="255">
        <v>5130211109</v>
      </c>
      <c r="C266" s="256" t="s">
        <v>1298</v>
      </c>
      <c r="D266" s="509">
        <v>4145455</v>
      </c>
      <c r="F266" s="512">
        <v>626.04</v>
      </c>
    </row>
    <row r="267" spans="2:6" ht="16.5" customHeight="1">
      <c r="B267" s="255">
        <v>51303</v>
      </c>
      <c r="C267" s="256" t="s">
        <v>151</v>
      </c>
      <c r="D267" s="509">
        <v>23108900</v>
      </c>
      <c r="F267" s="512">
        <v>3432.5599999999995</v>
      </c>
    </row>
    <row r="268" spans="2:6" ht="16.5" customHeight="1">
      <c r="B268" s="255">
        <v>513031</v>
      </c>
      <c r="C268" s="256" t="s">
        <v>151</v>
      </c>
      <c r="D268" s="509">
        <v>23108900</v>
      </c>
      <c r="F268" s="512">
        <v>3432.5599999999995</v>
      </c>
    </row>
    <row r="269" spans="2:6" ht="16.5" customHeight="1">
      <c r="B269" s="255">
        <v>5130311</v>
      </c>
      <c r="C269" s="256" t="s">
        <v>151</v>
      </c>
      <c r="D269" s="509">
        <v>23108900</v>
      </c>
      <c r="F269" s="512">
        <v>3432.5599999999995</v>
      </c>
    </row>
    <row r="270" spans="2:6" ht="16.5" customHeight="1">
      <c r="B270" s="255">
        <v>51303111</v>
      </c>
      <c r="C270" s="256" t="s">
        <v>151</v>
      </c>
      <c r="D270" s="509">
        <v>23108900</v>
      </c>
      <c r="F270" s="512">
        <v>3432.5599999999995</v>
      </c>
    </row>
    <row r="271" spans="2:6" ht="16.5" customHeight="1">
      <c r="B271" s="255">
        <v>5130311101</v>
      </c>
      <c r="C271" s="256" t="s">
        <v>934</v>
      </c>
      <c r="D271" s="509">
        <v>8108900</v>
      </c>
      <c r="F271" s="512">
        <v>1200</v>
      </c>
    </row>
    <row r="272" spans="2:6" ht="16.5" customHeight="1">
      <c r="B272" s="255">
        <v>5130311103</v>
      </c>
      <c r="C272" s="256" t="s">
        <v>413</v>
      </c>
      <c r="D272" s="509">
        <v>15000000</v>
      </c>
      <c r="F272" s="512">
        <v>2232.5600000000004</v>
      </c>
    </row>
    <row r="273" spans="2:6" ht="16.5" customHeight="1">
      <c r="B273" s="255">
        <v>51304</v>
      </c>
      <c r="C273" s="256" t="s">
        <v>169</v>
      </c>
      <c r="D273" s="509">
        <v>320342315</v>
      </c>
      <c r="F273" s="512">
        <v>47628.01</v>
      </c>
    </row>
    <row r="274" spans="2:6" ht="16.5" customHeight="1">
      <c r="B274" s="255">
        <v>513041</v>
      </c>
      <c r="C274" s="256" t="s">
        <v>169</v>
      </c>
      <c r="D274" s="509">
        <v>320342315</v>
      </c>
      <c r="F274" s="512">
        <v>47628.01</v>
      </c>
    </row>
    <row r="275" spans="2:6" ht="16.5" customHeight="1">
      <c r="B275" s="255">
        <v>5130411</v>
      </c>
      <c r="C275" s="256" t="s">
        <v>169</v>
      </c>
      <c r="D275" s="509">
        <v>320342315</v>
      </c>
      <c r="F275" s="512">
        <v>47628.01</v>
      </c>
    </row>
    <row r="276" spans="2:6" ht="16.5" customHeight="1">
      <c r="B276" s="255">
        <v>51304111</v>
      </c>
      <c r="C276" s="256" t="s">
        <v>169</v>
      </c>
      <c r="D276" s="509">
        <v>320342315</v>
      </c>
      <c r="F276" s="512">
        <v>47628.01</v>
      </c>
    </row>
    <row r="277" spans="2:6" ht="16.5" customHeight="1">
      <c r="B277" s="255">
        <v>5130411101</v>
      </c>
      <c r="C277" s="256" t="s">
        <v>850</v>
      </c>
      <c r="D277" s="509">
        <v>80153916</v>
      </c>
      <c r="F277" s="512">
        <v>12000.01</v>
      </c>
    </row>
    <row r="278" spans="2:6" ht="16.5" customHeight="1">
      <c r="B278" s="255">
        <v>5130411104</v>
      </c>
      <c r="C278" s="256" t="s">
        <v>937</v>
      </c>
      <c r="D278" s="509">
        <v>537533</v>
      </c>
      <c r="F278" s="512">
        <v>78</v>
      </c>
    </row>
    <row r="279" spans="2:6" ht="16.5" customHeight="1">
      <c r="B279" s="255">
        <v>5130411105</v>
      </c>
      <c r="C279" s="256" t="s">
        <v>414</v>
      </c>
      <c r="D279" s="509">
        <v>37807766</v>
      </c>
      <c r="F279" s="512">
        <v>5550</v>
      </c>
    </row>
    <row r="280" spans="2:6" ht="16.5" customHeight="1">
      <c r="B280" s="255">
        <v>5130411106</v>
      </c>
      <c r="C280" s="256" t="s">
        <v>415</v>
      </c>
      <c r="D280" s="509">
        <v>201843100</v>
      </c>
      <c r="F280" s="512">
        <v>30000</v>
      </c>
    </row>
    <row r="281" spans="2:6" ht="16.5" customHeight="1">
      <c r="B281" s="255">
        <v>51309</v>
      </c>
      <c r="C281" s="256" t="s">
        <v>43</v>
      </c>
      <c r="D281" s="509">
        <v>2953400</v>
      </c>
      <c r="F281" s="512">
        <v>424.45</v>
      </c>
    </row>
    <row r="282" spans="2:6" ht="16.5" customHeight="1">
      <c r="B282" s="255">
        <v>513091</v>
      </c>
      <c r="C282" s="256" t="s">
        <v>43</v>
      </c>
      <c r="D282" s="509">
        <v>2953400</v>
      </c>
      <c r="F282" s="512">
        <v>424.45</v>
      </c>
    </row>
    <row r="283" spans="2:6" ht="16.5" customHeight="1">
      <c r="B283" s="255">
        <v>5130911</v>
      </c>
      <c r="C283" s="256" t="s">
        <v>43</v>
      </c>
      <c r="D283" s="509">
        <v>2953400</v>
      </c>
      <c r="F283" s="512">
        <v>424.45</v>
      </c>
    </row>
    <row r="284" spans="2:6" ht="16.5" customHeight="1">
      <c r="B284" s="255">
        <v>51309111</v>
      </c>
      <c r="C284" s="256" t="s">
        <v>43</v>
      </c>
      <c r="D284" s="509">
        <v>2953400</v>
      </c>
      <c r="F284" s="512">
        <v>424.45</v>
      </c>
    </row>
    <row r="285" spans="2:6" ht="16.5" customHeight="1">
      <c r="B285" s="255">
        <v>5130911102</v>
      </c>
      <c r="C285" s="256" t="s">
        <v>416</v>
      </c>
      <c r="D285" s="509">
        <v>2953400</v>
      </c>
      <c r="F285" s="512">
        <v>424.45</v>
      </c>
    </row>
    <row r="286" spans="2:6" ht="16.5" customHeight="1">
      <c r="B286" s="255">
        <v>513101</v>
      </c>
      <c r="C286" s="256" t="s">
        <v>215</v>
      </c>
      <c r="D286" s="509">
        <v>6989515</v>
      </c>
      <c r="F286" s="512">
        <v>1040.5700000000002</v>
      </c>
    </row>
    <row r="287" spans="2:6" ht="16.5" customHeight="1">
      <c r="B287" s="255">
        <v>5131011</v>
      </c>
      <c r="C287" s="256" t="s">
        <v>215</v>
      </c>
      <c r="D287" s="509">
        <v>6989515</v>
      </c>
      <c r="F287" s="512">
        <v>1040.5700000000002</v>
      </c>
    </row>
    <row r="288" spans="2:6" ht="16.5" customHeight="1">
      <c r="B288" s="255">
        <v>51310111</v>
      </c>
      <c r="C288" s="256" t="s">
        <v>215</v>
      </c>
      <c r="D288" s="509">
        <v>6989515</v>
      </c>
      <c r="F288" s="512">
        <v>1040.5700000000002</v>
      </c>
    </row>
    <row r="289" spans="2:6" ht="16.5" customHeight="1">
      <c r="B289" s="255">
        <v>5131011102</v>
      </c>
      <c r="C289" s="256" t="s">
        <v>961</v>
      </c>
      <c r="D289" s="509">
        <v>3381095</v>
      </c>
      <c r="F289" s="512">
        <v>515.28000000000009</v>
      </c>
    </row>
    <row r="290" spans="2:6" ht="16.5" customHeight="1">
      <c r="B290" s="255">
        <v>5131011104</v>
      </c>
      <c r="C290" s="256" t="s">
        <v>963</v>
      </c>
      <c r="D290" s="509">
        <v>327273</v>
      </c>
      <c r="F290" s="512">
        <v>48.18</v>
      </c>
    </row>
    <row r="291" spans="2:6" ht="16.5" customHeight="1">
      <c r="B291" s="255">
        <v>5131011106</v>
      </c>
      <c r="C291" s="256" t="s">
        <v>418</v>
      </c>
      <c r="D291" s="509">
        <v>3090909</v>
      </c>
      <c r="F291" s="512">
        <v>448.51</v>
      </c>
    </row>
    <row r="292" spans="2:6" ht="16.5" customHeight="1">
      <c r="B292" s="255">
        <v>513101111</v>
      </c>
      <c r="C292" s="256" t="s">
        <v>215</v>
      </c>
      <c r="D292" s="509">
        <v>6989515</v>
      </c>
      <c r="F292" s="512">
        <v>1040.5700000000002</v>
      </c>
    </row>
    <row r="293" spans="2:6" ht="16.5" customHeight="1">
      <c r="B293" s="255">
        <v>5131011114</v>
      </c>
      <c r="C293" s="256" t="s">
        <v>970</v>
      </c>
      <c r="D293" s="509">
        <v>175238</v>
      </c>
      <c r="F293" s="512">
        <v>26.46</v>
      </c>
    </row>
    <row r="294" spans="2:6" ht="16.5" customHeight="1">
      <c r="B294" s="255">
        <v>5131011199</v>
      </c>
      <c r="C294" s="256" t="s">
        <v>419</v>
      </c>
      <c r="D294" s="509">
        <v>15000</v>
      </c>
      <c r="F294" s="512">
        <v>2.14</v>
      </c>
    </row>
    <row r="295" spans="2:6" ht="16.5" customHeight="1">
      <c r="B295" s="255">
        <v>514</v>
      </c>
      <c r="C295" s="256" t="s">
        <v>473</v>
      </c>
      <c r="D295" s="509">
        <v>381811951</v>
      </c>
      <c r="F295" s="512">
        <v>365734.07</v>
      </c>
    </row>
    <row r="296" spans="2:6" ht="16.5" customHeight="1">
      <c r="B296" s="255">
        <v>51401</v>
      </c>
      <c r="C296" s="256" t="s">
        <v>474</v>
      </c>
      <c r="D296" s="509">
        <v>381811951</v>
      </c>
      <c r="F296" s="512">
        <v>365734.07</v>
      </c>
    </row>
    <row r="297" spans="2:6" ht="16.5" customHeight="1">
      <c r="B297" s="255">
        <v>514011</v>
      </c>
      <c r="C297" s="256" t="s">
        <v>474</v>
      </c>
      <c r="D297" s="509">
        <v>381811951</v>
      </c>
      <c r="F297" s="512">
        <v>365734.07</v>
      </c>
    </row>
    <row r="298" spans="2:6" ht="16.5" customHeight="1">
      <c r="B298" s="255">
        <v>5140111</v>
      </c>
      <c r="C298" s="256" t="s">
        <v>474</v>
      </c>
      <c r="D298" s="509">
        <v>381811951</v>
      </c>
      <c r="F298" s="512">
        <v>365734.07</v>
      </c>
    </row>
    <row r="299" spans="2:6" ht="16.5" customHeight="1">
      <c r="B299" s="255">
        <v>51401112</v>
      </c>
      <c r="C299" s="256" t="s">
        <v>70</v>
      </c>
      <c r="D299" s="509">
        <v>200000</v>
      </c>
      <c r="F299" s="512">
        <v>31.430000000000007</v>
      </c>
    </row>
    <row r="300" spans="2:6" ht="16.5" customHeight="1">
      <c r="B300" s="255">
        <v>5140111201</v>
      </c>
      <c r="C300" s="256" t="s">
        <v>420</v>
      </c>
      <c r="D300" s="509">
        <v>200000</v>
      </c>
      <c r="F300" s="512">
        <v>31.43</v>
      </c>
    </row>
    <row r="301" spans="2:6" ht="16.5" customHeight="1">
      <c r="B301" s="255">
        <v>51401113</v>
      </c>
      <c r="C301" s="256" t="s">
        <v>475</v>
      </c>
      <c r="D301" s="509">
        <v>381611951</v>
      </c>
      <c r="F301" s="512">
        <v>365702.64</v>
      </c>
    </row>
    <row r="302" spans="2:6" ht="16.5" customHeight="1">
      <c r="B302" s="255">
        <v>5140111301</v>
      </c>
      <c r="C302" s="256" t="s">
        <v>404</v>
      </c>
      <c r="D302" s="509">
        <v>364285010</v>
      </c>
      <c r="F302" s="512">
        <v>345429.04</v>
      </c>
    </row>
    <row r="303" spans="2:6" ht="16.5" customHeight="1">
      <c r="B303" s="255">
        <v>5140111302</v>
      </c>
      <c r="C303" s="256" t="s">
        <v>405</v>
      </c>
      <c r="D303" s="509">
        <v>17326941</v>
      </c>
      <c r="F303" s="512">
        <v>20273.599999999999</v>
      </c>
    </row>
    <row r="304" spans="2:6" ht="16.5" customHeight="1">
      <c r="B304" s="255">
        <v>515</v>
      </c>
      <c r="C304" s="256" t="s">
        <v>211</v>
      </c>
      <c r="D304" s="509">
        <v>85222273</v>
      </c>
      <c r="F304" s="512">
        <v>13344.88</v>
      </c>
    </row>
    <row r="305" spans="2:6" ht="16.5" customHeight="1">
      <c r="B305" s="255">
        <v>51501</v>
      </c>
      <c r="C305" s="256" t="s">
        <v>476</v>
      </c>
      <c r="D305" s="509">
        <v>85222273</v>
      </c>
      <c r="F305" s="512">
        <v>13344.88</v>
      </c>
    </row>
    <row r="306" spans="2:6" ht="16.5" customHeight="1">
      <c r="B306" s="255">
        <v>515011</v>
      </c>
      <c r="C306" s="256" t="s">
        <v>476</v>
      </c>
      <c r="D306" s="509">
        <v>85222273</v>
      </c>
      <c r="F306" s="512">
        <v>13344.88</v>
      </c>
    </row>
    <row r="307" spans="2:6" ht="16.5" customHeight="1">
      <c r="B307" s="255">
        <v>5150111</v>
      </c>
      <c r="C307" s="256" t="s">
        <v>476</v>
      </c>
      <c r="D307" s="509">
        <v>85222273</v>
      </c>
      <c r="F307" s="512">
        <v>13344.88</v>
      </c>
    </row>
    <row r="308" spans="2:6" ht="16.5" customHeight="1">
      <c r="B308" s="255">
        <v>51501111</v>
      </c>
      <c r="C308" s="256" t="s">
        <v>477</v>
      </c>
      <c r="D308" s="509">
        <v>42720573</v>
      </c>
      <c r="F308" s="512">
        <v>6657.2</v>
      </c>
    </row>
    <row r="309" spans="2:6" ht="16.5" customHeight="1">
      <c r="B309" s="255">
        <v>5150111101</v>
      </c>
      <c r="C309" s="256" t="s">
        <v>69</v>
      </c>
      <c r="D309" s="509">
        <v>27990755</v>
      </c>
      <c r="F309" s="512">
        <v>4407.07</v>
      </c>
    </row>
    <row r="310" spans="2:6" ht="16.5" customHeight="1">
      <c r="B310" s="255">
        <v>5150111103</v>
      </c>
      <c r="C310" s="256" t="s">
        <v>421</v>
      </c>
      <c r="D310" s="509">
        <v>14729818</v>
      </c>
      <c r="F310" s="512">
        <v>2250.13</v>
      </c>
    </row>
    <row r="311" spans="2:6" ht="16.5" customHeight="1">
      <c r="B311" s="255">
        <v>51501112</v>
      </c>
      <c r="C311" s="256" t="s">
        <v>478</v>
      </c>
      <c r="D311" s="509">
        <v>42501700</v>
      </c>
      <c r="F311" s="512">
        <v>6687.68</v>
      </c>
    </row>
    <row r="312" spans="2:6" ht="16.5" customHeight="1">
      <c r="B312" s="256">
        <v>5150111201</v>
      </c>
      <c r="C312" s="256" t="s">
        <v>422</v>
      </c>
      <c r="D312" s="509">
        <v>42501700</v>
      </c>
      <c r="F312" s="512">
        <v>6687.68</v>
      </c>
    </row>
    <row r="313" spans="2:6" ht="16.5" customHeight="1">
      <c r="B313" s="255">
        <v>52</v>
      </c>
      <c r="C313" s="256" t="s">
        <v>1176</v>
      </c>
      <c r="D313" s="509">
        <v>5104</v>
      </c>
      <c r="F313" s="512">
        <v>0.73</v>
      </c>
    </row>
    <row r="314" spans="2:6" ht="16.5" customHeight="1">
      <c r="B314" s="255">
        <v>521</v>
      </c>
      <c r="C314" s="256" t="s">
        <v>1176</v>
      </c>
      <c r="D314" s="509">
        <v>5104</v>
      </c>
      <c r="F314" s="512">
        <v>0.73</v>
      </c>
    </row>
    <row r="315" spans="2:6" ht="16.5" customHeight="1">
      <c r="B315" s="255">
        <v>52101</v>
      </c>
      <c r="C315" s="256" t="s">
        <v>1176</v>
      </c>
      <c r="D315" s="509">
        <v>5104</v>
      </c>
      <c r="F315" s="512">
        <v>0.73</v>
      </c>
    </row>
    <row r="316" spans="2:6" ht="16.5" customHeight="1">
      <c r="B316" s="255">
        <v>521011</v>
      </c>
      <c r="C316" s="256" t="s">
        <v>1176</v>
      </c>
      <c r="D316" s="509">
        <v>5104</v>
      </c>
      <c r="F316" s="512">
        <v>0.73</v>
      </c>
    </row>
    <row r="317" spans="2:6" ht="16.5" customHeight="1">
      <c r="B317" s="255">
        <v>5210111</v>
      </c>
      <c r="C317" s="256" t="s">
        <v>1176</v>
      </c>
      <c r="D317" s="509">
        <v>5104</v>
      </c>
      <c r="F317" s="512">
        <v>0.73</v>
      </c>
    </row>
    <row r="318" spans="2:6" ht="16.5" customHeight="1">
      <c r="B318" s="255">
        <v>52101111</v>
      </c>
      <c r="C318" s="256" t="s">
        <v>1176</v>
      </c>
      <c r="D318" s="509">
        <v>5104</v>
      </c>
      <c r="F318" s="512">
        <v>0.73</v>
      </c>
    </row>
    <row r="319" spans="2:6" ht="16.5" customHeight="1">
      <c r="B319" s="255">
        <v>5210111101</v>
      </c>
      <c r="C319" s="256" t="s">
        <v>1177</v>
      </c>
      <c r="D319" s="509">
        <v>5104</v>
      </c>
      <c r="F319" s="512">
        <v>0.73</v>
      </c>
    </row>
    <row r="320" spans="2:6" ht="17.25" customHeight="1">
      <c r="C320" s="506" t="s">
        <v>1300</v>
      </c>
      <c r="D320" s="514">
        <v>269024382</v>
      </c>
      <c r="E320" s="155"/>
      <c r="F320" s="515">
        <v>299597.58</v>
      </c>
    </row>
    <row r="321" spans="2:2" ht="15.75" customHeight="1">
      <c r="B321" s="256"/>
    </row>
  </sheetData>
  <customSheetViews>
    <customSheetView guid="{970CBB53-F4B3-462F-AEFE-2BC403F5F0AD}" scale="90" showGridLines="0">
      <pane ySplit="5" topLeftCell="A66" activePane="bottomLeft" state="frozen"/>
      <selection pane="bottomLeft" activeCell="D12" sqref="D12"/>
      <pageMargins left="0.7" right="0.7" top="0.75" bottom="0.75" header="0.3" footer="0.3"/>
      <pageSetup paperSize="9" orientation="portrait" verticalDpi="0" r:id="rId1"/>
    </customSheetView>
    <customSheetView guid="{7F8679DA-D059-4901-ACAC-85DFCE49504A}" scale="90" showGridLines="0" topLeftCell="A204">
      <selection activeCell="G215" sqref="G215"/>
      <pageMargins left="0.7" right="0.7" top="0.75" bottom="0.75" header="0.3" footer="0.3"/>
      <pageSetup paperSize="9" orientation="portrait" r:id="rId2"/>
    </customSheetView>
    <customSheetView guid="{599159CD-1620-491F-A2F6-FFBFC633DFF1}" scale="90" showGridLines="0" topLeftCell="A22">
      <selection activeCell="C55" sqref="C55"/>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372"/>
  <sheetViews>
    <sheetView showGridLines="0" zoomScaleNormal="100" workbookViewId="0">
      <pane xSplit="6" ySplit="4" topLeftCell="G5" activePane="bottomRight" state="frozen"/>
      <selection activeCell="C23" sqref="C23"/>
      <selection pane="topRight" activeCell="C23" sqref="C23"/>
      <selection pane="bottomLeft" activeCell="C23" sqref="C23"/>
      <selection pane="bottomRight" activeCell="C23" sqref="C23"/>
    </sheetView>
  </sheetViews>
  <sheetFormatPr baseColWidth="10" defaultColWidth="41.7109375" defaultRowHeight="12"/>
  <cols>
    <col min="1" max="1" width="13" style="103" customWidth="1"/>
    <col min="2" max="2" width="37" style="103" customWidth="1"/>
    <col min="3" max="3" width="11.42578125" style="104" customWidth="1"/>
    <col min="4" max="4" width="41.7109375" style="104"/>
    <col min="5" max="5" width="9.42578125" style="105" customWidth="1"/>
    <col min="6" max="6" width="7.28515625" style="105" customWidth="1"/>
    <col min="7" max="7" width="18.28515625" style="129" customWidth="1"/>
    <col min="8" max="8" width="5" style="103" customWidth="1"/>
    <col min="9" max="9" width="17" style="106" customWidth="1"/>
    <col min="10" max="10" width="5.28515625" style="103" customWidth="1"/>
    <col min="11" max="11" width="18.28515625" style="129" customWidth="1"/>
    <col min="12" max="12" width="5" style="103" customWidth="1"/>
    <col min="13" max="13" width="17" style="106" customWidth="1"/>
    <col min="14" max="14" width="6.5703125" style="103" customWidth="1"/>
    <col min="15" max="15" width="18.28515625" style="129" customWidth="1"/>
    <col min="16" max="16" width="5" style="103" customWidth="1"/>
    <col min="17" max="17" width="17" style="106" customWidth="1"/>
    <col min="18" max="18" width="6.5703125" style="103" customWidth="1"/>
    <col min="19" max="16384" width="41.7109375" style="103"/>
  </cols>
  <sheetData>
    <row r="1" spans="1:18">
      <c r="B1" s="114" t="s">
        <v>253</v>
      </c>
    </row>
    <row r="2" spans="1:18">
      <c r="B2" s="115" t="s">
        <v>254</v>
      </c>
    </row>
    <row r="3" spans="1:18">
      <c r="G3" s="900" t="s">
        <v>1299</v>
      </c>
      <c r="H3" s="900"/>
      <c r="I3" s="900"/>
      <c r="J3" s="900"/>
      <c r="K3" s="901" t="s">
        <v>1302</v>
      </c>
      <c r="L3" s="901"/>
      <c r="M3" s="901"/>
      <c r="N3" s="901"/>
      <c r="O3" s="902" t="s">
        <v>1301</v>
      </c>
      <c r="P3" s="902"/>
      <c r="Q3" s="902"/>
      <c r="R3" s="902"/>
    </row>
    <row r="4" spans="1:18" s="105" customFormat="1">
      <c r="A4" s="107" t="s">
        <v>29</v>
      </c>
      <c r="B4" s="107" t="s">
        <v>30</v>
      </c>
      <c r="C4" s="227" t="s">
        <v>164</v>
      </c>
      <c r="D4" s="107" t="s">
        <v>1</v>
      </c>
      <c r="E4" s="107" t="s">
        <v>2</v>
      </c>
      <c r="F4" s="107" t="s">
        <v>252</v>
      </c>
      <c r="G4" s="134" t="s">
        <v>171</v>
      </c>
      <c r="H4" s="107"/>
      <c r="I4" s="133" t="s">
        <v>172</v>
      </c>
      <c r="J4" s="107"/>
      <c r="K4" s="134" t="s">
        <v>171</v>
      </c>
      <c r="L4" s="107"/>
      <c r="M4" s="133" t="s">
        <v>172</v>
      </c>
      <c r="N4" s="107"/>
      <c r="O4" s="134" t="s">
        <v>171</v>
      </c>
      <c r="P4" s="107"/>
      <c r="Q4" s="133" t="s">
        <v>172</v>
      </c>
      <c r="R4" s="107"/>
    </row>
    <row r="5" spans="1:18" s="113" customFormat="1" ht="12" customHeight="1">
      <c r="A5" s="110" t="s">
        <v>3</v>
      </c>
      <c r="B5" s="110"/>
      <c r="C5" s="228">
        <v>1</v>
      </c>
      <c r="D5" s="229" t="s">
        <v>3</v>
      </c>
      <c r="E5" s="111" t="s">
        <v>6</v>
      </c>
      <c r="F5" s="111" t="s">
        <v>250</v>
      </c>
      <c r="G5" s="135">
        <v>0</v>
      </c>
      <c r="H5" s="112"/>
      <c r="I5" s="112">
        <v>0</v>
      </c>
      <c r="J5" s="112"/>
      <c r="K5" s="135">
        <v>0</v>
      </c>
      <c r="L5" s="112"/>
      <c r="M5" s="112">
        <v>0</v>
      </c>
      <c r="N5" s="112"/>
      <c r="O5" s="135"/>
      <c r="P5" s="112"/>
      <c r="Q5" s="112"/>
      <c r="R5" s="112"/>
    </row>
    <row r="6" spans="1:18" s="113" customFormat="1" ht="12" customHeight="1">
      <c r="A6" s="110" t="s">
        <v>3</v>
      </c>
      <c r="B6" s="110"/>
      <c r="C6" s="228">
        <v>11</v>
      </c>
      <c r="D6" s="229" t="s">
        <v>4</v>
      </c>
      <c r="E6" s="111" t="s">
        <v>6</v>
      </c>
      <c r="F6" s="111" t="s">
        <v>250</v>
      </c>
      <c r="G6" s="135">
        <v>0</v>
      </c>
      <c r="H6" s="112"/>
      <c r="I6" s="112">
        <v>0</v>
      </c>
      <c r="J6" s="112"/>
      <c r="K6" s="135">
        <v>0</v>
      </c>
      <c r="L6" s="112"/>
      <c r="M6" s="112">
        <v>0</v>
      </c>
      <c r="N6" s="112"/>
      <c r="O6" s="135"/>
      <c r="P6" s="112"/>
      <c r="Q6" s="112"/>
      <c r="R6" s="112"/>
    </row>
    <row r="7" spans="1:18" s="113" customFormat="1" ht="12" customHeight="1">
      <c r="A7" s="110" t="s">
        <v>3</v>
      </c>
      <c r="B7" s="110"/>
      <c r="C7" s="228">
        <v>111</v>
      </c>
      <c r="D7" s="229" t="s">
        <v>5</v>
      </c>
      <c r="E7" s="111" t="s">
        <v>6</v>
      </c>
      <c r="F7" s="111" t="s">
        <v>250</v>
      </c>
      <c r="G7" s="135">
        <v>0</v>
      </c>
      <c r="H7" s="112"/>
      <c r="I7" s="112">
        <v>0</v>
      </c>
      <c r="J7" s="112"/>
      <c r="K7" s="135">
        <v>0</v>
      </c>
      <c r="L7" s="112"/>
      <c r="M7" s="112">
        <v>0</v>
      </c>
      <c r="N7" s="112"/>
      <c r="O7" s="135"/>
      <c r="P7" s="112"/>
      <c r="Q7" s="112"/>
      <c r="R7" s="112"/>
    </row>
    <row r="8" spans="1:18" s="113" customFormat="1" ht="12" customHeight="1">
      <c r="A8" s="110" t="s">
        <v>3</v>
      </c>
      <c r="B8" s="110"/>
      <c r="C8" s="228">
        <v>11111</v>
      </c>
      <c r="D8" s="229" t="s">
        <v>272</v>
      </c>
      <c r="E8" s="111" t="s">
        <v>6</v>
      </c>
      <c r="F8" s="111" t="s">
        <v>250</v>
      </c>
      <c r="G8" s="135">
        <v>0</v>
      </c>
      <c r="H8" s="112"/>
      <c r="I8" s="112">
        <v>0</v>
      </c>
      <c r="J8" s="112"/>
      <c r="K8" s="135">
        <v>0</v>
      </c>
      <c r="L8" s="112"/>
      <c r="M8" s="112">
        <v>0</v>
      </c>
      <c r="N8" s="112"/>
      <c r="O8" s="135"/>
      <c r="P8" s="112"/>
      <c r="Q8" s="112"/>
      <c r="R8" s="112"/>
    </row>
    <row r="9" spans="1:18" s="113" customFormat="1" ht="12" customHeight="1">
      <c r="A9" s="110" t="s">
        <v>3</v>
      </c>
      <c r="B9" s="110"/>
      <c r="C9" s="228">
        <v>111111</v>
      </c>
      <c r="D9" s="229" t="s">
        <v>272</v>
      </c>
      <c r="E9" s="111" t="s">
        <v>6</v>
      </c>
      <c r="F9" s="111" t="s">
        <v>250</v>
      </c>
      <c r="G9" s="135">
        <v>0</v>
      </c>
      <c r="H9" s="112"/>
      <c r="I9" s="112">
        <v>0</v>
      </c>
      <c r="J9" s="112"/>
      <c r="K9" s="135">
        <v>0</v>
      </c>
      <c r="L9" s="112"/>
      <c r="M9" s="112">
        <v>0</v>
      </c>
      <c r="N9" s="112"/>
      <c r="O9" s="135"/>
      <c r="P9" s="112"/>
      <c r="Q9" s="112"/>
      <c r="R9" s="112"/>
    </row>
    <row r="10" spans="1:18" s="113" customFormat="1" ht="12" customHeight="1">
      <c r="A10" s="110" t="s">
        <v>3</v>
      </c>
      <c r="B10" s="110"/>
      <c r="C10" s="228">
        <v>1111111</v>
      </c>
      <c r="D10" s="229" t="s">
        <v>550</v>
      </c>
      <c r="E10" s="111" t="s">
        <v>6</v>
      </c>
      <c r="F10" s="111" t="s">
        <v>250</v>
      </c>
      <c r="G10" s="135">
        <v>0</v>
      </c>
      <c r="H10" s="112"/>
      <c r="I10" s="112">
        <v>0</v>
      </c>
      <c r="J10" s="112"/>
      <c r="K10" s="135">
        <v>0</v>
      </c>
      <c r="L10" s="112"/>
      <c r="M10" s="112">
        <v>0</v>
      </c>
      <c r="N10" s="112"/>
      <c r="O10" s="135"/>
      <c r="P10" s="112"/>
      <c r="Q10" s="112"/>
      <c r="R10" s="112"/>
    </row>
    <row r="11" spans="1:18" s="113" customFormat="1" ht="12" customHeight="1">
      <c r="A11" s="110" t="s">
        <v>3</v>
      </c>
      <c r="B11" s="110"/>
      <c r="C11" s="228">
        <v>11111111</v>
      </c>
      <c r="D11" s="229" t="s">
        <v>550</v>
      </c>
      <c r="E11" s="111" t="s">
        <v>6</v>
      </c>
      <c r="F11" s="111" t="s">
        <v>250</v>
      </c>
      <c r="G11" s="135">
        <v>0</v>
      </c>
      <c r="H11" s="112"/>
      <c r="I11" s="112">
        <v>0</v>
      </c>
      <c r="J11" s="112"/>
      <c r="K11" s="135">
        <v>0</v>
      </c>
      <c r="L11" s="112"/>
      <c r="M11" s="112">
        <v>0</v>
      </c>
      <c r="N11" s="112"/>
      <c r="O11" s="135"/>
      <c r="P11" s="112"/>
      <c r="Q11" s="112"/>
      <c r="R11" s="112"/>
    </row>
    <row r="12" spans="1:18" s="113" customFormat="1" ht="12" customHeight="1">
      <c r="A12" s="110" t="s">
        <v>3</v>
      </c>
      <c r="B12" s="110"/>
      <c r="C12" s="228">
        <v>1111111101</v>
      </c>
      <c r="D12" s="229" t="s">
        <v>550</v>
      </c>
      <c r="E12" s="111" t="s">
        <v>6</v>
      </c>
      <c r="F12" s="111" t="s">
        <v>251</v>
      </c>
      <c r="G12" s="135">
        <v>0</v>
      </c>
      <c r="H12" s="112"/>
      <c r="I12" s="112">
        <v>0</v>
      </c>
      <c r="J12" s="112"/>
      <c r="K12" s="135">
        <v>0</v>
      </c>
      <c r="L12" s="112"/>
      <c r="M12" s="112">
        <v>0</v>
      </c>
      <c r="N12" s="112"/>
      <c r="O12" s="135"/>
      <c r="P12" s="112"/>
      <c r="Q12" s="112"/>
      <c r="R12" s="112"/>
    </row>
    <row r="13" spans="1:18" s="113" customFormat="1" ht="12" customHeight="1">
      <c r="A13" s="110" t="s">
        <v>3</v>
      </c>
      <c r="B13" s="110"/>
      <c r="C13" s="228">
        <v>1111112</v>
      </c>
      <c r="D13" s="229" t="s">
        <v>71</v>
      </c>
      <c r="E13" s="111" t="s">
        <v>6</v>
      </c>
      <c r="F13" s="111" t="s">
        <v>250</v>
      </c>
      <c r="G13" s="135">
        <v>0</v>
      </c>
      <c r="H13" s="112"/>
      <c r="I13" s="112">
        <v>0</v>
      </c>
      <c r="J13" s="112"/>
      <c r="K13" s="135">
        <v>0</v>
      </c>
      <c r="L13" s="112"/>
      <c r="M13" s="112">
        <v>0</v>
      </c>
      <c r="N13" s="112"/>
      <c r="O13" s="135"/>
      <c r="P13" s="112"/>
      <c r="Q13" s="112"/>
      <c r="R13" s="112"/>
    </row>
    <row r="14" spans="1:18" s="113" customFormat="1" ht="12" customHeight="1">
      <c r="A14" s="110" t="s">
        <v>3</v>
      </c>
      <c r="B14" s="110"/>
      <c r="C14" s="228">
        <v>11111121</v>
      </c>
      <c r="D14" s="229" t="s">
        <v>71</v>
      </c>
      <c r="E14" s="111" t="s">
        <v>6</v>
      </c>
      <c r="F14" s="111" t="s">
        <v>250</v>
      </c>
      <c r="G14" s="135">
        <v>0</v>
      </c>
      <c r="H14" s="112"/>
      <c r="I14" s="112">
        <v>0</v>
      </c>
      <c r="J14" s="112"/>
      <c r="K14" s="135">
        <v>0</v>
      </c>
      <c r="L14" s="112"/>
      <c r="M14" s="112">
        <v>0</v>
      </c>
      <c r="N14" s="112"/>
      <c r="O14" s="135"/>
      <c r="P14" s="112"/>
      <c r="Q14" s="112"/>
      <c r="R14" s="112"/>
    </row>
    <row r="15" spans="1:18" s="113" customFormat="1" ht="12" customHeight="1">
      <c r="A15" s="110" t="s">
        <v>3</v>
      </c>
      <c r="B15" s="110"/>
      <c r="C15" s="228">
        <v>1111112101</v>
      </c>
      <c r="D15" s="229" t="s">
        <v>213</v>
      </c>
      <c r="E15" s="111" t="s">
        <v>6</v>
      </c>
      <c r="F15" s="111" t="s">
        <v>251</v>
      </c>
      <c r="G15" s="135">
        <v>0</v>
      </c>
      <c r="H15" s="112"/>
      <c r="I15" s="112">
        <v>0</v>
      </c>
      <c r="J15" s="112"/>
      <c r="K15" s="135">
        <v>0</v>
      </c>
      <c r="L15" s="112"/>
      <c r="M15" s="112">
        <v>0</v>
      </c>
      <c r="N15" s="112"/>
      <c r="O15" s="135"/>
      <c r="P15" s="112"/>
      <c r="Q15" s="112"/>
      <c r="R15" s="112"/>
    </row>
    <row r="16" spans="1:18" s="113" customFormat="1" ht="12" customHeight="1">
      <c r="A16" s="110" t="s">
        <v>3</v>
      </c>
      <c r="B16" s="110"/>
      <c r="C16" s="228">
        <v>1111112102</v>
      </c>
      <c r="D16" s="229" t="s">
        <v>551</v>
      </c>
      <c r="E16" s="111" t="s">
        <v>163</v>
      </c>
      <c r="F16" s="111" t="s">
        <v>251</v>
      </c>
      <c r="G16" s="135">
        <v>0</v>
      </c>
      <c r="H16" s="112"/>
      <c r="I16" s="112">
        <v>0</v>
      </c>
      <c r="J16" s="112"/>
      <c r="K16" s="135">
        <v>0</v>
      </c>
      <c r="L16" s="112"/>
      <c r="M16" s="112">
        <v>0</v>
      </c>
      <c r="N16" s="112"/>
      <c r="O16" s="135"/>
      <c r="P16" s="112"/>
      <c r="Q16" s="112"/>
      <c r="R16" s="112"/>
    </row>
    <row r="17" spans="1:18" s="113" customFormat="1" ht="12" customHeight="1">
      <c r="A17" s="110" t="s">
        <v>3</v>
      </c>
      <c r="B17" s="110"/>
      <c r="C17" s="228">
        <v>11114</v>
      </c>
      <c r="D17" s="229" t="s">
        <v>18</v>
      </c>
      <c r="E17" s="111" t="s">
        <v>6</v>
      </c>
      <c r="F17" s="111" t="s">
        <v>250</v>
      </c>
      <c r="G17" s="135">
        <v>0</v>
      </c>
      <c r="H17" s="112"/>
      <c r="I17" s="112">
        <v>0</v>
      </c>
      <c r="J17" s="112"/>
      <c r="K17" s="135">
        <v>0</v>
      </c>
      <c r="L17" s="112"/>
      <c r="M17" s="112">
        <v>0</v>
      </c>
      <c r="N17" s="112"/>
      <c r="O17" s="135"/>
      <c r="P17" s="112"/>
      <c r="Q17" s="112"/>
      <c r="R17" s="112"/>
    </row>
    <row r="18" spans="1:18" s="113" customFormat="1" ht="12" customHeight="1">
      <c r="A18" s="110" t="s">
        <v>3</v>
      </c>
      <c r="B18" s="110"/>
      <c r="C18" s="228">
        <v>111141</v>
      </c>
      <c r="D18" s="229" t="s">
        <v>424</v>
      </c>
      <c r="E18" s="111" t="s">
        <v>6</v>
      </c>
      <c r="F18" s="111" t="s">
        <v>250</v>
      </c>
      <c r="G18" s="135">
        <v>0</v>
      </c>
      <c r="H18" s="112"/>
      <c r="I18" s="112">
        <v>0</v>
      </c>
      <c r="J18" s="112"/>
      <c r="K18" s="135">
        <v>0</v>
      </c>
      <c r="L18" s="112"/>
      <c r="M18" s="112">
        <v>0</v>
      </c>
      <c r="N18" s="112"/>
      <c r="O18" s="135"/>
      <c r="P18" s="112"/>
      <c r="Q18" s="112"/>
      <c r="R18" s="112"/>
    </row>
    <row r="19" spans="1:18" s="113" customFormat="1" ht="12" customHeight="1">
      <c r="A19" s="110" t="s">
        <v>3</v>
      </c>
      <c r="B19" s="110"/>
      <c r="C19" s="228">
        <v>1111411</v>
      </c>
      <c r="D19" s="229" t="s">
        <v>425</v>
      </c>
      <c r="E19" s="111" t="s">
        <v>6</v>
      </c>
      <c r="F19" s="111" t="s">
        <v>250</v>
      </c>
      <c r="G19" s="135">
        <v>0</v>
      </c>
      <c r="H19" s="112"/>
      <c r="I19" s="112">
        <v>0</v>
      </c>
      <c r="J19" s="112"/>
      <c r="K19" s="135">
        <v>0</v>
      </c>
      <c r="L19" s="112"/>
      <c r="M19" s="112">
        <v>0</v>
      </c>
      <c r="N19" s="112"/>
      <c r="O19" s="135"/>
      <c r="P19" s="112"/>
      <c r="Q19" s="112"/>
      <c r="R19" s="112"/>
    </row>
    <row r="20" spans="1:18" s="113" customFormat="1" ht="12" customHeight="1">
      <c r="A20" s="110" t="s">
        <v>3</v>
      </c>
      <c r="B20" s="110"/>
      <c r="C20" s="228">
        <v>11114111</v>
      </c>
      <c r="D20" s="229" t="s">
        <v>426</v>
      </c>
      <c r="E20" s="111" t="s">
        <v>6</v>
      </c>
      <c r="F20" s="111" t="s">
        <v>250</v>
      </c>
      <c r="G20" s="135">
        <v>0</v>
      </c>
      <c r="H20" s="112"/>
      <c r="I20" s="112">
        <v>0</v>
      </c>
      <c r="J20" s="112"/>
      <c r="K20" s="135">
        <v>0</v>
      </c>
      <c r="L20" s="112"/>
      <c r="M20" s="112">
        <v>0</v>
      </c>
      <c r="N20" s="112"/>
      <c r="O20" s="135"/>
      <c r="P20" s="112"/>
      <c r="Q20" s="112"/>
      <c r="R20" s="112"/>
    </row>
    <row r="21" spans="1:18" s="113" customFormat="1" ht="12" customHeight="1">
      <c r="A21" s="110" t="s">
        <v>3</v>
      </c>
      <c r="B21" s="110" t="s">
        <v>18</v>
      </c>
      <c r="C21" s="228">
        <v>1111411101</v>
      </c>
      <c r="D21" s="229" t="s">
        <v>66</v>
      </c>
      <c r="E21" s="111" t="s">
        <v>6</v>
      </c>
      <c r="F21" s="111" t="s">
        <v>251</v>
      </c>
      <c r="G21" s="135">
        <v>3302718683</v>
      </c>
      <c r="H21" s="112"/>
      <c r="I21" s="112">
        <v>526116.71000000089</v>
      </c>
      <c r="J21" s="112"/>
      <c r="K21" s="135">
        <v>11228000</v>
      </c>
      <c r="L21" s="112"/>
      <c r="M21" s="112">
        <v>1629.1399999996647</v>
      </c>
      <c r="N21" s="112"/>
      <c r="O21" s="135"/>
      <c r="P21" s="112"/>
      <c r="Q21" s="112"/>
      <c r="R21" s="112"/>
    </row>
    <row r="22" spans="1:18" s="113" customFormat="1" ht="12" customHeight="1">
      <c r="A22" s="110" t="s">
        <v>3</v>
      </c>
      <c r="B22" s="110" t="s">
        <v>18</v>
      </c>
      <c r="C22" s="228">
        <v>1111411102</v>
      </c>
      <c r="D22" s="229" t="s">
        <v>65</v>
      </c>
      <c r="E22" s="111" t="s">
        <v>163</v>
      </c>
      <c r="F22" s="111" t="s">
        <v>251</v>
      </c>
      <c r="G22" s="135">
        <v>0</v>
      </c>
      <c r="H22" s="112"/>
      <c r="I22" s="112">
        <v>0</v>
      </c>
      <c r="J22" s="112"/>
      <c r="K22" s="135">
        <v>349526096</v>
      </c>
      <c r="L22" s="112"/>
      <c r="M22" s="112">
        <v>50715.049999999814</v>
      </c>
      <c r="N22" s="112"/>
      <c r="O22" s="135"/>
      <c r="P22" s="112"/>
      <c r="Q22" s="112"/>
      <c r="R22" s="112"/>
    </row>
    <row r="23" spans="1:18" s="113" customFormat="1" ht="12" customHeight="1">
      <c r="A23" s="110" t="s">
        <v>3</v>
      </c>
      <c r="B23" s="110"/>
      <c r="C23" s="228">
        <v>11114112</v>
      </c>
      <c r="D23" s="229" t="s">
        <v>427</v>
      </c>
      <c r="E23" s="111" t="s">
        <v>6</v>
      </c>
      <c r="F23" s="111" t="s">
        <v>250</v>
      </c>
      <c r="G23" s="135">
        <v>0</v>
      </c>
      <c r="H23" s="112"/>
      <c r="I23" s="112">
        <v>0</v>
      </c>
      <c r="J23" s="112"/>
      <c r="K23" s="135">
        <v>0</v>
      </c>
      <c r="L23" s="112"/>
      <c r="M23" s="112">
        <v>0</v>
      </c>
      <c r="N23" s="112"/>
      <c r="O23" s="135"/>
      <c r="P23" s="112"/>
      <c r="Q23" s="112"/>
      <c r="R23" s="112"/>
    </row>
    <row r="24" spans="1:18" s="113" customFormat="1" ht="12" customHeight="1">
      <c r="A24" s="110" t="s">
        <v>3</v>
      </c>
      <c r="B24" s="110" t="s">
        <v>18</v>
      </c>
      <c r="C24" s="228">
        <v>1111411201</v>
      </c>
      <c r="D24" s="229" t="s">
        <v>66</v>
      </c>
      <c r="E24" s="111" t="s">
        <v>6</v>
      </c>
      <c r="F24" s="111" t="s">
        <v>251</v>
      </c>
      <c r="G24" s="135">
        <v>932108968</v>
      </c>
      <c r="H24" s="112"/>
      <c r="I24" s="112">
        <v>148483.16000000003</v>
      </c>
      <c r="J24" s="112"/>
      <c r="K24" s="135">
        <v>1720067851</v>
      </c>
      <c r="L24" s="112"/>
      <c r="M24" s="112">
        <v>249576.01000000024</v>
      </c>
      <c r="N24" s="112"/>
      <c r="O24" s="135"/>
      <c r="P24" s="112"/>
      <c r="Q24" s="112"/>
      <c r="R24" s="112"/>
    </row>
    <row r="25" spans="1:18" s="113" customFormat="1" ht="12" customHeight="1">
      <c r="A25" s="110" t="s">
        <v>3</v>
      </c>
      <c r="B25" s="110" t="s">
        <v>18</v>
      </c>
      <c r="C25" s="228">
        <v>1111411202</v>
      </c>
      <c r="D25" s="229" t="s">
        <v>65</v>
      </c>
      <c r="E25" s="111" t="s">
        <v>163</v>
      </c>
      <c r="F25" s="111" t="s">
        <v>251</v>
      </c>
      <c r="G25" s="135">
        <v>1822370</v>
      </c>
      <c r="H25" s="112"/>
      <c r="I25" s="112">
        <v>290.30000000000285</v>
      </c>
      <c r="J25" s="112"/>
      <c r="K25" s="135">
        <v>18140673</v>
      </c>
      <c r="L25" s="112"/>
      <c r="M25" s="112">
        <v>2632.1499999999651</v>
      </c>
      <c r="N25" s="112"/>
      <c r="O25" s="135"/>
      <c r="P25" s="112"/>
      <c r="Q25" s="112"/>
      <c r="R25" s="112"/>
    </row>
    <row r="26" spans="1:18" s="113" customFormat="1" ht="12" customHeight="1">
      <c r="A26" s="110" t="s">
        <v>3</v>
      </c>
      <c r="B26" s="110"/>
      <c r="C26" s="228">
        <v>11114113</v>
      </c>
      <c r="D26" s="229" t="s">
        <v>1153</v>
      </c>
      <c r="E26" s="111" t="s">
        <v>6</v>
      </c>
      <c r="F26" s="111" t="s">
        <v>250</v>
      </c>
      <c r="G26" s="135">
        <v>0</v>
      </c>
      <c r="H26" s="112"/>
      <c r="I26" s="112">
        <v>0</v>
      </c>
      <c r="J26" s="112"/>
      <c r="K26" s="135">
        <v>0</v>
      </c>
      <c r="L26" s="112"/>
      <c r="M26" s="112">
        <v>0</v>
      </c>
      <c r="N26" s="112"/>
      <c r="O26" s="135"/>
      <c r="P26" s="112"/>
      <c r="Q26" s="112"/>
      <c r="R26" s="112"/>
    </row>
    <row r="27" spans="1:18" s="113" customFormat="1" ht="12" customHeight="1">
      <c r="A27" s="110" t="s">
        <v>3</v>
      </c>
      <c r="B27" s="110" t="s">
        <v>18</v>
      </c>
      <c r="C27" s="228">
        <v>1111411301</v>
      </c>
      <c r="D27" s="229" t="s">
        <v>66</v>
      </c>
      <c r="E27" s="111" t="s">
        <v>6</v>
      </c>
      <c r="F27" s="111" t="s">
        <v>251</v>
      </c>
      <c r="G27" s="135">
        <v>4556183220</v>
      </c>
      <c r="H27" s="112"/>
      <c r="I27" s="112">
        <v>725791.18999999948</v>
      </c>
      <c r="J27" s="112"/>
      <c r="K27" s="135">
        <v>13451771479</v>
      </c>
      <c r="L27" s="112"/>
      <c r="M27" s="112">
        <v>1951806.38</v>
      </c>
      <c r="N27" s="112"/>
      <c r="O27" s="135"/>
      <c r="P27" s="112"/>
      <c r="Q27" s="112"/>
      <c r="R27" s="112"/>
    </row>
    <row r="28" spans="1:18" s="113" customFormat="1" ht="12" customHeight="1">
      <c r="A28" s="110" t="s">
        <v>3</v>
      </c>
      <c r="B28" s="110" t="s">
        <v>18</v>
      </c>
      <c r="C28" s="228">
        <v>1111411302</v>
      </c>
      <c r="D28" s="229" t="s">
        <v>65</v>
      </c>
      <c r="E28" s="111" t="s">
        <v>163</v>
      </c>
      <c r="F28" s="111" t="s">
        <v>251</v>
      </c>
      <c r="G28" s="135">
        <v>42840570</v>
      </c>
      <c r="H28" s="112"/>
      <c r="I28" s="112">
        <v>6824.4200000000419</v>
      </c>
      <c r="J28" s="112"/>
      <c r="K28" s="135">
        <v>0</v>
      </c>
      <c r="L28" s="112"/>
      <c r="M28" s="112">
        <v>0</v>
      </c>
      <c r="N28" s="112"/>
      <c r="O28" s="135"/>
      <c r="P28" s="112"/>
      <c r="Q28" s="112"/>
      <c r="R28" s="112"/>
    </row>
    <row r="29" spans="1:18" s="113" customFormat="1" ht="12" customHeight="1">
      <c r="A29" s="110" t="s">
        <v>3</v>
      </c>
      <c r="B29" s="110"/>
      <c r="C29" s="228">
        <v>1111412</v>
      </c>
      <c r="D29" s="229" t="s">
        <v>552</v>
      </c>
      <c r="E29" s="111" t="s">
        <v>6</v>
      </c>
      <c r="F29" s="111" t="s">
        <v>250</v>
      </c>
      <c r="G29" s="135">
        <v>0</v>
      </c>
      <c r="H29" s="112"/>
      <c r="I29" s="112">
        <v>0</v>
      </c>
      <c r="J29" s="112"/>
      <c r="K29" s="135">
        <v>0</v>
      </c>
      <c r="L29" s="112"/>
      <c r="M29" s="112">
        <v>0</v>
      </c>
      <c r="N29" s="112"/>
      <c r="O29" s="135"/>
      <c r="P29" s="112"/>
      <c r="Q29" s="112"/>
      <c r="R29" s="112"/>
    </row>
    <row r="30" spans="1:18" s="113" customFormat="1" ht="12" customHeight="1">
      <c r="A30" s="110" t="s">
        <v>3</v>
      </c>
      <c r="B30" s="110"/>
      <c r="C30" s="228">
        <v>11114121</v>
      </c>
      <c r="D30" s="229" t="s">
        <v>553</v>
      </c>
      <c r="E30" s="111" t="s">
        <v>6</v>
      </c>
      <c r="F30" s="111" t="s">
        <v>250</v>
      </c>
      <c r="G30" s="135">
        <v>0</v>
      </c>
      <c r="H30" s="112"/>
      <c r="I30" s="112">
        <v>0</v>
      </c>
      <c r="J30" s="112"/>
      <c r="K30" s="135">
        <v>0</v>
      </c>
      <c r="L30" s="112"/>
      <c r="M30" s="112">
        <v>0</v>
      </c>
      <c r="N30" s="112"/>
      <c r="O30" s="135"/>
      <c r="P30" s="112"/>
      <c r="Q30" s="112"/>
      <c r="R30" s="112"/>
    </row>
    <row r="31" spans="1:18" s="113" customFormat="1" ht="12" customHeight="1">
      <c r="A31" s="110" t="s">
        <v>3</v>
      </c>
      <c r="B31" s="110" t="s">
        <v>18</v>
      </c>
      <c r="C31" s="228">
        <v>1111412101</v>
      </c>
      <c r="D31" s="229" t="s">
        <v>66</v>
      </c>
      <c r="E31" s="111" t="s">
        <v>6</v>
      </c>
      <c r="F31" s="111" t="s">
        <v>251</v>
      </c>
      <c r="G31" s="135">
        <v>0</v>
      </c>
      <c r="H31" s="112"/>
      <c r="I31" s="112">
        <v>0</v>
      </c>
      <c r="J31" s="112"/>
      <c r="K31" s="135">
        <v>0</v>
      </c>
      <c r="L31" s="112"/>
      <c r="M31" s="112">
        <v>0</v>
      </c>
      <c r="N31" s="112"/>
      <c r="O31" s="135"/>
      <c r="P31" s="112"/>
      <c r="Q31" s="112"/>
      <c r="R31" s="112"/>
    </row>
    <row r="32" spans="1:18" s="113" customFormat="1" ht="12" customHeight="1">
      <c r="A32" s="110" t="s">
        <v>3</v>
      </c>
      <c r="B32" s="110" t="s">
        <v>18</v>
      </c>
      <c r="C32" s="228">
        <v>1111412102</v>
      </c>
      <c r="D32" s="229" t="s">
        <v>65</v>
      </c>
      <c r="E32" s="111" t="s">
        <v>163</v>
      </c>
      <c r="F32" s="111" t="s">
        <v>251</v>
      </c>
      <c r="G32" s="135">
        <v>0</v>
      </c>
      <c r="H32" s="112"/>
      <c r="I32" s="112">
        <v>0</v>
      </c>
      <c r="J32" s="112"/>
      <c r="K32" s="135">
        <v>0</v>
      </c>
      <c r="L32" s="112"/>
      <c r="M32" s="112">
        <v>0</v>
      </c>
      <c r="N32" s="112"/>
      <c r="O32" s="135"/>
      <c r="P32" s="112"/>
      <c r="Q32" s="112"/>
      <c r="R32" s="112"/>
    </row>
    <row r="33" spans="1:18" s="113" customFormat="1" ht="12" customHeight="1">
      <c r="A33" s="110" t="s">
        <v>3</v>
      </c>
      <c r="B33" s="110"/>
      <c r="C33" s="228">
        <v>11114122</v>
      </c>
      <c r="D33" s="229" t="s">
        <v>554</v>
      </c>
      <c r="E33" s="111" t="s">
        <v>163</v>
      </c>
      <c r="F33" s="111" t="s">
        <v>250</v>
      </c>
      <c r="G33" s="135">
        <v>0</v>
      </c>
      <c r="H33" s="112"/>
      <c r="I33" s="112">
        <v>0</v>
      </c>
      <c r="J33" s="112"/>
      <c r="K33" s="135">
        <v>0</v>
      </c>
      <c r="L33" s="112"/>
      <c r="M33" s="112">
        <v>0</v>
      </c>
      <c r="N33" s="112"/>
      <c r="O33" s="135"/>
      <c r="P33" s="112"/>
      <c r="Q33" s="112"/>
      <c r="R33" s="112"/>
    </row>
    <row r="34" spans="1:18" s="113" customFormat="1" ht="12" customHeight="1">
      <c r="A34" s="110" t="s">
        <v>3</v>
      </c>
      <c r="B34" s="110" t="s">
        <v>18</v>
      </c>
      <c r="C34" s="228">
        <v>1111412201</v>
      </c>
      <c r="D34" s="229" t="s">
        <v>66</v>
      </c>
      <c r="E34" s="111" t="s">
        <v>6</v>
      </c>
      <c r="F34" s="111" t="s">
        <v>251</v>
      </c>
      <c r="G34" s="135">
        <v>0</v>
      </c>
      <c r="H34" s="112"/>
      <c r="I34" s="112">
        <v>0</v>
      </c>
      <c r="J34" s="112"/>
      <c r="K34" s="135">
        <v>0</v>
      </c>
      <c r="L34" s="112"/>
      <c r="M34" s="112">
        <v>0</v>
      </c>
      <c r="N34" s="112"/>
      <c r="O34" s="135"/>
      <c r="P34" s="112"/>
      <c r="Q34" s="112"/>
      <c r="R34" s="112"/>
    </row>
    <row r="35" spans="1:18" s="113" customFormat="1" ht="12" customHeight="1">
      <c r="A35" s="110" t="s">
        <v>3</v>
      </c>
      <c r="B35" s="110" t="s">
        <v>18</v>
      </c>
      <c r="C35" s="228">
        <v>1111412202</v>
      </c>
      <c r="D35" s="229" t="s">
        <v>65</v>
      </c>
      <c r="E35" s="111" t="s">
        <v>163</v>
      </c>
      <c r="F35" s="111" t="s">
        <v>251</v>
      </c>
      <c r="G35" s="135">
        <v>0</v>
      </c>
      <c r="H35" s="112"/>
      <c r="I35" s="112">
        <v>0</v>
      </c>
      <c r="J35" s="112"/>
      <c r="K35" s="135">
        <v>0</v>
      </c>
      <c r="L35" s="112"/>
      <c r="M35" s="112">
        <v>0</v>
      </c>
      <c r="N35" s="112"/>
      <c r="O35" s="135"/>
      <c r="P35" s="112"/>
      <c r="Q35" s="112"/>
      <c r="R35" s="112"/>
    </row>
    <row r="36" spans="1:18" s="113" customFormat="1" ht="12" customHeight="1">
      <c r="A36" s="110" t="s">
        <v>3</v>
      </c>
      <c r="B36" s="110"/>
      <c r="C36" s="228">
        <v>11114123</v>
      </c>
      <c r="D36" s="229" t="s">
        <v>1281</v>
      </c>
      <c r="E36" s="111" t="s">
        <v>6</v>
      </c>
      <c r="F36" s="111" t="s">
        <v>250</v>
      </c>
      <c r="G36" s="135">
        <v>0</v>
      </c>
      <c r="H36" s="112"/>
      <c r="I36" s="112">
        <v>0</v>
      </c>
      <c r="J36" s="112"/>
      <c r="K36" s="135">
        <v>0</v>
      </c>
      <c r="L36" s="112"/>
      <c r="M36" s="112">
        <v>0</v>
      </c>
      <c r="N36" s="112"/>
      <c r="O36" s="135"/>
      <c r="P36" s="112"/>
      <c r="Q36" s="112"/>
      <c r="R36" s="112"/>
    </row>
    <row r="37" spans="1:18" s="113" customFormat="1" ht="12" customHeight="1">
      <c r="A37" s="110" t="s">
        <v>3</v>
      </c>
      <c r="B37" s="110" t="s">
        <v>18</v>
      </c>
      <c r="C37" s="228">
        <v>1111412301</v>
      </c>
      <c r="D37" s="229" t="s">
        <v>66</v>
      </c>
      <c r="E37" s="111" t="s">
        <v>6</v>
      </c>
      <c r="F37" s="111" t="s">
        <v>251</v>
      </c>
      <c r="G37" s="135">
        <v>3000000</v>
      </c>
      <c r="H37" s="112"/>
      <c r="I37" s="112">
        <v>477.89</v>
      </c>
      <c r="J37" s="112"/>
      <c r="K37" s="135">
        <v>0</v>
      </c>
      <c r="L37" s="112"/>
      <c r="M37" s="112">
        <v>0</v>
      </c>
      <c r="N37" s="112"/>
      <c r="O37" s="135"/>
      <c r="P37" s="112"/>
      <c r="Q37" s="112"/>
      <c r="R37" s="112"/>
    </row>
    <row r="38" spans="1:18" s="113" customFormat="1" ht="12" customHeight="1">
      <c r="A38" s="110" t="s">
        <v>3</v>
      </c>
      <c r="B38" s="110"/>
      <c r="C38" s="228">
        <v>111142</v>
      </c>
      <c r="D38" s="229" t="s">
        <v>555</v>
      </c>
      <c r="E38" s="111" t="s">
        <v>163</v>
      </c>
      <c r="F38" s="111" t="s">
        <v>250</v>
      </c>
      <c r="G38" s="135">
        <v>0</v>
      </c>
      <c r="H38" s="112"/>
      <c r="I38" s="112">
        <v>0</v>
      </c>
      <c r="J38" s="112"/>
      <c r="K38" s="135">
        <v>0</v>
      </c>
      <c r="L38" s="112"/>
      <c r="M38" s="112">
        <v>0</v>
      </c>
      <c r="N38" s="112"/>
      <c r="O38" s="135"/>
      <c r="P38" s="112"/>
      <c r="Q38" s="112"/>
      <c r="R38" s="112"/>
    </row>
    <row r="39" spans="1:18" s="113" customFormat="1" ht="12" customHeight="1">
      <c r="A39" s="110" t="s">
        <v>3</v>
      </c>
      <c r="B39" s="110"/>
      <c r="C39" s="228">
        <v>112</v>
      </c>
      <c r="D39" s="229" t="s">
        <v>428</v>
      </c>
      <c r="E39" s="111" t="s">
        <v>6</v>
      </c>
      <c r="F39" s="111" t="s">
        <v>250</v>
      </c>
      <c r="G39" s="135">
        <v>0</v>
      </c>
      <c r="H39" s="112"/>
      <c r="I39" s="112">
        <v>0</v>
      </c>
      <c r="J39" s="112"/>
      <c r="K39" s="135">
        <v>0</v>
      </c>
      <c r="L39" s="112"/>
      <c r="M39" s="112">
        <v>0</v>
      </c>
      <c r="N39" s="112"/>
      <c r="O39" s="135"/>
      <c r="P39" s="112"/>
      <c r="Q39" s="112"/>
      <c r="R39" s="112"/>
    </row>
    <row r="40" spans="1:18" s="113" customFormat="1" ht="12" customHeight="1">
      <c r="A40" s="110" t="s">
        <v>3</v>
      </c>
      <c r="B40" s="110"/>
      <c r="C40" s="228">
        <v>11201</v>
      </c>
      <c r="D40" s="229" t="s">
        <v>278</v>
      </c>
      <c r="E40" s="111" t="s">
        <v>6</v>
      </c>
      <c r="F40" s="111" t="s">
        <v>250</v>
      </c>
      <c r="G40" s="135">
        <v>0</v>
      </c>
      <c r="H40" s="112"/>
      <c r="I40" s="112">
        <v>0</v>
      </c>
      <c r="J40" s="112"/>
      <c r="K40" s="135">
        <v>0</v>
      </c>
      <c r="L40" s="112"/>
      <c r="M40" s="112">
        <v>0</v>
      </c>
      <c r="N40" s="112"/>
      <c r="O40" s="135"/>
      <c r="P40" s="112"/>
      <c r="Q40" s="112"/>
      <c r="R40" s="112"/>
    </row>
    <row r="41" spans="1:18" s="113" customFormat="1" ht="12" customHeight="1">
      <c r="A41" s="110" t="s">
        <v>3</v>
      </c>
      <c r="B41" s="110"/>
      <c r="C41" s="228">
        <v>112011</v>
      </c>
      <c r="D41" s="229" t="s">
        <v>556</v>
      </c>
      <c r="E41" s="111" t="s">
        <v>6</v>
      </c>
      <c r="F41" s="111" t="s">
        <v>250</v>
      </c>
      <c r="G41" s="135">
        <v>0</v>
      </c>
      <c r="H41" s="112"/>
      <c r="I41" s="112">
        <v>0</v>
      </c>
      <c r="J41" s="112"/>
      <c r="K41" s="135">
        <v>0</v>
      </c>
      <c r="L41" s="112"/>
      <c r="M41" s="112">
        <v>0</v>
      </c>
      <c r="N41" s="112"/>
      <c r="O41" s="135"/>
      <c r="P41" s="112"/>
      <c r="Q41" s="112"/>
      <c r="R41" s="112"/>
    </row>
    <row r="42" spans="1:18" s="113" customFormat="1" ht="12" customHeight="1">
      <c r="A42" s="110" t="s">
        <v>3</v>
      </c>
      <c r="B42" s="110"/>
      <c r="C42" s="228">
        <v>1120111</v>
      </c>
      <c r="D42" s="229" t="s">
        <v>557</v>
      </c>
      <c r="E42" s="111" t="s">
        <v>6</v>
      </c>
      <c r="F42" s="111" t="s">
        <v>250</v>
      </c>
      <c r="G42" s="135">
        <v>0</v>
      </c>
      <c r="H42" s="112"/>
      <c r="I42" s="112">
        <v>0</v>
      </c>
      <c r="J42" s="112"/>
      <c r="K42" s="135">
        <v>0</v>
      </c>
      <c r="L42" s="112"/>
      <c r="M42" s="112">
        <v>0</v>
      </c>
      <c r="N42" s="112"/>
      <c r="O42" s="135"/>
      <c r="P42" s="112"/>
      <c r="Q42" s="112"/>
      <c r="R42" s="112"/>
    </row>
    <row r="43" spans="1:18" s="113" customFormat="1" ht="12" customHeight="1">
      <c r="A43" s="110" t="s">
        <v>3</v>
      </c>
      <c r="B43" s="110"/>
      <c r="C43" s="228">
        <v>11201111</v>
      </c>
      <c r="D43" s="229" t="s">
        <v>558</v>
      </c>
      <c r="E43" s="111" t="s">
        <v>6</v>
      </c>
      <c r="F43" s="111" t="s">
        <v>250</v>
      </c>
      <c r="G43" s="135">
        <v>0</v>
      </c>
      <c r="H43" s="112"/>
      <c r="I43" s="112">
        <v>0</v>
      </c>
      <c r="J43" s="112"/>
      <c r="K43" s="135">
        <v>0</v>
      </c>
      <c r="L43" s="112"/>
      <c r="M43" s="112">
        <v>0</v>
      </c>
      <c r="N43" s="112"/>
      <c r="O43" s="135"/>
      <c r="P43" s="112"/>
      <c r="Q43" s="112"/>
      <c r="R43" s="112"/>
    </row>
    <row r="44" spans="1:18" s="113" customFormat="1" ht="12" customHeight="1">
      <c r="A44" s="110" t="s">
        <v>3</v>
      </c>
      <c r="B44" s="110"/>
      <c r="C44" s="228">
        <v>1120111101</v>
      </c>
      <c r="D44" s="229" t="s">
        <v>559</v>
      </c>
      <c r="E44" s="111" t="s">
        <v>6</v>
      </c>
      <c r="F44" s="111" t="s">
        <v>251</v>
      </c>
      <c r="G44" s="135">
        <v>0</v>
      </c>
      <c r="H44" s="112"/>
      <c r="I44" s="112">
        <v>0</v>
      </c>
      <c r="J44" s="112"/>
      <c r="K44" s="135">
        <v>0</v>
      </c>
      <c r="L44" s="112"/>
      <c r="M44" s="112">
        <v>0</v>
      </c>
      <c r="N44" s="112"/>
      <c r="O44" s="135"/>
      <c r="P44" s="112"/>
      <c r="Q44" s="112"/>
      <c r="R44" s="112"/>
    </row>
    <row r="45" spans="1:18" s="113" customFormat="1" ht="12" customHeight="1">
      <c r="A45" s="110" t="s">
        <v>3</v>
      </c>
      <c r="B45" s="110"/>
      <c r="C45" s="228">
        <v>1120111102</v>
      </c>
      <c r="D45" s="229" t="s">
        <v>560</v>
      </c>
      <c r="E45" s="111" t="s">
        <v>163</v>
      </c>
      <c r="F45" s="111" t="s">
        <v>251</v>
      </c>
      <c r="G45" s="135">
        <v>0</v>
      </c>
      <c r="H45" s="112"/>
      <c r="I45" s="112">
        <v>0</v>
      </c>
      <c r="J45" s="112"/>
      <c r="K45" s="135">
        <v>0</v>
      </c>
      <c r="L45" s="112"/>
      <c r="M45" s="112">
        <v>0</v>
      </c>
      <c r="N45" s="112"/>
      <c r="O45" s="135"/>
      <c r="P45" s="112"/>
      <c r="Q45" s="112"/>
      <c r="R45" s="112"/>
    </row>
    <row r="46" spans="1:18" s="113" customFormat="1" ht="12" customHeight="1">
      <c r="A46" s="110" t="s">
        <v>3</v>
      </c>
      <c r="B46" s="110"/>
      <c r="C46" s="228">
        <v>11201112</v>
      </c>
      <c r="D46" s="229" t="s">
        <v>449</v>
      </c>
      <c r="E46" s="111" t="s">
        <v>6</v>
      </c>
      <c r="F46" s="111" t="s">
        <v>250</v>
      </c>
      <c r="G46" s="135">
        <v>0</v>
      </c>
      <c r="H46" s="112"/>
      <c r="I46" s="112">
        <v>0</v>
      </c>
      <c r="J46" s="112"/>
      <c r="K46" s="135">
        <v>0</v>
      </c>
      <c r="L46" s="112"/>
      <c r="M46" s="112">
        <v>0</v>
      </c>
      <c r="N46" s="112"/>
      <c r="O46" s="135"/>
      <c r="P46" s="112"/>
      <c r="Q46" s="112"/>
      <c r="R46" s="112"/>
    </row>
    <row r="47" spans="1:18" s="113" customFormat="1" ht="12" customHeight="1">
      <c r="A47" s="110" t="s">
        <v>3</v>
      </c>
      <c r="B47" s="110"/>
      <c r="C47" s="228">
        <v>1120111201</v>
      </c>
      <c r="D47" s="229" t="s">
        <v>561</v>
      </c>
      <c r="E47" s="111" t="s">
        <v>6</v>
      </c>
      <c r="F47" s="111" t="s">
        <v>251</v>
      </c>
      <c r="G47" s="135">
        <v>0</v>
      </c>
      <c r="H47" s="112"/>
      <c r="I47" s="112">
        <v>0</v>
      </c>
      <c r="J47" s="112"/>
      <c r="K47" s="135">
        <v>0</v>
      </c>
      <c r="L47" s="112"/>
      <c r="M47" s="112">
        <v>0</v>
      </c>
      <c r="N47" s="112"/>
      <c r="O47" s="135"/>
      <c r="P47" s="112"/>
      <c r="Q47" s="112"/>
      <c r="R47" s="112"/>
    </row>
    <row r="48" spans="1:18" s="113" customFormat="1" ht="12" customHeight="1">
      <c r="A48" s="110" t="s">
        <v>3</v>
      </c>
      <c r="B48" s="110"/>
      <c r="C48" s="228">
        <v>1120111202</v>
      </c>
      <c r="D48" s="229" t="s">
        <v>562</v>
      </c>
      <c r="E48" s="111" t="s">
        <v>163</v>
      </c>
      <c r="F48" s="111" t="s">
        <v>251</v>
      </c>
      <c r="G48" s="135">
        <v>0</v>
      </c>
      <c r="H48" s="112"/>
      <c r="I48" s="112">
        <v>0</v>
      </c>
      <c r="J48" s="112"/>
      <c r="K48" s="135">
        <v>0</v>
      </c>
      <c r="L48" s="112"/>
      <c r="M48" s="112">
        <v>0</v>
      </c>
      <c r="N48" s="112"/>
      <c r="O48" s="135"/>
      <c r="P48" s="112"/>
      <c r="Q48" s="112"/>
      <c r="R48" s="112"/>
    </row>
    <row r="49" spans="1:18" s="113" customFormat="1" ht="12" customHeight="1">
      <c r="A49" s="110" t="s">
        <v>3</v>
      </c>
      <c r="B49" s="110"/>
      <c r="C49" s="228">
        <v>1120112</v>
      </c>
      <c r="D49" s="229" t="s">
        <v>563</v>
      </c>
      <c r="E49" s="111" t="s">
        <v>6</v>
      </c>
      <c r="F49" s="111" t="s">
        <v>250</v>
      </c>
      <c r="G49" s="135">
        <v>0</v>
      </c>
      <c r="H49" s="112"/>
      <c r="I49" s="112">
        <v>0</v>
      </c>
      <c r="J49" s="112"/>
      <c r="K49" s="135">
        <v>0</v>
      </c>
      <c r="L49" s="112"/>
      <c r="M49" s="112">
        <v>0</v>
      </c>
      <c r="N49" s="112"/>
      <c r="O49" s="135"/>
      <c r="P49" s="112"/>
      <c r="Q49" s="112"/>
      <c r="R49" s="112"/>
    </row>
    <row r="50" spans="1:18" s="113" customFormat="1" ht="12" customHeight="1">
      <c r="A50" s="110" t="s">
        <v>3</v>
      </c>
      <c r="B50" s="110"/>
      <c r="C50" s="228">
        <v>11201121</v>
      </c>
      <c r="D50" s="229" t="s">
        <v>558</v>
      </c>
      <c r="E50" s="111" t="s">
        <v>6</v>
      </c>
      <c r="F50" s="111" t="s">
        <v>250</v>
      </c>
      <c r="G50" s="135">
        <v>0</v>
      </c>
      <c r="H50" s="112"/>
      <c r="I50" s="112">
        <v>0</v>
      </c>
      <c r="J50" s="112"/>
      <c r="K50" s="135">
        <v>0</v>
      </c>
      <c r="L50" s="112"/>
      <c r="M50" s="112">
        <v>0</v>
      </c>
      <c r="N50" s="112"/>
      <c r="O50" s="135"/>
      <c r="P50" s="112"/>
      <c r="Q50" s="112"/>
      <c r="R50" s="112"/>
    </row>
    <row r="51" spans="1:18" s="113" customFormat="1" ht="12" customHeight="1">
      <c r="A51" s="110" t="s">
        <v>3</v>
      </c>
      <c r="B51" s="110" t="s">
        <v>1052</v>
      </c>
      <c r="C51" s="228">
        <v>1120112101</v>
      </c>
      <c r="D51" s="229" t="s">
        <v>559</v>
      </c>
      <c r="E51" s="111" t="s">
        <v>6</v>
      </c>
      <c r="F51" s="111" t="s">
        <v>251</v>
      </c>
      <c r="G51" s="135">
        <v>994934000</v>
      </c>
      <c r="H51" s="112"/>
      <c r="I51" s="112">
        <v>158491.0700000003</v>
      </c>
      <c r="J51" s="112"/>
      <c r="K51" s="135">
        <v>31469310</v>
      </c>
      <c r="L51" s="112"/>
      <c r="M51" s="112">
        <v>4566.09</v>
      </c>
      <c r="N51" s="112"/>
      <c r="O51" s="135"/>
      <c r="P51" s="112"/>
      <c r="Q51" s="112"/>
      <c r="R51" s="112"/>
    </row>
    <row r="52" spans="1:18" s="113" customFormat="1" ht="12" customHeight="1">
      <c r="A52" s="110" t="s">
        <v>3</v>
      </c>
      <c r="B52" s="110"/>
      <c r="C52" s="228">
        <v>1120112102</v>
      </c>
      <c r="D52" s="229" t="s">
        <v>560</v>
      </c>
      <c r="E52" s="111" t="s">
        <v>163</v>
      </c>
      <c r="F52" s="111" t="s">
        <v>251</v>
      </c>
      <c r="G52" s="135">
        <v>0</v>
      </c>
      <c r="H52" s="112"/>
      <c r="I52" s="112">
        <v>0</v>
      </c>
      <c r="J52" s="112"/>
      <c r="K52" s="135">
        <v>0</v>
      </c>
      <c r="L52" s="112"/>
      <c r="M52" s="112">
        <v>0</v>
      </c>
      <c r="N52" s="112"/>
      <c r="O52" s="135"/>
      <c r="P52" s="112"/>
      <c r="Q52" s="112"/>
      <c r="R52" s="112"/>
    </row>
    <row r="53" spans="1:18" s="113" customFormat="1" ht="12" customHeight="1">
      <c r="A53" s="110" t="s">
        <v>3</v>
      </c>
      <c r="B53" s="110"/>
      <c r="C53" s="228">
        <v>11201122</v>
      </c>
      <c r="D53" s="229" t="s">
        <v>449</v>
      </c>
      <c r="E53" s="111" t="s">
        <v>6</v>
      </c>
      <c r="F53" s="111" t="s">
        <v>250</v>
      </c>
      <c r="G53" s="135">
        <v>0</v>
      </c>
      <c r="H53" s="112"/>
      <c r="I53" s="112">
        <v>0</v>
      </c>
      <c r="J53" s="112"/>
      <c r="K53" s="135">
        <v>0</v>
      </c>
      <c r="L53" s="112"/>
      <c r="M53" s="112">
        <v>0</v>
      </c>
      <c r="N53" s="112"/>
      <c r="O53" s="135"/>
      <c r="P53" s="112"/>
      <c r="Q53" s="112"/>
      <c r="R53" s="112"/>
    </row>
    <row r="54" spans="1:18" s="113" customFormat="1" ht="12" customHeight="1">
      <c r="A54" s="110" t="s">
        <v>3</v>
      </c>
      <c r="B54" s="110"/>
      <c r="C54" s="228">
        <v>1120112201</v>
      </c>
      <c r="D54" s="229" t="s">
        <v>561</v>
      </c>
      <c r="E54" s="111" t="s">
        <v>6</v>
      </c>
      <c r="F54" s="111" t="s">
        <v>251</v>
      </c>
      <c r="G54" s="135">
        <v>0</v>
      </c>
      <c r="H54" s="112"/>
      <c r="I54" s="112">
        <v>0</v>
      </c>
      <c r="J54" s="112"/>
      <c r="K54" s="135">
        <v>0</v>
      </c>
      <c r="L54" s="112"/>
      <c r="M54" s="112">
        <v>0</v>
      </c>
      <c r="N54" s="112"/>
      <c r="O54" s="135"/>
      <c r="P54" s="112"/>
      <c r="Q54" s="112"/>
      <c r="R54" s="112"/>
    </row>
    <row r="55" spans="1:18" s="113" customFormat="1" ht="12" customHeight="1">
      <c r="A55" s="110" t="s">
        <v>3</v>
      </c>
      <c r="B55" s="110"/>
      <c r="C55" s="228">
        <v>1120112202</v>
      </c>
      <c r="D55" s="229" t="s">
        <v>562</v>
      </c>
      <c r="E55" s="111" t="s">
        <v>163</v>
      </c>
      <c r="F55" s="111" t="s">
        <v>251</v>
      </c>
      <c r="G55" s="135">
        <v>0</v>
      </c>
      <c r="H55" s="112"/>
      <c r="I55" s="112">
        <v>0</v>
      </c>
      <c r="J55" s="112"/>
      <c r="K55" s="135">
        <v>0</v>
      </c>
      <c r="L55" s="112"/>
      <c r="M55" s="112">
        <v>0</v>
      </c>
      <c r="N55" s="112"/>
      <c r="O55" s="135"/>
      <c r="P55" s="112"/>
      <c r="Q55" s="112"/>
      <c r="R55" s="112"/>
    </row>
    <row r="56" spans="1:18" s="113" customFormat="1" ht="12" customHeight="1">
      <c r="A56" s="110" t="s">
        <v>3</v>
      </c>
      <c r="B56" s="110"/>
      <c r="C56" s="228">
        <v>112012</v>
      </c>
      <c r="D56" s="229" t="s">
        <v>564</v>
      </c>
      <c r="E56" s="111" t="s">
        <v>163</v>
      </c>
      <c r="F56" s="111" t="s">
        <v>250</v>
      </c>
      <c r="G56" s="135">
        <v>0</v>
      </c>
      <c r="H56" s="112"/>
      <c r="I56" s="112">
        <v>0</v>
      </c>
      <c r="J56" s="112"/>
      <c r="K56" s="135">
        <v>0</v>
      </c>
      <c r="L56" s="112"/>
      <c r="M56" s="112">
        <v>0</v>
      </c>
      <c r="N56" s="112"/>
      <c r="O56" s="135"/>
      <c r="P56" s="112"/>
      <c r="Q56" s="112"/>
      <c r="R56" s="112"/>
    </row>
    <row r="57" spans="1:18" s="113" customFormat="1" ht="12" customHeight="1">
      <c r="A57" s="110" t="s">
        <v>3</v>
      </c>
      <c r="B57" s="110"/>
      <c r="C57" s="228">
        <v>1120121</v>
      </c>
      <c r="D57" s="229" t="s">
        <v>557</v>
      </c>
      <c r="E57" s="111" t="s">
        <v>6</v>
      </c>
      <c r="F57" s="111" t="s">
        <v>250</v>
      </c>
      <c r="G57" s="135">
        <v>0</v>
      </c>
      <c r="H57" s="112"/>
      <c r="I57" s="112">
        <v>0</v>
      </c>
      <c r="J57" s="112"/>
      <c r="K57" s="135">
        <v>0</v>
      </c>
      <c r="L57" s="112"/>
      <c r="M57" s="112">
        <v>0</v>
      </c>
      <c r="N57" s="112"/>
      <c r="O57" s="135"/>
      <c r="P57" s="112"/>
      <c r="Q57" s="112"/>
      <c r="R57" s="112"/>
    </row>
    <row r="58" spans="1:18" s="113" customFormat="1" ht="12" customHeight="1">
      <c r="A58" s="110" t="s">
        <v>3</v>
      </c>
      <c r="B58" s="110"/>
      <c r="C58" s="228">
        <v>11201211</v>
      </c>
      <c r="D58" s="229" t="s">
        <v>558</v>
      </c>
      <c r="E58" s="111" t="s">
        <v>6</v>
      </c>
      <c r="F58" s="111" t="s">
        <v>250</v>
      </c>
      <c r="G58" s="135">
        <v>0</v>
      </c>
      <c r="H58" s="112"/>
      <c r="I58" s="112">
        <v>0</v>
      </c>
      <c r="J58" s="112"/>
      <c r="K58" s="135">
        <v>0</v>
      </c>
      <c r="L58" s="112"/>
      <c r="M58" s="112">
        <v>0</v>
      </c>
      <c r="N58" s="112"/>
      <c r="O58" s="135"/>
      <c r="P58" s="112"/>
      <c r="Q58" s="112"/>
      <c r="R58" s="112"/>
    </row>
    <row r="59" spans="1:18" s="113" customFormat="1" ht="12" customHeight="1">
      <c r="A59" s="110" t="s">
        <v>3</v>
      </c>
      <c r="B59" s="110"/>
      <c r="C59" s="228">
        <v>1120121101</v>
      </c>
      <c r="D59" s="229" t="s">
        <v>559</v>
      </c>
      <c r="E59" s="111" t="s">
        <v>6</v>
      </c>
      <c r="F59" s="111" t="s">
        <v>251</v>
      </c>
      <c r="G59" s="135">
        <v>0</v>
      </c>
      <c r="H59" s="112"/>
      <c r="I59" s="112">
        <v>0</v>
      </c>
      <c r="J59" s="112"/>
      <c r="K59" s="135">
        <v>0</v>
      </c>
      <c r="L59" s="112"/>
      <c r="M59" s="112">
        <v>0</v>
      </c>
      <c r="N59" s="112"/>
      <c r="O59" s="135"/>
      <c r="P59" s="112"/>
      <c r="Q59" s="112"/>
      <c r="R59" s="112"/>
    </row>
    <row r="60" spans="1:18" s="113" customFormat="1" ht="12" customHeight="1">
      <c r="A60" s="110" t="s">
        <v>3</v>
      </c>
      <c r="B60" s="110"/>
      <c r="C60" s="228">
        <v>1120121102</v>
      </c>
      <c r="D60" s="229" t="s">
        <v>560</v>
      </c>
      <c r="E60" s="111" t="s">
        <v>163</v>
      </c>
      <c r="F60" s="111" t="s">
        <v>251</v>
      </c>
      <c r="G60" s="135">
        <v>0</v>
      </c>
      <c r="H60" s="112"/>
      <c r="I60" s="112">
        <v>0</v>
      </c>
      <c r="J60" s="112"/>
      <c r="K60" s="135">
        <v>0</v>
      </c>
      <c r="L60" s="112"/>
      <c r="M60" s="112">
        <v>0</v>
      </c>
      <c r="N60" s="112"/>
      <c r="O60" s="135"/>
      <c r="P60" s="112"/>
      <c r="Q60" s="112"/>
      <c r="R60" s="112"/>
    </row>
    <row r="61" spans="1:18" s="113" customFormat="1" ht="12" customHeight="1">
      <c r="A61" s="110" t="s">
        <v>3</v>
      </c>
      <c r="B61" s="110"/>
      <c r="C61" s="228">
        <v>11201212</v>
      </c>
      <c r="D61" s="229" t="s">
        <v>449</v>
      </c>
      <c r="E61" s="111" t="s">
        <v>6</v>
      </c>
      <c r="F61" s="111" t="s">
        <v>250</v>
      </c>
      <c r="G61" s="135">
        <v>0</v>
      </c>
      <c r="H61" s="112"/>
      <c r="I61" s="112">
        <v>0</v>
      </c>
      <c r="J61" s="112"/>
      <c r="K61" s="135">
        <v>0</v>
      </c>
      <c r="L61" s="112"/>
      <c r="M61" s="112">
        <v>0</v>
      </c>
      <c r="N61" s="112"/>
      <c r="O61" s="135"/>
      <c r="P61" s="112"/>
      <c r="Q61" s="112"/>
      <c r="R61" s="112"/>
    </row>
    <row r="62" spans="1:18" s="113" customFormat="1" ht="12" customHeight="1">
      <c r="A62" s="110" t="s">
        <v>3</v>
      </c>
      <c r="B62" s="110"/>
      <c r="C62" s="228">
        <v>1120121201</v>
      </c>
      <c r="D62" s="229" t="s">
        <v>561</v>
      </c>
      <c r="E62" s="111" t="s">
        <v>6</v>
      </c>
      <c r="F62" s="111" t="s">
        <v>251</v>
      </c>
      <c r="G62" s="135">
        <v>0</v>
      </c>
      <c r="H62" s="112"/>
      <c r="I62" s="112">
        <v>0</v>
      </c>
      <c r="J62" s="112"/>
      <c r="K62" s="135">
        <v>0</v>
      </c>
      <c r="L62" s="112"/>
      <c r="M62" s="112">
        <v>0</v>
      </c>
      <c r="N62" s="112"/>
      <c r="O62" s="135"/>
      <c r="P62" s="112"/>
      <c r="Q62" s="112"/>
      <c r="R62" s="112"/>
    </row>
    <row r="63" spans="1:18" s="113" customFormat="1" ht="12" customHeight="1">
      <c r="A63" s="110" t="s">
        <v>3</v>
      </c>
      <c r="B63" s="110"/>
      <c r="C63" s="228">
        <v>1120121202</v>
      </c>
      <c r="D63" s="229" t="s">
        <v>562</v>
      </c>
      <c r="E63" s="111" t="s">
        <v>163</v>
      </c>
      <c r="F63" s="111" t="s">
        <v>251</v>
      </c>
      <c r="G63" s="135">
        <v>0</v>
      </c>
      <c r="H63" s="112"/>
      <c r="I63" s="112">
        <v>0</v>
      </c>
      <c r="J63" s="112"/>
      <c r="K63" s="135">
        <v>0</v>
      </c>
      <c r="L63" s="112"/>
      <c r="M63" s="112">
        <v>0</v>
      </c>
      <c r="N63" s="112"/>
      <c r="O63" s="135"/>
      <c r="P63" s="112"/>
      <c r="Q63" s="112"/>
      <c r="R63" s="112"/>
    </row>
    <row r="64" spans="1:18" s="113" customFormat="1" ht="12" customHeight="1">
      <c r="A64" s="110" t="s">
        <v>3</v>
      </c>
      <c r="B64" s="110"/>
      <c r="C64" s="228">
        <v>11202</v>
      </c>
      <c r="D64" s="229" t="s">
        <v>282</v>
      </c>
      <c r="E64" s="111" t="s">
        <v>6</v>
      </c>
      <c r="F64" s="111" t="s">
        <v>250</v>
      </c>
      <c r="G64" s="135">
        <v>0</v>
      </c>
      <c r="H64" s="112"/>
      <c r="I64" s="112">
        <v>0</v>
      </c>
      <c r="J64" s="112"/>
      <c r="K64" s="135">
        <v>0</v>
      </c>
      <c r="L64" s="112"/>
      <c r="M64" s="112">
        <v>0</v>
      </c>
      <c r="N64" s="112"/>
      <c r="O64" s="135"/>
      <c r="P64" s="112"/>
      <c r="Q64" s="112"/>
      <c r="R64" s="112"/>
    </row>
    <row r="65" spans="1:18" s="113" customFormat="1" ht="12" customHeight="1">
      <c r="A65" s="110" t="s">
        <v>3</v>
      </c>
      <c r="B65" s="110"/>
      <c r="C65" s="228">
        <v>112021</v>
      </c>
      <c r="D65" s="229" t="s">
        <v>282</v>
      </c>
      <c r="E65" s="111" t="s">
        <v>6</v>
      </c>
      <c r="F65" s="111" t="s">
        <v>250</v>
      </c>
      <c r="G65" s="135">
        <v>0</v>
      </c>
      <c r="H65" s="112"/>
      <c r="I65" s="112">
        <v>0</v>
      </c>
      <c r="J65" s="112"/>
      <c r="K65" s="135">
        <v>0</v>
      </c>
      <c r="L65" s="112"/>
      <c r="M65" s="112">
        <v>0</v>
      </c>
      <c r="N65" s="112"/>
      <c r="O65" s="135"/>
      <c r="P65" s="112"/>
      <c r="Q65" s="112"/>
      <c r="R65" s="112"/>
    </row>
    <row r="66" spans="1:18" s="113" customFormat="1" ht="12" customHeight="1">
      <c r="A66" s="110" t="s">
        <v>3</v>
      </c>
      <c r="B66" s="110"/>
      <c r="C66" s="228">
        <v>1120211</v>
      </c>
      <c r="D66" s="229" t="s">
        <v>282</v>
      </c>
      <c r="E66" s="111" t="s">
        <v>6</v>
      </c>
      <c r="F66" s="111" t="s">
        <v>250</v>
      </c>
      <c r="G66" s="135">
        <v>0</v>
      </c>
      <c r="H66" s="112"/>
      <c r="I66" s="112">
        <v>0</v>
      </c>
      <c r="J66" s="112"/>
      <c r="K66" s="135">
        <v>0</v>
      </c>
      <c r="L66" s="112"/>
      <c r="M66" s="112">
        <v>0</v>
      </c>
      <c r="N66" s="112"/>
      <c r="O66" s="135"/>
      <c r="P66" s="112"/>
      <c r="Q66" s="112"/>
      <c r="R66" s="112"/>
    </row>
    <row r="67" spans="1:18" s="113" customFormat="1" ht="12" customHeight="1">
      <c r="A67" s="110" t="s">
        <v>3</v>
      </c>
      <c r="B67" s="110"/>
      <c r="C67" s="228">
        <v>11202111</v>
      </c>
      <c r="D67" s="229" t="s">
        <v>565</v>
      </c>
      <c r="E67" s="111" t="s">
        <v>6</v>
      </c>
      <c r="F67" s="111" t="s">
        <v>250</v>
      </c>
      <c r="G67" s="135">
        <v>0</v>
      </c>
      <c r="H67" s="112"/>
      <c r="I67" s="112">
        <v>0</v>
      </c>
      <c r="J67" s="112"/>
      <c r="K67" s="135">
        <v>0</v>
      </c>
      <c r="L67" s="112"/>
      <c r="M67" s="112">
        <v>0</v>
      </c>
      <c r="N67" s="112"/>
      <c r="O67" s="135"/>
      <c r="P67" s="112"/>
      <c r="Q67" s="112"/>
      <c r="R67" s="112"/>
    </row>
    <row r="68" spans="1:18" s="113" customFormat="1" ht="12" customHeight="1">
      <c r="A68" s="110" t="s">
        <v>3</v>
      </c>
      <c r="B68" s="110"/>
      <c r="C68" s="228">
        <v>1120211101</v>
      </c>
      <c r="D68" s="229" t="s">
        <v>566</v>
      </c>
      <c r="E68" s="111" t="s">
        <v>6</v>
      </c>
      <c r="F68" s="111" t="s">
        <v>251</v>
      </c>
      <c r="G68" s="135">
        <v>0</v>
      </c>
      <c r="H68" s="112"/>
      <c r="I68" s="112">
        <v>0</v>
      </c>
      <c r="J68" s="112"/>
      <c r="K68" s="135">
        <v>0</v>
      </c>
      <c r="L68" s="112"/>
      <c r="M68" s="112">
        <v>0</v>
      </c>
      <c r="N68" s="112"/>
      <c r="O68" s="135"/>
      <c r="P68" s="112"/>
      <c r="Q68" s="112"/>
      <c r="R68" s="112"/>
    </row>
    <row r="69" spans="1:18" s="113" customFormat="1" ht="12" customHeight="1">
      <c r="A69" s="110" t="s">
        <v>3</v>
      </c>
      <c r="B69" s="110"/>
      <c r="C69" s="228">
        <v>1120211102</v>
      </c>
      <c r="D69" s="229" t="s">
        <v>567</v>
      </c>
      <c r="E69" s="111" t="s">
        <v>6</v>
      </c>
      <c r="F69" s="111" t="s">
        <v>251</v>
      </c>
      <c r="G69" s="135">
        <v>0</v>
      </c>
      <c r="H69" s="112"/>
      <c r="I69" s="112">
        <v>0</v>
      </c>
      <c r="J69" s="112"/>
      <c r="K69" s="135">
        <v>0</v>
      </c>
      <c r="L69" s="112"/>
      <c r="M69" s="112">
        <v>0</v>
      </c>
      <c r="N69" s="112"/>
      <c r="O69" s="135"/>
      <c r="P69" s="112"/>
      <c r="Q69" s="112"/>
      <c r="R69" s="112"/>
    </row>
    <row r="70" spans="1:18" s="113" customFormat="1" ht="12" customHeight="1">
      <c r="A70" s="110" t="s">
        <v>3</v>
      </c>
      <c r="B70" s="110"/>
      <c r="C70" s="228">
        <v>1120211103</v>
      </c>
      <c r="D70" s="229" t="s">
        <v>130</v>
      </c>
      <c r="E70" s="111" t="s">
        <v>6</v>
      </c>
      <c r="F70" s="111" t="s">
        <v>251</v>
      </c>
      <c r="G70" s="135">
        <v>0</v>
      </c>
      <c r="H70" s="112"/>
      <c r="I70" s="112">
        <v>0</v>
      </c>
      <c r="J70" s="112"/>
      <c r="K70" s="135">
        <v>0</v>
      </c>
      <c r="L70" s="112"/>
      <c r="M70" s="112">
        <v>0</v>
      </c>
      <c r="N70" s="112"/>
      <c r="O70" s="135"/>
      <c r="P70" s="112"/>
      <c r="Q70" s="112"/>
      <c r="R70" s="112"/>
    </row>
    <row r="71" spans="1:18" s="113" customFormat="1" ht="12" customHeight="1">
      <c r="A71" s="110" t="s">
        <v>3</v>
      </c>
      <c r="B71" s="110"/>
      <c r="C71" s="228">
        <v>1120211104</v>
      </c>
      <c r="D71" s="229" t="s">
        <v>568</v>
      </c>
      <c r="E71" s="111" t="s">
        <v>6</v>
      </c>
      <c r="F71" s="111" t="s">
        <v>251</v>
      </c>
      <c r="G71" s="135">
        <v>0</v>
      </c>
      <c r="H71" s="112"/>
      <c r="I71" s="112">
        <v>0</v>
      </c>
      <c r="J71" s="112"/>
      <c r="K71" s="135">
        <v>0</v>
      </c>
      <c r="L71" s="112"/>
      <c r="M71" s="112">
        <v>0</v>
      </c>
      <c r="N71" s="112"/>
      <c r="O71" s="135"/>
      <c r="P71" s="112"/>
      <c r="Q71" s="112"/>
      <c r="R71" s="112"/>
    </row>
    <row r="72" spans="1:18" s="113" customFormat="1" ht="12" customHeight="1">
      <c r="A72" s="110" t="s">
        <v>3</v>
      </c>
      <c r="B72" s="110"/>
      <c r="C72" s="228">
        <v>11202112</v>
      </c>
      <c r="D72" s="229" t="s">
        <v>569</v>
      </c>
      <c r="E72" s="111" t="s">
        <v>6</v>
      </c>
      <c r="F72" s="111" t="s">
        <v>250</v>
      </c>
      <c r="G72" s="135">
        <v>0</v>
      </c>
      <c r="H72" s="112"/>
      <c r="I72" s="112">
        <v>0</v>
      </c>
      <c r="J72" s="112"/>
      <c r="K72" s="135">
        <v>0</v>
      </c>
      <c r="L72" s="112"/>
      <c r="M72" s="112">
        <v>0</v>
      </c>
      <c r="N72" s="112"/>
      <c r="O72" s="135"/>
      <c r="P72" s="112"/>
      <c r="Q72" s="112"/>
      <c r="R72" s="112"/>
    </row>
    <row r="73" spans="1:18" s="113" customFormat="1" ht="12" customHeight="1">
      <c r="A73" s="110" t="s">
        <v>3</v>
      </c>
      <c r="B73" s="110"/>
      <c r="C73" s="228">
        <v>1120211201</v>
      </c>
      <c r="D73" s="229" t="s">
        <v>570</v>
      </c>
      <c r="E73" s="111" t="s">
        <v>6</v>
      </c>
      <c r="F73" s="111" t="s">
        <v>251</v>
      </c>
      <c r="G73" s="135">
        <v>0</v>
      </c>
      <c r="H73" s="112"/>
      <c r="I73" s="112">
        <v>0</v>
      </c>
      <c r="J73" s="112"/>
      <c r="K73" s="135">
        <v>0</v>
      </c>
      <c r="L73" s="112"/>
      <c r="M73" s="112">
        <v>0</v>
      </c>
      <c r="N73" s="112"/>
      <c r="O73" s="135"/>
      <c r="P73" s="112"/>
      <c r="Q73" s="112"/>
      <c r="R73" s="112"/>
    </row>
    <row r="74" spans="1:18" s="113" customFormat="1" ht="12" customHeight="1">
      <c r="A74" s="110" t="s">
        <v>3</v>
      </c>
      <c r="B74" s="110"/>
      <c r="C74" s="228">
        <v>1120211202</v>
      </c>
      <c r="D74" s="229" t="s">
        <v>571</v>
      </c>
      <c r="E74" s="111" t="s">
        <v>163</v>
      </c>
      <c r="F74" s="111" t="s">
        <v>251</v>
      </c>
      <c r="G74" s="135">
        <v>0</v>
      </c>
      <c r="H74" s="112"/>
      <c r="I74" s="112">
        <v>0</v>
      </c>
      <c r="J74" s="112"/>
      <c r="K74" s="135">
        <v>0</v>
      </c>
      <c r="L74" s="112"/>
      <c r="M74" s="112">
        <v>0</v>
      </c>
      <c r="N74" s="112"/>
      <c r="O74" s="135"/>
      <c r="P74" s="112"/>
      <c r="Q74" s="112"/>
      <c r="R74" s="112"/>
    </row>
    <row r="75" spans="1:18" s="113" customFormat="1" ht="12" customHeight="1">
      <c r="A75" s="110" t="s">
        <v>3</v>
      </c>
      <c r="B75" s="110"/>
      <c r="C75" s="228">
        <v>11202113</v>
      </c>
      <c r="D75" s="229" t="s">
        <v>143</v>
      </c>
      <c r="E75" s="111" t="s">
        <v>6</v>
      </c>
      <c r="F75" s="111" t="s">
        <v>250</v>
      </c>
      <c r="G75" s="135">
        <v>0</v>
      </c>
      <c r="H75" s="112"/>
      <c r="I75" s="112">
        <v>0</v>
      </c>
      <c r="J75" s="112"/>
      <c r="K75" s="135">
        <v>0</v>
      </c>
      <c r="L75" s="112"/>
      <c r="M75" s="112">
        <v>0</v>
      </c>
      <c r="N75" s="112"/>
      <c r="O75" s="135"/>
      <c r="P75" s="112"/>
      <c r="Q75" s="112"/>
      <c r="R75" s="112"/>
    </row>
    <row r="76" spans="1:18" s="113" customFormat="1" ht="12" customHeight="1">
      <c r="A76" s="110" t="s">
        <v>3</v>
      </c>
      <c r="B76" s="110"/>
      <c r="C76" s="228">
        <v>1120211301</v>
      </c>
      <c r="D76" s="229" t="s">
        <v>572</v>
      </c>
      <c r="E76" s="111" t="s">
        <v>6</v>
      </c>
      <c r="F76" s="111" t="s">
        <v>251</v>
      </c>
      <c r="G76" s="135">
        <v>0</v>
      </c>
      <c r="H76" s="112"/>
      <c r="I76" s="112">
        <v>0</v>
      </c>
      <c r="J76" s="112"/>
      <c r="K76" s="135">
        <v>0</v>
      </c>
      <c r="L76" s="112"/>
      <c r="M76" s="112">
        <v>0</v>
      </c>
      <c r="N76" s="112"/>
      <c r="O76" s="135"/>
      <c r="P76" s="112"/>
      <c r="Q76" s="112"/>
      <c r="R76" s="112"/>
    </row>
    <row r="77" spans="1:18" s="113" customFormat="1" ht="12" customHeight="1">
      <c r="A77" s="110" t="s">
        <v>3</v>
      </c>
      <c r="B77" s="110"/>
      <c r="C77" s="228">
        <v>1120211302</v>
      </c>
      <c r="D77" s="229" t="s">
        <v>573</v>
      </c>
      <c r="E77" s="111" t="s">
        <v>163</v>
      </c>
      <c r="F77" s="111" t="s">
        <v>251</v>
      </c>
      <c r="G77" s="135">
        <v>0</v>
      </c>
      <c r="H77" s="112"/>
      <c r="I77" s="112">
        <v>0</v>
      </c>
      <c r="J77" s="112"/>
      <c r="K77" s="135">
        <v>0</v>
      </c>
      <c r="L77" s="112"/>
      <c r="M77" s="112">
        <v>0</v>
      </c>
      <c r="N77" s="112"/>
      <c r="O77" s="135"/>
      <c r="P77" s="112"/>
      <c r="Q77" s="112"/>
      <c r="R77" s="112"/>
    </row>
    <row r="78" spans="1:18" s="113" customFormat="1" ht="12" customHeight="1">
      <c r="A78" s="110" t="s">
        <v>3</v>
      </c>
      <c r="B78" s="110"/>
      <c r="C78" s="228">
        <v>11202114</v>
      </c>
      <c r="D78" s="229" t="s">
        <v>574</v>
      </c>
      <c r="E78" s="111" t="s">
        <v>6</v>
      </c>
      <c r="F78" s="111" t="s">
        <v>250</v>
      </c>
      <c r="G78" s="135">
        <v>0</v>
      </c>
      <c r="H78" s="112"/>
      <c r="I78" s="112">
        <v>0</v>
      </c>
      <c r="J78" s="112"/>
      <c r="K78" s="135">
        <v>0</v>
      </c>
      <c r="L78" s="112"/>
      <c r="M78" s="112">
        <v>0</v>
      </c>
      <c r="N78" s="112"/>
      <c r="O78" s="135"/>
      <c r="P78" s="112"/>
      <c r="Q78" s="112"/>
      <c r="R78" s="112"/>
    </row>
    <row r="79" spans="1:18" s="113" customFormat="1" ht="12" customHeight="1">
      <c r="A79" s="110" t="s">
        <v>3</v>
      </c>
      <c r="B79" s="110"/>
      <c r="C79" s="228">
        <v>1120211401</v>
      </c>
      <c r="D79" s="229" t="s">
        <v>575</v>
      </c>
      <c r="E79" s="111" t="s">
        <v>6</v>
      </c>
      <c r="F79" s="111" t="s">
        <v>251</v>
      </c>
      <c r="G79" s="135">
        <v>0</v>
      </c>
      <c r="H79" s="112"/>
      <c r="I79" s="112">
        <v>0</v>
      </c>
      <c r="J79" s="112"/>
      <c r="K79" s="135">
        <v>0</v>
      </c>
      <c r="L79" s="112"/>
      <c r="M79" s="112">
        <v>0</v>
      </c>
      <c r="N79" s="112"/>
      <c r="O79" s="135"/>
      <c r="P79" s="112"/>
      <c r="Q79" s="112"/>
      <c r="R79" s="112"/>
    </row>
    <row r="80" spans="1:18" s="113" customFormat="1" ht="12" customHeight="1">
      <c r="A80" s="110" t="s">
        <v>3</v>
      </c>
      <c r="B80" s="110"/>
      <c r="C80" s="228">
        <v>1120211402</v>
      </c>
      <c r="D80" s="229" t="s">
        <v>443</v>
      </c>
      <c r="E80" s="111" t="s">
        <v>6</v>
      </c>
      <c r="F80" s="111" t="s">
        <v>251</v>
      </c>
      <c r="G80" s="135">
        <v>0</v>
      </c>
      <c r="H80" s="112"/>
      <c r="I80" s="112">
        <v>0</v>
      </c>
      <c r="J80" s="112"/>
      <c r="K80" s="135">
        <v>0</v>
      </c>
      <c r="L80" s="112"/>
      <c r="M80" s="112">
        <v>0</v>
      </c>
      <c r="N80" s="112"/>
      <c r="O80" s="135"/>
      <c r="P80" s="112"/>
      <c r="Q80" s="112"/>
      <c r="R80" s="112"/>
    </row>
    <row r="81" spans="1:18" s="113" customFormat="1" ht="12" customHeight="1">
      <c r="A81" s="110" t="s">
        <v>3</v>
      </c>
      <c r="B81" s="110"/>
      <c r="C81" s="228">
        <v>11203</v>
      </c>
      <c r="D81" s="229" t="s">
        <v>576</v>
      </c>
      <c r="E81" s="111" t="s">
        <v>6</v>
      </c>
      <c r="F81" s="111" t="s">
        <v>250</v>
      </c>
      <c r="G81" s="135">
        <v>0</v>
      </c>
      <c r="H81" s="112"/>
      <c r="I81" s="112">
        <v>0</v>
      </c>
      <c r="J81" s="112"/>
      <c r="K81" s="135">
        <v>0</v>
      </c>
      <c r="L81" s="112"/>
      <c r="M81" s="112">
        <v>0</v>
      </c>
      <c r="N81" s="112"/>
      <c r="O81" s="135"/>
      <c r="P81" s="112"/>
      <c r="Q81" s="112"/>
      <c r="R81" s="112"/>
    </row>
    <row r="82" spans="1:18" s="113" customFormat="1" ht="12" customHeight="1">
      <c r="A82" s="110" t="s">
        <v>3</v>
      </c>
      <c r="B82" s="110"/>
      <c r="C82" s="228">
        <v>112031</v>
      </c>
      <c r="D82" s="229" t="s">
        <v>576</v>
      </c>
      <c r="E82" s="111" t="s">
        <v>6</v>
      </c>
      <c r="F82" s="111" t="s">
        <v>250</v>
      </c>
      <c r="G82" s="135">
        <v>0</v>
      </c>
      <c r="H82" s="112"/>
      <c r="I82" s="112">
        <v>0</v>
      </c>
      <c r="J82" s="112"/>
      <c r="K82" s="135">
        <v>0</v>
      </c>
      <c r="L82" s="112"/>
      <c r="M82" s="112">
        <v>0</v>
      </c>
      <c r="N82" s="112"/>
      <c r="O82" s="135"/>
      <c r="P82" s="112"/>
      <c r="Q82" s="112"/>
      <c r="R82" s="112"/>
    </row>
    <row r="83" spans="1:18" s="113" customFormat="1" ht="12" customHeight="1">
      <c r="A83" s="110" t="s">
        <v>3</v>
      </c>
      <c r="B83" s="110"/>
      <c r="C83" s="228">
        <v>1120311</v>
      </c>
      <c r="D83" s="229" t="s">
        <v>577</v>
      </c>
      <c r="E83" s="111" t="s">
        <v>6</v>
      </c>
      <c r="F83" s="111" t="s">
        <v>250</v>
      </c>
      <c r="G83" s="135">
        <v>0</v>
      </c>
      <c r="H83" s="112"/>
      <c r="I83" s="112">
        <v>0</v>
      </c>
      <c r="J83" s="112"/>
      <c r="K83" s="135">
        <v>0</v>
      </c>
      <c r="L83" s="112"/>
      <c r="M83" s="112">
        <v>0</v>
      </c>
      <c r="N83" s="112"/>
      <c r="O83" s="135"/>
      <c r="P83" s="112"/>
      <c r="Q83" s="112"/>
      <c r="R83" s="112"/>
    </row>
    <row r="84" spans="1:18" s="113" customFormat="1" ht="12" customHeight="1">
      <c r="A84" s="110" t="s">
        <v>3</v>
      </c>
      <c r="B84" s="110"/>
      <c r="C84" s="228">
        <v>11203111</v>
      </c>
      <c r="D84" s="229" t="s">
        <v>578</v>
      </c>
      <c r="E84" s="111" t="s">
        <v>6</v>
      </c>
      <c r="F84" s="111" t="s">
        <v>250</v>
      </c>
      <c r="G84" s="135">
        <v>0</v>
      </c>
      <c r="H84" s="112"/>
      <c r="I84" s="112">
        <v>0</v>
      </c>
      <c r="J84" s="112"/>
      <c r="K84" s="135">
        <v>0</v>
      </c>
      <c r="L84" s="112"/>
      <c r="M84" s="112">
        <v>0</v>
      </c>
      <c r="N84" s="112"/>
      <c r="O84" s="135"/>
      <c r="P84" s="112"/>
      <c r="Q84" s="112"/>
      <c r="R84" s="112"/>
    </row>
    <row r="85" spans="1:18" s="113" customFormat="1" ht="12" customHeight="1">
      <c r="A85" s="110" t="s">
        <v>3</v>
      </c>
      <c r="B85" s="110"/>
      <c r="C85" s="228">
        <v>1120311101</v>
      </c>
      <c r="D85" s="229" t="s">
        <v>578</v>
      </c>
      <c r="E85" s="111" t="s">
        <v>6</v>
      </c>
      <c r="F85" s="111" t="s">
        <v>251</v>
      </c>
      <c r="G85" s="135">
        <v>0</v>
      </c>
      <c r="H85" s="112"/>
      <c r="I85" s="112">
        <v>0</v>
      </c>
      <c r="J85" s="112"/>
      <c r="K85" s="135">
        <v>0</v>
      </c>
      <c r="L85" s="112"/>
      <c r="M85" s="112">
        <v>0</v>
      </c>
      <c r="N85" s="112"/>
      <c r="O85" s="135"/>
      <c r="P85" s="112"/>
      <c r="Q85" s="112"/>
      <c r="R85" s="112"/>
    </row>
    <row r="86" spans="1:18" s="113" customFormat="1" ht="12" customHeight="1">
      <c r="A86" s="110" t="s">
        <v>3</v>
      </c>
      <c r="B86" s="110"/>
      <c r="C86" s="228">
        <v>1120311102</v>
      </c>
      <c r="D86" s="229" t="s">
        <v>578</v>
      </c>
      <c r="E86" s="111" t="s">
        <v>163</v>
      </c>
      <c r="F86" s="111" t="s">
        <v>251</v>
      </c>
      <c r="G86" s="135">
        <v>0</v>
      </c>
      <c r="H86" s="112"/>
      <c r="I86" s="112">
        <v>0</v>
      </c>
      <c r="J86" s="112"/>
      <c r="K86" s="135">
        <v>0</v>
      </c>
      <c r="L86" s="112"/>
      <c r="M86" s="112">
        <v>0</v>
      </c>
      <c r="N86" s="112"/>
      <c r="O86" s="135"/>
      <c r="P86" s="112"/>
      <c r="Q86" s="112"/>
      <c r="R86" s="112"/>
    </row>
    <row r="87" spans="1:18" s="113" customFormat="1" ht="12" customHeight="1">
      <c r="A87" s="110" t="s">
        <v>3</v>
      </c>
      <c r="B87" s="110"/>
      <c r="C87" s="228">
        <v>11203112</v>
      </c>
      <c r="D87" s="229" t="s">
        <v>579</v>
      </c>
      <c r="E87" s="111" t="s">
        <v>6</v>
      </c>
      <c r="F87" s="111" t="s">
        <v>250</v>
      </c>
      <c r="G87" s="135">
        <v>0</v>
      </c>
      <c r="H87" s="112"/>
      <c r="I87" s="112">
        <v>0</v>
      </c>
      <c r="J87" s="112"/>
      <c r="K87" s="135">
        <v>0</v>
      </c>
      <c r="L87" s="112"/>
      <c r="M87" s="112">
        <v>0</v>
      </c>
      <c r="N87" s="112"/>
      <c r="O87" s="135"/>
      <c r="P87" s="112"/>
      <c r="Q87" s="112"/>
      <c r="R87" s="112"/>
    </row>
    <row r="88" spans="1:18" s="113" customFormat="1" ht="12" customHeight="1">
      <c r="A88" s="110" t="s">
        <v>3</v>
      </c>
      <c r="B88" s="110"/>
      <c r="C88" s="228">
        <v>1120311201</v>
      </c>
      <c r="D88" s="229" t="s">
        <v>128</v>
      </c>
      <c r="E88" s="111" t="s">
        <v>6</v>
      </c>
      <c r="F88" s="111" t="s">
        <v>251</v>
      </c>
      <c r="G88" s="135">
        <v>0</v>
      </c>
      <c r="H88" s="112"/>
      <c r="I88" s="112">
        <v>0</v>
      </c>
      <c r="J88" s="112"/>
      <c r="K88" s="135">
        <v>0</v>
      </c>
      <c r="L88" s="112"/>
      <c r="M88" s="112">
        <v>0</v>
      </c>
      <c r="N88" s="112"/>
      <c r="O88" s="135"/>
      <c r="P88" s="112"/>
      <c r="Q88" s="112"/>
      <c r="R88" s="112"/>
    </row>
    <row r="89" spans="1:18" s="113" customFormat="1" ht="12" customHeight="1">
      <c r="A89" s="110" t="s">
        <v>3</v>
      </c>
      <c r="B89" s="110"/>
      <c r="C89" s="228">
        <v>1120311202</v>
      </c>
      <c r="D89" s="229" t="s">
        <v>580</v>
      </c>
      <c r="E89" s="111" t="s">
        <v>6</v>
      </c>
      <c r="F89" s="111" t="s">
        <v>251</v>
      </c>
      <c r="G89" s="135">
        <v>0</v>
      </c>
      <c r="H89" s="112"/>
      <c r="I89" s="112">
        <v>0</v>
      </c>
      <c r="J89" s="112"/>
      <c r="K89" s="135">
        <v>0</v>
      </c>
      <c r="L89" s="112"/>
      <c r="M89" s="112">
        <v>0</v>
      </c>
      <c r="N89" s="112"/>
      <c r="O89" s="135"/>
      <c r="P89" s="112"/>
      <c r="Q89" s="112"/>
      <c r="R89" s="112"/>
    </row>
    <row r="90" spans="1:18" s="113" customFormat="1" ht="12" customHeight="1">
      <c r="A90" s="110" t="s">
        <v>3</v>
      </c>
      <c r="B90" s="110"/>
      <c r="C90" s="228">
        <v>1120312</v>
      </c>
      <c r="D90" s="229" t="s">
        <v>133</v>
      </c>
      <c r="E90" s="111" t="s">
        <v>6</v>
      </c>
      <c r="F90" s="111" t="s">
        <v>250</v>
      </c>
      <c r="G90" s="135">
        <v>0</v>
      </c>
      <c r="H90" s="112"/>
      <c r="I90" s="112">
        <v>0</v>
      </c>
      <c r="J90" s="112"/>
      <c r="K90" s="135">
        <v>0</v>
      </c>
      <c r="L90" s="112"/>
      <c r="M90" s="112">
        <v>0</v>
      </c>
      <c r="N90" s="112"/>
      <c r="O90" s="135"/>
      <c r="P90" s="112"/>
      <c r="Q90" s="112"/>
      <c r="R90" s="112"/>
    </row>
    <row r="91" spans="1:18" s="113" customFormat="1" ht="12" customHeight="1">
      <c r="A91" s="110" t="s">
        <v>3</v>
      </c>
      <c r="B91" s="110"/>
      <c r="C91" s="228">
        <v>11203121</v>
      </c>
      <c r="D91" s="229" t="s">
        <v>133</v>
      </c>
      <c r="E91" s="111" t="s">
        <v>6</v>
      </c>
      <c r="F91" s="111" t="s">
        <v>250</v>
      </c>
      <c r="G91" s="135">
        <v>0</v>
      </c>
      <c r="H91" s="112"/>
      <c r="I91" s="112">
        <v>0</v>
      </c>
      <c r="J91" s="112"/>
      <c r="K91" s="135">
        <v>0</v>
      </c>
      <c r="L91" s="112"/>
      <c r="M91" s="112">
        <v>0</v>
      </c>
      <c r="N91" s="112"/>
      <c r="O91" s="135"/>
      <c r="P91" s="112"/>
      <c r="Q91" s="112"/>
      <c r="R91" s="112"/>
    </row>
    <row r="92" spans="1:18" s="113" customFormat="1" ht="12" customHeight="1">
      <c r="A92" s="110" t="s">
        <v>3</v>
      </c>
      <c r="B92" s="110"/>
      <c r="C92" s="228">
        <v>1120312101</v>
      </c>
      <c r="D92" s="229" t="s">
        <v>581</v>
      </c>
      <c r="E92" s="111" t="s">
        <v>6</v>
      </c>
      <c r="F92" s="111" t="s">
        <v>251</v>
      </c>
      <c r="G92" s="135">
        <v>0</v>
      </c>
      <c r="H92" s="112"/>
      <c r="I92" s="112">
        <v>0</v>
      </c>
      <c r="J92" s="112"/>
      <c r="K92" s="135">
        <v>0</v>
      </c>
      <c r="L92" s="112"/>
      <c r="M92" s="112">
        <v>0</v>
      </c>
      <c r="N92" s="112"/>
      <c r="O92" s="135"/>
      <c r="P92" s="112"/>
      <c r="Q92" s="112"/>
      <c r="R92" s="112"/>
    </row>
    <row r="93" spans="1:18" s="113" customFormat="1" ht="12" customHeight="1">
      <c r="A93" s="110" t="s">
        <v>3</v>
      </c>
      <c r="B93" s="110"/>
      <c r="C93" s="228">
        <v>1120312102</v>
      </c>
      <c r="D93" s="229" t="s">
        <v>582</v>
      </c>
      <c r="E93" s="111" t="s">
        <v>6</v>
      </c>
      <c r="F93" s="111" t="s">
        <v>251</v>
      </c>
      <c r="G93" s="135">
        <v>0</v>
      </c>
      <c r="H93" s="112"/>
      <c r="I93" s="112">
        <v>0</v>
      </c>
      <c r="J93" s="112"/>
      <c r="K93" s="135">
        <v>0</v>
      </c>
      <c r="L93" s="112"/>
      <c r="M93" s="112">
        <v>0</v>
      </c>
      <c r="N93" s="112"/>
      <c r="O93" s="135"/>
      <c r="P93" s="112"/>
      <c r="Q93" s="112"/>
      <c r="R93" s="112"/>
    </row>
    <row r="94" spans="1:18" s="113" customFormat="1" ht="12" customHeight="1">
      <c r="A94" s="110" t="s">
        <v>3</v>
      </c>
      <c r="B94" s="110"/>
      <c r="C94" s="228">
        <v>11204</v>
      </c>
      <c r="D94" s="229" t="s">
        <v>583</v>
      </c>
      <c r="E94" s="111" t="s">
        <v>6</v>
      </c>
      <c r="F94" s="111" t="s">
        <v>250</v>
      </c>
      <c r="G94" s="135">
        <v>0</v>
      </c>
      <c r="H94" s="112"/>
      <c r="I94" s="112">
        <v>0</v>
      </c>
      <c r="J94" s="112"/>
      <c r="K94" s="135">
        <v>0</v>
      </c>
      <c r="L94" s="112"/>
      <c r="M94" s="112">
        <v>0</v>
      </c>
      <c r="N94" s="112"/>
      <c r="O94" s="135"/>
      <c r="P94" s="112"/>
      <c r="Q94" s="112"/>
      <c r="R94" s="112"/>
    </row>
    <row r="95" spans="1:18" s="113" customFormat="1" ht="12" customHeight="1">
      <c r="A95" s="110" t="s">
        <v>3</v>
      </c>
      <c r="B95" s="110"/>
      <c r="C95" s="228">
        <v>11210</v>
      </c>
      <c r="D95" s="229" t="s">
        <v>584</v>
      </c>
      <c r="E95" s="111" t="s">
        <v>6</v>
      </c>
      <c r="F95" s="111" t="s">
        <v>250</v>
      </c>
      <c r="G95" s="135">
        <v>0</v>
      </c>
      <c r="H95" s="112"/>
      <c r="I95" s="112">
        <v>0</v>
      </c>
      <c r="J95" s="112"/>
      <c r="K95" s="135">
        <v>0</v>
      </c>
      <c r="L95" s="112"/>
      <c r="M95" s="112">
        <v>0</v>
      </c>
      <c r="N95" s="112"/>
      <c r="O95" s="135"/>
      <c r="P95" s="112"/>
      <c r="Q95" s="112"/>
      <c r="R95" s="112"/>
    </row>
    <row r="96" spans="1:18" s="113" customFormat="1" ht="12" customHeight="1">
      <c r="A96" s="110" t="s">
        <v>3</v>
      </c>
      <c r="B96" s="110"/>
      <c r="C96" s="228">
        <v>112101</v>
      </c>
      <c r="D96" s="229" t="s">
        <v>584</v>
      </c>
      <c r="E96" s="111" t="s">
        <v>6</v>
      </c>
      <c r="F96" s="111" t="s">
        <v>250</v>
      </c>
      <c r="G96" s="135">
        <v>0</v>
      </c>
      <c r="H96" s="112"/>
      <c r="I96" s="112">
        <v>0</v>
      </c>
      <c r="J96" s="112"/>
      <c r="K96" s="135">
        <v>0</v>
      </c>
      <c r="L96" s="112"/>
      <c r="M96" s="112">
        <v>0</v>
      </c>
      <c r="N96" s="112"/>
      <c r="O96" s="135"/>
      <c r="P96" s="112"/>
      <c r="Q96" s="112"/>
      <c r="R96" s="112"/>
    </row>
    <row r="97" spans="1:18" s="113" customFormat="1" ht="12" customHeight="1">
      <c r="A97" s="110" t="s">
        <v>3</v>
      </c>
      <c r="B97" s="110"/>
      <c r="C97" s="228">
        <v>1121011</v>
      </c>
      <c r="D97" s="229" t="s">
        <v>584</v>
      </c>
      <c r="E97" s="111" t="s">
        <v>6</v>
      </c>
      <c r="F97" s="111" t="s">
        <v>250</v>
      </c>
      <c r="G97" s="135">
        <v>0</v>
      </c>
      <c r="H97" s="112"/>
      <c r="I97" s="112">
        <v>0</v>
      </c>
      <c r="J97" s="112"/>
      <c r="K97" s="135">
        <v>0</v>
      </c>
      <c r="L97" s="112"/>
      <c r="M97" s="112">
        <v>0</v>
      </c>
      <c r="N97" s="112"/>
      <c r="O97" s="135"/>
      <c r="P97" s="112"/>
      <c r="Q97" s="112"/>
      <c r="R97" s="112"/>
    </row>
    <row r="98" spans="1:18" s="113" customFormat="1" ht="12" customHeight="1">
      <c r="A98" s="110" t="s">
        <v>3</v>
      </c>
      <c r="B98" s="110"/>
      <c r="C98" s="228">
        <v>11210111</v>
      </c>
      <c r="D98" s="229" t="s">
        <v>585</v>
      </c>
      <c r="E98" s="111" t="s">
        <v>6</v>
      </c>
      <c r="F98" s="111" t="s">
        <v>250</v>
      </c>
      <c r="G98" s="135">
        <v>0</v>
      </c>
      <c r="H98" s="112"/>
      <c r="I98" s="112">
        <v>0</v>
      </c>
      <c r="J98" s="112"/>
      <c r="K98" s="135">
        <v>0</v>
      </c>
      <c r="L98" s="112"/>
      <c r="M98" s="112">
        <v>0</v>
      </c>
      <c r="N98" s="112"/>
      <c r="O98" s="135"/>
      <c r="P98" s="112"/>
      <c r="Q98" s="112"/>
      <c r="R98" s="112"/>
    </row>
    <row r="99" spans="1:18" s="113" customFormat="1" ht="12" customHeight="1">
      <c r="A99" s="110" t="s">
        <v>3</v>
      </c>
      <c r="B99" s="110"/>
      <c r="C99" s="228">
        <v>1121011101</v>
      </c>
      <c r="D99" s="229" t="s">
        <v>586</v>
      </c>
      <c r="E99" s="111" t="s">
        <v>6</v>
      </c>
      <c r="F99" s="111" t="s">
        <v>251</v>
      </c>
      <c r="G99" s="135">
        <v>0</v>
      </c>
      <c r="H99" s="112"/>
      <c r="I99" s="112">
        <v>0</v>
      </c>
      <c r="J99" s="112"/>
      <c r="K99" s="135">
        <v>0</v>
      </c>
      <c r="L99" s="112"/>
      <c r="M99" s="112">
        <v>0</v>
      </c>
      <c r="N99" s="112"/>
      <c r="O99" s="135"/>
      <c r="P99" s="112"/>
      <c r="Q99" s="112"/>
      <c r="R99" s="112"/>
    </row>
    <row r="100" spans="1:18" s="113" customFormat="1" ht="12" customHeight="1">
      <c r="A100" s="110" t="s">
        <v>3</v>
      </c>
      <c r="B100" s="110"/>
      <c r="C100" s="228">
        <v>1121011102</v>
      </c>
      <c r="D100" s="229" t="s">
        <v>129</v>
      </c>
      <c r="E100" s="111" t="s">
        <v>6</v>
      </c>
      <c r="F100" s="111" t="s">
        <v>251</v>
      </c>
      <c r="G100" s="135">
        <v>0</v>
      </c>
      <c r="H100" s="112"/>
      <c r="I100" s="112">
        <v>0</v>
      </c>
      <c r="J100" s="112"/>
      <c r="K100" s="135">
        <v>0</v>
      </c>
      <c r="L100" s="112"/>
      <c r="M100" s="112">
        <v>0</v>
      </c>
      <c r="N100" s="112"/>
      <c r="O100" s="135"/>
      <c r="P100" s="112"/>
      <c r="Q100" s="112"/>
      <c r="R100" s="112"/>
    </row>
    <row r="101" spans="1:18" s="113" customFormat="1" ht="12" customHeight="1">
      <c r="A101" s="110" t="s">
        <v>3</v>
      </c>
      <c r="B101" s="110"/>
      <c r="C101" s="228">
        <v>1121011103</v>
      </c>
      <c r="D101" s="229" t="s">
        <v>587</v>
      </c>
      <c r="E101" s="111" t="s">
        <v>6</v>
      </c>
      <c r="F101" s="111" t="s">
        <v>251</v>
      </c>
      <c r="G101" s="135">
        <v>0</v>
      </c>
      <c r="H101" s="112"/>
      <c r="I101" s="112">
        <v>0</v>
      </c>
      <c r="J101" s="112"/>
      <c r="K101" s="135">
        <v>0</v>
      </c>
      <c r="L101" s="112"/>
      <c r="M101" s="112">
        <v>0</v>
      </c>
      <c r="N101" s="112"/>
      <c r="O101" s="135"/>
      <c r="P101" s="112"/>
      <c r="Q101" s="112"/>
      <c r="R101" s="112"/>
    </row>
    <row r="102" spans="1:18" s="113" customFormat="1" ht="12" customHeight="1">
      <c r="A102" s="110" t="s">
        <v>3</v>
      </c>
      <c r="B102" s="110"/>
      <c r="C102" s="228">
        <v>11211</v>
      </c>
      <c r="D102" s="229" t="s">
        <v>429</v>
      </c>
      <c r="E102" s="111" t="s">
        <v>6</v>
      </c>
      <c r="F102" s="111" t="s">
        <v>250</v>
      </c>
      <c r="G102" s="135">
        <v>0</v>
      </c>
      <c r="H102" s="112"/>
      <c r="I102" s="112">
        <v>0</v>
      </c>
      <c r="J102" s="112"/>
      <c r="K102" s="135">
        <v>0</v>
      </c>
      <c r="L102" s="112"/>
      <c r="M102" s="112">
        <v>0</v>
      </c>
      <c r="N102" s="112"/>
      <c r="O102" s="135"/>
      <c r="P102" s="112"/>
      <c r="Q102" s="112"/>
      <c r="R102" s="112"/>
    </row>
    <row r="103" spans="1:18" s="113" customFormat="1" ht="12" customHeight="1">
      <c r="A103" s="110" t="s">
        <v>3</v>
      </c>
      <c r="B103" s="110"/>
      <c r="C103" s="228">
        <v>112111</v>
      </c>
      <c r="D103" s="229" t="s">
        <v>429</v>
      </c>
      <c r="E103" s="111" t="s">
        <v>6</v>
      </c>
      <c r="F103" s="111" t="s">
        <v>250</v>
      </c>
      <c r="G103" s="135">
        <v>0</v>
      </c>
      <c r="H103" s="112"/>
      <c r="I103" s="112">
        <v>0</v>
      </c>
      <c r="J103" s="112"/>
      <c r="K103" s="135">
        <v>0</v>
      </c>
      <c r="L103" s="112"/>
      <c r="M103" s="112">
        <v>0</v>
      </c>
      <c r="N103" s="112"/>
      <c r="O103" s="135"/>
      <c r="P103" s="112"/>
      <c r="Q103" s="112"/>
      <c r="R103" s="112"/>
    </row>
    <row r="104" spans="1:18" s="113" customFormat="1" ht="12" customHeight="1">
      <c r="A104" s="110" t="s">
        <v>3</v>
      </c>
      <c r="B104" s="110"/>
      <c r="C104" s="228">
        <v>1121111</v>
      </c>
      <c r="D104" s="229" t="s">
        <v>429</v>
      </c>
      <c r="E104" s="111" t="s">
        <v>6</v>
      </c>
      <c r="F104" s="111" t="s">
        <v>250</v>
      </c>
      <c r="G104" s="135">
        <v>0</v>
      </c>
      <c r="H104" s="112"/>
      <c r="I104" s="112">
        <v>0</v>
      </c>
      <c r="J104" s="112"/>
      <c r="K104" s="135">
        <v>0</v>
      </c>
      <c r="L104" s="112"/>
      <c r="M104" s="112">
        <v>0</v>
      </c>
      <c r="N104" s="112"/>
      <c r="O104" s="135"/>
      <c r="P104" s="112"/>
      <c r="Q104" s="112"/>
      <c r="R104" s="112"/>
    </row>
    <row r="105" spans="1:18" s="113" customFormat="1" ht="12" customHeight="1">
      <c r="A105" s="110" t="s">
        <v>3</v>
      </c>
      <c r="B105" s="110"/>
      <c r="C105" s="228">
        <v>11211111</v>
      </c>
      <c r="D105" s="229" t="s">
        <v>429</v>
      </c>
      <c r="E105" s="111" t="s">
        <v>6</v>
      </c>
      <c r="F105" s="111" t="s">
        <v>250</v>
      </c>
      <c r="G105" s="135">
        <v>0</v>
      </c>
      <c r="H105" s="112"/>
      <c r="I105" s="112">
        <v>0</v>
      </c>
      <c r="J105" s="112"/>
      <c r="K105" s="135">
        <v>0</v>
      </c>
      <c r="L105" s="112"/>
      <c r="M105" s="112">
        <v>0</v>
      </c>
      <c r="N105" s="112"/>
      <c r="O105" s="135"/>
      <c r="P105" s="112"/>
      <c r="Q105" s="112"/>
      <c r="R105" s="112"/>
    </row>
    <row r="106" spans="1:18" s="113" customFormat="1" ht="12" customHeight="1">
      <c r="A106" s="110" t="s">
        <v>3</v>
      </c>
      <c r="B106" s="110" t="s">
        <v>1362</v>
      </c>
      <c r="C106" s="228">
        <v>1121111101</v>
      </c>
      <c r="D106" s="229" t="s">
        <v>365</v>
      </c>
      <c r="E106" s="111" t="s">
        <v>6</v>
      </c>
      <c r="F106" s="111" t="s">
        <v>251</v>
      </c>
      <c r="G106" s="135">
        <v>5577480</v>
      </c>
      <c r="H106" s="112"/>
      <c r="I106" s="112">
        <v>888.48</v>
      </c>
      <c r="J106" s="112"/>
      <c r="K106" s="135">
        <v>5577480</v>
      </c>
      <c r="L106" s="112"/>
      <c r="M106" s="112">
        <v>809.27</v>
      </c>
      <c r="N106" s="112"/>
      <c r="O106" s="135"/>
      <c r="P106" s="112"/>
      <c r="Q106" s="112"/>
      <c r="R106" s="112"/>
    </row>
    <row r="107" spans="1:18" s="113" customFormat="1" ht="12" customHeight="1">
      <c r="A107" s="110" t="s">
        <v>3</v>
      </c>
      <c r="B107" s="110" t="s">
        <v>1362</v>
      </c>
      <c r="C107" s="228">
        <v>1121111102</v>
      </c>
      <c r="D107" s="229" t="s">
        <v>366</v>
      </c>
      <c r="E107" s="111" t="s">
        <v>6</v>
      </c>
      <c r="F107" s="111" t="s">
        <v>251</v>
      </c>
      <c r="G107" s="135">
        <v>0</v>
      </c>
      <c r="H107" s="112"/>
      <c r="I107" s="112">
        <v>0</v>
      </c>
      <c r="J107" s="112"/>
      <c r="K107" s="135">
        <v>75864642</v>
      </c>
      <c r="L107" s="112"/>
      <c r="M107" s="112">
        <v>11007.7</v>
      </c>
      <c r="N107" s="112"/>
      <c r="O107" s="135"/>
      <c r="P107" s="112"/>
      <c r="Q107" s="112"/>
      <c r="R107" s="112"/>
    </row>
    <row r="108" spans="1:18" s="113" customFormat="1" ht="12" customHeight="1">
      <c r="A108" s="110" t="s">
        <v>3</v>
      </c>
      <c r="B108" s="110"/>
      <c r="C108" s="228">
        <v>1121111103</v>
      </c>
      <c r="D108" s="229" t="s">
        <v>588</v>
      </c>
      <c r="E108" s="111" t="s">
        <v>6</v>
      </c>
      <c r="F108" s="111" t="s">
        <v>251</v>
      </c>
      <c r="G108" s="135">
        <v>0</v>
      </c>
      <c r="H108" s="112"/>
      <c r="I108" s="112">
        <v>0</v>
      </c>
      <c r="J108" s="112"/>
      <c r="K108" s="135">
        <v>0</v>
      </c>
      <c r="L108" s="112"/>
      <c r="M108" s="112">
        <v>0</v>
      </c>
      <c r="N108" s="112"/>
      <c r="O108" s="135"/>
      <c r="P108" s="112"/>
      <c r="Q108" s="112"/>
      <c r="R108" s="112"/>
    </row>
    <row r="109" spans="1:18" s="113" customFormat="1" ht="12" customHeight="1">
      <c r="A109" s="110" t="s">
        <v>3</v>
      </c>
      <c r="B109" s="110" t="s">
        <v>1362</v>
      </c>
      <c r="C109" s="228">
        <v>1121111104</v>
      </c>
      <c r="D109" s="229" t="s">
        <v>134</v>
      </c>
      <c r="E109" s="111" t="s">
        <v>6</v>
      </c>
      <c r="F109" s="111" t="s">
        <v>251</v>
      </c>
      <c r="G109" s="135">
        <v>0</v>
      </c>
      <c r="H109" s="112"/>
      <c r="I109" s="112">
        <v>0</v>
      </c>
      <c r="J109" s="112"/>
      <c r="K109" s="135">
        <v>12039273</v>
      </c>
      <c r="L109" s="112"/>
      <c r="M109" s="112">
        <v>1746.86</v>
      </c>
      <c r="N109" s="112"/>
      <c r="O109" s="135"/>
      <c r="P109" s="112"/>
      <c r="Q109" s="112"/>
      <c r="R109" s="112"/>
    </row>
    <row r="110" spans="1:18" s="113" customFormat="1" ht="12" customHeight="1">
      <c r="A110" s="110" t="s">
        <v>3</v>
      </c>
      <c r="B110" s="110" t="s">
        <v>1362</v>
      </c>
      <c r="C110" s="228">
        <v>1121111105</v>
      </c>
      <c r="D110" s="229" t="s">
        <v>589</v>
      </c>
      <c r="E110" s="111" t="s">
        <v>6</v>
      </c>
      <c r="F110" s="111" t="s">
        <v>251</v>
      </c>
      <c r="G110" s="135">
        <v>874148</v>
      </c>
      <c r="H110" s="112"/>
      <c r="I110" s="112">
        <v>139.25</v>
      </c>
      <c r="J110" s="112"/>
      <c r="K110" s="135">
        <v>0</v>
      </c>
      <c r="L110" s="112"/>
      <c r="M110" s="112">
        <v>0</v>
      </c>
      <c r="N110" s="112"/>
      <c r="O110" s="135"/>
      <c r="P110" s="112"/>
      <c r="Q110" s="112"/>
      <c r="R110" s="112"/>
    </row>
    <row r="111" spans="1:18" s="113" customFormat="1" ht="12" customHeight="1">
      <c r="A111" s="110" t="s">
        <v>3</v>
      </c>
      <c r="B111" s="110"/>
      <c r="C111" s="228">
        <v>1121111106</v>
      </c>
      <c r="D111" s="229" t="s">
        <v>590</v>
      </c>
      <c r="E111" s="111" t="s">
        <v>6</v>
      </c>
      <c r="F111" s="111" t="s">
        <v>251</v>
      </c>
      <c r="G111" s="135">
        <v>0</v>
      </c>
      <c r="H111" s="112"/>
      <c r="I111" s="112">
        <v>0</v>
      </c>
      <c r="J111" s="112"/>
      <c r="K111" s="135">
        <v>0</v>
      </c>
      <c r="L111" s="112"/>
      <c r="M111" s="112">
        <v>0</v>
      </c>
      <c r="N111" s="112"/>
      <c r="O111" s="135"/>
      <c r="P111" s="112"/>
      <c r="Q111" s="112"/>
      <c r="R111" s="112"/>
    </row>
    <row r="112" spans="1:18" s="113" customFormat="1" ht="12" customHeight="1">
      <c r="A112" s="110" t="s">
        <v>3</v>
      </c>
      <c r="B112" s="110"/>
      <c r="C112" s="228">
        <v>11212</v>
      </c>
      <c r="D112" s="229" t="s">
        <v>430</v>
      </c>
      <c r="E112" s="111" t="s">
        <v>6</v>
      </c>
      <c r="F112" s="111" t="s">
        <v>250</v>
      </c>
      <c r="G112" s="135">
        <v>0</v>
      </c>
      <c r="H112" s="112"/>
      <c r="I112" s="112">
        <v>0</v>
      </c>
      <c r="J112" s="112"/>
      <c r="K112" s="135">
        <v>0</v>
      </c>
      <c r="L112" s="112"/>
      <c r="M112" s="112">
        <v>0</v>
      </c>
      <c r="N112" s="112"/>
      <c r="O112" s="135"/>
      <c r="P112" s="112"/>
      <c r="Q112" s="112"/>
      <c r="R112" s="112"/>
    </row>
    <row r="113" spans="1:18" s="113" customFormat="1" ht="12" customHeight="1">
      <c r="A113" s="110" t="s">
        <v>3</v>
      </c>
      <c r="B113" s="110"/>
      <c r="C113" s="228">
        <v>112121</v>
      </c>
      <c r="D113" s="229" t="s">
        <v>430</v>
      </c>
      <c r="E113" s="111" t="s">
        <v>6</v>
      </c>
      <c r="F113" s="111" t="s">
        <v>250</v>
      </c>
      <c r="G113" s="135">
        <v>0</v>
      </c>
      <c r="H113" s="112"/>
      <c r="I113" s="112">
        <v>0</v>
      </c>
      <c r="J113" s="112"/>
      <c r="K113" s="135">
        <v>0</v>
      </c>
      <c r="L113" s="112"/>
      <c r="M113" s="112">
        <v>0</v>
      </c>
      <c r="N113" s="112"/>
      <c r="O113" s="135"/>
      <c r="P113" s="112"/>
      <c r="Q113" s="112"/>
      <c r="R113" s="112"/>
    </row>
    <row r="114" spans="1:18" s="113" customFormat="1" ht="12" customHeight="1">
      <c r="A114" s="110" t="s">
        <v>3</v>
      </c>
      <c r="B114" s="110"/>
      <c r="C114" s="228">
        <v>1121211</v>
      </c>
      <c r="D114" s="229" t="s">
        <v>430</v>
      </c>
      <c r="E114" s="111" t="s">
        <v>6</v>
      </c>
      <c r="F114" s="111" t="s">
        <v>250</v>
      </c>
      <c r="G114" s="135">
        <v>0</v>
      </c>
      <c r="H114" s="112"/>
      <c r="I114" s="112">
        <v>0</v>
      </c>
      <c r="J114" s="112"/>
      <c r="K114" s="135">
        <v>0</v>
      </c>
      <c r="L114" s="112"/>
      <c r="M114" s="112">
        <v>0</v>
      </c>
      <c r="N114" s="112"/>
      <c r="O114" s="135"/>
      <c r="P114" s="112"/>
      <c r="Q114" s="112"/>
      <c r="R114" s="112"/>
    </row>
    <row r="115" spans="1:18" s="113" customFormat="1" ht="12" customHeight="1">
      <c r="A115" s="110" t="s">
        <v>3</v>
      </c>
      <c r="B115" s="110"/>
      <c r="C115" s="228">
        <v>11212111</v>
      </c>
      <c r="D115" s="229" t="s">
        <v>431</v>
      </c>
      <c r="E115" s="111" t="s">
        <v>6</v>
      </c>
      <c r="F115" s="111" t="s">
        <v>250</v>
      </c>
      <c r="G115" s="135">
        <v>0</v>
      </c>
      <c r="H115" s="112"/>
      <c r="I115" s="112">
        <v>0</v>
      </c>
      <c r="J115" s="112"/>
      <c r="K115" s="135">
        <v>0</v>
      </c>
      <c r="L115" s="112"/>
      <c r="M115" s="112">
        <v>0</v>
      </c>
      <c r="N115" s="112"/>
      <c r="O115" s="135"/>
      <c r="P115" s="112"/>
      <c r="Q115" s="112"/>
      <c r="R115" s="112"/>
    </row>
    <row r="116" spans="1:18" s="113" customFormat="1" ht="12" customHeight="1">
      <c r="A116" s="110" t="s">
        <v>3</v>
      </c>
      <c r="B116" s="110" t="s">
        <v>1362</v>
      </c>
      <c r="C116" s="228">
        <v>1121211101</v>
      </c>
      <c r="D116" s="229" t="s">
        <v>367</v>
      </c>
      <c r="E116" s="111" t="s">
        <v>6</v>
      </c>
      <c r="F116" s="111" t="s">
        <v>251</v>
      </c>
      <c r="G116" s="135">
        <v>0</v>
      </c>
      <c r="H116" s="112"/>
      <c r="I116" s="112">
        <v>0</v>
      </c>
      <c r="J116" s="112"/>
      <c r="K116" s="135">
        <v>0</v>
      </c>
      <c r="L116" s="112"/>
      <c r="M116" s="112">
        <v>0</v>
      </c>
      <c r="N116" s="112"/>
      <c r="O116" s="135"/>
      <c r="P116" s="112"/>
      <c r="Q116" s="112"/>
      <c r="R116" s="112"/>
    </row>
    <row r="117" spans="1:18" s="113" customFormat="1" ht="12" customHeight="1">
      <c r="A117" s="110" t="s">
        <v>3</v>
      </c>
      <c r="B117" s="110"/>
      <c r="C117" s="228">
        <v>1121211102</v>
      </c>
      <c r="D117" s="229" t="s">
        <v>591</v>
      </c>
      <c r="E117" s="111" t="s">
        <v>163</v>
      </c>
      <c r="F117" s="111" t="s">
        <v>251</v>
      </c>
      <c r="G117" s="135">
        <v>0</v>
      </c>
      <c r="H117" s="112"/>
      <c r="I117" s="112">
        <v>0</v>
      </c>
      <c r="J117" s="112"/>
      <c r="K117" s="135">
        <v>0</v>
      </c>
      <c r="L117" s="112"/>
      <c r="M117" s="112">
        <v>0</v>
      </c>
      <c r="N117" s="112"/>
      <c r="O117" s="135"/>
      <c r="P117" s="112"/>
      <c r="Q117" s="112"/>
      <c r="R117" s="112"/>
    </row>
    <row r="118" spans="1:18" s="113" customFormat="1" ht="12" customHeight="1">
      <c r="A118" s="110" t="s">
        <v>3</v>
      </c>
      <c r="B118" s="110"/>
      <c r="C118" s="228">
        <v>11212112</v>
      </c>
      <c r="D118" s="229" t="s">
        <v>592</v>
      </c>
      <c r="E118" s="111" t="s">
        <v>6</v>
      </c>
      <c r="F118" s="111" t="s">
        <v>250</v>
      </c>
      <c r="G118" s="135">
        <v>0</v>
      </c>
      <c r="H118" s="112"/>
      <c r="I118" s="112">
        <v>0</v>
      </c>
      <c r="J118" s="112"/>
      <c r="K118" s="135">
        <v>0</v>
      </c>
      <c r="L118" s="112"/>
      <c r="M118" s="112">
        <v>0</v>
      </c>
      <c r="N118" s="112"/>
      <c r="O118" s="135"/>
      <c r="P118" s="112"/>
      <c r="Q118" s="112"/>
      <c r="R118" s="112"/>
    </row>
    <row r="119" spans="1:18" s="113" customFormat="1" ht="12" customHeight="1">
      <c r="A119" s="110" t="s">
        <v>3</v>
      </c>
      <c r="B119" s="110"/>
      <c r="C119" s="228">
        <v>1121211201</v>
      </c>
      <c r="D119" s="229" t="s">
        <v>593</v>
      </c>
      <c r="E119" s="111" t="s">
        <v>6</v>
      </c>
      <c r="F119" s="111" t="s">
        <v>251</v>
      </c>
      <c r="G119" s="135">
        <v>0</v>
      </c>
      <c r="H119" s="112"/>
      <c r="I119" s="112">
        <v>0</v>
      </c>
      <c r="J119" s="112"/>
      <c r="K119" s="135">
        <v>0</v>
      </c>
      <c r="L119" s="112"/>
      <c r="M119" s="112">
        <v>0</v>
      </c>
      <c r="N119" s="112"/>
      <c r="O119" s="135"/>
      <c r="P119" s="112"/>
      <c r="Q119" s="112"/>
      <c r="R119" s="112"/>
    </row>
    <row r="120" spans="1:18" s="113" customFormat="1" ht="12" customHeight="1">
      <c r="A120" s="110" t="s">
        <v>3</v>
      </c>
      <c r="B120" s="110"/>
      <c r="C120" s="228">
        <v>1121211202</v>
      </c>
      <c r="D120" s="229" t="s">
        <v>594</v>
      </c>
      <c r="E120" s="111" t="s">
        <v>163</v>
      </c>
      <c r="F120" s="111" t="s">
        <v>251</v>
      </c>
      <c r="G120" s="135">
        <v>0</v>
      </c>
      <c r="H120" s="112"/>
      <c r="I120" s="112">
        <v>0</v>
      </c>
      <c r="J120" s="112"/>
      <c r="K120" s="135">
        <v>0</v>
      </c>
      <c r="L120" s="112"/>
      <c r="M120" s="112">
        <v>0</v>
      </c>
      <c r="N120" s="112"/>
      <c r="O120" s="135"/>
      <c r="P120" s="112"/>
      <c r="Q120" s="112"/>
      <c r="R120" s="112"/>
    </row>
    <row r="121" spans="1:18" s="113" customFormat="1" ht="12" customHeight="1">
      <c r="A121" s="110" t="s">
        <v>3</v>
      </c>
      <c r="B121" s="110"/>
      <c r="C121" s="228">
        <v>11250</v>
      </c>
      <c r="D121" s="229" t="s">
        <v>595</v>
      </c>
      <c r="E121" s="111" t="s">
        <v>6</v>
      </c>
      <c r="F121" s="111" t="s">
        <v>250</v>
      </c>
      <c r="G121" s="135">
        <v>0</v>
      </c>
      <c r="H121" s="112"/>
      <c r="I121" s="112">
        <v>0</v>
      </c>
      <c r="J121" s="112"/>
      <c r="K121" s="135">
        <v>0</v>
      </c>
      <c r="L121" s="112"/>
      <c r="M121" s="112">
        <v>0</v>
      </c>
      <c r="N121" s="112"/>
      <c r="O121" s="135"/>
      <c r="P121" s="112"/>
      <c r="Q121" s="112"/>
      <c r="R121" s="112"/>
    </row>
    <row r="122" spans="1:18" s="113" customFormat="1" ht="12" customHeight="1">
      <c r="A122" s="110" t="s">
        <v>3</v>
      </c>
      <c r="B122" s="110"/>
      <c r="C122" s="228">
        <v>112501</v>
      </c>
      <c r="D122" s="229" t="s">
        <v>596</v>
      </c>
      <c r="E122" s="111" t="s">
        <v>6</v>
      </c>
      <c r="F122" s="111" t="s">
        <v>250</v>
      </c>
      <c r="G122" s="135">
        <v>0</v>
      </c>
      <c r="H122" s="112"/>
      <c r="I122" s="112">
        <v>0</v>
      </c>
      <c r="J122" s="112"/>
      <c r="K122" s="135">
        <v>0</v>
      </c>
      <c r="L122" s="112"/>
      <c r="M122" s="112">
        <v>0</v>
      </c>
      <c r="N122" s="112"/>
      <c r="O122" s="135"/>
      <c r="P122" s="112"/>
      <c r="Q122" s="112"/>
      <c r="R122" s="112"/>
    </row>
    <row r="123" spans="1:18" s="113" customFormat="1" ht="12" customHeight="1">
      <c r="A123" s="110" t="s">
        <v>3</v>
      </c>
      <c r="B123" s="110"/>
      <c r="C123" s="228">
        <v>1125011</v>
      </c>
      <c r="D123" s="229" t="s">
        <v>596</v>
      </c>
      <c r="E123" s="111" t="s">
        <v>6</v>
      </c>
      <c r="F123" s="111" t="s">
        <v>250</v>
      </c>
      <c r="G123" s="135">
        <v>0</v>
      </c>
      <c r="H123" s="112"/>
      <c r="I123" s="112">
        <v>0</v>
      </c>
      <c r="J123" s="112"/>
      <c r="K123" s="135">
        <v>0</v>
      </c>
      <c r="L123" s="112"/>
      <c r="M123" s="112">
        <v>0</v>
      </c>
      <c r="N123" s="112"/>
      <c r="O123" s="135"/>
      <c r="P123" s="112"/>
      <c r="Q123" s="112"/>
      <c r="R123" s="112"/>
    </row>
    <row r="124" spans="1:18" s="113" customFormat="1" ht="12" customHeight="1">
      <c r="A124" s="110" t="s">
        <v>3</v>
      </c>
      <c r="B124" s="110"/>
      <c r="C124" s="228">
        <v>11250111</v>
      </c>
      <c r="D124" s="229" t="s">
        <v>596</v>
      </c>
      <c r="E124" s="111" t="s">
        <v>6</v>
      </c>
      <c r="F124" s="111" t="s">
        <v>250</v>
      </c>
      <c r="G124" s="135">
        <v>0</v>
      </c>
      <c r="H124" s="112"/>
      <c r="I124" s="112">
        <v>0</v>
      </c>
      <c r="J124" s="112"/>
      <c r="K124" s="135">
        <v>0</v>
      </c>
      <c r="L124" s="112"/>
      <c r="M124" s="112">
        <v>0</v>
      </c>
      <c r="N124" s="112"/>
      <c r="O124" s="135"/>
      <c r="P124" s="112"/>
      <c r="Q124" s="112"/>
      <c r="R124" s="112"/>
    </row>
    <row r="125" spans="1:18" s="113" customFormat="1" ht="12" customHeight="1">
      <c r="A125" s="110" t="s">
        <v>3</v>
      </c>
      <c r="B125" s="110"/>
      <c r="C125" s="228">
        <v>1125011101</v>
      </c>
      <c r="D125" s="229" t="s">
        <v>597</v>
      </c>
      <c r="E125" s="111" t="s">
        <v>6</v>
      </c>
      <c r="F125" s="111" t="s">
        <v>251</v>
      </c>
      <c r="G125" s="135">
        <v>0</v>
      </c>
      <c r="H125" s="112"/>
      <c r="I125" s="112">
        <v>0</v>
      </c>
      <c r="J125" s="112"/>
      <c r="K125" s="135">
        <v>0</v>
      </c>
      <c r="L125" s="112"/>
      <c r="M125" s="112">
        <v>0</v>
      </c>
      <c r="N125" s="112"/>
      <c r="O125" s="135"/>
      <c r="P125" s="112"/>
      <c r="Q125" s="112"/>
      <c r="R125" s="112"/>
    </row>
    <row r="126" spans="1:18" s="113" customFormat="1" ht="12" customHeight="1">
      <c r="A126" s="110" t="s">
        <v>3</v>
      </c>
      <c r="B126" s="110"/>
      <c r="C126" s="228">
        <v>1125011102</v>
      </c>
      <c r="D126" s="229" t="s">
        <v>598</v>
      </c>
      <c r="E126" s="111" t="s">
        <v>6</v>
      </c>
      <c r="F126" s="111" t="s">
        <v>251</v>
      </c>
      <c r="G126" s="135">
        <v>0</v>
      </c>
      <c r="H126" s="112"/>
      <c r="I126" s="112">
        <v>0</v>
      </c>
      <c r="J126" s="112"/>
      <c r="K126" s="135">
        <v>0</v>
      </c>
      <c r="L126" s="112"/>
      <c r="M126" s="112">
        <v>0</v>
      </c>
      <c r="N126" s="112"/>
      <c r="O126" s="135"/>
      <c r="P126" s="112"/>
      <c r="Q126" s="112"/>
      <c r="R126" s="112"/>
    </row>
    <row r="127" spans="1:18" s="113" customFormat="1" ht="12" customHeight="1">
      <c r="A127" s="110" t="s">
        <v>3</v>
      </c>
      <c r="B127" s="110"/>
      <c r="C127" s="228">
        <v>113</v>
      </c>
      <c r="D127" s="229" t="s">
        <v>599</v>
      </c>
      <c r="E127" s="111" t="s">
        <v>6</v>
      </c>
      <c r="F127" s="111" t="s">
        <v>250</v>
      </c>
      <c r="G127" s="135">
        <v>0</v>
      </c>
      <c r="H127" s="112"/>
      <c r="I127" s="112">
        <v>0</v>
      </c>
      <c r="J127" s="112"/>
      <c r="K127" s="135">
        <v>0</v>
      </c>
      <c r="L127" s="112"/>
      <c r="M127" s="112">
        <v>0</v>
      </c>
      <c r="N127" s="112"/>
      <c r="O127" s="135"/>
      <c r="P127" s="112"/>
      <c r="Q127" s="112"/>
      <c r="R127" s="112"/>
    </row>
    <row r="128" spans="1:18" s="113" customFormat="1" ht="12" customHeight="1">
      <c r="A128" s="110" t="s">
        <v>3</v>
      </c>
      <c r="B128" s="110"/>
      <c r="C128" s="228">
        <v>11301</v>
      </c>
      <c r="D128" s="229" t="s">
        <v>278</v>
      </c>
      <c r="E128" s="111" t="s">
        <v>6</v>
      </c>
      <c r="F128" s="111" t="s">
        <v>250</v>
      </c>
      <c r="G128" s="135">
        <v>0</v>
      </c>
      <c r="H128" s="112"/>
      <c r="I128" s="112">
        <v>0</v>
      </c>
      <c r="J128" s="112"/>
      <c r="K128" s="135">
        <v>0</v>
      </c>
      <c r="L128" s="112"/>
      <c r="M128" s="112">
        <v>0</v>
      </c>
      <c r="N128" s="112"/>
      <c r="O128" s="135"/>
      <c r="P128" s="112"/>
      <c r="Q128" s="112"/>
      <c r="R128" s="112"/>
    </row>
    <row r="129" spans="1:18" s="113" customFormat="1" ht="12" customHeight="1">
      <c r="A129" s="110" t="s">
        <v>3</v>
      </c>
      <c r="B129" s="110"/>
      <c r="C129" s="228">
        <v>113011</v>
      </c>
      <c r="D129" s="229" t="s">
        <v>556</v>
      </c>
      <c r="E129" s="111" t="s">
        <v>6</v>
      </c>
      <c r="F129" s="111" t="s">
        <v>250</v>
      </c>
      <c r="G129" s="135">
        <v>0</v>
      </c>
      <c r="H129" s="112"/>
      <c r="I129" s="112">
        <v>0</v>
      </c>
      <c r="J129" s="112"/>
      <c r="K129" s="135">
        <v>0</v>
      </c>
      <c r="L129" s="112"/>
      <c r="M129" s="112">
        <v>0</v>
      </c>
      <c r="N129" s="112"/>
      <c r="O129" s="135"/>
      <c r="P129" s="112"/>
      <c r="Q129" s="112"/>
      <c r="R129" s="112"/>
    </row>
    <row r="130" spans="1:18" s="113" customFormat="1" ht="12" customHeight="1">
      <c r="A130" s="110" t="s">
        <v>3</v>
      </c>
      <c r="B130" s="110"/>
      <c r="C130" s="228">
        <v>1130111</v>
      </c>
      <c r="D130" s="229" t="s">
        <v>278</v>
      </c>
      <c r="E130" s="111" t="s">
        <v>6</v>
      </c>
      <c r="F130" s="111" t="s">
        <v>250</v>
      </c>
      <c r="G130" s="135">
        <v>0</v>
      </c>
      <c r="H130" s="112"/>
      <c r="I130" s="112">
        <v>0</v>
      </c>
      <c r="J130" s="112"/>
      <c r="K130" s="135">
        <v>0</v>
      </c>
      <c r="L130" s="112"/>
      <c r="M130" s="112">
        <v>0</v>
      </c>
      <c r="N130" s="112"/>
      <c r="O130" s="135"/>
      <c r="P130" s="112"/>
      <c r="Q130" s="112"/>
      <c r="R130" s="112"/>
    </row>
    <row r="131" spans="1:18" s="113" customFormat="1" ht="12" customHeight="1">
      <c r="A131" s="110" t="s">
        <v>3</v>
      </c>
      <c r="B131" s="110"/>
      <c r="C131" s="228">
        <v>11301111</v>
      </c>
      <c r="D131" s="229" t="s">
        <v>278</v>
      </c>
      <c r="E131" s="111" t="s">
        <v>6</v>
      </c>
      <c r="F131" s="111" t="s">
        <v>250</v>
      </c>
      <c r="G131" s="135">
        <v>0</v>
      </c>
      <c r="H131" s="112"/>
      <c r="I131" s="112">
        <v>0</v>
      </c>
      <c r="J131" s="112"/>
      <c r="K131" s="135">
        <v>0</v>
      </c>
      <c r="L131" s="112"/>
      <c r="M131" s="112">
        <v>0</v>
      </c>
      <c r="N131" s="112"/>
      <c r="O131" s="135"/>
      <c r="P131" s="112"/>
      <c r="Q131" s="112"/>
      <c r="R131" s="112"/>
    </row>
    <row r="132" spans="1:18" s="113" customFormat="1" ht="12" customHeight="1">
      <c r="A132" s="110" t="s">
        <v>3</v>
      </c>
      <c r="B132" s="110"/>
      <c r="C132" s="228">
        <v>1130111101</v>
      </c>
      <c r="D132" s="229" t="s">
        <v>558</v>
      </c>
      <c r="E132" s="111" t="s">
        <v>6</v>
      </c>
      <c r="F132" s="111" t="s">
        <v>251</v>
      </c>
      <c r="G132" s="135">
        <v>0</v>
      </c>
      <c r="H132" s="112"/>
      <c r="I132" s="112">
        <v>0</v>
      </c>
      <c r="J132" s="112"/>
      <c r="K132" s="135">
        <v>0</v>
      </c>
      <c r="L132" s="112"/>
      <c r="M132" s="112">
        <v>0</v>
      </c>
      <c r="N132" s="112"/>
      <c r="O132" s="135"/>
      <c r="P132" s="112"/>
      <c r="Q132" s="112"/>
      <c r="R132" s="112"/>
    </row>
    <row r="133" spans="1:18" s="113" customFormat="1" ht="12" customHeight="1">
      <c r="A133" s="110" t="s">
        <v>3</v>
      </c>
      <c r="B133" s="110"/>
      <c r="C133" s="228">
        <v>11302</v>
      </c>
      <c r="D133" s="229" t="s">
        <v>600</v>
      </c>
      <c r="E133" s="111" t="s">
        <v>6</v>
      </c>
      <c r="F133" s="111" t="s">
        <v>250</v>
      </c>
      <c r="G133" s="135">
        <v>0</v>
      </c>
      <c r="H133" s="112"/>
      <c r="I133" s="112">
        <v>0</v>
      </c>
      <c r="J133" s="112"/>
      <c r="K133" s="135">
        <v>0</v>
      </c>
      <c r="L133" s="112"/>
      <c r="M133" s="112">
        <v>0</v>
      </c>
      <c r="N133" s="112"/>
      <c r="O133" s="135"/>
      <c r="P133" s="112"/>
      <c r="Q133" s="112"/>
      <c r="R133" s="112"/>
    </row>
    <row r="134" spans="1:18" s="113" customFormat="1" ht="12" customHeight="1">
      <c r="A134" s="110" t="s">
        <v>3</v>
      </c>
      <c r="B134" s="110"/>
      <c r="C134" s="228">
        <v>113021</v>
      </c>
      <c r="D134" s="229" t="s">
        <v>601</v>
      </c>
      <c r="E134" s="111" t="s">
        <v>6</v>
      </c>
      <c r="F134" s="111" t="s">
        <v>250</v>
      </c>
      <c r="G134" s="135">
        <v>0</v>
      </c>
      <c r="H134" s="112"/>
      <c r="I134" s="112">
        <v>0</v>
      </c>
      <c r="J134" s="112"/>
      <c r="K134" s="135">
        <v>0</v>
      </c>
      <c r="L134" s="112"/>
      <c r="M134" s="112">
        <v>0</v>
      </c>
      <c r="N134" s="112"/>
      <c r="O134" s="135"/>
      <c r="P134" s="112"/>
      <c r="Q134" s="112"/>
      <c r="R134" s="112"/>
    </row>
    <row r="135" spans="1:18" s="113" customFormat="1" ht="12" customHeight="1">
      <c r="A135" s="110" t="s">
        <v>3</v>
      </c>
      <c r="B135" s="110"/>
      <c r="C135" s="228">
        <v>1130211</v>
      </c>
      <c r="D135" s="229" t="s">
        <v>600</v>
      </c>
      <c r="E135" s="111" t="s">
        <v>6</v>
      </c>
      <c r="F135" s="111" t="s">
        <v>250</v>
      </c>
      <c r="G135" s="135">
        <v>0</v>
      </c>
      <c r="H135" s="112"/>
      <c r="I135" s="112">
        <v>0</v>
      </c>
      <c r="J135" s="112"/>
      <c r="K135" s="135">
        <v>0</v>
      </c>
      <c r="L135" s="112"/>
      <c r="M135" s="112">
        <v>0</v>
      </c>
      <c r="N135" s="112"/>
      <c r="O135" s="135"/>
      <c r="P135" s="112"/>
      <c r="Q135" s="112"/>
      <c r="R135" s="112"/>
    </row>
    <row r="136" spans="1:18" s="113" customFormat="1" ht="12" customHeight="1">
      <c r="A136" s="110" t="s">
        <v>3</v>
      </c>
      <c r="B136" s="110"/>
      <c r="C136" s="228">
        <v>11302111</v>
      </c>
      <c r="D136" s="229" t="s">
        <v>565</v>
      </c>
      <c r="E136" s="111" t="s">
        <v>6</v>
      </c>
      <c r="F136" s="111" t="s">
        <v>250</v>
      </c>
      <c r="G136" s="135">
        <v>0</v>
      </c>
      <c r="H136" s="112"/>
      <c r="I136" s="112">
        <v>0</v>
      </c>
      <c r="J136" s="112"/>
      <c r="K136" s="135">
        <v>0</v>
      </c>
      <c r="L136" s="112"/>
      <c r="M136" s="112">
        <v>0</v>
      </c>
      <c r="N136" s="112"/>
      <c r="O136" s="135"/>
      <c r="P136" s="112"/>
      <c r="Q136" s="112"/>
      <c r="R136" s="112"/>
    </row>
    <row r="137" spans="1:18" s="113" customFormat="1" ht="12" customHeight="1">
      <c r="A137" s="110" t="s">
        <v>3</v>
      </c>
      <c r="B137" s="110"/>
      <c r="C137" s="228">
        <v>1130211101</v>
      </c>
      <c r="D137" s="229" t="s">
        <v>566</v>
      </c>
      <c r="E137" s="111" t="s">
        <v>6</v>
      </c>
      <c r="F137" s="111" t="s">
        <v>251</v>
      </c>
      <c r="G137" s="135">
        <v>0</v>
      </c>
      <c r="H137" s="112"/>
      <c r="I137" s="112">
        <v>0</v>
      </c>
      <c r="J137" s="112"/>
      <c r="K137" s="135">
        <v>0</v>
      </c>
      <c r="L137" s="112"/>
      <c r="M137" s="112">
        <v>0</v>
      </c>
      <c r="N137" s="112"/>
      <c r="O137" s="135"/>
      <c r="P137" s="112"/>
      <c r="Q137" s="112"/>
      <c r="R137" s="112"/>
    </row>
    <row r="138" spans="1:18" s="113" customFormat="1" ht="12" customHeight="1">
      <c r="A138" s="110" t="s">
        <v>3</v>
      </c>
      <c r="B138" s="110"/>
      <c r="C138" s="228">
        <v>1130211102</v>
      </c>
      <c r="D138" s="229" t="s">
        <v>567</v>
      </c>
      <c r="E138" s="111" t="s">
        <v>6</v>
      </c>
      <c r="F138" s="111" t="s">
        <v>251</v>
      </c>
      <c r="G138" s="135">
        <v>0</v>
      </c>
      <c r="H138" s="112"/>
      <c r="I138" s="112">
        <v>0</v>
      </c>
      <c r="J138" s="112"/>
      <c r="K138" s="135">
        <v>0</v>
      </c>
      <c r="L138" s="112"/>
      <c r="M138" s="112">
        <v>0</v>
      </c>
      <c r="N138" s="112"/>
      <c r="O138" s="135"/>
      <c r="P138" s="112"/>
      <c r="Q138" s="112"/>
      <c r="R138" s="112"/>
    </row>
    <row r="139" spans="1:18" s="113" customFormat="1" ht="12" customHeight="1">
      <c r="A139" s="110" t="s">
        <v>3</v>
      </c>
      <c r="B139" s="110"/>
      <c r="C139" s="228">
        <v>1130211103</v>
      </c>
      <c r="D139" s="229" t="s">
        <v>130</v>
      </c>
      <c r="E139" s="111" t="s">
        <v>6</v>
      </c>
      <c r="F139" s="111" t="s">
        <v>251</v>
      </c>
      <c r="G139" s="135">
        <v>0</v>
      </c>
      <c r="H139" s="112"/>
      <c r="I139" s="112">
        <v>0</v>
      </c>
      <c r="J139" s="112"/>
      <c r="K139" s="135">
        <v>0</v>
      </c>
      <c r="L139" s="112"/>
      <c r="M139" s="112">
        <v>0</v>
      </c>
      <c r="N139" s="112"/>
      <c r="O139" s="135"/>
      <c r="P139" s="112"/>
      <c r="Q139" s="112"/>
      <c r="R139" s="112"/>
    </row>
    <row r="140" spans="1:18" s="113" customFormat="1" ht="12" customHeight="1">
      <c r="A140" s="110" t="s">
        <v>3</v>
      </c>
      <c r="B140" s="110"/>
      <c r="C140" s="228">
        <v>1130211104</v>
      </c>
      <c r="D140" s="229" t="s">
        <v>568</v>
      </c>
      <c r="E140" s="111" t="s">
        <v>6</v>
      </c>
      <c r="F140" s="111" t="s">
        <v>251</v>
      </c>
      <c r="G140" s="135">
        <v>0</v>
      </c>
      <c r="H140" s="112"/>
      <c r="I140" s="112">
        <v>0</v>
      </c>
      <c r="J140" s="112"/>
      <c r="K140" s="135">
        <v>0</v>
      </c>
      <c r="L140" s="112"/>
      <c r="M140" s="112">
        <v>0</v>
      </c>
      <c r="N140" s="112"/>
      <c r="O140" s="135"/>
      <c r="P140" s="112"/>
      <c r="Q140" s="112"/>
      <c r="R140" s="112"/>
    </row>
    <row r="141" spans="1:18" s="113" customFormat="1" ht="12" customHeight="1">
      <c r="A141" s="110" t="s">
        <v>3</v>
      </c>
      <c r="B141" s="110"/>
      <c r="C141" s="228">
        <v>11302112</v>
      </c>
      <c r="D141" s="229" t="s">
        <v>574</v>
      </c>
      <c r="E141" s="111" t="s">
        <v>6</v>
      </c>
      <c r="F141" s="111" t="s">
        <v>250</v>
      </c>
      <c r="G141" s="135">
        <v>0</v>
      </c>
      <c r="H141" s="112"/>
      <c r="I141" s="112">
        <v>0</v>
      </c>
      <c r="J141" s="112"/>
      <c r="K141" s="135">
        <v>0</v>
      </c>
      <c r="L141" s="112"/>
      <c r="M141" s="112">
        <v>0</v>
      </c>
      <c r="N141" s="112"/>
      <c r="O141" s="135"/>
      <c r="P141" s="112"/>
      <c r="Q141" s="112"/>
      <c r="R141" s="112"/>
    </row>
    <row r="142" spans="1:18" s="113" customFormat="1" ht="12" customHeight="1">
      <c r="A142" s="110" t="s">
        <v>3</v>
      </c>
      <c r="B142" s="110"/>
      <c r="C142" s="228">
        <v>1130211201</v>
      </c>
      <c r="D142" s="229" t="s">
        <v>575</v>
      </c>
      <c r="E142" s="111" t="s">
        <v>6</v>
      </c>
      <c r="F142" s="111" t="s">
        <v>251</v>
      </c>
      <c r="G142" s="135">
        <v>0</v>
      </c>
      <c r="H142" s="112"/>
      <c r="I142" s="112">
        <v>0</v>
      </c>
      <c r="J142" s="112"/>
      <c r="K142" s="135">
        <v>0</v>
      </c>
      <c r="L142" s="112"/>
      <c r="M142" s="112">
        <v>0</v>
      </c>
      <c r="N142" s="112"/>
      <c r="O142" s="135"/>
      <c r="P142" s="112"/>
      <c r="Q142" s="112"/>
      <c r="R142" s="112"/>
    </row>
    <row r="143" spans="1:18" s="113" customFormat="1" ht="12" customHeight="1">
      <c r="A143" s="110" t="s">
        <v>3</v>
      </c>
      <c r="B143" s="110"/>
      <c r="C143" s="228">
        <v>1130211202</v>
      </c>
      <c r="D143" s="229" t="s">
        <v>443</v>
      </c>
      <c r="E143" s="111" t="s">
        <v>6</v>
      </c>
      <c r="F143" s="111" t="s">
        <v>251</v>
      </c>
      <c r="G143" s="135">
        <v>0</v>
      </c>
      <c r="H143" s="112"/>
      <c r="I143" s="112">
        <v>0</v>
      </c>
      <c r="J143" s="112"/>
      <c r="K143" s="135">
        <v>0</v>
      </c>
      <c r="L143" s="112"/>
      <c r="M143" s="112">
        <v>0</v>
      </c>
      <c r="N143" s="112"/>
      <c r="O143" s="135"/>
      <c r="P143" s="112"/>
      <c r="Q143" s="112"/>
      <c r="R143" s="112"/>
    </row>
    <row r="144" spans="1:18" s="113" customFormat="1" ht="12" customHeight="1">
      <c r="A144" s="110" t="s">
        <v>3</v>
      </c>
      <c r="B144" s="110"/>
      <c r="C144" s="228">
        <v>11303</v>
      </c>
      <c r="D144" s="229" t="s">
        <v>284</v>
      </c>
      <c r="E144" s="111" t="s">
        <v>6</v>
      </c>
      <c r="F144" s="111" t="s">
        <v>250</v>
      </c>
      <c r="G144" s="135">
        <v>0</v>
      </c>
      <c r="H144" s="112"/>
      <c r="I144" s="112">
        <v>0</v>
      </c>
      <c r="J144" s="112"/>
      <c r="K144" s="135">
        <v>0</v>
      </c>
      <c r="L144" s="112"/>
      <c r="M144" s="112">
        <v>0</v>
      </c>
      <c r="N144" s="112"/>
      <c r="O144" s="135"/>
      <c r="P144" s="112"/>
      <c r="Q144" s="112"/>
      <c r="R144" s="112"/>
    </row>
    <row r="145" spans="1:18" s="113" customFormat="1" ht="12" customHeight="1">
      <c r="A145" s="110" t="s">
        <v>3</v>
      </c>
      <c r="B145" s="110"/>
      <c r="C145" s="228">
        <v>1130301</v>
      </c>
      <c r="D145" s="229" t="s">
        <v>578</v>
      </c>
      <c r="E145" s="111" t="s">
        <v>6</v>
      </c>
      <c r="F145" s="111" t="s">
        <v>250</v>
      </c>
      <c r="G145" s="135">
        <v>0</v>
      </c>
      <c r="H145" s="112"/>
      <c r="I145" s="112">
        <v>0</v>
      </c>
      <c r="J145" s="112"/>
      <c r="K145" s="135">
        <v>0</v>
      </c>
      <c r="L145" s="112"/>
      <c r="M145" s="112">
        <v>0</v>
      </c>
      <c r="N145" s="112"/>
      <c r="O145" s="135"/>
      <c r="P145" s="112"/>
      <c r="Q145" s="112"/>
      <c r="R145" s="112"/>
    </row>
    <row r="146" spans="1:18" s="113" customFormat="1" ht="12" customHeight="1">
      <c r="A146" s="110" t="s">
        <v>3</v>
      </c>
      <c r="B146" s="110"/>
      <c r="C146" s="228">
        <v>11304</v>
      </c>
      <c r="D146" s="229" t="s">
        <v>583</v>
      </c>
      <c r="E146" s="111" t="s">
        <v>6</v>
      </c>
      <c r="F146" s="111" t="s">
        <v>250</v>
      </c>
      <c r="G146" s="135">
        <v>0</v>
      </c>
      <c r="H146" s="112"/>
      <c r="I146" s="112">
        <v>0</v>
      </c>
      <c r="J146" s="112"/>
      <c r="K146" s="135">
        <v>0</v>
      </c>
      <c r="L146" s="112"/>
      <c r="M146" s="112">
        <v>0</v>
      </c>
      <c r="N146" s="112"/>
      <c r="O146" s="135"/>
      <c r="P146" s="112"/>
      <c r="Q146" s="112"/>
      <c r="R146" s="112"/>
    </row>
    <row r="147" spans="1:18" s="113" customFormat="1" ht="12" customHeight="1">
      <c r="A147" s="110" t="s">
        <v>3</v>
      </c>
      <c r="B147" s="110"/>
      <c r="C147" s="228">
        <v>11350</v>
      </c>
      <c r="D147" s="229" t="s">
        <v>596</v>
      </c>
      <c r="E147" s="111" t="s">
        <v>6</v>
      </c>
      <c r="F147" s="111" t="s">
        <v>250</v>
      </c>
      <c r="G147" s="135">
        <v>0</v>
      </c>
      <c r="H147" s="112"/>
      <c r="I147" s="112">
        <v>0</v>
      </c>
      <c r="J147" s="112"/>
      <c r="K147" s="135">
        <v>0</v>
      </c>
      <c r="L147" s="112"/>
      <c r="M147" s="112">
        <v>0</v>
      </c>
      <c r="N147" s="112"/>
      <c r="O147" s="135"/>
      <c r="P147" s="112"/>
      <c r="Q147" s="112"/>
      <c r="R147" s="112"/>
    </row>
    <row r="148" spans="1:18" s="113" customFormat="1" ht="12" customHeight="1">
      <c r="A148" s="110" t="s">
        <v>3</v>
      </c>
      <c r="B148" s="110"/>
      <c r="C148" s="228">
        <v>1135001</v>
      </c>
      <c r="D148" s="229" t="s">
        <v>597</v>
      </c>
      <c r="E148" s="111" t="s">
        <v>6</v>
      </c>
      <c r="F148" s="111" t="s">
        <v>250</v>
      </c>
      <c r="G148" s="135">
        <v>0</v>
      </c>
      <c r="H148" s="112"/>
      <c r="I148" s="112">
        <v>0</v>
      </c>
      <c r="J148" s="112"/>
      <c r="K148" s="135">
        <v>0</v>
      </c>
      <c r="L148" s="112"/>
      <c r="M148" s="112">
        <v>0</v>
      </c>
      <c r="N148" s="112"/>
      <c r="O148" s="135"/>
      <c r="P148" s="112"/>
      <c r="Q148" s="112"/>
      <c r="R148" s="112"/>
    </row>
    <row r="149" spans="1:18" s="113" customFormat="1" ht="12" customHeight="1">
      <c r="A149" s="110" t="s">
        <v>3</v>
      </c>
      <c r="B149" s="110"/>
      <c r="C149" s="228">
        <v>1135002</v>
      </c>
      <c r="D149" s="229" t="s">
        <v>598</v>
      </c>
      <c r="E149" s="111" t="s">
        <v>6</v>
      </c>
      <c r="F149" s="111" t="s">
        <v>250</v>
      </c>
      <c r="G149" s="135">
        <v>0</v>
      </c>
      <c r="H149" s="112"/>
      <c r="I149" s="112">
        <v>0</v>
      </c>
      <c r="J149" s="112"/>
      <c r="K149" s="135">
        <v>0</v>
      </c>
      <c r="L149" s="112"/>
      <c r="M149" s="112">
        <v>0</v>
      </c>
      <c r="N149" s="112"/>
      <c r="O149" s="135"/>
      <c r="P149" s="112"/>
      <c r="Q149" s="112"/>
      <c r="R149" s="112"/>
    </row>
    <row r="150" spans="1:18" s="113" customFormat="1" ht="12" customHeight="1">
      <c r="A150" s="110" t="s">
        <v>3</v>
      </c>
      <c r="B150" s="110"/>
      <c r="C150" s="228">
        <v>114</v>
      </c>
      <c r="D150" s="229" t="s">
        <v>191</v>
      </c>
      <c r="E150" s="111" t="s">
        <v>6</v>
      </c>
      <c r="F150" s="111" t="s">
        <v>250</v>
      </c>
      <c r="G150" s="135">
        <v>0</v>
      </c>
      <c r="H150" s="112"/>
      <c r="I150" s="112">
        <v>0</v>
      </c>
      <c r="J150" s="112"/>
      <c r="K150" s="135">
        <v>0</v>
      </c>
      <c r="L150" s="112"/>
      <c r="M150" s="112">
        <v>0</v>
      </c>
      <c r="N150" s="112"/>
      <c r="O150" s="135"/>
      <c r="P150" s="112"/>
      <c r="Q150" s="112"/>
      <c r="R150" s="112"/>
    </row>
    <row r="151" spans="1:18" s="113" customFormat="1" ht="12" customHeight="1">
      <c r="A151" s="110" t="s">
        <v>3</v>
      </c>
      <c r="B151" s="110"/>
      <c r="C151" s="228">
        <v>11401</v>
      </c>
      <c r="D151" s="229" t="s">
        <v>73</v>
      </c>
      <c r="E151" s="111" t="s">
        <v>6</v>
      </c>
      <c r="F151" s="111" t="s">
        <v>250</v>
      </c>
      <c r="G151" s="135">
        <v>0</v>
      </c>
      <c r="H151" s="112"/>
      <c r="I151" s="112">
        <v>0</v>
      </c>
      <c r="J151" s="112"/>
      <c r="K151" s="135">
        <v>0</v>
      </c>
      <c r="L151" s="112"/>
      <c r="M151" s="112">
        <v>0</v>
      </c>
      <c r="N151" s="112"/>
      <c r="O151" s="135"/>
      <c r="P151" s="112"/>
      <c r="Q151" s="112"/>
      <c r="R151" s="112"/>
    </row>
    <row r="152" spans="1:18" s="113" customFormat="1" ht="12" customHeight="1">
      <c r="A152" s="110" t="s">
        <v>3</v>
      </c>
      <c r="B152" s="110"/>
      <c r="C152" s="228">
        <v>114011</v>
      </c>
      <c r="D152" s="229" t="s">
        <v>602</v>
      </c>
      <c r="E152" s="111" t="s">
        <v>6</v>
      </c>
      <c r="F152" s="111" t="s">
        <v>250</v>
      </c>
      <c r="G152" s="135">
        <v>0</v>
      </c>
      <c r="H152" s="112"/>
      <c r="I152" s="112">
        <v>0</v>
      </c>
      <c r="J152" s="112"/>
      <c r="K152" s="135">
        <v>0</v>
      </c>
      <c r="L152" s="112"/>
      <c r="M152" s="112">
        <v>0</v>
      </c>
      <c r="N152" s="112"/>
      <c r="O152" s="135"/>
      <c r="P152" s="112"/>
      <c r="Q152" s="112"/>
      <c r="R152" s="112"/>
    </row>
    <row r="153" spans="1:18" s="113" customFormat="1" ht="12" customHeight="1">
      <c r="A153" s="110" t="s">
        <v>3</v>
      </c>
      <c r="B153" s="110"/>
      <c r="C153" s="228">
        <v>1140111</v>
      </c>
      <c r="D153" s="229" t="s">
        <v>434</v>
      </c>
      <c r="E153" s="111" t="s">
        <v>6</v>
      </c>
      <c r="F153" s="111" t="s">
        <v>250</v>
      </c>
      <c r="G153" s="135">
        <v>0</v>
      </c>
      <c r="H153" s="112"/>
      <c r="I153" s="112">
        <v>0</v>
      </c>
      <c r="J153" s="112"/>
      <c r="K153" s="135">
        <v>0</v>
      </c>
      <c r="L153" s="112"/>
      <c r="M153" s="112">
        <v>0</v>
      </c>
      <c r="N153" s="112"/>
      <c r="O153" s="135"/>
      <c r="P153" s="112"/>
      <c r="Q153" s="112"/>
      <c r="R153" s="112"/>
    </row>
    <row r="154" spans="1:18" s="113" customFormat="1" ht="12" customHeight="1">
      <c r="A154" s="110" t="s">
        <v>3</v>
      </c>
      <c r="B154" s="110"/>
      <c r="C154" s="228">
        <v>1140112</v>
      </c>
      <c r="D154" s="229" t="s">
        <v>435</v>
      </c>
      <c r="E154" s="111" t="s">
        <v>6</v>
      </c>
      <c r="F154" s="111" t="s">
        <v>250</v>
      </c>
      <c r="G154" s="135">
        <v>0</v>
      </c>
      <c r="H154" s="112"/>
      <c r="I154" s="112">
        <v>0</v>
      </c>
      <c r="J154" s="112"/>
      <c r="K154" s="135">
        <v>0</v>
      </c>
      <c r="L154" s="112"/>
      <c r="M154" s="112">
        <v>0</v>
      </c>
      <c r="N154" s="112"/>
      <c r="O154" s="135"/>
      <c r="P154" s="112"/>
      <c r="Q154" s="112"/>
      <c r="R154" s="112"/>
    </row>
    <row r="155" spans="1:18" s="113" customFormat="1" ht="12" customHeight="1">
      <c r="A155" s="110" t="s">
        <v>3</v>
      </c>
      <c r="B155" s="110"/>
      <c r="C155" s="228">
        <v>1140113</v>
      </c>
      <c r="D155" s="229" t="s">
        <v>437</v>
      </c>
      <c r="E155" s="111" t="s">
        <v>6</v>
      </c>
      <c r="F155" s="111" t="s">
        <v>250</v>
      </c>
      <c r="G155" s="135">
        <v>0</v>
      </c>
      <c r="H155" s="112"/>
      <c r="I155" s="112">
        <v>0</v>
      </c>
      <c r="J155" s="112"/>
      <c r="K155" s="135">
        <v>0</v>
      </c>
      <c r="L155" s="112"/>
      <c r="M155" s="112">
        <v>0</v>
      </c>
      <c r="N155" s="112"/>
      <c r="O155" s="135"/>
      <c r="P155" s="112"/>
      <c r="Q155" s="112"/>
      <c r="R155" s="112"/>
    </row>
    <row r="156" spans="1:18" s="113" customFormat="1" ht="12" customHeight="1">
      <c r="A156" s="110" t="s">
        <v>3</v>
      </c>
      <c r="B156" s="110"/>
      <c r="C156" s="228">
        <v>1140114</v>
      </c>
      <c r="D156" s="229" t="s">
        <v>603</v>
      </c>
      <c r="E156" s="111" t="s">
        <v>6</v>
      </c>
      <c r="F156" s="111" t="s">
        <v>250</v>
      </c>
      <c r="G156" s="135">
        <v>0</v>
      </c>
      <c r="H156" s="112"/>
      <c r="I156" s="112">
        <v>0</v>
      </c>
      <c r="J156" s="112"/>
      <c r="K156" s="135">
        <v>0</v>
      </c>
      <c r="L156" s="112"/>
      <c r="M156" s="112">
        <v>0</v>
      </c>
      <c r="N156" s="112"/>
      <c r="O156" s="135"/>
      <c r="P156" s="112"/>
      <c r="Q156" s="112"/>
      <c r="R156" s="112"/>
    </row>
    <row r="157" spans="1:18" s="113" customFormat="1" ht="12" customHeight="1">
      <c r="A157" s="110" t="s">
        <v>3</v>
      </c>
      <c r="B157" s="110"/>
      <c r="C157" s="228">
        <v>1140115</v>
      </c>
      <c r="D157" s="229" t="s">
        <v>604</v>
      </c>
      <c r="E157" s="111" t="s">
        <v>6</v>
      </c>
      <c r="F157" s="111" t="s">
        <v>250</v>
      </c>
      <c r="G157" s="135">
        <v>0</v>
      </c>
      <c r="H157" s="112"/>
      <c r="I157" s="112">
        <v>0</v>
      </c>
      <c r="J157" s="112"/>
      <c r="K157" s="135">
        <v>0</v>
      </c>
      <c r="L157" s="112"/>
      <c r="M157" s="112">
        <v>0</v>
      </c>
      <c r="N157" s="112"/>
      <c r="O157" s="135"/>
      <c r="P157" s="112"/>
      <c r="Q157" s="112"/>
      <c r="R157" s="112"/>
    </row>
    <row r="158" spans="1:18" s="113" customFormat="1" ht="12" customHeight="1">
      <c r="A158" s="110" t="s">
        <v>3</v>
      </c>
      <c r="B158" s="110"/>
      <c r="C158" s="228">
        <v>1140116</v>
      </c>
      <c r="D158" s="229" t="s">
        <v>605</v>
      </c>
      <c r="E158" s="111" t="s">
        <v>6</v>
      </c>
      <c r="F158" s="111" t="s">
        <v>250</v>
      </c>
      <c r="G158" s="135">
        <v>0</v>
      </c>
      <c r="H158" s="112"/>
      <c r="I158" s="112">
        <v>0</v>
      </c>
      <c r="J158" s="112"/>
      <c r="K158" s="135">
        <v>0</v>
      </c>
      <c r="L158" s="112"/>
      <c r="M158" s="112">
        <v>0</v>
      </c>
      <c r="N158" s="112"/>
      <c r="O158" s="135"/>
      <c r="P158" s="112"/>
      <c r="Q158" s="112"/>
      <c r="R158" s="112"/>
    </row>
    <row r="159" spans="1:18" s="113" customFormat="1" ht="12" customHeight="1">
      <c r="A159" s="110" t="s">
        <v>3</v>
      </c>
      <c r="B159" s="110"/>
      <c r="C159" s="228">
        <v>114012</v>
      </c>
      <c r="D159" s="229" t="s">
        <v>606</v>
      </c>
      <c r="E159" s="111" t="s">
        <v>163</v>
      </c>
      <c r="F159" s="111" t="s">
        <v>250</v>
      </c>
      <c r="G159" s="135">
        <v>0</v>
      </c>
      <c r="H159" s="112"/>
      <c r="I159" s="112">
        <v>0</v>
      </c>
      <c r="J159" s="112"/>
      <c r="K159" s="135">
        <v>0</v>
      </c>
      <c r="L159" s="112"/>
      <c r="M159" s="112">
        <v>0</v>
      </c>
      <c r="N159" s="112"/>
      <c r="O159" s="135"/>
      <c r="P159" s="112"/>
      <c r="Q159" s="112"/>
      <c r="R159" s="112"/>
    </row>
    <row r="160" spans="1:18" s="113" customFormat="1" ht="12" customHeight="1">
      <c r="A160" s="110" t="s">
        <v>3</v>
      </c>
      <c r="B160" s="110"/>
      <c r="C160" s="228">
        <v>1140121</v>
      </c>
      <c r="D160" s="229" t="s">
        <v>434</v>
      </c>
      <c r="E160" s="111" t="s">
        <v>6</v>
      </c>
      <c r="F160" s="111" t="s">
        <v>250</v>
      </c>
      <c r="G160" s="135">
        <v>0</v>
      </c>
      <c r="H160" s="112"/>
      <c r="I160" s="112">
        <v>0</v>
      </c>
      <c r="J160" s="112"/>
      <c r="K160" s="135">
        <v>0</v>
      </c>
      <c r="L160" s="112"/>
      <c r="M160" s="112">
        <v>0</v>
      </c>
      <c r="N160" s="112"/>
      <c r="O160" s="135"/>
      <c r="P160" s="112"/>
      <c r="Q160" s="112"/>
      <c r="R160" s="112"/>
    </row>
    <row r="161" spans="1:18" s="113" customFormat="1" ht="12" customHeight="1">
      <c r="A161" s="110" t="s">
        <v>3</v>
      </c>
      <c r="B161" s="110"/>
      <c r="C161" s="228">
        <v>1140122</v>
      </c>
      <c r="D161" s="229" t="s">
        <v>435</v>
      </c>
      <c r="E161" s="111" t="s">
        <v>6</v>
      </c>
      <c r="F161" s="111" t="s">
        <v>250</v>
      </c>
      <c r="G161" s="135">
        <v>0</v>
      </c>
      <c r="H161" s="112"/>
      <c r="I161" s="112">
        <v>0</v>
      </c>
      <c r="J161" s="112"/>
      <c r="K161" s="135">
        <v>0</v>
      </c>
      <c r="L161" s="112"/>
      <c r="M161" s="112">
        <v>0</v>
      </c>
      <c r="N161" s="112"/>
      <c r="O161" s="135"/>
      <c r="P161" s="112"/>
      <c r="Q161" s="112"/>
      <c r="R161" s="112"/>
    </row>
    <row r="162" spans="1:18" s="113" customFormat="1" ht="12" customHeight="1">
      <c r="A162" s="110" t="s">
        <v>3</v>
      </c>
      <c r="B162" s="110"/>
      <c r="C162" s="228">
        <v>1140123</v>
      </c>
      <c r="D162" s="229" t="s">
        <v>437</v>
      </c>
      <c r="E162" s="111" t="s">
        <v>6</v>
      </c>
      <c r="F162" s="111" t="s">
        <v>250</v>
      </c>
      <c r="G162" s="135">
        <v>0</v>
      </c>
      <c r="H162" s="112"/>
      <c r="I162" s="112">
        <v>0</v>
      </c>
      <c r="J162" s="112"/>
      <c r="K162" s="135">
        <v>0</v>
      </c>
      <c r="L162" s="112"/>
      <c r="M162" s="112">
        <v>0</v>
      </c>
      <c r="N162" s="112"/>
      <c r="O162" s="135"/>
      <c r="P162" s="112"/>
      <c r="Q162" s="112"/>
      <c r="R162" s="112"/>
    </row>
    <row r="163" spans="1:18" s="113" customFormat="1" ht="12" customHeight="1">
      <c r="A163" s="110" t="s">
        <v>3</v>
      </c>
      <c r="B163" s="110"/>
      <c r="C163" s="228">
        <v>1140124</v>
      </c>
      <c r="D163" s="229" t="s">
        <v>603</v>
      </c>
      <c r="E163" s="111" t="s">
        <v>6</v>
      </c>
      <c r="F163" s="111" t="s">
        <v>250</v>
      </c>
      <c r="G163" s="135">
        <v>0</v>
      </c>
      <c r="H163" s="112"/>
      <c r="I163" s="112">
        <v>0</v>
      </c>
      <c r="J163" s="112"/>
      <c r="K163" s="135">
        <v>0</v>
      </c>
      <c r="L163" s="112"/>
      <c r="M163" s="112">
        <v>0</v>
      </c>
      <c r="N163" s="112"/>
      <c r="O163" s="135"/>
      <c r="P163" s="112"/>
      <c r="Q163" s="112"/>
      <c r="R163" s="112"/>
    </row>
    <row r="164" spans="1:18" s="113" customFormat="1" ht="12" customHeight="1">
      <c r="A164" s="110" t="s">
        <v>3</v>
      </c>
      <c r="B164" s="110"/>
      <c r="C164" s="228">
        <v>1140125</v>
      </c>
      <c r="D164" s="229" t="s">
        <v>604</v>
      </c>
      <c r="E164" s="111" t="s">
        <v>6</v>
      </c>
      <c r="F164" s="111" t="s">
        <v>250</v>
      </c>
      <c r="G164" s="135">
        <v>0</v>
      </c>
      <c r="H164" s="112"/>
      <c r="I164" s="112">
        <v>0</v>
      </c>
      <c r="J164" s="112"/>
      <c r="K164" s="135">
        <v>0</v>
      </c>
      <c r="L164" s="112"/>
      <c r="M164" s="112">
        <v>0</v>
      </c>
      <c r="N164" s="112"/>
      <c r="O164" s="135"/>
      <c r="P164" s="112"/>
      <c r="Q164" s="112"/>
      <c r="R164" s="112"/>
    </row>
    <row r="165" spans="1:18" s="113" customFormat="1" ht="12" customHeight="1">
      <c r="A165" s="110" t="s">
        <v>3</v>
      </c>
      <c r="B165" s="110"/>
      <c r="C165" s="228">
        <v>1140126</v>
      </c>
      <c r="D165" s="229" t="s">
        <v>605</v>
      </c>
      <c r="E165" s="111" t="s">
        <v>6</v>
      </c>
      <c r="F165" s="111" t="s">
        <v>250</v>
      </c>
      <c r="G165" s="135">
        <v>0</v>
      </c>
      <c r="H165" s="112"/>
      <c r="I165" s="112">
        <v>0</v>
      </c>
      <c r="J165" s="112"/>
      <c r="K165" s="135">
        <v>0</v>
      </c>
      <c r="L165" s="112"/>
      <c r="M165" s="112">
        <v>0</v>
      </c>
      <c r="N165" s="112"/>
      <c r="O165" s="135"/>
      <c r="P165" s="112"/>
      <c r="Q165" s="112"/>
      <c r="R165" s="112"/>
    </row>
    <row r="166" spans="1:18" s="113" customFormat="1" ht="12" customHeight="1">
      <c r="A166" s="110" t="s">
        <v>3</v>
      </c>
      <c r="B166" s="110"/>
      <c r="C166" s="228">
        <v>11402</v>
      </c>
      <c r="D166" s="229" t="s">
        <v>432</v>
      </c>
      <c r="E166" s="111" t="s">
        <v>6</v>
      </c>
      <c r="F166" s="111" t="s">
        <v>250</v>
      </c>
      <c r="G166" s="135">
        <v>0</v>
      </c>
      <c r="H166" s="112"/>
      <c r="I166" s="112">
        <v>0</v>
      </c>
      <c r="J166" s="112"/>
      <c r="K166" s="135">
        <v>0</v>
      </c>
      <c r="L166" s="112"/>
      <c r="M166" s="112">
        <v>0</v>
      </c>
      <c r="N166" s="112"/>
      <c r="O166" s="135"/>
      <c r="P166" s="112"/>
      <c r="Q166" s="112"/>
      <c r="R166" s="112"/>
    </row>
    <row r="167" spans="1:18" s="113" customFormat="1" ht="12" customHeight="1">
      <c r="A167" s="110" t="s">
        <v>3</v>
      </c>
      <c r="B167" s="110"/>
      <c r="C167" s="228">
        <v>114021</v>
      </c>
      <c r="D167" s="229" t="s">
        <v>433</v>
      </c>
      <c r="E167" s="111" t="s">
        <v>6</v>
      </c>
      <c r="F167" s="111" t="s">
        <v>250</v>
      </c>
      <c r="G167" s="135">
        <v>0</v>
      </c>
      <c r="H167" s="112"/>
      <c r="I167" s="112">
        <v>0</v>
      </c>
      <c r="J167" s="112"/>
      <c r="K167" s="135">
        <v>0</v>
      </c>
      <c r="L167" s="112"/>
      <c r="M167" s="112">
        <v>0</v>
      </c>
      <c r="N167" s="112"/>
      <c r="O167" s="135"/>
      <c r="P167" s="112"/>
      <c r="Q167" s="112"/>
      <c r="R167" s="112"/>
    </row>
    <row r="168" spans="1:18" s="113" customFormat="1" ht="12" customHeight="1">
      <c r="A168" s="110" t="s">
        <v>3</v>
      </c>
      <c r="B168" s="110"/>
      <c r="C168" s="228">
        <v>1140211</v>
      </c>
      <c r="D168" s="229" t="s">
        <v>607</v>
      </c>
      <c r="E168" s="111" t="s">
        <v>6</v>
      </c>
      <c r="F168" s="111" t="s">
        <v>250</v>
      </c>
      <c r="G168" s="135">
        <v>0</v>
      </c>
      <c r="H168" s="112"/>
      <c r="I168" s="112">
        <v>0</v>
      </c>
      <c r="J168" s="112"/>
      <c r="K168" s="135">
        <v>0</v>
      </c>
      <c r="L168" s="112"/>
      <c r="M168" s="112">
        <v>0</v>
      </c>
      <c r="N168" s="112"/>
      <c r="O168" s="135"/>
      <c r="P168" s="112"/>
      <c r="Q168" s="112"/>
      <c r="R168" s="112"/>
    </row>
    <row r="169" spans="1:18" s="113" customFormat="1" ht="12" customHeight="1">
      <c r="A169" s="110" t="s">
        <v>3</v>
      </c>
      <c r="B169" s="110"/>
      <c r="C169" s="228">
        <v>11402111</v>
      </c>
      <c r="D169" s="229" t="s">
        <v>608</v>
      </c>
      <c r="E169" s="111" t="s">
        <v>6</v>
      </c>
      <c r="F169" s="111" t="s">
        <v>250</v>
      </c>
      <c r="G169" s="135">
        <v>0</v>
      </c>
      <c r="H169" s="112"/>
      <c r="I169" s="112">
        <v>0</v>
      </c>
      <c r="J169" s="112"/>
      <c r="K169" s="135">
        <v>0</v>
      </c>
      <c r="L169" s="112"/>
      <c r="M169" s="112">
        <v>0</v>
      </c>
      <c r="N169" s="112"/>
      <c r="O169" s="135"/>
      <c r="P169" s="112"/>
      <c r="Q169" s="112"/>
      <c r="R169" s="112"/>
    </row>
    <row r="170" spans="1:18" s="113" customFormat="1" ht="12" customHeight="1">
      <c r="A170" s="110" t="s">
        <v>3</v>
      </c>
      <c r="B170" s="110"/>
      <c r="C170" s="228">
        <v>1140211101</v>
      </c>
      <c r="D170" s="229" t="s">
        <v>387</v>
      </c>
      <c r="E170" s="111" t="s">
        <v>6</v>
      </c>
      <c r="F170" s="111" t="s">
        <v>251</v>
      </c>
      <c r="G170" s="135">
        <v>0</v>
      </c>
      <c r="H170" s="112"/>
      <c r="I170" s="112">
        <v>0</v>
      </c>
      <c r="J170" s="112"/>
      <c r="K170" s="135">
        <v>0</v>
      </c>
      <c r="L170" s="112"/>
      <c r="M170" s="112">
        <v>0</v>
      </c>
      <c r="N170" s="112"/>
      <c r="O170" s="135"/>
      <c r="P170" s="112"/>
      <c r="Q170" s="112"/>
      <c r="R170" s="112"/>
    </row>
    <row r="171" spans="1:18" s="113" customFormat="1" ht="12" customHeight="1">
      <c r="A171" s="110" t="s">
        <v>3</v>
      </c>
      <c r="B171" s="110"/>
      <c r="C171" s="228">
        <v>1140211102</v>
      </c>
      <c r="D171" s="229" t="s">
        <v>609</v>
      </c>
      <c r="E171" s="111" t="s">
        <v>163</v>
      </c>
      <c r="F171" s="111" t="s">
        <v>251</v>
      </c>
      <c r="G171" s="135">
        <v>0</v>
      </c>
      <c r="H171" s="112"/>
      <c r="I171" s="112">
        <v>0</v>
      </c>
      <c r="J171" s="112"/>
      <c r="K171" s="135">
        <v>0</v>
      </c>
      <c r="L171" s="112"/>
      <c r="M171" s="112">
        <v>0</v>
      </c>
      <c r="N171" s="112"/>
      <c r="O171" s="135"/>
      <c r="P171" s="112"/>
      <c r="Q171" s="112"/>
      <c r="R171" s="112"/>
    </row>
    <row r="172" spans="1:18" s="113" customFormat="1" ht="12" customHeight="1">
      <c r="A172" s="110" t="s">
        <v>3</v>
      </c>
      <c r="B172" s="110"/>
      <c r="C172" s="228">
        <v>1140212</v>
      </c>
      <c r="D172" s="229" t="s">
        <v>434</v>
      </c>
      <c r="E172" s="111" t="s">
        <v>6</v>
      </c>
      <c r="F172" s="111" t="s">
        <v>250</v>
      </c>
      <c r="G172" s="135">
        <v>0</v>
      </c>
      <c r="H172" s="112"/>
      <c r="I172" s="112">
        <v>0</v>
      </c>
      <c r="J172" s="112"/>
      <c r="K172" s="135">
        <v>0</v>
      </c>
      <c r="L172" s="112"/>
      <c r="M172" s="112">
        <v>0</v>
      </c>
      <c r="N172" s="112"/>
      <c r="O172" s="135"/>
      <c r="P172" s="112"/>
      <c r="Q172" s="112"/>
      <c r="R172" s="112"/>
    </row>
    <row r="173" spans="1:18" s="113" customFormat="1" ht="12" customHeight="1">
      <c r="A173" s="110" t="s">
        <v>3</v>
      </c>
      <c r="B173" s="110"/>
      <c r="C173" s="228">
        <v>11402121</v>
      </c>
      <c r="D173" s="229" t="s">
        <v>610</v>
      </c>
      <c r="E173" s="111" t="s">
        <v>6</v>
      </c>
      <c r="F173" s="111" t="s">
        <v>250</v>
      </c>
      <c r="G173" s="135">
        <v>0</v>
      </c>
      <c r="H173" s="112"/>
      <c r="I173" s="112">
        <v>0</v>
      </c>
      <c r="J173" s="112"/>
      <c r="K173" s="135">
        <v>0</v>
      </c>
      <c r="L173" s="112"/>
      <c r="M173" s="112">
        <v>0</v>
      </c>
      <c r="N173" s="112"/>
      <c r="O173" s="135"/>
      <c r="P173" s="112"/>
      <c r="Q173" s="112"/>
      <c r="R173" s="112"/>
    </row>
    <row r="174" spans="1:18" s="113" customFormat="1" ht="12" customHeight="1">
      <c r="A174" s="110" t="s">
        <v>3</v>
      </c>
      <c r="B174" s="110"/>
      <c r="C174" s="228">
        <v>1140212101</v>
      </c>
      <c r="D174" s="229" t="s">
        <v>611</v>
      </c>
      <c r="E174" s="111" t="s">
        <v>6</v>
      </c>
      <c r="F174" s="111" t="s">
        <v>251</v>
      </c>
      <c r="G174" s="135">
        <v>0</v>
      </c>
      <c r="H174" s="112"/>
      <c r="I174" s="112">
        <v>0</v>
      </c>
      <c r="J174" s="112"/>
      <c r="K174" s="135">
        <v>0</v>
      </c>
      <c r="L174" s="112"/>
      <c r="M174" s="112">
        <v>0</v>
      </c>
      <c r="N174" s="112"/>
      <c r="O174" s="135"/>
      <c r="P174" s="112"/>
      <c r="Q174" s="112"/>
      <c r="R174" s="112"/>
    </row>
    <row r="175" spans="1:18" s="113" customFormat="1" ht="12" customHeight="1">
      <c r="A175" s="110" t="s">
        <v>3</v>
      </c>
      <c r="B175" s="110"/>
      <c r="C175" s="228">
        <v>1140212102</v>
      </c>
      <c r="D175" s="229" t="s">
        <v>612</v>
      </c>
      <c r="E175" s="111" t="s">
        <v>163</v>
      </c>
      <c r="F175" s="111" t="s">
        <v>251</v>
      </c>
      <c r="G175" s="135">
        <v>0</v>
      </c>
      <c r="H175" s="112"/>
      <c r="I175" s="112">
        <v>0</v>
      </c>
      <c r="J175" s="112"/>
      <c r="K175" s="135">
        <v>0</v>
      </c>
      <c r="L175" s="112"/>
      <c r="M175" s="112">
        <v>0</v>
      </c>
      <c r="N175" s="112"/>
      <c r="O175" s="135"/>
      <c r="P175" s="112"/>
      <c r="Q175" s="112"/>
      <c r="R175" s="112"/>
    </row>
    <row r="176" spans="1:18" s="113" customFormat="1" ht="12" customHeight="1">
      <c r="A176" s="110" t="s">
        <v>3</v>
      </c>
      <c r="B176" s="110"/>
      <c r="C176" s="228">
        <v>11402122</v>
      </c>
      <c r="D176" s="229" t="s">
        <v>613</v>
      </c>
      <c r="E176" s="111" t="s">
        <v>6</v>
      </c>
      <c r="F176" s="111" t="s">
        <v>250</v>
      </c>
      <c r="G176" s="135">
        <v>0</v>
      </c>
      <c r="H176" s="112"/>
      <c r="I176" s="112">
        <v>0</v>
      </c>
      <c r="J176" s="112"/>
      <c r="K176" s="135">
        <v>0</v>
      </c>
      <c r="L176" s="112"/>
      <c r="M176" s="112">
        <v>0</v>
      </c>
      <c r="N176" s="112"/>
      <c r="O176" s="135"/>
      <c r="P176" s="112"/>
      <c r="Q176" s="112"/>
      <c r="R176" s="112"/>
    </row>
    <row r="177" spans="1:18" s="113" customFormat="1" ht="12" customHeight="1">
      <c r="A177" s="110" t="s">
        <v>3</v>
      </c>
      <c r="B177" s="110" t="s">
        <v>75</v>
      </c>
      <c r="C177" s="228">
        <v>1140212201</v>
      </c>
      <c r="D177" s="229" t="s">
        <v>614</v>
      </c>
      <c r="E177" s="111" t="s">
        <v>6</v>
      </c>
      <c r="F177" s="111" t="s">
        <v>251</v>
      </c>
      <c r="G177" s="135">
        <v>500000000</v>
      </c>
      <c r="H177" s="112"/>
      <c r="I177" s="112">
        <v>79649.03</v>
      </c>
      <c r="J177" s="112"/>
      <c r="K177" s="135">
        <v>0</v>
      </c>
      <c r="L177" s="112"/>
      <c r="M177" s="112">
        <v>0</v>
      </c>
      <c r="N177" s="112"/>
      <c r="O177" s="135"/>
      <c r="P177" s="112"/>
      <c r="Q177" s="112"/>
      <c r="R177" s="112"/>
    </row>
    <row r="178" spans="1:18" s="113" customFormat="1" ht="12" customHeight="1">
      <c r="A178" s="110" t="s">
        <v>3</v>
      </c>
      <c r="B178" s="110"/>
      <c r="C178" s="228">
        <v>1140212202</v>
      </c>
      <c r="D178" s="229" t="s">
        <v>615</v>
      </c>
      <c r="E178" s="111" t="s">
        <v>163</v>
      </c>
      <c r="F178" s="111" t="s">
        <v>251</v>
      </c>
      <c r="G178" s="135">
        <v>0</v>
      </c>
      <c r="H178" s="112"/>
      <c r="I178" s="112">
        <v>0</v>
      </c>
      <c r="J178" s="112"/>
      <c r="K178" s="135">
        <v>0</v>
      </c>
      <c r="L178" s="112"/>
      <c r="M178" s="112">
        <v>0</v>
      </c>
      <c r="N178" s="112"/>
      <c r="O178" s="135"/>
      <c r="P178" s="112"/>
      <c r="Q178" s="112"/>
      <c r="R178" s="112"/>
    </row>
    <row r="179" spans="1:18" s="113" customFormat="1" ht="12" customHeight="1">
      <c r="A179" s="110" t="s">
        <v>3</v>
      </c>
      <c r="B179" s="110"/>
      <c r="C179" s="228">
        <v>11402123</v>
      </c>
      <c r="D179" s="229" t="s">
        <v>62</v>
      </c>
      <c r="E179" s="111" t="s">
        <v>6</v>
      </c>
      <c r="F179" s="111" t="s">
        <v>250</v>
      </c>
      <c r="G179" s="135">
        <v>0</v>
      </c>
      <c r="H179" s="112"/>
      <c r="I179" s="112">
        <v>0</v>
      </c>
      <c r="J179" s="112"/>
      <c r="K179" s="135">
        <v>0</v>
      </c>
      <c r="L179" s="112"/>
      <c r="M179" s="112">
        <v>0</v>
      </c>
      <c r="N179" s="112"/>
      <c r="O179" s="135"/>
      <c r="P179" s="112"/>
      <c r="Q179" s="112"/>
      <c r="R179" s="112"/>
    </row>
    <row r="180" spans="1:18" s="113" customFormat="1" ht="12" customHeight="1">
      <c r="A180" s="110" t="s">
        <v>3</v>
      </c>
      <c r="B180" s="110" t="s">
        <v>75</v>
      </c>
      <c r="C180" s="228">
        <v>1140212301</v>
      </c>
      <c r="D180" s="229" t="s">
        <v>368</v>
      </c>
      <c r="E180" s="111" t="s">
        <v>6</v>
      </c>
      <c r="F180" s="111" t="s">
        <v>251</v>
      </c>
      <c r="G180" s="135">
        <v>750500000</v>
      </c>
      <c r="H180" s="112"/>
      <c r="I180" s="112">
        <v>119553.19999999974</v>
      </c>
      <c r="J180" s="112"/>
      <c r="K180" s="135">
        <v>170000000</v>
      </c>
      <c r="L180" s="112"/>
      <c r="M180" s="112">
        <v>24666.42</v>
      </c>
      <c r="N180" s="112"/>
      <c r="O180" s="135"/>
      <c r="P180" s="112"/>
      <c r="Q180" s="112"/>
      <c r="R180" s="112"/>
    </row>
    <row r="181" spans="1:18" s="113" customFormat="1" ht="12" customHeight="1">
      <c r="A181" s="110" t="s">
        <v>3</v>
      </c>
      <c r="B181" s="110" t="s">
        <v>75</v>
      </c>
      <c r="C181" s="228">
        <v>1140212302</v>
      </c>
      <c r="D181" s="229" t="s">
        <v>369</v>
      </c>
      <c r="E181" s="111" t="s">
        <v>163</v>
      </c>
      <c r="F181" s="111" t="s">
        <v>251</v>
      </c>
      <c r="G181" s="135">
        <v>627754000</v>
      </c>
      <c r="H181" s="112"/>
      <c r="I181" s="112">
        <v>100000</v>
      </c>
      <c r="J181" s="112"/>
      <c r="K181" s="135">
        <v>1378392000</v>
      </c>
      <c r="L181" s="112"/>
      <c r="M181" s="112">
        <v>200000</v>
      </c>
      <c r="N181" s="112"/>
      <c r="O181" s="135"/>
      <c r="P181" s="112"/>
      <c r="Q181" s="112"/>
      <c r="R181" s="112"/>
    </row>
    <row r="182" spans="1:18" s="113" customFormat="1" ht="12" customHeight="1">
      <c r="A182" s="110" t="s">
        <v>3</v>
      </c>
      <c r="B182" s="110"/>
      <c r="C182" s="228">
        <v>1140213</v>
      </c>
      <c r="D182" s="229" t="s">
        <v>435</v>
      </c>
      <c r="E182" s="111" t="s">
        <v>6</v>
      </c>
      <c r="F182" s="111" t="s">
        <v>250</v>
      </c>
      <c r="G182" s="135">
        <v>0</v>
      </c>
      <c r="H182" s="112"/>
      <c r="I182" s="112">
        <v>0</v>
      </c>
      <c r="J182" s="112"/>
      <c r="K182" s="135">
        <v>0</v>
      </c>
      <c r="L182" s="112"/>
      <c r="M182" s="112">
        <v>0</v>
      </c>
      <c r="N182" s="112"/>
      <c r="O182" s="135"/>
      <c r="P182" s="112"/>
      <c r="Q182" s="112"/>
      <c r="R182" s="112"/>
    </row>
    <row r="183" spans="1:18" s="113" customFormat="1" ht="12" customHeight="1">
      <c r="A183" s="110" t="s">
        <v>3</v>
      </c>
      <c r="B183" s="110"/>
      <c r="C183" s="228">
        <v>11402131</v>
      </c>
      <c r="D183" s="229" t="s">
        <v>436</v>
      </c>
      <c r="E183" s="111" t="s">
        <v>6</v>
      </c>
      <c r="F183" s="111" t="s">
        <v>250</v>
      </c>
      <c r="G183" s="135">
        <v>0</v>
      </c>
      <c r="H183" s="112"/>
      <c r="I183" s="112">
        <v>0</v>
      </c>
      <c r="J183" s="112"/>
      <c r="K183" s="135">
        <v>0</v>
      </c>
      <c r="L183" s="112"/>
      <c r="M183" s="112">
        <v>0</v>
      </c>
      <c r="N183" s="112"/>
      <c r="O183" s="135"/>
      <c r="P183" s="112"/>
      <c r="Q183" s="112"/>
      <c r="R183" s="112"/>
    </row>
    <row r="184" spans="1:18" s="113" customFormat="1" ht="12" customHeight="1">
      <c r="A184" s="110" t="s">
        <v>3</v>
      </c>
      <c r="B184" s="110" t="s">
        <v>75</v>
      </c>
      <c r="C184" s="228">
        <v>1140213101</v>
      </c>
      <c r="D184" s="229" t="s">
        <v>370</v>
      </c>
      <c r="E184" s="111" t="s">
        <v>6</v>
      </c>
      <c r="F184" s="111" t="s">
        <v>251</v>
      </c>
      <c r="G184" s="135">
        <v>4968000000</v>
      </c>
      <c r="H184" s="112"/>
      <c r="I184" s="112">
        <v>791392.81000000052</v>
      </c>
      <c r="J184" s="112"/>
      <c r="K184" s="135">
        <v>0</v>
      </c>
      <c r="L184" s="112"/>
      <c r="M184" s="112">
        <v>0</v>
      </c>
      <c r="N184" s="112"/>
      <c r="O184" s="135"/>
      <c r="P184" s="112"/>
      <c r="Q184" s="112"/>
      <c r="R184" s="112"/>
    </row>
    <row r="185" spans="1:18" s="113" customFormat="1" ht="12" customHeight="1">
      <c r="A185" s="110" t="s">
        <v>3</v>
      </c>
      <c r="B185" s="110" t="s">
        <v>75</v>
      </c>
      <c r="C185" s="228">
        <v>1140213102</v>
      </c>
      <c r="D185" s="229" t="s">
        <v>371</v>
      </c>
      <c r="E185" s="111" t="s">
        <v>163</v>
      </c>
      <c r="F185" s="111" t="s">
        <v>251</v>
      </c>
      <c r="G185" s="135">
        <v>0</v>
      </c>
      <c r="H185" s="112"/>
      <c r="I185" s="112">
        <v>0</v>
      </c>
      <c r="J185" s="112"/>
      <c r="K185" s="135">
        <v>0</v>
      </c>
      <c r="L185" s="112"/>
      <c r="M185" s="112">
        <v>0</v>
      </c>
      <c r="N185" s="112"/>
      <c r="O185" s="135"/>
      <c r="P185" s="112"/>
      <c r="Q185" s="112"/>
      <c r="R185" s="112"/>
    </row>
    <row r="186" spans="1:18" s="113" customFormat="1" ht="12" customHeight="1">
      <c r="A186" s="110" t="s">
        <v>3</v>
      </c>
      <c r="B186" s="110"/>
      <c r="C186" s="228">
        <v>11402132</v>
      </c>
      <c r="D186" s="229" t="s">
        <v>616</v>
      </c>
      <c r="E186" s="111" t="s">
        <v>6</v>
      </c>
      <c r="F186" s="111" t="s">
        <v>250</v>
      </c>
      <c r="G186" s="135">
        <v>0</v>
      </c>
      <c r="H186" s="112"/>
      <c r="I186" s="112">
        <v>0</v>
      </c>
      <c r="J186" s="112"/>
      <c r="K186" s="135">
        <v>0</v>
      </c>
      <c r="L186" s="112"/>
      <c r="M186" s="112">
        <v>0</v>
      </c>
      <c r="N186" s="112"/>
      <c r="O186" s="135"/>
      <c r="P186" s="112"/>
      <c r="Q186" s="112"/>
      <c r="R186" s="112"/>
    </row>
    <row r="187" spans="1:18" s="113" customFormat="1" ht="12" customHeight="1">
      <c r="A187" s="110" t="s">
        <v>3</v>
      </c>
      <c r="B187" s="110"/>
      <c r="C187" s="228">
        <v>1140213201</v>
      </c>
      <c r="D187" s="229" t="s">
        <v>617</v>
      </c>
      <c r="E187" s="111" t="s">
        <v>6</v>
      </c>
      <c r="F187" s="111" t="s">
        <v>251</v>
      </c>
      <c r="G187" s="135">
        <v>0</v>
      </c>
      <c r="H187" s="112"/>
      <c r="I187" s="112">
        <v>0</v>
      </c>
      <c r="J187" s="112"/>
      <c r="K187" s="135">
        <v>0</v>
      </c>
      <c r="L187" s="112"/>
      <c r="M187" s="112">
        <v>0</v>
      </c>
      <c r="N187" s="112"/>
      <c r="O187" s="135"/>
      <c r="P187" s="112"/>
      <c r="Q187" s="112"/>
      <c r="R187" s="112"/>
    </row>
    <row r="188" spans="1:18" s="113" customFormat="1" ht="12" customHeight="1">
      <c r="A188" s="110" t="s">
        <v>3</v>
      </c>
      <c r="B188" s="110"/>
      <c r="C188" s="228">
        <v>1140213202</v>
      </c>
      <c r="D188" s="229" t="s">
        <v>618</v>
      </c>
      <c r="E188" s="111" t="s">
        <v>163</v>
      </c>
      <c r="F188" s="111" t="s">
        <v>251</v>
      </c>
      <c r="G188" s="135">
        <v>0</v>
      </c>
      <c r="H188" s="112"/>
      <c r="I188" s="112">
        <v>0</v>
      </c>
      <c r="J188" s="112"/>
      <c r="K188" s="135">
        <v>0</v>
      </c>
      <c r="L188" s="112"/>
      <c r="M188" s="112">
        <v>0</v>
      </c>
      <c r="N188" s="112"/>
      <c r="O188" s="135"/>
      <c r="P188" s="112"/>
      <c r="Q188" s="112"/>
      <c r="R188" s="112"/>
    </row>
    <row r="189" spans="1:18" s="113" customFormat="1" ht="12" customHeight="1">
      <c r="A189" s="110" t="s">
        <v>3</v>
      </c>
      <c r="B189" s="110"/>
      <c r="C189" s="228">
        <v>11402133</v>
      </c>
      <c r="D189" s="229" t="s">
        <v>619</v>
      </c>
      <c r="E189" s="111" t="s">
        <v>6</v>
      </c>
      <c r="F189" s="111" t="s">
        <v>250</v>
      </c>
      <c r="G189" s="135">
        <v>0</v>
      </c>
      <c r="H189" s="112"/>
      <c r="I189" s="112">
        <v>0</v>
      </c>
      <c r="J189" s="112"/>
      <c r="K189" s="135">
        <v>0</v>
      </c>
      <c r="L189" s="112"/>
      <c r="M189" s="112">
        <v>0</v>
      </c>
      <c r="N189" s="112"/>
      <c r="O189" s="135"/>
      <c r="P189" s="112"/>
      <c r="Q189" s="112"/>
      <c r="R189" s="112"/>
    </row>
    <row r="190" spans="1:18" s="113" customFormat="1" ht="12" customHeight="1">
      <c r="A190" s="110" t="s">
        <v>3</v>
      </c>
      <c r="B190" s="110"/>
      <c r="C190" s="228">
        <v>1140213301</v>
      </c>
      <c r="D190" s="229" t="s">
        <v>620</v>
      </c>
      <c r="E190" s="111" t="s">
        <v>6</v>
      </c>
      <c r="F190" s="111" t="s">
        <v>251</v>
      </c>
      <c r="G190" s="135">
        <v>0</v>
      </c>
      <c r="H190" s="112"/>
      <c r="I190" s="112">
        <v>0</v>
      </c>
      <c r="J190" s="112"/>
      <c r="K190" s="135">
        <v>0</v>
      </c>
      <c r="L190" s="112"/>
      <c r="M190" s="112">
        <v>0</v>
      </c>
      <c r="N190" s="112"/>
      <c r="O190" s="135"/>
      <c r="P190" s="112"/>
      <c r="Q190" s="112"/>
      <c r="R190" s="112"/>
    </row>
    <row r="191" spans="1:18" s="113" customFormat="1" ht="12" customHeight="1">
      <c r="A191" s="110" t="s">
        <v>3</v>
      </c>
      <c r="B191" s="110"/>
      <c r="C191" s="228">
        <v>1140213302</v>
      </c>
      <c r="D191" s="229" t="s">
        <v>621</v>
      </c>
      <c r="E191" s="111" t="s">
        <v>163</v>
      </c>
      <c r="F191" s="111" t="s">
        <v>251</v>
      </c>
      <c r="G191" s="135">
        <v>0</v>
      </c>
      <c r="H191" s="112"/>
      <c r="I191" s="112">
        <v>0</v>
      </c>
      <c r="J191" s="112"/>
      <c r="K191" s="135">
        <v>0</v>
      </c>
      <c r="L191" s="112"/>
      <c r="M191" s="112">
        <v>0</v>
      </c>
      <c r="N191" s="112"/>
      <c r="O191" s="135"/>
      <c r="P191" s="112"/>
      <c r="Q191" s="112"/>
      <c r="R191" s="112"/>
    </row>
    <row r="192" spans="1:18" s="113" customFormat="1" ht="12" customHeight="1">
      <c r="A192" s="110" t="s">
        <v>3</v>
      </c>
      <c r="B192" s="110"/>
      <c r="C192" s="228">
        <v>1140214</v>
      </c>
      <c r="D192" s="229" t="s">
        <v>437</v>
      </c>
      <c r="E192" s="111" t="s">
        <v>6</v>
      </c>
      <c r="F192" s="111" t="s">
        <v>250</v>
      </c>
      <c r="G192" s="135">
        <v>0</v>
      </c>
      <c r="H192" s="112"/>
      <c r="I192" s="112">
        <v>0</v>
      </c>
      <c r="J192" s="112"/>
      <c r="K192" s="135">
        <v>0</v>
      </c>
      <c r="L192" s="112"/>
      <c r="M192" s="112">
        <v>0</v>
      </c>
      <c r="N192" s="112"/>
      <c r="O192" s="135"/>
      <c r="P192" s="112"/>
      <c r="Q192" s="112"/>
      <c r="R192" s="112"/>
    </row>
    <row r="193" spans="1:18" s="113" customFormat="1" ht="12" customHeight="1">
      <c r="A193" s="110" t="s">
        <v>3</v>
      </c>
      <c r="B193" s="110"/>
      <c r="C193" s="228">
        <v>11402141</v>
      </c>
      <c r="D193" s="229" t="s">
        <v>610</v>
      </c>
      <c r="E193" s="111" t="s">
        <v>6</v>
      </c>
      <c r="F193" s="111" t="s">
        <v>250</v>
      </c>
      <c r="G193" s="135">
        <v>0</v>
      </c>
      <c r="H193" s="112"/>
      <c r="I193" s="112">
        <v>0</v>
      </c>
      <c r="J193" s="112"/>
      <c r="K193" s="135">
        <v>0</v>
      </c>
      <c r="L193" s="112"/>
      <c r="M193" s="112">
        <v>0</v>
      </c>
      <c r="N193" s="112"/>
      <c r="O193" s="135"/>
      <c r="P193" s="112"/>
      <c r="Q193" s="112"/>
      <c r="R193" s="112"/>
    </row>
    <row r="194" spans="1:18" s="113" customFormat="1" ht="12" customHeight="1">
      <c r="A194" s="110" t="s">
        <v>3</v>
      </c>
      <c r="B194" s="110"/>
      <c r="C194" s="228">
        <v>1140214101</v>
      </c>
      <c r="D194" s="229" t="s">
        <v>622</v>
      </c>
      <c r="E194" s="111" t="s">
        <v>6</v>
      </c>
      <c r="F194" s="111" t="s">
        <v>251</v>
      </c>
      <c r="G194" s="135">
        <v>0</v>
      </c>
      <c r="H194" s="112"/>
      <c r="I194" s="112">
        <v>0</v>
      </c>
      <c r="J194" s="112"/>
      <c r="K194" s="135">
        <v>0</v>
      </c>
      <c r="L194" s="112"/>
      <c r="M194" s="112">
        <v>0</v>
      </c>
      <c r="N194" s="112"/>
      <c r="O194" s="135"/>
      <c r="P194" s="112"/>
      <c r="Q194" s="112"/>
      <c r="R194" s="112"/>
    </row>
    <row r="195" spans="1:18" s="113" customFormat="1" ht="12" customHeight="1">
      <c r="A195" s="110" t="s">
        <v>3</v>
      </c>
      <c r="B195" s="110"/>
      <c r="C195" s="228">
        <v>1140214102</v>
      </c>
      <c r="D195" s="229" t="s">
        <v>623</v>
      </c>
      <c r="E195" s="111" t="s">
        <v>163</v>
      </c>
      <c r="F195" s="111" t="s">
        <v>251</v>
      </c>
      <c r="G195" s="135">
        <v>0</v>
      </c>
      <c r="H195" s="112"/>
      <c r="I195" s="112">
        <v>0</v>
      </c>
      <c r="J195" s="112"/>
      <c r="K195" s="135">
        <v>0</v>
      </c>
      <c r="L195" s="112"/>
      <c r="M195" s="112">
        <v>0</v>
      </c>
      <c r="N195" s="112"/>
      <c r="O195" s="135"/>
      <c r="P195" s="112"/>
      <c r="Q195" s="112"/>
      <c r="R195" s="112"/>
    </row>
    <row r="196" spans="1:18" s="113" customFormat="1" ht="12" customHeight="1">
      <c r="A196" s="110" t="s">
        <v>3</v>
      </c>
      <c r="B196" s="110"/>
      <c r="C196" s="228">
        <v>11402142</v>
      </c>
      <c r="D196" s="229" t="s">
        <v>613</v>
      </c>
      <c r="E196" s="111" t="s">
        <v>6</v>
      </c>
      <c r="F196" s="111" t="s">
        <v>250</v>
      </c>
      <c r="G196" s="135">
        <v>0</v>
      </c>
      <c r="H196" s="112"/>
      <c r="I196" s="112">
        <v>0</v>
      </c>
      <c r="J196" s="112"/>
      <c r="K196" s="135">
        <v>0</v>
      </c>
      <c r="L196" s="112"/>
      <c r="M196" s="112">
        <v>0</v>
      </c>
      <c r="N196" s="112"/>
      <c r="O196" s="135"/>
      <c r="P196" s="112"/>
      <c r="Q196" s="112"/>
      <c r="R196" s="112"/>
    </row>
    <row r="197" spans="1:18" s="113" customFormat="1" ht="12" customHeight="1">
      <c r="A197" s="110" t="s">
        <v>3</v>
      </c>
      <c r="B197" s="110"/>
      <c r="C197" s="228">
        <v>1140214201</v>
      </c>
      <c r="D197" s="229" t="s">
        <v>624</v>
      </c>
      <c r="E197" s="111" t="s">
        <v>6</v>
      </c>
      <c r="F197" s="111" t="s">
        <v>251</v>
      </c>
      <c r="G197" s="135">
        <v>0</v>
      </c>
      <c r="H197" s="112"/>
      <c r="I197" s="112">
        <v>0</v>
      </c>
      <c r="J197" s="112"/>
      <c r="K197" s="135">
        <v>0</v>
      </c>
      <c r="L197" s="112"/>
      <c r="M197" s="112">
        <v>0</v>
      </c>
      <c r="N197" s="112"/>
      <c r="O197" s="135"/>
      <c r="P197" s="112"/>
      <c r="Q197" s="112"/>
      <c r="R197" s="112"/>
    </row>
    <row r="198" spans="1:18" s="113" customFormat="1" ht="12" customHeight="1">
      <c r="A198" s="110" t="s">
        <v>3</v>
      </c>
      <c r="B198" s="110"/>
      <c r="C198" s="228">
        <v>1140214202</v>
      </c>
      <c r="D198" s="229" t="s">
        <v>625</v>
      </c>
      <c r="E198" s="111" t="s">
        <v>163</v>
      </c>
      <c r="F198" s="111" t="s">
        <v>251</v>
      </c>
      <c r="G198" s="135">
        <v>0</v>
      </c>
      <c r="H198" s="112"/>
      <c r="I198" s="112">
        <v>0</v>
      </c>
      <c r="J198" s="112"/>
      <c r="K198" s="135">
        <v>0</v>
      </c>
      <c r="L198" s="112"/>
      <c r="M198" s="112">
        <v>0</v>
      </c>
      <c r="N198" s="112"/>
      <c r="O198" s="135"/>
      <c r="P198" s="112"/>
      <c r="Q198" s="112"/>
      <c r="R198" s="112"/>
    </row>
    <row r="199" spans="1:18" s="113" customFormat="1" ht="12" customHeight="1">
      <c r="A199" s="110" t="s">
        <v>3</v>
      </c>
      <c r="B199" s="110"/>
      <c r="C199" s="228">
        <v>11402143</v>
      </c>
      <c r="D199" s="229" t="s">
        <v>62</v>
      </c>
      <c r="E199" s="111" t="s">
        <v>6</v>
      </c>
      <c r="F199" s="111" t="s">
        <v>250</v>
      </c>
      <c r="G199" s="135">
        <v>0</v>
      </c>
      <c r="H199" s="112"/>
      <c r="I199" s="112">
        <v>0</v>
      </c>
      <c r="J199" s="112"/>
      <c r="K199" s="135">
        <v>0</v>
      </c>
      <c r="L199" s="112"/>
      <c r="M199" s="112">
        <v>0</v>
      </c>
      <c r="N199" s="112"/>
      <c r="O199" s="135"/>
      <c r="P199" s="112"/>
      <c r="Q199" s="112"/>
      <c r="R199" s="112"/>
    </row>
    <row r="200" spans="1:18" s="113" customFormat="1" ht="12" customHeight="1">
      <c r="A200" s="110" t="s">
        <v>3</v>
      </c>
      <c r="B200" s="110" t="s">
        <v>75</v>
      </c>
      <c r="C200" s="228">
        <v>1140214301</v>
      </c>
      <c r="D200" s="229" t="s">
        <v>626</v>
      </c>
      <c r="E200" s="111" t="s">
        <v>6</v>
      </c>
      <c r="F200" s="111" t="s">
        <v>251</v>
      </c>
      <c r="G200" s="135">
        <v>300000000</v>
      </c>
      <c r="H200" s="112"/>
      <c r="I200" s="112">
        <v>47789.419999999925</v>
      </c>
      <c r="J200" s="112"/>
      <c r="K200" s="135">
        <v>0</v>
      </c>
      <c r="L200" s="112"/>
      <c r="M200" s="112">
        <v>0</v>
      </c>
      <c r="N200" s="112"/>
      <c r="O200" s="135"/>
      <c r="P200" s="112"/>
      <c r="Q200" s="112"/>
      <c r="R200" s="112"/>
    </row>
    <row r="201" spans="1:18" s="113" customFormat="1" ht="12" customHeight="1">
      <c r="A201" s="110" t="s">
        <v>3</v>
      </c>
      <c r="B201" s="110" t="s">
        <v>75</v>
      </c>
      <c r="C201" s="228">
        <v>1140214302</v>
      </c>
      <c r="D201" s="229" t="s">
        <v>372</v>
      </c>
      <c r="E201" s="111" t="s">
        <v>163</v>
      </c>
      <c r="F201" s="111" t="s">
        <v>251</v>
      </c>
      <c r="G201" s="135">
        <v>627754000</v>
      </c>
      <c r="H201" s="112"/>
      <c r="I201" s="112">
        <v>100000</v>
      </c>
      <c r="J201" s="112"/>
      <c r="K201" s="135">
        <v>0</v>
      </c>
      <c r="L201" s="112"/>
      <c r="M201" s="112">
        <v>0</v>
      </c>
      <c r="N201" s="112"/>
      <c r="O201" s="135"/>
      <c r="P201" s="112"/>
      <c r="Q201" s="112"/>
      <c r="R201" s="112"/>
    </row>
    <row r="202" spans="1:18" s="113" customFormat="1" ht="12" customHeight="1">
      <c r="A202" s="110" t="s">
        <v>3</v>
      </c>
      <c r="B202" s="110"/>
      <c r="C202" s="228">
        <v>11402144</v>
      </c>
      <c r="D202" s="229" t="s">
        <v>436</v>
      </c>
      <c r="E202" s="111" t="s">
        <v>6</v>
      </c>
      <c r="F202" s="111" t="s">
        <v>250</v>
      </c>
      <c r="G202" s="135">
        <v>0</v>
      </c>
      <c r="H202" s="112"/>
      <c r="I202" s="112">
        <v>0</v>
      </c>
      <c r="J202" s="112"/>
      <c r="K202" s="135">
        <v>0</v>
      </c>
      <c r="L202" s="112"/>
      <c r="M202" s="112">
        <v>0</v>
      </c>
      <c r="N202" s="112"/>
      <c r="O202" s="135"/>
      <c r="P202" s="112"/>
      <c r="Q202" s="112"/>
      <c r="R202" s="112"/>
    </row>
    <row r="203" spans="1:18" s="113" customFormat="1" ht="12" customHeight="1">
      <c r="A203" s="110" t="s">
        <v>3</v>
      </c>
      <c r="B203" s="110"/>
      <c r="C203" s="228">
        <v>1140214401</v>
      </c>
      <c r="D203" s="229" t="s">
        <v>370</v>
      </c>
      <c r="E203" s="111" t="s">
        <v>6</v>
      </c>
      <c r="F203" s="111" t="s">
        <v>251</v>
      </c>
      <c r="G203" s="135">
        <v>0</v>
      </c>
      <c r="H203" s="112"/>
      <c r="I203" s="112">
        <v>0</v>
      </c>
      <c r="J203" s="112"/>
      <c r="K203" s="135">
        <v>0</v>
      </c>
      <c r="L203" s="112"/>
      <c r="M203" s="112">
        <v>0</v>
      </c>
      <c r="N203" s="112"/>
      <c r="O203" s="135"/>
      <c r="P203" s="112"/>
      <c r="Q203" s="112"/>
      <c r="R203" s="112"/>
    </row>
    <row r="204" spans="1:18" s="113" customFormat="1" ht="12" customHeight="1">
      <c r="A204" s="110" t="s">
        <v>3</v>
      </c>
      <c r="B204" s="110"/>
      <c r="C204" s="228">
        <v>1140214402</v>
      </c>
      <c r="D204" s="229" t="s">
        <v>371</v>
      </c>
      <c r="E204" s="111" t="s">
        <v>163</v>
      </c>
      <c r="F204" s="111" t="s">
        <v>251</v>
      </c>
      <c r="G204" s="135">
        <v>0</v>
      </c>
      <c r="H204" s="112"/>
      <c r="I204" s="112">
        <v>0</v>
      </c>
      <c r="J204" s="112"/>
      <c r="K204" s="135">
        <v>0</v>
      </c>
      <c r="L204" s="112"/>
      <c r="M204" s="112">
        <v>0</v>
      </c>
      <c r="N204" s="112"/>
      <c r="O204" s="135"/>
      <c r="P204" s="112"/>
      <c r="Q204" s="112"/>
      <c r="R204" s="112"/>
    </row>
    <row r="205" spans="1:18" s="113" customFormat="1" ht="12" customHeight="1">
      <c r="A205" s="110" t="s">
        <v>3</v>
      </c>
      <c r="B205" s="110"/>
      <c r="C205" s="228">
        <v>11402145</v>
      </c>
      <c r="D205" s="229" t="s">
        <v>616</v>
      </c>
      <c r="E205" s="111" t="s">
        <v>6</v>
      </c>
      <c r="F205" s="111" t="s">
        <v>250</v>
      </c>
      <c r="G205" s="135">
        <v>0</v>
      </c>
      <c r="H205" s="112"/>
      <c r="I205" s="112">
        <v>0</v>
      </c>
      <c r="J205" s="112"/>
      <c r="K205" s="135">
        <v>0</v>
      </c>
      <c r="L205" s="112"/>
      <c r="M205" s="112">
        <v>0</v>
      </c>
      <c r="N205" s="112"/>
      <c r="O205" s="135"/>
      <c r="P205" s="112"/>
      <c r="Q205" s="112"/>
      <c r="R205" s="112"/>
    </row>
    <row r="206" spans="1:18" s="113" customFormat="1" ht="12" customHeight="1">
      <c r="A206" s="110" t="s">
        <v>3</v>
      </c>
      <c r="B206" s="110"/>
      <c r="C206" s="228">
        <v>1140214501</v>
      </c>
      <c r="D206" s="229" t="s">
        <v>617</v>
      </c>
      <c r="E206" s="111" t="s">
        <v>6</v>
      </c>
      <c r="F206" s="111" t="s">
        <v>251</v>
      </c>
      <c r="G206" s="135">
        <v>0</v>
      </c>
      <c r="H206" s="112"/>
      <c r="I206" s="112">
        <v>0</v>
      </c>
      <c r="J206" s="112"/>
      <c r="K206" s="135">
        <v>0</v>
      </c>
      <c r="L206" s="112"/>
      <c r="M206" s="112">
        <v>0</v>
      </c>
      <c r="N206" s="112"/>
      <c r="O206" s="135"/>
      <c r="P206" s="112"/>
      <c r="Q206" s="112"/>
      <c r="R206" s="112"/>
    </row>
    <row r="207" spans="1:18" s="113" customFormat="1" ht="12" customHeight="1">
      <c r="A207" s="110" t="s">
        <v>3</v>
      </c>
      <c r="B207" s="110"/>
      <c r="C207" s="228">
        <v>1140214502</v>
      </c>
      <c r="D207" s="229" t="s">
        <v>618</v>
      </c>
      <c r="E207" s="111" t="s">
        <v>163</v>
      </c>
      <c r="F207" s="111" t="s">
        <v>251</v>
      </c>
      <c r="G207" s="135">
        <v>0</v>
      </c>
      <c r="H207" s="112"/>
      <c r="I207" s="112">
        <v>0</v>
      </c>
      <c r="J207" s="112"/>
      <c r="K207" s="135">
        <v>0</v>
      </c>
      <c r="L207" s="112"/>
      <c r="M207" s="112">
        <v>0</v>
      </c>
      <c r="N207" s="112"/>
      <c r="O207" s="135"/>
      <c r="P207" s="112"/>
      <c r="Q207" s="112"/>
      <c r="R207" s="112"/>
    </row>
    <row r="208" spans="1:18" s="113" customFormat="1" ht="12" customHeight="1">
      <c r="A208" s="110" t="s">
        <v>3</v>
      </c>
      <c r="B208" s="110"/>
      <c r="C208" s="228">
        <v>11402146</v>
      </c>
      <c r="D208" s="229" t="s">
        <v>619</v>
      </c>
      <c r="E208" s="111" t="s">
        <v>6</v>
      </c>
      <c r="F208" s="111" t="s">
        <v>250</v>
      </c>
      <c r="G208" s="135">
        <v>0</v>
      </c>
      <c r="H208" s="112"/>
      <c r="I208" s="112">
        <v>0</v>
      </c>
      <c r="J208" s="112"/>
      <c r="K208" s="135">
        <v>0</v>
      </c>
      <c r="L208" s="112"/>
      <c r="M208" s="112">
        <v>0</v>
      </c>
      <c r="N208" s="112"/>
      <c r="O208" s="135"/>
      <c r="P208" s="112"/>
      <c r="Q208" s="112"/>
      <c r="R208" s="112"/>
    </row>
    <row r="209" spans="1:18" s="113" customFormat="1" ht="12" customHeight="1">
      <c r="A209" s="110" t="s">
        <v>3</v>
      </c>
      <c r="B209" s="110"/>
      <c r="C209" s="228">
        <v>1140214601</v>
      </c>
      <c r="D209" s="229" t="s">
        <v>620</v>
      </c>
      <c r="E209" s="111" t="s">
        <v>6</v>
      </c>
      <c r="F209" s="111" t="s">
        <v>251</v>
      </c>
      <c r="G209" s="135">
        <v>0</v>
      </c>
      <c r="H209" s="112"/>
      <c r="I209" s="112">
        <v>0</v>
      </c>
      <c r="J209" s="112"/>
      <c r="K209" s="135">
        <v>0</v>
      </c>
      <c r="L209" s="112"/>
      <c r="M209" s="112">
        <v>0</v>
      </c>
      <c r="N209" s="112"/>
      <c r="O209" s="135"/>
      <c r="P209" s="112"/>
      <c r="Q209" s="112"/>
      <c r="R209" s="112"/>
    </row>
    <row r="210" spans="1:18" s="113" customFormat="1" ht="12" customHeight="1">
      <c r="A210" s="110" t="s">
        <v>3</v>
      </c>
      <c r="B210" s="110"/>
      <c r="C210" s="228">
        <v>1140214602</v>
      </c>
      <c r="D210" s="229" t="s">
        <v>621</v>
      </c>
      <c r="E210" s="111" t="s">
        <v>163</v>
      </c>
      <c r="F210" s="111" t="s">
        <v>251</v>
      </c>
      <c r="G210" s="135">
        <v>0</v>
      </c>
      <c r="H210" s="112"/>
      <c r="I210" s="112">
        <v>0</v>
      </c>
      <c r="J210" s="112"/>
      <c r="K210" s="135">
        <v>0</v>
      </c>
      <c r="L210" s="112"/>
      <c r="M210" s="112">
        <v>0</v>
      </c>
      <c r="N210" s="112"/>
      <c r="O210" s="135"/>
      <c r="P210" s="112"/>
      <c r="Q210" s="112"/>
      <c r="R210" s="112"/>
    </row>
    <row r="211" spans="1:18" s="113" customFormat="1" ht="12" customHeight="1">
      <c r="A211" s="110" t="s">
        <v>3</v>
      </c>
      <c r="B211" s="110"/>
      <c r="C211" s="228">
        <v>1140215</v>
      </c>
      <c r="D211" s="229" t="s">
        <v>627</v>
      </c>
      <c r="E211" s="111" t="s">
        <v>6</v>
      </c>
      <c r="F211" s="111" t="s">
        <v>250</v>
      </c>
      <c r="G211" s="135">
        <v>0</v>
      </c>
      <c r="H211" s="112"/>
      <c r="I211" s="112">
        <v>0</v>
      </c>
      <c r="J211" s="112"/>
      <c r="K211" s="135">
        <v>0</v>
      </c>
      <c r="L211" s="112"/>
      <c r="M211" s="112">
        <v>0</v>
      </c>
      <c r="N211" s="112"/>
      <c r="O211" s="135"/>
      <c r="P211" s="112"/>
      <c r="Q211" s="112"/>
      <c r="R211" s="112"/>
    </row>
    <row r="212" spans="1:18" s="113" customFormat="1" ht="12" customHeight="1">
      <c r="A212" s="110" t="s">
        <v>3</v>
      </c>
      <c r="B212" s="110"/>
      <c r="C212" s="228">
        <v>11402151</v>
      </c>
      <c r="D212" s="229" t="s">
        <v>628</v>
      </c>
      <c r="E212" s="111" t="s">
        <v>6</v>
      </c>
      <c r="F212" s="111" t="s">
        <v>250</v>
      </c>
      <c r="G212" s="135">
        <v>0</v>
      </c>
      <c r="H212" s="112"/>
      <c r="I212" s="112">
        <v>0</v>
      </c>
      <c r="J212" s="112"/>
      <c r="K212" s="135">
        <v>0</v>
      </c>
      <c r="L212" s="112"/>
      <c r="M212" s="112">
        <v>0</v>
      </c>
      <c r="N212" s="112"/>
      <c r="O212" s="135"/>
      <c r="P212" s="112"/>
      <c r="Q212" s="112"/>
      <c r="R212" s="112"/>
    </row>
    <row r="213" spans="1:18" s="113" customFormat="1" ht="12" customHeight="1">
      <c r="A213" s="110" t="s">
        <v>3</v>
      </c>
      <c r="B213" s="110"/>
      <c r="C213" s="228">
        <v>1140215101</v>
      </c>
      <c r="D213" s="229" t="s">
        <v>629</v>
      </c>
      <c r="E213" s="111" t="s">
        <v>6</v>
      </c>
      <c r="F213" s="111" t="s">
        <v>251</v>
      </c>
      <c r="G213" s="135">
        <v>0</v>
      </c>
      <c r="H213" s="112"/>
      <c r="I213" s="112">
        <v>0</v>
      </c>
      <c r="J213" s="112"/>
      <c r="K213" s="135">
        <v>0</v>
      </c>
      <c r="L213" s="112"/>
      <c r="M213" s="112">
        <v>0</v>
      </c>
      <c r="N213" s="112"/>
      <c r="O213" s="135"/>
      <c r="P213" s="112"/>
      <c r="Q213" s="112"/>
      <c r="R213" s="112"/>
    </row>
    <row r="214" spans="1:18" s="113" customFormat="1" ht="12" customHeight="1">
      <c r="A214" s="110" t="s">
        <v>3</v>
      </c>
      <c r="B214" s="110"/>
      <c r="C214" s="228">
        <v>1140215102</v>
      </c>
      <c r="D214" s="229" t="s">
        <v>630</v>
      </c>
      <c r="E214" s="111" t="s">
        <v>163</v>
      </c>
      <c r="F214" s="111" t="s">
        <v>251</v>
      </c>
      <c r="G214" s="135">
        <v>0</v>
      </c>
      <c r="H214" s="112"/>
      <c r="I214" s="112">
        <v>0</v>
      </c>
      <c r="J214" s="112"/>
      <c r="K214" s="135">
        <v>0</v>
      </c>
      <c r="L214" s="112"/>
      <c r="M214" s="112">
        <v>0</v>
      </c>
      <c r="N214" s="112"/>
      <c r="O214" s="135"/>
      <c r="P214" s="112"/>
      <c r="Q214" s="112"/>
      <c r="R214" s="112"/>
    </row>
    <row r="215" spans="1:18" s="113" customFormat="1" ht="12" customHeight="1">
      <c r="A215" s="110" t="s">
        <v>3</v>
      </c>
      <c r="B215" s="110"/>
      <c r="C215" s="228">
        <v>11402152</v>
      </c>
      <c r="D215" s="229" t="s">
        <v>603</v>
      </c>
      <c r="E215" s="111" t="s">
        <v>6</v>
      </c>
      <c r="F215" s="111" t="s">
        <v>250</v>
      </c>
      <c r="G215" s="135">
        <v>0</v>
      </c>
      <c r="H215" s="112"/>
      <c r="I215" s="112">
        <v>0</v>
      </c>
      <c r="J215" s="112"/>
      <c r="K215" s="135">
        <v>0</v>
      </c>
      <c r="L215" s="112"/>
      <c r="M215" s="112">
        <v>0</v>
      </c>
      <c r="N215" s="112"/>
      <c r="O215" s="135"/>
      <c r="P215" s="112"/>
      <c r="Q215" s="112"/>
      <c r="R215" s="112"/>
    </row>
    <row r="216" spans="1:18" s="113" customFormat="1" ht="12" customHeight="1">
      <c r="A216" s="110" t="s">
        <v>3</v>
      </c>
      <c r="B216" s="110"/>
      <c r="C216" s="228">
        <v>1140215201</v>
      </c>
      <c r="D216" s="229" t="s">
        <v>631</v>
      </c>
      <c r="E216" s="111" t="s">
        <v>6</v>
      </c>
      <c r="F216" s="111" t="s">
        <v>251</v>
      </c>
      <c r="G216" s="135">
        <v>0</v>
      </c>
      <c r="H216" s="112"/>
      <c r="I216" s="112">
        <v>0</v>
      </c>
      <c r="J216" s="112"/>
      <c r="K216" s="135">
        <v>0</v>
      </c>
      <c r="L216" s="112"/>
      <c r="M216" s="112">
        <v>0</v>
      </c>
      <c r="N216" s="112"/>
      <c r="O216" s="135"/>
      <c r="P216" s="112"/>
      <c r="Q216" s="112"/>
      <c r="R216" s="112"/>
    </row>
    <row r="217" spans="1:18" s="113" customFormat="1" ht="12" customHeight="1">
      <c r="A217" s="110" t="s">
        <v>3</v>
      </c>
      <c r="B217" s="110"/>
      <c r="C217" s="228">
        <v>1140215202</v>
      </c>
      <c r="D217" s="229" t="s">
        <v>632</v>
      </c>
      <c r="E217" s="111" t="s">
        <v>163</v>
      </c>
      <c r="F217" s="111" t="s">
        <v>251</v>
      </c>
      <c r="G217" s="135">
        <v>0</v>
      </c>
      <c r="H217" s="112"/>
      <c r="I217" s="112">
        <v>0</v>
      </c>
      <c r="J217" s="112"/>
      <c r="K217" s="135">
        <v>0</v>
      </c>
      <c r="L217" s="112"/>
      <c r="M217" s="112">
        <v>0</v>
      </c>
      <c r="N217" s="112"/>
      <c r="O217" s="135"/>
      <c r="P217" s="112"/>
      <c r="Q217" s="112"/>
      <c r="R217" s="112"/>
    </row>
    <row r="218" spans="1:18" s="113" customFormat="1" ht="12" customHeight="1">
      <c r="A218" s="110" t="s">
        <v>3</v>
      </c>
      <c r="B218" s="110"/>
      <c r="C218" s="228">
        <v>1140219</v>
      </c>
      <c r="D218" s="229" t="s">
        <v>438</v>
      </c>
      <c r="E218" s="111" t="s">
        <v>6</v>
      </c>
      <c r="F218" s="111" t="s">
        <v>250</v>
      </c>
      <c r="G218" s="135">
        <v>0</v>
      </c>
      <c r="H218" s="112"/>
      <c r="I218" s="112">
        <v>0</v>
      </c>
      <c r="J218" s="112"/>
      <c r="K218" s="135">
        <v>0</v>
      </c>
      <c r="L218" s="112"/>
      <c r="M218" s="112">
        <v>0</v>
      </c>
      <c r="N218" s="112"/>
      <c r="O218" s="135"/>
      <c r="P218" s="112"/>
      <c r="Q218" s="112"/>
      <c r="R218" s="112"/>
    </row>
    <row r="219" spans="1:18" s="113" customFormat="1" ht="12" customHeight="1">
      <c r="A219" s="110" t="s">
        <v>3</v>
      </c>
      <c r="B219" s="110"/>
      <c r="C219" s="228">
        <v>11402191</v>
      </c>
      <c r="D219" s="229" t="s">
        <v>439</v>
      </c>
      <c r="E219" s="111" t="s">
        <v>6</v>
      </c>
      <c r="F219" s="111" t="s">
        <v>250</v>
      </c>
      <c r="G219" s="135">
        <v>0</v>
      </c>
      <c r="H219" s="112"/>
      <c r="I219" s="112">
        <v>0</v>
      </c>
      <c r="J219" s="112"/>
      <c r="K219" s="135">
        <v>0</v>
      </c>
      <c r="L219" s="112"/>
      <c r="M219" s="112">
        <v>0</v>
      </c>
      <c r="N219" s="112"/>
      <c r="O219" s="135"/>
      <c r="P219" s="112"/>
      <c r="Q219" s="112"/>
      <c r="R219" s="112"/>
    </row>
    <row r="220" spans="1:18" s="113" customFormat="1" ht="12" customHeight="1">
      <c r="A220" s="110" t="s">
        <v>3</v>
      </c>
      <c r="B220" s="110"/>
      <c r="C220" s="228">
        <v>1140219101</v>
      </c>
      <c r="D220" s="229" t="s">
        <v>633</v>
      </c>
      <c r="E220" s="111" t="s">
        <v>6</v>
      </c>
      <c r="F220" s="111" t="s">
        <v>251</v>
      </c>
      <c r="G220" s="135">
        <v>0</v>
      </c>
      <c r="H220" s="112"/>
      <c r="I220" s="112">
        <v>0</v>
      </c>
      <c r="J220" s="112"/>
      <c r="K220" s="135">
        <v>0</v>
      </c>
      <c r="L220" s="112"/>
      <c r="M220" s="112">
        <v>0</v>
      </c>
      <c r="N220" s="112"/>
      <c r="O220" s="135"/>
      <c r="P220" s="112"/>
      <c r="Q220" s="112"/>
      <c r="R220" s="112"/>
    </row>
    <row r="221" spans="1:18" s="113" customFormat="1" ht="12" customHeight="1">
      <c r="A221" s="110" t="s">
        <v>3</v>
      </c>
      <c r="B221" s="110"/>
      <c r="C221" s="228">
        <v>1140219102</v>
      </c>
      <c r="D221" s="229" t="s">
        <v>634</v>
      </c>
      <c r="E221" s="111" t="s">
        <v>163</v>
      </c>
      <c r="F221" s="111" t="s">
        <v>251</v>
      </c>
      <c r="G221" s="135">
        <v>0</v>
      </c>
      <c r="H221" s="112"/>
      <c r="I221" s="112">
        <v>0</v>
      </c>
      <c r="J221" s="112"/>
      <c r="K221" s="135">
        <v>0</v>
      </c>
      <c r="L221" s="112"/>
      <c r="M221" s="112">
        <v>0</v>
      </c>
      <c r="N221" s="112"/>
      <c r="O221" s="135"/>
      <c r="P221" s="112"/>
      <c r="Q221" s="112"/>
      <c r="R221" s="112"/>
    </row>
    <row r="222" spans="1:18" s="113" customFormat="1" ht="12" customHeight="1">
      <c r="A222" s="110" t="s">
        <v>3</v>
      </c>
      <c r="B222" s="110"/>
      <c r="C222" s="228">
        <v>1140219103</v>
      </c>
      <c r="D222" s="229" t="s">
        <v>635</v>
      </c>
      <c r="E222" s="111" t="s">
        <v>6</v>
      </c>
      <c r="F222" s="111" t="s">
        <v>251</v>
      </c>
      <c r="G222" s="135">
        <v>0</v>
      </c>
      <c r="H222" s="112"/>
      <c r="I222" s="112">
        <v>0</v>
      </c>
      <c r="J222" s="112"/>
      <c r="K222" s="135">
        <v>0</v>
      </c>
      <c r="L222" s="112"/>
      <c r="M222" s="112">
        <v>0</v>
      </c>
      <c r="N222" s="112"/>
      <c r="O222" s="135"/>
      <c r="P222" s="112"/>
      <c r="Q222" s="112"/>
      <c r="R222" s="112"/>
    </row>
    <row r="223" spans="1:18" s="113" customFormat="1" ht="12" customHeight="1">
      <c r="A223" s="110" t="s">
        <v>3</v>
      </c>
      <c r="B223" s="110"/>
      <c r="C223" s="228">
        <v>1140219104</v>
      </c>
      <c r="D223" s="229" t="s">
        <v>636</v>
      </c>
      <c r="E223" s="111" t="s">
        <v>163</v>
      </c>
      <c r="F223" s="111" t="s">
        <v>251</v>
      </c>
      <c r="G223" s="135">
        <v>0</v>
      </c>
      <c r="H223" s="112"/>
      <c r="I223" s="112">
        <v>0</v>
      </c>
      <c r="J223" s="112"/>
      <c r="K223" s="135">
        <v>0</v>
      </c>
      <c r="L223" s="112"/>
      <c r="M223" s="112">
        <v>0</v>
      </c>
      <c r="N223" s="112"/>
      <c r="O223" s="135"/>
      <c r="P223" s="112"/>
      <c r="Q223" s="112"/>
      <c r="R223" s="112"/>
    </row>
    <row r="224" spans="1:18" s="113" customFormat="1" ht="12" customHeight="1">
      <c r="A224" s="110" t="s">
        <v>3</v>
      </c>
      <c r="B224" s="110" t="s">
        <v>75</v>
      </c>
      <c r="C224" s="228">
        <v>1140219105</v>
      </c>
      <c r="D224" s="229" t="s">
        <v>373</v>
      </c>
      <c r="E224" s="111" t="s">
        <v>6</v>
      </c>
      <c r="F224" s="111" t="s">
        <v>251</v>
      </c>
      <c r="G224" s="135">
        <v>0</v>
      </c>
      <c r="H224" s="112"/>
      <c r="I224" s="112">
        <v>0</v>
      </c>
      <c r="J224" s="112"/>
      <c r="K224" s="135">
        <v>-22324</v>
      </c>
      <c r="L224" s="112"/>
      <c r="M224" s="112">
        <v>-3.2399999999999993</v>
      </c>
      <c r="N224" s="112"/>
      <c r="O224" s="135"/>
      <c r="P224" s="112"/>
      <c r="Q224" s="112"/>
      <c r="R224" s="112"/>
    </row>
    <row r="225" spans="1:18" s="113" customFormat="1" ht="12" customHeight="1">
      <c r="A225" s="110" t="s">
        <v>3</v>
      </c>
      <c r="B225" s="110"/>
      <c r="C225" s="228">
        <v>1140219106</v>
      </c>
      <c r="D225" s="229" t="s">
        <v>637</v>
      </c>
      <c r="E225" s="111" t="s">
        <v>163</v>
      </c>
      <c r="F225" s="111" t="s">
        <v>251</v>
      </c>
      <c r="G225" s="135">
        <v>0</v>
      </c>
      <c r="H225" s="112"/>
      <c r="I225" s="112">
        <v>0</v>
      </c>
      <c r="J225" s="112"/>
      <c r="K225" s="135">
        <v>0</v>
      </c>
      <c r="L225" s="112"/>
      <c r="M225" s="112">
        <v>0</v>
      </c>
      <c r="N225" s="112"/>
      <c r="O225" s="135"/>
      <c r="P225" s="112"/>
      <c r="Q225" s="112"/>
      <c r="R225" s="112"/>
    </row>
    <row r="226" spans="1:18" s="113" customFormat="1" ht="12" customHeight="1">
      <c r="A226" s="110" t="s">
        <v>3</v>
      </c>
      <c r="B226" s="110" t="s">
        <v>75</v>
      </c>
      <c r="C226" s="228">
        <v>1140219107</v>
      </c>
      <c r="D226" s="229" t="s">
        <v>638</v>
      </c>
      <c r="E226" s="111" t="s">
        <v>6</v>
      </c>
      <c r="F226" s="111" t="s">
        <v>251</v>
      </c>
      <c r="G226" s="135">
        <v>-356</v>
      </c>
      <c r="H226" s="112" t="s">
        <v>249</v>
      </c>
      <c r="I226" s="112">
        <v>-6.0000000000002281E-2</v>
      </c>
      <c r="J226" s="112"/>
      <c r="K226" s="135">
        <v>0</v>
      </c>
      <c r="L226" s="112"/>
      <c r="M226" s="112">
        <v>0</v>
      </c>
      <c r="N226" s="112"/>
      <c r="O226" s="135"/>
      <c r="P226" s="112"/>
      <c r="Q226" s="112"/>
      <c r="R226" s="112"/>
    </row>
    <row r="227" spans="1:18" s="113" customFormat="1" ht="12" customHeight="1">
      <c r="A227" s="110" t="s">
        <v>3</v>
      </c>
      <c r="B227" s="110"/>
      <c r="C227" s="228">
        <v>1140219108</v>
      </c>
      <c r="D227" s="229" t="s">
        <v>639</v>
      </c>
      <c r="E227" s="111" t="s">
        <v>163</v>
      </c>
      <c r="F227" s="111" t="s">
        <v>251</v>
      </c>
      <c r="G227" s="135">
        <v>0</v>
      </c>
      <c r="H227" s="112" t="s">
        <v>249</v>
      </c>
      <c r="I227" s="112">
        <v>0</v>
      </c>
      <c r="J227" s="112"/>
      <c r="K227" s="135">
        <v>0</v>
      </c>
      <c r="L227" s="112"/>
      <c r="M227" s="112">
        <v>0</v>
      </c>
      <c r="N227" s="112"/>
      <c r="O227" s="135"/>
      <c r="P227" s="112"/>
      <c r="Q227" s="112"/>
      <c r="R227" s="112"/>
    </row>
    <row r="228" spans="1:18" s="113" customFormat="1" ht="12" customHeight="1">
      <c r="A228" s="110" t="s">
        <v>3</v>
      </c>
      <c r="B228" s="110"/>
      <c r="C228" s="228">
        <v>1140219109</v>
      </c>
      <c r="D228" s="229" t="s">
        <v>640</v>
      </c>
      <c r="E228" s="111" t="s">
        <v>6</v>
      </c>
      <c r="F228" s="111" t="s">
        <v>251</v>
      </c>
      <c r="G228" s="135">
        <v>0</v>
      </c>
      <c r="H228" s="112" t="s">
        <v>249</v>
      </c>
      <c r="I228" s="112">
        <v>0</v>
      </c>
      <c r="J228" s="112"/>
      <c r="K228" s="135">
        <v>0</v>
      </c>
      <c r="L228" s="112"/>
      <c r="M228" s="112">
        <v>0</v>
      </c>
      <c r="N228" s="112"/>
      <c r="O228" s="135"/>
      <c r="P228" s="112"/>
      <c r="Q228" s="112"/>
      <c r="R228" s="112"/>
    </row>
    <row r="229" spans="1:18" s="113" customFormat="1" ht="12" customHeight="1">
      <c r="A229" s="110" t="s">
        <v>3</v>
      </c>
      <c r="B229" s="110"/>
      <c r="C229" s="228">
        <v>1140219110</v>
      </c>
      <c r="D229" s="229" t="s">
        <v>641</v>
      </c>
      <c r="E229" s="111" t="s">
        <v>163</v>
      </c>
      <c r="F229" s="111" t="s">
        <v>251</v>
      </c>
      <c r="G229" s="135">
        <v>0</v>
      </c>
      <c r="H229" s="112" t="s">
        <v>249</v>
      </c>
      <c r="I229" s="112">
        <v>0</v>
      </c>
      <c r="J229" s="112"/>
      <c r="K229" s="135">
        <v>0</v>
      </c>
      <c r="L229" s="112"/>
      <c r="M229" s="112">
        <v>0</v>
      </c>
      <c r="N229" s="112"/>
      <c r="O229" s="135"/>
      <c r="P229" s="112"/>
      <c r="Q229" s="112"/>
      <c r="R229" s="112"/>
    </row>
    <row r="230" spans="1:18" s="113" customFormat="1" ht="12" customHeight="1">
      <c r="A230" s="110" t="s">
        <v>3</v>
      </c>
      <c r="B230" s="110"/>
      <c r="C230" s="228">
        <v>1140219111</v>
      </c>
      <c r="D230" s="229" t="s">
        <v>642</v>
      </c>
      <c r="E230" s="111" t="s">
        <v>6</v>
      </c>
      <c r="F230" s="111" t="s">
        <v>251</v>
      </c>
      <c r="G230" s="135">
        <v>0</v>
      </c>
      <c r="H230" s="112" t="s">
        <v>249</v>
      </c>
      <c r="I230" s="112">
        <v>0</v>
      </c>
      <c r="J230" s="112"/>
      <c r="K230" s="135">
        <v>0</v>
      </c>
      <c r="L230" s="112"/>
      <c r="M230" s="112">
        <v>0</v>
      </c>
      <c r="N230" s="112"/>
      <c r="O230" s="135"/>
      <c r="P230" s="112"/>
      <c r="Q230" s="112"/>
      <c r="R230" s="112"/>
    </row>
    <row r="231" spans="1:18" s="113" customFormat="1" ht="12" customHeight="1">
      <c r="A231" s="110" t="s">
        <v>3</v>
      </c>
      <c r="B231" s="110"/>
      <c r="C231" s="228">
        <v>1140219112</v>
      </c>
      <c r="D231" s="229" t="s">
        <v>643</v>
      </c>
      <c r="E231" s="111" t="s">
        <v>163</v>
      </c>
      <c r="F231" s="111" t="s">
        <v>251</v>
      </c>
      <c r="G231" s="135">
        <v>0</v>
      </c>
      <c r="H231" s="112" t="s">
        <v>249</v>
      </c>
      <c r="I231" s="112">
        <v>0</v>
      </c>
      <c r="J231" s="112"/>
      <c r="K231" s="135">
        <v>0</v>
      </c>
      <c r="L231" s="112"/>
      <c r="M231" s="112">
        <v>0</v>
      </c>
      <c r="N231" s="112"/>
      <c r="O231" s="135"/>
      <c r="P231" s="112"/>
      <c r="Q231" s="112"/>
      <c r="R231" s="112"/>
    </row>
    <row r="232" spans="1:18" s="113" customFormat="1" ht="12" customHeight="1">
      <c r="A232" s="110" t="s">
        <v>3</v>
      </c>
      <c r="B232" s="110"/>
      <c r="C232" s="228">
        <v>1140219113</v>
      </c>
      <c r="D232" s="229" t="s">
        <v>644</v>
      </c>
      <c r="E232" s="111" t="s">
        <v>6</v>
      </c>
      <c r="F232" s="111" t="s">
        <v>251</v>
      </c>
      <c r="G232" s="135">
        <v>0</v>
      </c>
      <c r="H232" s="112" t="s">
        <v>249</v>
      </c>
      <c r="I232" s="112">
        <v>0</v>
      </c>
      <c r="J232" s="112"/>
      <c r="K232" s="135">
        <v>0</v>
      </c>
      <c r="L232" s="112"/>
      <c r="M232" s="112">
        <v>0</v>
      </c>
      <c r="N232" s="112"/>
      <c r="O232" s="135"/>
      <c r="P232" s="112"/>
      <c r="Q232" s="112"/>
      <c r="R232" s="112"/>
    </row>
    <row r="233" spans="1:18" s="113" customFormat="1" ht="12" customHeight="1">
      <c r="A233" s="110" t="s">
        <v>3</v>
      </c>
      <c r="B233" s="110"/>
      <c r="C233" s="228">
        <v>1140219114</v>
      </c>
      <c r="D233" s="229" t="s">
        <v>634</v>
      </c>
      <c r="E233" s="111" t="s">
        <v>163</v>
      </c>
      <c r="F233" s="111" t="s">
        <v>251</v>
      </c>
      <c r="G233" s="135">
        <v>0</v>
      </c>
      <c r="H233" s="112" t="s">
        <v>249</v>
      </c>
      <c r="I233" s="112">
        <v>0</v>
      </c>
      <c r="J233" s="112"/>
      <c r="K233" s="135">
        <v>0</v>
      </c>
      <c r="L233" s="112"/>
      <c r="M233" s="112">
        <v>0</v>
      </c>
      <c r="N233" s="112"/>
      <c r="O233" s="135"/>
      <c r="P233" s="112"/>
      <c r="Q233" s="112"/>
      <c r="R233" s="112"/>
    </row>
    <row r="234" spans="1:18" s="113" customFormat="1" ht="12" customHeight="1">
      <c r="A234" s="110" t="s">
        <v>3</v>
      </c>
      <c r="B234" s="110"/>
      <c r="C234" s="228">
        <v>1140219115</v>
      </c>
      <c r="D234" s="229" t="s">
        <v>635</v>
      </c>
      <c r="E234" s="111" t="s">
        <v>6</v>
      </c>
      <c r="F234" s="111" t="s">
        <v>251</v>
      </c>
      <c r="G234" s="135">
        <v>0</v>
      </c>
      <c r="H234" s="112" t="s">
        <v>249</v>
      </c>
      <c r="I234" s="112">
        <v>0</v>
      </c>
      <c r="J234" s="112"/>
      <c r="K234" s="135">
        <v>0</v>
      </c>
      <c r="L234" s="112"/>
      <c r="M234" s="112">
        <v>0</v>
      </c>
      <c r="N234" s="112"/>
      <c r="O234" s="135"/>
      <c r="P234" s="112"/>
      <c r="Q234" s="112"/>
      <c r="R234" s="112"/>
    </row>
    <row r="235" spans="1:18" s="113" customFormat="1" ht="12" customHeight="1">
      <c r="A235" s="110" t="s">
        <v>3</v>
      </c>
      <c r="B235" s="110"/>
      <c r="C235" s="228">
        <v>1140219116</v>
      </c>
      <c r="D235" s="229" t="s">
        <v>636</v>
      </c>
      <c r="E235" s="111" t="s">
        <v>163</v>
      </c>
      <c r="F235" s="111" t="s">
        <v>251</v>
      </c>
      <c r="G235" s="135">
        <v>0</v>
      </c>
      <c r="H235" s="112" t="s">
        <v>249</v>
      </c>
      <c r="I235" s="112">
        <v>0</v>
      </c>
      <c r="J235" s="112"/>
      <c r="K235" s="135">
        <v>0</v>
      </c>
      <c r="L235" s="112"/>
      <c r="M235" s="112">
        <v>0</v>
      </c>
      <c r="N235" s="112"/>
      <c r="O235" s="135"/>
      <c r="P235" s="112"/>
      <c r="Q235" s="112"/>
      <c r="R235" s="112"/>
    </row>
    <row r="236" spans="1:18" s="113" customFormat="1" ht="12" customHeight="1">
      <c r="A236" s="110" t="s">
        <v>3</v>
      </c>
      <c r="B236" s="110"/>
      <c r="C236" s="228">
        <v>1140219117</v>
      </c>
      <c r="D236" s="229" t="s">
        <v>645</v>
      </c>
      <c r="E236" s="111" t="s">
        <v>6</v>
      </c>
      <c r="F236" s="111" t="s">
        <v>251</v>
      </c>
      <c r="G236" s="135">
        <v>0</v>
      </c>
      <c r="H236" s="112" t="s">
        <v>249</v>
      </c>
      <c r="I236" s="112">
        <v>0</v>
      </c>
      <c r="J236" s="112"/>
      <c r="K236" s="135">
        <v>0</v>
      </c>
      <c r="L236" s="112"/>
      <c r="M236" s="112">
        <v>0</v>
      </c>
      <c r="N236" s="112"/>
      <c r="O236" s="135"/>
      <c r="P236" s="112"/>
      <c r="Q236" s="112"/>
      <c r="R236" s="112"/>
    </row>
    <row r="237" spans="1:18" s="113" customFormat="1" ht="12" customHeight="1">
      <c r="A237" s="110" t="s">
        <v>3</v>
      </c>
      <c r="B237" s="110"/>
      <c r="C237" s="228">
        <v>1140219118</v>
      </c>
      <c r="D237" s="229" t="s">
        <v>646</v>
      </c>
      <c r="E237" s="111" t="s">
        <v>163</v>
      </c>
      <c r="F237" s="111" t="s">
        <v>251</v>
      </c>
      <c r="G237" s="135">
        <v>0</v>
      </c>
      <c r="H237" s="112" t="s">
        <v>249</v>
      </c>
      <c r="I237" s="112">
        <v>0</v>
      </c>
      <c r="J237" s="112"/>
      <c r="K237" s="135">
        <v>0</v>
      </c>
      <c r="L237" s="112"/>
      <c r="M237" s="112">
        <v>0</v>
      </c>
      <c r="N237" s="112"/>
      <c r="O237" s="135"/>
      <c r="P237" s="112"/>
      <c r="Q237" s="112"/>
      <c r="R237" s="112"/>
    </row>
    <row r="238" spans="1:18" s="113" customFormat="1" ht="12" customHeight="1">
      <c r="A238" s="110" t="s">
        <v>3</v>
      </c>
      <c r="B238" s="110" t="s">
        <v>75</v>
      </c>
      <c r="C238" s="228">
        <v>1140219119</v>
      </c>
      <c r="D238" s="229" t="s">
        <v>638</v>
      </c>
      <c r="E238" s="111" t="s">
        <v>6</v>
      </c>
      <c r="F238" s="111" t="s">
        <v>251</v>
      </c>
      <c r="G238" s="135">
        <v>-158</v>
      </c>
      <c r="H238" s="112" t="s">
        <v>249</v>
      </c>
      <c r="I238" s="112">
        <v>-2.9999999999999916E-2</v>
      </c>
      <c r="J238" s="112"/>
      <c r="K238" s="135">
        <v>0</v>
      </c>
      <c r="L238" s="112"/>
      <c r="M238" s="112">
        <v>0</v>
      </c>
      <c r="N238" s="112"/>
      <c r="O238" s="135"/>
      <c r="P238" s="112"/>
      <c r="Q238" s="112"/>
      <c r="R238" s="112"/>
    </row>
    <row r="239" spans="1:18" s="113" customFormat="1" ht="12" customHeight="1">
      <c r="A239" s="110" t="s">
        <v>3</v>
      </c>
      <c r="B239" s="110"/>
      <c r="C239" s="228">
        <v>1140219120</v>
      </c>
      <c r="D239" s="229" t="s">
        <v>639</v>
      </c>
      <c r="E239" s="111" t="s">
        <v>163</v>
      </c>
      <c r="F239" s="111" t="s">
        <v>251</v>
      </c>
      <c r="G239" s="135">
        <v>0</v>
      </c>
      <c r="H239" s="112" t="s">
        <v>249</v>
      </c>
      <c r="I239" s="112">
        <v>0</v>
      </c>
      <c r="J239" s="112"/>
      <c r="K239" s="135">
        <v>0</v>
      </c>
      <c r="L239" s="112"/>
      <c r="M239" s="112">
        <v>0</v>
      </c>
      <c r="N239" s="112"/>
      <c r="O239" s="135"/>
      <c r="P239" s="112"/>
      <c r="Q239" s="112"/>
      <c r="R239" s="112"/>
    </row>
    <row r="240" spans="1:18" s="113" customFormat="1" ht="12" customHeight="1">
      <c r="A240" s="110" t="s">
        <v>3</v>
      </c>
      <c r="B240" s="110"/>
      <c r="C240" s="228">
        <v>1140219121</v>
      </c>
      <c r="D240" s="229" t="s">
        <v>647</v>
      </c>
      <c r="E240" s="111" t="s">
        <v>6</v>
      </c>
      <c r="F240" s="111" t="s">
        <v>251</v>
      </c>
      <c r="G240" s="135">
        <v>0</v>
      </c>
      <c r="H240" s="112" t="s">
        <v>249</v>
      </c>
      <c r="I240" s="112">
        <v>0</v>
      </c>
      <c r="J240" s="112"/>
      <c r="K240" s="135">
        <v>0</v>
      </c>
      <c r="L240" s="112"/>
      <c r="M240" s="112">
        <v>0</v>
      </c>
      <c r="N240" s="112"/>
      <c r="O240" s="135"/>
      <c r="P240" s="112"/>
      <c r="Q240" s="112"/>
      <c r="R240" s="112"/>
    </row>
    <row r="241" spans="1:18" s="113" customFormat="1" ht="12" customHeight="1">
      <c r="A241" s="110" t="s">
        <v>3</v>
      </c>
      <c r="B241" s="110"/>
      <c r="C241" s="228">
        <v>1140219122</v>
      </c>
      <c r="D241" s="229" t="s">
        <v>648</v>
      </c>
      <c r="E241" s="111" t="s">
        <v>163</v>
      </c>
      <c r="F241" s="111" t="s">
        <v>251</v>
      </c>
      <c r="G241" s="135">
        <v>0</v>
      </c>
      <c r="H241" s="112" t="s">
        <v>249</v>
      </c>
      <c r="I241" s="112">
        <v>0</v>
      </c>
      <c r="J241" s="112"/>
      <c r="K241" s="135">
        <v>0</v>
      </c>
      <c r="L241" s="112"/>
      <c r="M241" s="112">
        <v>0</v>
      </c>
      <c r="N241" s="112"/>
      <c r="O241" s="135"/>
      <c r="P241" s="112"/>
      <c r="Q241" s="112"/>
      <c r="R241" s="112"/>
    </row>
    <row r="242" spans="1:18" s="113" customFormat="1" ht="12" customHeight="1">
      <c r="A242" s="110" t="s">
        <v>3</v>
      </c>
      <c r="B242" s="110"/>
      <c r="C242" s="228">
        <v>1140219123</v>
      </c>
      <c r="D242" s="229" t="s">
        <v>642</v>
      </c>
      <c r="E242" s="111" t="s">
        <v>6</v>
      </c>
      <c r="F242" s="111" t="s">
        <v>251</v>
      </c>
      <c r="G242" s="135">
        <v>0</v>
      </c>
      <c r="H242" s="112" t="s">
        <v>249</v>
      </c>
      <c r="I242" s="112">
        <v>0</v>
      </c>
      <c r="J242" s="112"/>
      <c r="K242" s="135">
        <v>0</v>
      </c>
      <c r="L242" s="112"/>
      <c r="M242" s="112">
        <v>0</v>
      </c>
      <c r="N242" s="112"/>
      <c r="O242" s="135"/>
      <c r="P242" s="112"/>
      <c r="Q242" s="112"/>
      <c r="R242" s="112"/>
    </row>
    <row r="243" spans="1:18" s="113" customFormat="1" ht="12" customHeight="1">
      <c r="A243" s="110" t="s">
        <v>3</v>
      </c>
      <c r="B243" s="110"/>
      <c r="C243" s="228">
        <v>1140219124</v>
      </c>
      <c r="D243" s="229" t="s">
        <v>643</v>
      </c>
      <c r="E243" s="111" t="s">
        <v>163</v>
      </c>
      <c r="F243" s="111" t="s">
        <v>251</v>
      </c>
      <c r="G243" s="135">
        <v>0</v>
      </c>
      <c r="H243" s="112" t="s">
        <v>249</v>
      </c>
      <c r="I243" s="112">
        <v>0</v>
      </c>
      <c r="J243" s="112"/>
      <c r="K243" s="135">
        <v>0</v>
      </c>
      <c r="L243" s="112"/>
      <c r="M243" s="112">
        <v>0</v>
      </c>
      <c r="N243" s="112"/>
      <c r="O243" s="135"/>
      <c r="P243" s="112"/>
      <c r="Q243" s="112"/>
      <c r="R243" s="112"/>
    </row>
    <row r="244" spans="1:18" s="113" customFormat="1" ht="12" customHeight="1">
      <c r="A244" s="110" t="s">
        <v>3</v>
      </c>
      <c r="B244" s="110"/>
      <c r="C244" s="228">
        <v>1140219125</v>
      </c>
      <c r="D244" s="229" t="s">
        <v>649</v>
      </c>
      <c r="E244" s="111" t="s">
        <v>6</v>
      </c>
      <c r="F244" s="111" t="s">
        <v>251</v>
      </c>
      <c r="G244" s="135">
        <v>0</v>
      </c>
      <c r="H244" s="112" t="s">
        <v>249</v>
      </c>
      <c r="I244" s="112">
        <v>0</v>
      </c>
      <c r="J244" s="112"/>
      <c r="K244" s="135">
        <v>0</v>
      </c>
      <c r="L244" s="112"/>
      <c r="M244" s="112">
        <v>0</v>
      </c>
      <c r="N244" s="112"/>
      <c r="O244" s="135"/>
      <c r="P244" s="112"/>
      <c r="Q244" s="112"/>
      <c r="R244" s="112"/>
    </row>
    <row r="245" spans="1:18" s="113" customFormat="1" ht="12" customHeight="1">
      <c r="A245" s="110" t="s">
        <v>3</v>
      </c>
      <c r="B245" s="110"/>
      <c r="C245" s="228">
        <v>1140219126</v>
      </c>
      <c r="D245" s="229" t="s">
        <v>649</v>
      </c>
      <c r="E245" s="111" t="s">
        <v>6</v>
      </c>
      <c r="F245" s="111" t="s">
        <v>251</v>
      </c>
      <c r="G245" s="135">
        <v>0</v>
      </c>
      <c r="H245" s="112"/>
      <c r="I245" s="112">
        <v>0</v>
      </c>
      <c r="J245" s="112"/>
      <c r="K245" s="135">
        <v>0</v>
      </c>
      <c r="L245" s="112"/>
      <c r="M245" s="112">
        <v>0</v>
      </c>
      <c r="N245" s="112"/>
      <c r="O245" s="135"/>
      <c r="P245" s="112"/>
      <c r="Q245" s="112"/>
      <c r="R245" s="112"/>
    </row>
    <row r="246" spans="1:18" s="113" customFormat="1" ht="12" customHeight="1">
      <c r="A246" s="110" t="s">
        <v>3</v>
      </c>
      <c r="B246" s="110"/>
      <c r="C246" s="228">
        <v>1140219127</v>
      </c>
      <c r="D246" s="229" t="s">
        <v>650</v>
      </c>
      <c r="E246" s="111" t="s">
        <v>6</v>
      </c>
      <c r="F246" s="111" t="s">
        <v>251</v>
      </c>
      <c r="G246" s="135">
        <v>0</v>
      </c>
      <c r="H246" s="112"/>
      <c r="I246" s="112">
        <v>0</v>
      </c>
      <c r="J246" s="112"/>
      <c r="K246" s="135">
        <v>0</v>
      </c>
      <c r="L246" s="112"/>
      <c r="M246" s="112">
        <v>0</v>
      </c>
      <c r="N246" s="112"/>
      <c r="O246" s="135"/>
      <c r="P246" s="112"/>
      <c r="Q246" s="112"/>
      <c r="R246" s="112"/>
    </row>
    <row r="247" spans="1:18" s="113" customFormat="1" ht="12" customHeight="1">
      <c r="A247" s="110" t="s">
        <v>3</v>
      </c>
      <c r="B247" s="110"/>
      <c r="C247" s="228">
        <v>1140219128</v>
      </c>
      <c r="D247" s="229" t="s">
        <v>650</v>
      </c>
      <c r="E247" s="111" t="s">
        <v>6</v>
      </c>
      <c r="F247" s="111" t="s">
        <v>251</v>
      </c>
      <c r="G247" s="135">
        <v>0</v>
      </c>
      <c r="H247" s="112"/>
      <c r="I247" s="112">
        <v>0</v>
      </c>
      <c r="J247" s="112"/>
      <c r="K247" s="135">
        <v>0</v>
      </c>
      <c r="L247" s="112"/>
      <c r="M247" s="112">
        <v>0</v>
      </c>
      <c r="N247" s="112"/>
      <c r="O247" s="135"/>
      <c r="P247" s="112"/>
      <c r="Q247" s="112"/>
      <c r="R247" s="112"/>
    </row>
    <row r="248" spans="1:18" s="113" customFormat="1" ht="12" customHeight="1">
      <c r="A248" s="110" t="s">
        <v>3</v>
      </c>
      <c r="B248" s="110"/>
      <c r="C248" s="228">
        <v>1140219129</v>
      </c>
      <c r="D248" s="229" t="s">
        <v>651</v>
      </c>
      <c r="E248" s="111" t="s">
        <v>6</v>
      </c>
      <c r="F248" s="111" t="s">
        <v>251</v>
      </c>
      <c r="G248" s="135">
        <v>0</v>
      </c>
      <c r="H248" s="112"/>
      <c r="I248" s="112">
        <v>0</v>
      </c>
      <c r="J248" s="112"/>
      <c r="K248" s="135">
        <v>0</v>
      </c>
      <c r="L248" s="112"/>
      <c r="M248" s="112">
        <v>0</v>
      </c>
      <c r="N248" s="112"/>
      <c r="O248" s="135"/>
      <c r="P248" s="112"/>
      <c r="Q248" s="112"/>
      <c r="R248" s="112"/>
    </row>
    <row r="249" spans="1:18" s="113" customFormat="1" ht="12" customHeight="1">
      <c r="A249" s="110" t="s">
        <v>3</v>
      </c>
      <c r="B249" s="110"/>
      <c r="C249" s="228">
        <v>1140219130</v>
      </c>
      <c r="D249" s="229" t="s">
        <v>652</v>
      </c>
      <c r="E249" s="111" t="s">
        <v>163</v>
      </c>
      <c r="F249" s="111" t="s">
        <v>251</v>
      </c>
      <c r="G249" s="135">
        <v>0</v>
      </c>
      <c r="H249" s="112" t="s">
        <v>249</v>
      </c>
      <c r="I249" s="112">
        <v>0</v>
      </c>
      <c r="J249" s="112"/>
      <c r="K249" s="135">
        <v>0</v>
      </c>
      <c r="L249" s="112"/>
      <c r="M249" s="112">
        <v>0</v>
      </c>
      <c r="N249" s="112"/>
      <c r="O249" s="135"/>
      <c r="P249" s="112"/>
      <c r="Q249" s="112"/>
      <c r="R249" s="112"/>
    </row>
    <row r="250" spans="1:18" s="113" customFormat="1" ht="12" customHeight="1">
      <c r="A250" s="110" t="s">
        <v>3</v>
      </c>
      <c r="B250" s="110"/>
      <c r="C250" s="228">
        <v>11402192</v>
      </c>
      <c r="D250" s="229" t="s">
        <v>440</v>
      </c>
      <c r="E250" s="111" t="s">
        <v>6</v>
      </c>
      <c r="F250" s="111" t="s">
        <v>250</v>
      </c>
      <c r="G250" s="135">
        <v>0</v>
      </c>
      <c r="H250" s="112" t="s">
        <v>249</v>
      </c>
      <c r="I250" s="112">
        <v>0</v>
      </c>
      <c r="J250" s="112"/>
      <c r="K250" s="135">
        <v>0</v>
      </c>
      <c r="L250" s="112"/>
      <c r="M250" s="112">
        <v>0</v>
      </c>
      <c r="N250" s="112"/>
      <c r="O250" s="135"/>
      <c r="P250" s="112"/>
      <c r="Q250" s="112"/>
      <c r="R250" s="112"/>
    </row>
    <row r="251" spans="1:18" s="113" customFormat="1" ht="12" customHeight="1">
      <c r="A251" s="110" t="s">
        <v>3</v>
      </c>
      <c r="B251" s="110"/>
      <c r="C251" s="228">
        <v>1140219201</v>
      </c>
      <c r="D251" s="229" t="s">
        <v>653</v>
      </c>
      <c r="E251" s="111" t="s">
        <v>6</v>
      </c>
      <c r="F251" s="111" t="s">
        <v>251</v>
      </c>
      <c r="G251" s="135">
        <v>0</v>
      </c>
      <c r="H251" s="112" t="s">
        <v>249</v>
      </c>
      <c r="I251" s="112">
        <v>0</v>
      </c>
      <c r="J251" s="112"/>
      <c r="K251" s="135">
        <v>0</v>
      </c>
      <c r="L251" s="112"/>
      <c r="M251" s="112">
        <v>0</v>
      </c>
      <c r="N251" s="112"/>
      <c r="O251" s="135"/>
      <c r="P251" s="112"/>
      <c r="Q251" s="112"/>
      <c r="R251" s="112"/>
    </row>
    <row r="252" spans="1:18" s="113" customFormat="1" ht="12" customHeight="1">
      <c r="A252" s="110" t="s">
        <v>3</v>
      </c>
      <c r="B252" s="110"/>
      <c r="C252" s="228">
        <v>1140219202</v>
      </c>
      <c r="D252" s="229" t="s">
        <v>654</v>
      </c>
      <c r="E252" s="111" t="s">
        <v>163</v>
      </c>
      <c r="F252" s="111" t="s">
        <v>251</v>
      </c>
      <c r="G252" s="135">
        <v>0</v>
      </c>
      <c r="H252" s="112" t="s">
        <v>249</v>
      </c>
      <c r="I252" s="112">
        <v>0</v>
      </c>
      <c r="J252" s="112"/>
      <c r="K252" s="135">
        <v>0</v>
      </c>
      <c r="L252" s="112"/>
      <c r="M252" s="112">
        <v>0</v>
      </c>
      <c r="N252" s="112"/>
      <c r="O252" s="135"/>
      <c r="P252" s="112"/>
      <c r="Q252" s="112"/>
      <c r="R252" s="112"/>
    </row>
    <row r="253" spans="1:18" s="113" customFormat="1" ht="12" customHeight="1">
      <c r="A253" s="110" t="s">
        <v>3</v>
      </c>
      <c r="B253" s="110" t="s">
        <v>75</v>
      </c>
      <c r="C253" s="228">
        <v>1140219203</v>
      </c>
      <c r="D253" s="229" t="s">
        <v>655</v>
      </c>
      <c r="E253" s="111" t="s">
        <v>6</v>
      </c>
      <c r="F253" s="111" t="s">
        <v>251</v>
      </c>
      <c r="G253" s="135">
        <v>12575722</v>
      </c>
      <c r="H253" s="112" t="s">
        <v>249</v>
      </c>
      <c r="I253" s="112">
        <v>2003.2899999999991</v>
      </c>
      <c r="J253" s="112"/>
      <c r="K253" s="135">
        <v>0</v>
      </c>
      <c r="L253" s="112"/>
      <c r="M253" s="112">
        <v>0</v>
      </c>
      <c r="N253" s="112"/>
      <c r="O253" s="135"/>
      <c r="P253" s="112"/>
      <c r="Q253" s="112"/>
      <c r="R253" s="112"/>
    </row>
    <row r="254" spans="1:18" s="113" customFormat="1" ht="12" customHeight="1">
      <c r="A254" s="110" t="s">
        <v>3</v>
      </c>
      <c r="B254" s="110"/>
      <c r="C254" s="228">
        <v>1140219204</v>
      </c>
      <c r="D254" s="229" t="s">
        <v>656</v>
      </c>
      <c r="E254" s="111" t="s">
        <v>163</v>
      </c>
      <c r="F254" s="111" t="s">
        <v>251</v>
      </c>
      <c r="G254" s="135">
        <v>0</v>
      </c>
      <c r="H254" s="112" t="s">
        <v>249</v>
      </c>
      <c r="I254" s="112">
        <v>0</v>
      </c>
      <c r="J254" s="112"/>
      <c r="K254" s="135">
        <v>0</v>
      </c>
      <c r="L254" s="112"/>
      <c r="M254" s="112">
        <v>0</v>
      </c>
      <c r="N254" s="112"/>
      <c r="O254" s="135"/>
      <c r="P254" s="112"/>
      <c r="Q254" s="112"/>
      <c r="R254" s="112"/>
    </row>
    <row r="255" spans="1:18" s="113" customFormat="1" ht="12" customHeight="1">
      <c r="A255" s="110" t="s">
        <v>3</v>
      </c>
      <c r="B255" s="110" t="s">
        <v>75</v>
      </c>
      <c r="C255" s="228">
        <v>1140219205</v>
      </c>
      <c r="D255" s="229" t="s">
        <v>374</v>
      </c>
      <c r="E255" s="111" t="s">
        <v>6</v>
      </c>
      <c r="F255" s="111" t="s">
        <v>251</v>
      </c>
      <c r="G255" s="135">
        <v>15106869</v>
      </c>
      <c r="H255" s="112" t="s">
        <v>249</v>
      </c>
      <c r="I255" s="112">
        <v>2406.5</v>
      </c>
      <c r="J255" s="112"/>
      <c r="K255" s="135">
        <v>344638</v>
      </c>
      <c r="L255" s="112"/>
      <c r="M255" s="112">
        <v>50.010000000000005</v>
      </c>
      <c r="N255" s="112"/>
      <c r="O255" s="135"/>
      <c r="P255" s="112"/>
      <c r="Q255" s="112"/>
      <c r="R255" s="112"/>
    </row>
    <row r="256" spans="1:18" s="113" customFormat="1" ht="12" customHeight="1">
      <c r="A256" s="110" t="s">
        <v>3</v>
      </c>
      <c r="B256" s="110" t="s">
        <v>75</v>
      </c>
      <c r="C256" s="228">
        <v>1140219206</v>
      </c>
      <c r="D256" s="229" t="s">
        <v>375</v>
      </c>
      <c r="E256" s="111" t="s">
        <v>163</v>
      </c>
      <c r="F256" s="111" t="s">
        <v>251</v>
      </c>
      <c r="G256" s="135">
        <v>7015653</v>
      </c>
      <c r="H256" s="112" t="s">
        <v>249</v>
      </c>
      <c r="I256" s="112">
        <v>1117.58</v>
      </c>
      <c r="J256" s="112"/>
      <c r="K256" s="135">
        <v>26019906</v>
      </c>
      <c r="L256" s="112"/>
      <c r="M256" s="112">
        <v>3775.4000000000005</v>
      </c>
      <c r="N256" s="112"/>
      <c r="O256" s="135"/>
      <c r="P256" s="112"/>
      <c r="Q256" s="112"/>
      <c r="R256" s="112"/>
    </row>
    <row r="257" spans="1:18" s="113" customFormat="1" ht="12" customHeight="1">
      <c r="A257" s="110" t="s">
        <v>3</v>
      </c>
      <c r="B257" s="110" t="s">
        <v>75</v>
      </c>
      <c r="C257" s="228">
        <v>1140219207</v>
      </c>
      <c r="D257" s="229" t="s">
        <v>376</v>
      </c>
      <c r="E257" s="111" t="s">
        <v>6</v>
      </c>
      <c r="F257" s="111" t="s">
        <v>251</v>
      </c>
      <c r="G257" s="135">
        <v>95313978</v>
      </c>
      <c r="H257" s="112" t="s">
        <v>249</v>
      </c>
      <c r="I257" s="112">
        <v>15183.330000000004</v>
      </c>
      <c r="J257" s="112"/>
      <c r="K257" s="135">
        <v>0</v>
      </c>
      <c r="L257" s="112"/>
      <c r="M257" s="112">
        <v>0</v>
      </c>
      <c r="N257" s="112"/>
      <c r="O257" s="135"/>
      <c r="P257" s="112"/>
      <c r="Q257" s="112"/>
      <c r="R257" s="112"/>
    </row>
    <row r="258" spans="1:18" s="113" customFormat="1" ht="12" customHeight="1">
      <c r="A258" s="110" t="s">
        <v>3</v>
      </c>
      <c r="B258" s="110"/>
      <c r="C258" s="228">
        <v>1140219208</v>
      </c>
      <c r="D258" s="229" t="s">
        <v>657</v>
      </c>
      <c r="E258" s="111" t="s">
        <v>163</v>
      </c>
      <c r="F258" s="111" t="s">
        <v>251</v>
      </c>
      <c r="G258" s="135">
        <v>0</v>
      </c>
      <c r="H258" s="112" t="s">
        <v>249</v>
      </c>
      <c r="I258" s="112">
        <v>0</v>
      </c>
      <c r="J258" s="112"/>
      <c r="K258" s="135">
        <v>0</v>
      </c>
      <c r="L258" s="112"/>
      <c r="M258" s="112">
        <v>0</v>
      </c>
      <c r="N258" s="112"/>
      <c r="O258" s="135"/>
      <c r="P258" s="112"/>
      <c r="Q258" s="112"/>
      <c r="R258" s="112"/>
    </row>
    <row r="259" spans="1:18" s="113" customFormat="1" ht="12" customHeight="1">
      <c r="A259" s="110" t="s">
        <v>3</v>
      </c>
      <c r="B259" s="110"/>
      <c r="C259" s="228">
        <v>1140219209</v>
      </c>
      <c r="D259" s="229" t="s">
        <v>658</v>
      </c>
      <c r="E259" s="111" t="s">
        <v>6</v>
      </c>
      <c r="F259" s="111" t="s">
        <v>251</v>
      </c>
      <c r="G259" s="135">
        <v>0</v>
      </c>
      <c r="H259" s="112" t="s">
        <v>249</v>
      </c>
      <c r="I259" s="112">
        <v>0</v>
      </c>
      <c r="J259" s="112"/>
      <c r="K259" s="135">
        <v>0</v>
      </c>
      <c r="L259" s="112"/>
      <c r="M259" s="112">
        <v>0</v>
      </c>
      <c r="N259" s="112"/>
      <c r="O259" s="135"/>
      <c r="P259" s="112"/>
      <c r="Q259" s="112"/>
      <c r="R259" s="112"/>
    </row>
    <row r="260" spans="1:18" s="113" customFormat="1" ht="12" customHeight="1">
      <c r="A260" s="110" t="s">
        <v>3</v>
      </c>
      <c r="B260" s="110"/>
      <c r="C260" s="228">
        <v>1140219210</v>
      </c>
      <c r="D260" s="229" t="s">
        <v>659</v>
      </c>
      <c r="E260" s="111" t="s">
        <v>163</v>
      </c>
      <c r="F260" s="111" t="s">
        <v>251</v>
      </c>
      <c r="G260" s="135">
        <v>0</v>
      </c>
      <c r="H260" s="112" t="s">
        <v>249</v>
      </c>
      <c r="I260" s="112">
        <v>0</v>
      </c>
      <c r="J260" s="112"/>
      <c r="K260" s="135">
        <v>0</v>
      </c>
      <c r="L260" s="112"/>
      <c r="M260" s="112">
        <v>0</v>
      </c>
      <c r="N260" s="112"/>
      <c r="O260" s="135"/>
      <c r="P260" s="112"/>
      <c r="Q260" s="112"/>
      <c r="R260" s="112"/>
    </row>
    <row r="261" spans="1:18" s="113" customFormat="1" ht="12" customHeight="1">
      <c r="A261" s="110" t="s">
        <v>3</v>
      </c>
      <c r="B261" s="110"/>
      <c r="C261" s="228">
        <v>1140219211</v>
      </c>
      <c r="D261" s="229" t="s">
        <v>660</v>
      </c>
      <c r="E261" s="111" t="s">
        <v>6</v>
      </c>
      <c r="F261" s="111" t="s">
        <v>251</v>
      </c>
      <c r="G261" s="135">
        <v>0</v>
      </c>
      <c r="H261" s="112" t="s">
        <v>249</v>
      </c>
      <c r="I261" s="112">
        <v>0</v>
      </c>
      <c r="J261" s="112"/>
      <c r="K261" s="135">
        <v>0</v>
      </c>
      <c r="L261" s="112"/>
      <c r="M261" s="112">
        <v>0</v>
      </c>
      <c r="N261" s="112"/>
      <c r="O261" s="135"/>
      <c r="P261" s="112"/>
      <c r="Q261" s="112"/>
      <c r="R261" s="112"/>
    </row>
    <row r="262" spans="1:18" s="113" customFormat="1" ht="12" customHeight="1">
      <c r="A262" s="110" t="s">
        <v>3</v>
      </c>
      <c r="B262" s="110"/>
      <c r="C262" s="228">
        <v>1140219212</v>
      </c>
      <c r="D262" s="229" t="s">
        <v>661</v>
      </c>
      <c r="E262" s="111" t="s">
        <v>163</v>
      </c>
      <c r="F262" s="111" t="s">
        <v>251</v>
      </c>
      <c r="G262" s="135">
        <v>0</v>
      </c>
      <c r="H262" s="112" t="s">
        <v>249</v>
      </c>
      <c r="I262" s="112">
        <v>0</v>
      </c>
      <c r="J262" s="112"/>
      <c r="K262" s="135">
        <v>0</v>
      </c>
      <c r="L262" s="112"/>
      <c r="M262" s="112">
        <v>0</v>
      </c>
      <c r="N262" s="112"/>
      <c r="O262" s="135"/>
      <c r="P262" s="112"/>
      <c r="Q262" s="112"/>
      <c r="R262" s="112"/>
    </row>
    <row r="263" spans="1:18" s="113" customFormat="1" ht="12" customHeight="1">
      <c r="A263" s="110" t="s">
        <v>3</v>
      </c>
      <c r="B263" s="110"/>
      <c r="C263" s="228">
        <v>1140219213</v>
      </c>
      <c r="D263" s="229" t="s">
        <v>662</v>
      </c>
      <c r="E263" s="111" t="s">
        <v>6</v>
      </c>
      <c r="F263" s="111" t="s">
        <v>251</v>
      </c>
      <c r="G263" s="135">
        <v>0</v>
      </c>
      <c r="H263" s="112" t="s">
        <v>249</v>
      </c>
      <c r="I263" s="112">
        <v>0</v>
      </c>
      <c r="J263" s="112"/>
      <c r="K263" s="135">
        <v>0</v>
      </c>
      <c r="L263" s="112"/>
      <c r="M263" s="112">
        <v>0</v>
      </c>
      <c r="N263" s="112"/>
      <c r="O263" s="135"/>
      <c r="P263" s="112"/>
      <c r="Q263" s="112"/>
      <c r="R263" s="112"/>
    </row>
    <row r="264" spans="1:18" s="113" customFormat="1" ht="12" customHeight="1">
      <c r="A264" s="110" t="s">
        <v>3</v>
      </c>
      <c r="B264" s="110"/>
      <c r="C264" s="228">
        <v>1140219214</v>
      </c>
      <c r="D264" s="229" t="s">
        <v>654</v>
      </c>
      <c r="E264" s="111" t="s">
        <v>163</v>
      </c>
      <c r="F264" s="111" t="s">
        <v>251</v>
      </c>
      <c r="G264" s="135">
        <v>0</v>
      </c>
      <c r="H264" s="112" t="s">
        <v>249</v>
      </c>
      <c r="I264" s="112">
        <v>0</v>
      </c>
      <c r="J264" s="112"/>
      <c r="K264" s="135">
        <v>0</v>
      </c>
      <c r="L264" s="112"/>
      <c r="M264" s="112">
        <v>0</v>
      </c>
      <c r="N264" s="112"/>
      <c r="O264" s="135"/>
      <c r="P264" s="112"/>
      <c r="Q264" s="112"/>
      <c r="R264" s="112"/>
    </row>
    <row r="265" spans="1:18" s="113" customFormat="1" ht="12" customHeight="1">
      <c r="A265" s="110" t="s">
        <v>3</v>
      </c>
      <c r="B265" s="110"/>
      <c r="C265" s="228">
        <v>1140219215</v>
      </c>
      <c r="D265" s="229" t="s">
        <v>655</v>
      </c>
      <c r="E265" s="111" t="s">
        <v>6</v>
      </c>
      <c r="F265" s="111" t="s">
        <v>251</v>
      </c>
      <c r="G265" s="135">
        <v>0</v>
      </c>
      <c r="H265" s="112" t="s">
        <v>249</v>
      </c>
      <c r="I265" s="112">
        <v>0</v>
      </c>
      <c r="J265" s="112"/>
      <c r="K265" s="135">
        <v>0</v>
      </c>
      <c r="L265" s="112"/>
      <c r="M265" s="112">
        <v>0</v>
      </c>
      <c r="N265" s="112"/>
      <c r="O265" s="135"/>
      <c r="P265" s="112"/>
      <c r="Q265" s="112"/>
      <c r="R265" s="112"/>
    </row>
    <row r="266" spans="1:18" s="113" customFormat="1" ht="12" customHeight="1">
      <c r="A266" s="110" t="s">
        <v>3</v>
      </c>
      <c r="B266" s="110"/>
      <c r="C266" s="228">
        <v>1140219216</v>
      </c>
      <c r="D266" s="229" t="s">
        <v>656</v>
      </c>
      <c r="E266" s="111" t="s">
        <v>163</v>
      </c>
      <c r="F266" s="111" t="s">
        <v>251</v>
      </c>
      <c r="G266" s="135">
        <v>0</v>
      </c>
      <c r="H266" s="112" t="s">
        <v>249</v>
      </c>
      <c r="I266" s="112">
        <v>0</v>
      </c>
      <c r="J266" s="112"/>
      <c r="K266" s="135">
        <v>0</v>
      </c>
      <c r="L266" s="112"/>
      <c r="M266" s="112">
        <v>0</v>
      </c>
      <c r="N266" s="112"/>
      <c r="O266" s="135"/>
      <c r="P266" s="112"/>
      <c r="Q266" s="112"/>
      <c r="R266" s="112"/>
    </row>
    <row r="267" spans="1:18" s="113" customFormat="1" ht="12" customHeight="1">
      <c r="A267" s="110" t="s">
        <v>3</v>
      </c>
      <c r="B267" s="110"/>
      <c r="C267" s="228">
        <v>1140219217</v>
      </c>
      <c r="D267" s="229" t="s">
        <v>663</v>
      </c>
      <c r="E267" s="111" t="s">
        <v>6</v>
      </c>
      <c r="F267" s="111" t="s">
        <v>251</v>
      </c>
      <c r="G267" s="135">
        <v>0</v>
      </c>
      <c r="H267" s="112" t="s">
        <v>249</v>
      </c>
      <c r="I267" s="112">
        <v>0</v>
      </c>
      <c r="J267" s="112"/>
      <c r="K267" s="135">
        <v>0</v>
      </c>
      <c r="L267" s="112"/>
      <c r="M267" s="112">
        <v>0</v>
      </c>
      <c r="N267" s="112"/>
      <c r="O267" s="135"/>
      <c r="P267" s="112"/>
      <c r="Q267" s="112"/>
      <c r="R267" s="112"/>
    </row>
    <row r="268" spans="1:18" s="113" customFormat="1" ht="12" customHeight="1">
      <c r="A268" s="110" t="s">
        <v>3</v>
      </c>
      <c r="B268" s="110" t="s">
        <v>75</v>
      </c>
      <c r="C268" s="228">
        <v>1140219218</v>
      </c>
      <c r="D268" s="229" t="s">
        <v>664</v>
      </c>
      <c r="E268" s="111" t="s">
        <v>163</v>
      </c>
      <c r="F268" s="111" t="s">
        <v>251</v>
      </c>
      <c r="G268" s="135">
        <v>4379589</v>
      </c>
      <c r="H268" s="112" t="s">
        <v>249</v>
      </c>
      <c r="I268" s="112">
        <v>697.66</v>
      </c>
      <c r="J268" s="112"/>
      <c r="K268" s="135">
        <v>0</v>
      </c>
      <c r="L268" s="112"/>
      <c r="M268" s="112">
        <v>0</v>
      </c>
      <c r="N268" s="112"/>
      <c r="O268" s="135"/>
      <c r="P268" s="112"/>
      <c r="Q268" s="112"/>
      <c r="R268" s="112"/>
    </row>
    <row r="269" spans="1:18" s="113" customFormat="1" ht="12" customHeight="1">
      <c r="A269" s="110" t="s">
        <v>3</v>
      </c>
      <c r="B269" s="110"/>
      <c r="C269" s="228">
        <v>1140219219</v>
      </c>
      <c r="D269" s="229" t="s">
        <v>376</v>
      </c>
      <c r="E269" s="111" t="s">
        <v>6</v>
      </c>
      <c r="F269" s="111" t="s">
        <v>251</v>
      </c>
      <c r="G269" s="135">
        <v>0</v>
      </c>
      <c r="H269" s="112" t="s">
        <v>249</v>
      </c>
      <c r="I269" s="112">
        <v>0</v>
      </c>
      <c r="J269" s="112"/>
      <c r="K269" s="135">
        <v>0</v>
      </c>
      <c r="L269" s="112"/>
      <c r="M269" s="112">
        <v>0</v>
      </c>
      <c r="N269" s="112"/>
      <c r="O269" s="135"/>
      <c r="P269" s="112"/>
      <c r="Q269" s="112"/>
      <c r="R269" s="112"/>
    </row>
    <row r="270" spans="1:18" s="113" customFormat="1" ht="12" customHeight="1">
      <c r="A270" s="110" t="s">
        <v>3</v>
      </c>
      <c r="B270" s="110"/>
      <c r="C270" s="228">
        <v>1140219220</v>
      </c>
      <c r="D270" s="229" t="s">
        <v>657</v>
      </c>
      <c r="E270" s="111" t="s">
        <v>163</v>
      </c>
      <c r="F270" s="111" t="s">
        <v>251</v>
      </c>
      <c r="G270" s="135">
        <v>0</v>
      </c>
      <c r="H270" s="112" t="s">
        <v>249</v>
      </c>
      <c r="I270" s="112">
        <v>0</v>
      </c>
      <c r="J270" s="112"/>
      <c r="K270" s="135">
        <v>0</v>
      </c>
      <c r="L270" s="112"/>
      <c r="M270" s="112">
        <v>0</v>
      </c>
      <c r="N270" s="112"/>
      <c r="O270" s="135"/>
      <c r="P270" s="112"/>
      <c r="Q270" s="112"/>
      <c r="R270" s="112"/>
    </row>
    <row r="271" spans="1:18" s="113" customFormat="1" ht="12" customHeight="1">
      <c r="A271" s="110" t="s">
        <v>3</v>
      </c>
      <c r="B271" s="110"/>
      <c r="C271" s="228">
        <v>1140219221</v>
      </c>
      <c r="D271" s="229" t="s">
        <v>665</v>
      </c>
      <c r="E271" s="111" t="s">
        <v>6</v>
      </c>
      <c r="F271" s="111" t="s">
        <v>251</v>
      </c>
      <c r="G271" s="135">
        <v>0</v>
      </c>
      <c r="H271" s="112" t="s">
        <v>249</v>
      </c>
      <c r="I271" s="112">
        <v>0</v>
      </c>
      <c r="J271" s="112"/>
      <c r="K271" s="135">
        <v>0</v>
      </c>
      <c r="L271" s="112"/>
      <c r="M271" s="112">
        <v>0</v>
      </c>
      <c r="N271" s="112"/>
      <c r="O271" s="135"/>
      <c r="P271" s="112"/>
      <c r="Q271" s="112"/>
      <c r="R271" s="112"/>
    </row>
    <row r="272" spans="1:18" s="113" customFormat="1" ht="12" customHeight="1">
      <c r="A272" s="110" t="s">
        <v>3</v>
      </c>
      <c r="B272" s="110"/>
      <c r="C272" s="228">
        <v>1140219222</v>
      </c>
      <c r="D272" s="229" t="s">
        <v>666</v>
      </c>
      <c r="E272" s="111" t="s">
        <v>163</v>
      </c>
      <c r="F272" s="111" t="s">
        <v>251</v>
      </c>
      <c r="G272" s="135">
        <v>0</v>
      </c>
      <c r="H272" s="112" t="s">
        <v>249</v>
      </c>
      <c r="I272" s="112">
        <v>0</v>
      </c>
      <c r="J272" s="112"/>
      <c r="K272" s="135">
        <v>0</v>
      </c>
      <c r="L272" s="112"/>
      <c r="M272" s="112">
        <v>0</v>
      </c>
      <c r="N272" s="112"/>
      <c r="O272" s="135"/>
      <c r="P272" s="112"/>
      <c r="Q272" s="112"/>
      <c r="R272" s="112"/>
    </row>
    <row r="273" spans="1:18" s="113" customFormat="1" ht="12" customHeight="1">
      <c r="A273" s="110" t="s">
        <v>3</v>
      </c>
      <c r="B273" s="110"/>
      <c r="C273" s="228">
        <v>1140219223</v>
      </c>
      <c r="D273" s="229" t="s">
        <v>660</v>
      </c>
      <c r="E273" s="111" t="s">
        <v>6</v>
      </c>
      <c r="F273" s="111" t="s">
        <v>251</v>
      </c>
      <c r="G273" s="135">
        <v>0</v>
      </c>
      <c r="H273" s="112" t="s">
        <v>249</v>
      </c>
      <c r="I273" s="112">
        <v>0</v>
      </c>
      <c r="J273" s="112"/>
      <c r="K273" s="135">
        <v>0</v>
      </c>
      <c r="L273" s="112"/>
      <c r="M273" s="112">
        <v>0</v>
      </c>
      <c r="N273" s="112"/>
      <c r="O273" s="135"/>
      <c r="P273" s="112"/>
      <c r="Q273" s="112"/>
      <c r="R273" s="112"/>
    </row>
    <row r="274" spans="1:18" s="113" customFormat="1" ht="12" customHeight="1">
      <c r="A274" s="110" t="s">
        <v>3</v>
      </c>
      <c r="B274" s="110"/>
      <c r="C274" s="228">
        <v>1140219224</v>
      </c>
      <c r="D274" s="229" t="s">
        <v>661</v>
      </c>
      <c r="E274" s="111" t="s">
        <v>163</v>
      </c>
      <c r="F274" s="111" t="s">
        <v>251</v>
      </c>
      <c r="G274" s="135">
        <v>0</v>
      </c>
      <c r="H274" s="112" t="s">
        <v>249</v>
      </c>
      <c r="I274" s="112">
        <v>0</v>
      </c>
      <c r="J274" s="112"/>
      <c r="K274" s="135">
        <v>0</v>
      </c>
      <c r="L274" s="112"/>
      <c r="M274" s="112">
        <v>0</v>
      </c>
      <c r="N274" s="112"/>
      <c r="O274" s="135"/>
      <c r="P274" s="112"/>
      <c r="Q274" s="112"/>
      <c r="R274" s="112"/>
    </row>
    <row r="275" spans="1:18" s="113" customFormat="1" ht="12" customHeight="1">
      <c r="A275" s="110" t="s">
        <v>3</v>
      </c>
      <c r="B275" s="110"/>
      <c r="C275" s="228">
        <v>1140219225</v>
      </c>
      <c r="D275" s="229" t="s">
        <v>667</v>
      </c>
      <c r="E275" s="111" t="s">
        <v>6</v>
      </c>
      <c r="F275" s="111" t="s">
        <v>251</v>
      </c>
      <c r="G275" s="135">
        <v>0</v>
      </c>
      <c r="H275" s="112" t="s">
        <v>249</v>
      </c>
      <c r="I275" s="112">
        <v>0</v>
      </c>
      <c r="J275" s="112"/>
      <c r="K275" s="135">
        <v>0</v>
      </c>
      <c r="L275" s="112"/>
      <c r="M275" s="112">
        <v>0</v>
      </c>
      <c r="N275" s="112"/>
      <c r="O275" s="135"/>
      <c r="P275" s="112"/>
      <c r="Q275" s="112"/>
      <c r="R275" s="112"/>
    </row>
    <row r="276" spans="1:18" s="113" customFormat="1" ht="12" customHeight="1">
      <c r="A276" s="110" t="s">
        <v>3</v>
      </c>
      <c r="B276" s="110"/>
      <c r="C276" s="228">
        <v>1140219226</v>
      </c>
      <c r="D276" s="229" t="s">
        <v>667</v>
      </c>
      <c r="E276" s="111" t="s">
        <v>6</v>
      </c>
      <c r="F276" s="111" t="s">
        <v>251</v>
      </c>
      <c r="G276" s="135">
        <v>0</v>
      </c>
      <c r="H276" s="112" t="s">
        <v>249</v>
      </c>
      <c r="I276" s="112">
        <v>0</v>
      </c>
      <c r="J276" s="112"/>
      <c r="K276" s="135">
        <v>0</v>
      </c>
      <c r="L276" s="112"/>
      <c r="M276" s="112">
        <v>0</v>
      </c>
      <c r="N276" s="112"/>
      <c r="O276" s="135"/>
      <c r="P276" s="112"/>
      <c r="Q276" s="112"/>
      <c r="R276" s="112"/>
    </row>
    <row r="277" spans="1:18" s="113" customFormat="1" ht="12" customHeight="1">
      <c r="A277" s="110" t="s">
        <v>3</v>
      </c>
      <c r="B277" s="110"/>
      <c r="C277" s="228">
        <v>1140219227</v>
      </c>
      <c r="D277" s="229" t="s">
        <v>668</v>
      </c>
      <c r="E277" s="111" t="s">
        <v>6</v>
      </c>
      <c r="F277" s="111" t="s">
        <v>251</v>
      </c>
      <c r="G277" s="135">
        <v>0</v>
      </c>
      <c r="H277" s="112" t="s">
        <v>249</v>
      </c>
      <c r="I277" s="112">
        <v>0</v>
      </c>
      <c r="J277" s="112"/>
      <c r="K277" s="135">
        <v>0</v>
      </c>
      <c r="L277" s="112"/>
      <c r="M277" s="112">
        <v>0</v>
      </c>
      <c r="N277" s="112"/>
      <c r="O277" s="135"/>
      <c r="P277" s="112"/>
      <c r="Q277" s="112"/>
      <c r="R277" s="112"/>
    </row>
    <row r="278" spans="1:18" s="113" customFormat="1" ht="12" customHeight="1">
      <c r="A278" s="110" t="s">
        <v>3</v>
      </c>
      <c r="B278" s="110"/>
      <c r="C278" s="228">
        <v>1140219228</v>
      </c>
      <c r="D278" s="229" t="s">
        <v>668</v>
      </c>
      <c r="E278" s="111" t="s">
        <v>6</v>
      </c>
      <c r="F278" s="111" t="s">
        <v>251</v>
      </c>
      <c r="G278" s="135">
        <v>0</v>
      </c>
      <c r="H278" s="112" t="s">
        <v>249</v>
      </c>
      <c r="I278" s="112">
        <v>0</v>
      </c>
      <c r="J278" s="112"/>
      <c r="K278" s="135">
        <v>0</v>
      </c>
      <c r="L278" s="112"/>
      <c r="M278" s="112">
        <v>0</v>
      </c>
      <c r="N278" s="112"/>
      <c r="O278" s="135"/>
      <c r="P278" s="112"/>
      <c r="Q278" s="112"/>
      <c r="R278" s="112"/>
    </row>
    <row r="279" spans="1:18" s="113" customFormat="1" ht="12" customHeight="1">
      <c r="A279" s="110" t="s">
        <v>3</v>
      </c>
      <c r="B279" s="110"/>
      <c r="C279" s="228">
        <v>1140219229</v>
      </c>
      <c r="D279" s="229" t="s">
        <v>669</v>
      </c>
      <c r="E279" s="111" t="s">
        <v>6</v>
      </c>
      <c r="F279" s="111" t="s">
        <v>251</v>
      </c>
      <c r="G279" s="135">
        <v>0</v>
      </c>
      <c r="H279" s="112" t="s">
        <v>249</v>
      </c>
      <c r="I279" s="112">
        <v>0</v>
      </c>
      <c r="J279" s="112"/>
      <c r="K279" s="135">
        <v>0</v>
      </c>
      <c r="L279" s="112"/>
      <c r="M279" s="112">
        <v>0</v>
      </c>
      <c r="N279" s="112"/>
      <c r="O279" s="135"/>
      <c r="P279" s="112"/>
      <c r="Q279" s="112"/>
      <c r="R279" s="112"/>
    </row>
    <row r="280" spans="1:18" s="113" customFormat="1" ht="12" customHeight="1">
      <c r="A280" s="110" t="s">
        <v>3</v>
      </c>
      <c r="B280" s="110"/>
      <c r="C280" s="228">
        <v>1140219230</v>
      </c>
      <c r="D280" s="229" t="s">
        <v>670</v>
      </c>
      <c r="E280" s="111" t="s">
        <v>163</v>
      </c>
      <c r="F280" s="111" t="s">
        <v>251</v>
      </c>
      <c r="G280" s="135">
        <v>0</v>
      </c>
      <c r="H280" s="112" t="s">
        <v>249</v>
      </c>
      <c r="I280" s="112">
        <v>0</v>
      </c>
      <c r="J280" s="112"/>
      <c r="K280" s="135">
        <v>0</v>
      </c>
      <c r="L280" s="112"/>
      <c r="M280" s="112">
        <v>0</v>
      </c>
      <c r="N280" s="112"/>
      <c r="O280" s="135"/>
      <c r="P280" s="112"/>
      <c r="Q280" s="112"/>
      <c r="R280" s="112"/>
    </row>
    <row r="281" spans="1:18" s="113" customFormat="1" ht="12" customHeight="1">
      <c r="A281" s="110" t="s">
        <v>3</v>
      </c>
      <c r="B281" s="110"/>
      <c r="C281" s="228">
        <v>1140224</v>
      </c>
      <c r="D281" s="229" t="s">
        <v>441</v>
      </c>
      <c r="E281" s="111" t="s">
        <v>6</v>
      </c>
      <c r="F281" s="111" t="s">
        <v>250</v>
      </c>
      <c r="G281" s="135">
        <v>0</v>
      </c>
      <c r="H281" s="112"/>
      <c r="I281" s="112">
        <v>0</v>
      </c>
      <c r="J281" s="112"/>
      <c r="K281" s="135">
        <v>0</v>
      </c>
      <c r="L281" s="112"/>
      <c r="M281" s="112">
        <v>0</v>
      </c>
      <c r="N281" s="112"/>
      <c r="O281" s="135"/>
      <c r="P281" s="112"/>
      <c r="Q281" s="112"/>
      <c r="R281" s="112"/>
    </row>
    <row r="282" spans="1:18" s="113" customFormat="1" ht="12" customHeight="1">
      <c r="A282" s="110" t="s">
        <v>3</v>
      </c>
      <c r="B282" s="110"/>
      <c r="C282" s="228">
        <v>11402241</v>
      </c>
      <c r="D282" s="229" t="s">
        <v>442</v>
      </c>
      <c r="E282" s="111" t="s">
        <v>6</v>
      </c>
      <c r="F282" s="111" t="s">
        <v>250</v>
      </c>
      <c r="G282" s="135">
        <v>0</v>
      </c>
      <c r="H282" s="112"/>
      <c r="I282" s="112">
        <v>0</v>
      </c>
      <c r="J282" s="112"/>
      <c r="K282" s="135">
        <v>0</v>
      </c>
      <c r="L282" s="112"/>
      <c r="M282" s="112">
        <v>0</v>
      </c>
      <c r="N282" s="112"/>
      <c r="O282" s="135"/>
      <c r="P282" s="112"/>
      <c r="Q282" s="112"/>
      <c r="R282" s="112"/>
    </row>
    <row r="283" spans="1:18" s="113" customFormat="1" ht="12" customHeight="1">
      <c r="A283" s="110" t="s">
        <v>3</v>
      </c>
      <c r="B283" s="110"/>
      <c r="C283" s="228">
        <v>1140224101</v>
      </c>
      <c r="D283" s="229" t="s">
        <v>671</v>
      </c>
      <c r="E283" s="111" t="s">
        <v>6</v>
      </c>
      <c r="F283" s="111" t="s">
        <v>251</v>
      </c>
      <c r="G283" s="135">
        <v>0</v>
      </c>
      <c r="H283" s="112" t="s">
        <v>249</v>
      </c>
      <c r="I283" s="112">
        <v>0</v>
      </c>
      <c r="J283" s="112"/>
      <c r="K283" s="135">
        <v>0</v>
      </c>
      <c r="L283" s="112"/>
      <c r="M283" s="112">
        <v>0</v>
      </c>
      <c r="N283" s="112"/>
      <c r="O283" s="135"/>
      <c r="P283" s="112"/>
      <c r="Q283" s="112"/>
      <c r="R283" s="112"/>
    </row>
    <row r="284" spans="1:18" s="113" customFormat="1" ht="12" customHeight="1">
      <c r="A284" s="110" t="s">
        <v>3</v>
      </c>
      <c r="B284" s="110"/>
      <c r="C284" s="228">
        <v>1140224102</v>
      </c>
      <c r="D284" s="229" t="s">
        <v>672</v>
      </c>
      <c r="E284" s="111" t="s">
        <v>163</v>
      </c>
      <c r="F284" s="111" t="s">
        <v>251</v>
      </c>
      <c r="G284" s="135">
        <v>0</v>
      </c>
      <c r="H284" s="112" t="s">
        <v>249</v>
      </c>
      <c r="I284" s="112">
        <v>0</v>
      </c>
      <c r="J284" s="112"/>
      <c r="K284" s="135">
        <v>0</v>
      </c>
      <c r="L284" s="112"/>
      <c r="M284" s="112">
        <v>0</v>
      </c>
      <c r="N284" s="112"/>
      <c r="O284" s="135"/>
      <c r="P284" s="112"/>
      <c r="Q284" s="112"/>
      <c r="R284" s="112"/>
    </row>
    <row r="285" spans="1:18" s="113" customFormat="1" ht="12" customHeight="1">
      <c r="A285" s="110" t="s">
        <v>3</v>
      </c>
      <c r="B285" s="110" t="s">
        <v>75</v>
      </c>
      <c r="C285" s="228">
        <v>1140224103</v>
      </c>
      <c r="D285" s="229" t="s">
        <v>673</v>
      </c>
      <c r="E285" s="111" t="s">
        <v>6</v>
      </c>
      <c r="F285" s="111" t="s">
        <v>251</v>
      </c>
      <c r="G285" s="135">
        <v>30739726</v>
      </c>
      <c r="H285" s="112" t="s">
        <v>249</v>
      </c>
      <c r="I285" s="112">
        <v>4896.7800000000025</v>
      </c>
      <c r="J285" s="112"/>
      <c r="K285" s="135">
        <v>0</v>
      </c>
      <c r="L285" s="112"/>
      <c r="M285" s="112">
        <v>0</v>
      </c>
      <c r="N285" s="112"/>
      <c r="O285" s="135"/>
      <c r="P285" s="112"/>
      <c r="Q285" s="112"/>
      <c r="R285" s="112"/>
    </row>
    <row r="286" spans="1:18" s="113" customFormat="1" ht="12" customHeight="1">
      <c r="A286" s="110" t="s">
        <v>3</v>
      </c>
      <c r="B286" s="110"/>
      <c r="C286" s="228">
        <v>1140224104</v>
      </c>
      <c r="D286" s="229" t="s">
        <v>674</v>
      </c>
      <c r="E286" s="111" t="s">
        <v>163</v>
      </c>
      <c r="F286" s="111" t="s">
        <v>251</v>
      </c>
      <c r="G286" s="135">
        <v>0</v>
      </c>
      <c r="H286" s="112" t="s">
        <v>249</v>
      </c>
      <c r="I286" s="112">
        <v>0</v>
      </c>
      <c r="J286" s="112"/>
      <c r="K286" s="135">
        <v>0</v>
      </c>
      <c r="L286" s="112"/>
      <c r="M286" s="112">
        <v>0</v>
      </c>
      <c r="N286" s="112"/>
      <c r="O286" s="135"/>
      <c r="P286" s="112"/>
      <c r="Q286" s="112"/>
      <c r="R286" s="112"/>
    </row>
    <row r="287" spans="1:18" s="113" customFormat="1" ht="12" customHeight="1">
      <c r="A287" s="110" t="s">
        <v>3</v>
      </c>
      <c r="B287" s="110" t="s">
        <v>75</v>
      </c>
      <c r="C287" s="228">
        <v>1140224105</v>
      </c>
      <c r="D287" s="229" t="s">
        <v>377</v>
      </c>
      <c r="E287" s="111" t="s">
        <v>6</v>
      </c>
      <c r="F287" s="111" t="s">
        <v>251</v>
      </c>
      <c r="G287" s="135">
        <v>86695134</v>
      </c>
      <c r="H287" s="112" t="s">
        <v>249</v>
      </c>
      <c r="I287" s="112">
        <v>13810.369999999995</v>
      </c>
      <c r="J287" s="112"/>
      <c r="K287" s="135">
        <v>5332605</v>
      </c>
      <c r="L287" s="112"/>
      <c r="M287" s="112">
        <v>773.74</v>
      </c>
      <c r="N287" s="112"/>
      <c r="O287" s="135"/>
      <c r="P287" s="112"/>
      <c r="Q287" s="112"/>
      <c r="R287" s="112"/>
    </row>
    <row r="288" spans="1:18" s="113" customFormat="1" ht="12" customHeight="1">
      <c r="A288" s="110" t="s">
        <v>3</v>
      </c>
      <c r="B288" s="110" t="s">
        <v>75</v>
      </c>
      <c r="C288" s="228">
        <v>1140224106</v>
      </c>
      <c r="D288" s="229" t="s">
        <v>378</v>
      </c>
      <c r="E288" s="111" t="s">
        <v>163</v>
      </c>
      <c r="F288" s="111" t="s">
        <v>251</v>
      </c>
      <c r="G288" s="135">
        <v>33627024</v>
      </c>
      <c r="H288" s="112" t="s">
        <v>249</v>
      </c>
      <c r="I288" s="112">
        <v>5356.7200000000012</v>
      </c>
      <c r="J288" s="112"/>
      <c r="K288" s="135">
        <v>114201569</v>
      </c>
      <c r="L288" s="112"/>
      <c r="M288" s="112">
        <v>16570.260000000002</v>
      </c>
      <c r="N288" s="112"/>
      <c r="O288" s="135"/>
      <c r="P288" s="112"/>
      <c r="Q288" s="112"/>
      <c r="R288" s="112"/>
    </row>
    <row r="289" spans="1:18" s="113" customFormat="1" ht="12" customHeight="1">
      <c r="A289" s="110" t="s">
        <v>3</v>
      </c>
      <c r="B289" s="110" t="s">
        <v>75</v>
      </c>
      <c r="C289" s="228">
        <v>1140224107</v>
      </c>
      <c r="D289" s="229" t="s">
        <v>379</v>
      </c>
      <c r="E289" s="111" t="s">
        <v>6</v>
      </c>
      <c r="F289" s="111" t="s">
        <v>251</v>
      </c>
      <c r="G289" s="135">
        <v>3013595480</v>
      </c>
      <c r="H289" s="112" t="s">
        <v>249</v>
      </c>
      <c r="I289" s="112">
        <v>480059.94000000041</v>
      </c>
      <c r="J289" s="112"/>
      <c r="K289" s="135">
        <v>0</v>
      </c>
      <c r="L289" s="112"/>
      <c r="M289" s="112">
        <v>0</v>
      </c>
      <c r="N289" s="112"/>
      <c r="O289" s="135"/>
      <c r="P289" s="112"/>
      <c r="Q289" s="112"/>
      <c r="R289" s="112"/>
    </row>
    <row r="290" spans="1:18" s="113" customFormat="1" ht="12" customHeight="1">
      <c r="A290" s="110" t="s">
        <v>3</v>
      </c>
      <c r="B290" s="110" t="s">
        <v>75</v>
      </c>
      <c r="C290" s="228">
        <v>1140224108</v>
      </c>
      <c r="D290" s="229" t="s">
        <v>380</v>
      </c>
      <c r="E290" s="111" t="s">
        <v>163</v>
      </c>
      <c r="F290" s="111" t="s">
        <v>251</v>
      </c>
      <c r="G290" s="135">
        <v>0</v>
      </c>
      <c r="H290" s="112" t="s">
        <v>249</v>
      </c>
      <c r="I290" s="112">
        <v>0</v>
      </c>
      <c r="J290" s="112"/>
      <c r="K290" s="135">
        <v>0</v>
      </c>
      <c r="L290" s="112"/>
      <c r="M290" s="112">
        <v>0</v>
      </c>
      <c r="N290" s="112"/>
      <c r="O290" s="135"/>
      <c r="P290" s="112"/>
      <c r="Q290" s="112"/>
      <c r="R290" s="112"/>
    </row>
    <row r="291" spans="1:18" s="113" customFormat="1" ht="12" customHeight="1">
      <c r="A291" s="110" t="s">
        <v>3</v>
      </c>
      <c r="B291" s="110"/>
      <c r="C291" s="228">
        <v>1140224109</v>
      </c>
      <c r="D291" s="229" t="s">
        <v>675</v>
      </c>
      <c r="E291" s="111" t="s">
        <v>6</v>
      </c>
      <c r="F291" s="111" t="s">
        <v>251</v>
      </c>
      <c r="G291" s="135">
        <v>0</v>
      </c>
      <c r="H291" s="112" t="s">
        <v>249</v>
      </c>
      <c r="I291" s="112">
        <v>0</v>
      </c>
      <c r="J291" s="112"/>
      <c r="K291" s="135">
        <v>0</v>
      </c>
      <c r="L291" s="112"/>
      <c r="M291" s="112">
        <v>0</v>
      </c>
      <c r="N291" s="112"/>
      <c r="O291" s="135"/>
      <c r="P291" s="112"/>
      <c r="Q291" s="112"/>
      <c r="R291" s="112"/>
    </row>
    <row r="292" spans="1:18" s="113" customFormat="1" ht="12" customHeight="1">
      <c r="A292" s="110" t="s">
        <v>3</v>
      </c>
      <c r="B292" s="110"/>
      <c r="C292" s="228">
        <v>1140224110</v>
      </c>
      <c r="D292" s="229" t="s">
        <v>676</v>
      </c>
      <c r="E292" s="111" t="s">
        <v>163</v>
      </c>
      <c r="F292" s="111" t="s">
        <v>251</v>
      </c>
      <c r="G292" s="135">
        <v>0</v>
      </c>
      <c r="H292" s="112" t="s">
        <v>249</v>
      </c>
      <c r="I292" s="112">
        <v>0</v>
      </c>
      <c r="J292" s="112"/>
      <c r="K292" s="135">
        <v>0</v>
      </c>
      <c r="L292" s="112"/>
      <c r="M292" s="112">
        <v>0</v>
      </c>
      <c r="N292" s="112"/>
      <c r="O292" s="135"/>
      <c r="P292" s="112"/>
      <c r="Q292" s="112"/>
      <c r="R292" s="112"/>
    </row>
    <row r="293" spans="1:18" s="113" customFormat="1" ht="12" customHeight="1">
      <c r="A293" s="110" t="s">
        <v>3</v>
      </c>
      <c r="B293" s="110"/>
      <c r="C293" s="228">
        <v>1140224111</v>
      </c>
      <c r="D293" s="229" t="s">
        <v>677</v>
      </c>
      <c r="E293" s="111" t="s">
        <v>6</v>
      </c>
      <c r="F293" s="111" t="s">
        <v>251</v>
      </c>
      <c r="G293" s="135">
        <v>0</v>
      </c>
      <c r="H293" s="112" t="s">
        <v>249</v>
      </c>
      <c r="I293" s="112">
        <v>0</v>
      </c>
      <c r="J293" s="112"/>
      <c r="K293" s="135">
        <v>0</v>
      </c>
      <c r="L293" s="112"/>
      <c r="M293" s="112">
        <v>0</v>
      </c>
      <c r="N293" s="112"/>
      <c r="O293" s="135"/>
      <c r="P293" s="112"/>
      <c r="Q293" s="112"/>
      <c r="R293" s="112"/>
    </row>
    <row r="294" spans="1:18" s="113" customFormat="1" ht="12" customHeight="1">
      <c r="A294" s="110" t="s">
        <v>3</v>
      </c>
      <c r="B294" s="110"/>
      <c r="C294" s="228">
        <v>1140224112</v>
      </c>
      <c r="D294" s="229" t="s">
        <v>678</v>
      </c>
      <c r="E294" s="111" t="s">
        <v>163</v>
      </c>
      <c r="F294" s="111" t="s">
        <v>251</v>
      </c>
      <c r="G294" s="135">
        <v>0</v>
      </c>
      <c r="H294" s="112" t="s">
        <v>249</v>
      </c>
      <c r="I294" s="112">
        <v>0</v>
      </c>
      <c r="J294" s="112"/>
      <c r="K294" s="135">
        <v>0</v>
      </c>
      <c r="L294" s="112"/>
      <c r="M294" s="112">
        <v>0</v>
      </c>
      <c r="N294" s="112"/>
      <c r="O294" s="135"/>
      <c r="P294" s="112"/>
      <c r="Q294" s="112"/>
      <c r="R294" s="112"/>
    </row>
    <row r="295" spans="1:18" s="113" customFormat="1" ht="12" customHeight="1">
      <c r="A295" s="110" t="s">
        <v>3</v>
      </c>
      <c r="B295" s="110"/>
      <c r="C295" s="228">
        <v>1140224113</v>
      </c>
      <c r="D295" s="229" t="s">
        <v>679</v>
      </c>
      <c r="E295" s="111" t="s">
        <v>6</v>
      </c>
      <c r="F295" s="111" t="s">
        <v>251</v>
      </c>
      <c r="G295" s="135">
        <v>0</v>
      </c>
      <c r="H295" s="112" t="s">
        <v>249</v>
      </c>
      <c r="I295" s="112">
        <v>0</v>
      </c>
      <c r="J295" s="112"/>
      <c r="K295" s="135">
        <v>0</v>
      </c>
      <c r="L295" s="112"/>
      <c r="M295" s="112">
        <v>0</v>
      </c>
      <c r="N295" s="112"/>
      <c r="O295" s="135"/>
      <c r="P295" s="112"/>
      <c r="Q295" s="112"/>
      <c r="R295" s="112"/>
    </row>
    <row r="296" spans="1:18" s="113" customFormat="1" ht="12" customHeight="1">
      <c r="A296" s="110" t="s">
        <v>3</v>
      </c>
      <c r="B296" s="110"/>
      <c r="C296" s="228">
        <v>1140224114</v>
      </c>
      <c r="D296" s="229" t="s">
        <v>672</v>
      </c>
      <c r="E296" s="111" t="s">
        <v>163</v>
      </c>
      <c r="F296" s="111" t="s">
        <v>251</v>
      </c>
      <c r="G296" s="135">
        <v>0</v>
      </c>
      <c r="H296" s="112" t="s">
        <v>249</v>
      </c>
      <c r="I296" s="112">
        <v>0</v>
      </c>
      <c r="J296" s="112"/>
      <c r="K296" s="135">
        <v>0</v>
      </c>
      <c r="L296" s="112"/>
      <c r="M296" s="112">
        <v>0</v>
      </c>
      <c r="N296" s="112"/>
      <c r="O296" s="135"/>
      <c r="P296" s="112"/>
      <c r="Q296" s="112"/>
      <c r="R296" s="112"/>
    </row>
    <row r="297" spans="1:18" s="113" customFormat="1" ht="12" customHeight="1">
      <c r="A297" s="110" t="s">
        <v>3</v>
      </c>
      <c r="B297" s="110"/>
      <c r="C297" s="228">
        <v>1140224115</v>
      </c>
      <c r="D297" s="229" t="s">
        <v>680</v>
      </c>
      <c r="E297" s="111" t="s">
        <v>6</v>
      </c>
      <c r="F297" s="111" t="s">
        <v>251</v>
      </c>
      <c r="G297" s="135">
        <v>0</v>
      </c>
      <c r="H297" s="112" t="s">
        <v>249</v>
      </c>
      <c r="I297" s="112">
        <v>0</v>
      </c>
      <c r="J297" s="112"/>
      <c r="K297" s="135">
        <v>0</v>
      </c>
      <c r="L297" s="112"/>
      <c r="M297" s="112">
        <v>0</v>
      </c>
      <c r="N297" s="112"/>
      <c r="O297" s="135"/>
      <c r="P297" s="112"/>
      <c r="Q297" s="112"/>
      <c r="R297" s="112"/>
    </row>
    <row r="298" spans="1:18" s="113" customFormat="1" ht="12" customHeight="1">
      <c r="A298" s="110" t="s">
        <v>3</v>
      </c>
      <c r="B298" s="110"/>
      <c r="C298" s="228">
        <v>1140224116</v>
      </c>
      <c r="D298" s="229" t="s">
        <v>681</v>
      </c>
      <c r="E298" s="111" t="s">
        <v>163</v>
      </c>
      <c r="F298" s="111" t="s">
        <v>251</v>
      </c>
      <c r="G298" s="135">
        <v>0</v>
      </c>
      <c r="H298" s="112" t="s">
        <v>249</v>
      </c>
      <c r="I298" s="112">
        <v>0</v>
      </c>
      <c r="J298" s="112"/>
      <c r="K298" s="135">
        <v>0</v>
      </c>
      <c r="L298" s="112"/>
      <c r="M298" s="112">
        <v>0</v>
      </c>
      <c r="N298" s="112"/>
      <c r="O298" s="135"/>
      <c r="P298" s="112"/>
      <c r="Q298" s="112"/>
      <c r="R298" s="112"/>
    </row>
    <row r="299" spans="1:18" s="113" customFormat="1" ht="12" customHeight="1">
      <c r="A299" s="110" t="s">
        <v>3</v>
      </c>
      <c r="B299" s="110" t="s">
        <v>75</v>
      </c>
      <c r="C299" s="228">
        <v>1140224117</v>
      </c>
      <c r="D299" s="229" t="s">
        <v>682</v>
      </c>
      <c r="E299" s="111" t="s">
        <v>6</v>
      </c>
      <c r="F299" s="111" t="s">
        <v>251</v>
      </c>
      <c r="G299" s="135">
        <v>25070411</v>
      </c>
      <c r="H299" s="112" t="s">
        <v>249</v>
      </c>
      <c r="I299" s="112">
        <v>3993.6699999999259</v>
      </c>
      <c r="J299" s="112"/>
      <c r="K299" s="135">
        <v>0</v>
      </c>
      <c r="L299" s="112"/>
      <c r="M299" s="112">
        <v>0</v>
      </c>
      <c r="N299" s="112"/>
      <c r="O299" s="135"/>
      <c r="P299" s="112"/>
      <c r="Q299" s="112"/>
      <c r="R299" s="112"/>
    </row>
    <row r="300" spans="1:18" s="113" customFormat="1" ht="12" customHeight="1">
      <c r="A300" s="110" t="s">
        <v>3</v>
      </c>
      <c r="B300" s="110" t="s">
        <v>75</v>
      </c>
      <c r="C300" s="228">
        <v>1140224118</v>
      </c>
      <c r="D300" s="229" t="s">
        <v>381</v>
      </c>
      <c r="E300" s="111" t="s">
        <v>163</v>
      </c>
      <c r="F300" s="111" t="s">
        <v>251</v>
      </c>
      <c r="G300" s="135">
        <v>39729044</v>
      </c>
      <c r="H300" s="112" t="s">
        <v>249</v>
      </c>
      <c r="I300" s="112">
        <v>6328.76</v>
      </c>
      <c r="J300" s="112"/>
      <c r="K300" s="135">
        <v>0</v>
      </c>
      <c r="L300" s="112"/>
      <c r="M300" s="112">
        <v>0</v>
      </c>
      <c r="N300" s="112"/>
      <c r="O300" s="135"/>
      <c r="P300" s="112"/>
      <c r="Q300" s="112"/>
      <c r="R300" s="112"/>
    </row>
    <row r="301" spans="1:18" s="113" customFormat="1" ht="12" customHeight="1">
      <c r="A301" s="110" t="s">
        <v>3</v>
      </c>
      <c r="B301" s="110"/>
      <c r="C301" s="228">
        <v>1140224119</v>
      </c>
      <c r="D301" s="229" t="s">
        <v>379</v>
      </c>
      <c r="E301" s="111" t="s">
        <v>6</v>
      </c>
      <c r="F301" s="111" t="s">
        <v>251</v>
      </c>
      <c r="G301" s="135">
        <v>0</v>
      </c>
      <c r="H301" s="112" t="s">
        <v>249</v>
      </c>
      <c r="I301" s="112">
        <v>0</v>
      </c>
      <c r="J301" s="112"/>
      <c r="K301" s="135">
        <v>0</v>
      </c>
      <c r="L301" s="112"/>
      <c r="M301" s="112">
        <v>0</v>
      </c>
      <c r="N301" s="112"/>
      <c r="O301" s="135"/>
      <c r="P301" s="112"/>
      <c r="Q301" s="112"/>
      <c r="R301" s="112"/>
    </row>
    <row r="302" spans="1:18" s="113" customFormat="1" ht="12" customHeight="1">
      <c r="A302" s="110" t="s">
        <v>3</v>
      </c>
      <c r="B302" s="110"/>
      <c r="C302" s="228">
        <v>1140224120</v>
      </c>
      <c r="D302" s="229" t="s">
        <v>380</v>
      </c>
      <c r="E302" s="111" t="s">
        <v>163</v>
      </c>
      <c r="F302" s="111" t="s">
        <v>251</v>
      </c>
      <c r="G302" s="135">
        <v>0</v>
      </c>
      <c r="H302" s="112" t="s">
        <v>249</v>
      </c>
      <c r="I302" s="112">
        <v>0</v>
      </c>
      <c r="J302" s="112"/>
      <c r="K302" s="135">
        <v>0</v>
      </c>
      <c r="L302" s="112"/>
      <c r="M302" s="112">
        <v>0</v>
      </c>
      <c r="N302" s="112"/>
      <c r="O302" s="135"/>
      <c r="P302" s="112"/>
      <c r="Q302" s="112"/>
      <c r="R302" s="112"/>
    </row>
    <row r="303" spans="1:18" s="113" customFormat="1" ht="12" customHeight="1">
      <c r="A303" s="110" t="s">
        <v>3</v>
      </c>
      <c r="B303" s="110"/>
      <c r="C303" s="228">
        <v>1140224121</v>
      </c>
      <c r="D303" s="229" t="s">
        <v>683</v>
      </c>
      <c r="E303" s="111" t="s">
        <v>6</v>
      </c>
      <c r="F303" s="111" t="s">
        <v>251</v>
      </c>
      <c r="G303" s="135">
        <v>0</v>
      </c>
      <c r="H303" s="112" t="s">
        <v>249</v>
      </c>
      <c r="I303" s="112">
        <v>0</v>
      </c>
      <c r="J303" s="112"/>
      <c r="K303" s="135">
        <v>0</v>
      </c>
      <c r="L303" s="112"/>
      <c r="M303" s="112">
        <v>0</v>
      </c>
      <c r="N303" s="112"/>
      <c r="O303" s="135"/>
      <c r="P303" s="112"/>
      <c r="Q303" s="112"/>
      <c r="R303" s="112"/>
    </row>
    <row r="304" spans="1:18" s="113" customFormat="1" ht="12" customHeight="1">
      <c r="A304" s="110" t="s">
        <v>3</v>
      </c>
      <c r="B304" s="110"/>
      <c r="C304" s="228">
        <v>1140224122</v>
      </c>
      <c r="D304" s="229" t="s">
        <v>684</v>
      </c>
      <c r="E304" s="111" t="s">
        <v>163</v>
      </c>
      <c r="F304" s="111" t="s">
        <v>251</v>
      </c>
      <c r="G304" s="135">
        <v>0</v>
      </c>
      <c r="H304" s="112" t="s">
        <v>249</v>
      </c>
      <c r="I304" s="112">
        <v>0</v>
      </c>
      <c r="J304" s="112"/>
      <c r="K304" s="135">
        <v>0</v>
      </c>
      <c r="L304" s="112"/>
      <c r="M304" s="112">
        <v>0</v>
      </c>
      <c r="N304" s="112"/>
      <c r="O304" s="135"/>
      <c r="P304" s="112"/>
      <c r="Q304" s="112"/>
      <c r="R304" s="112"/>
    </row>
    <row r="305" spans="1:18" s="113" customFormat="1" ht="12" customHeight="1">
      <c r="A305" s="110" t="s">
        <v>3</v>
      </c>
      <c r="B305" s="110"/>
      <c r="C305" s="228">
        <v>1140224123</v>
      </c>
      <c r="D305" s="229" t="s">
        <v>677</v>
      </c>
      <c r="E305" s="111" t="s">
        <v>6</v>
      </c>
      <c r="F305" s="111" t="s">
        <v>251</v>
      </c>
      <c r="G305" s="135">
        <v>0</v>
      </c>
      <c r="H305" s="112" t="s">
        <v>249</v>
      </c>
      <c r="I305" s="112">
        <v>0</v>
      </c>
      <c r="J305" s="112"/>
      <c r="K305" s="135">
        <v>0</v>
      </c>
      <c r="L305" s="112"/>
      <c r="M305" s="112">
        <v>0</v>
      </c>
      <c r="N305" s="112"/>
      <c r="O305" s="135"/>
      <c r="P305" s="112"/>
      <c r="Q305" s="112"/>
      <c r="R305" s="112"/>
    </row>
    <row r="306" spans="1:18" s="113" customFormat="1" ht="12" customHeight="1">
      <c r="A306" s="110" t="s">
        <v>3</v>
      </c>
      <c r="B306" s="110"/>
      <c r="C306" s="228">
        <v>1140224124</v>
      </c>
      <c r="D306" s="229" t="s">
        <v>678</v>
      </c>
      <c r="E306" s="111" t="s">
        <v>163</v>
      </c>
      <c r="F306" s="111" t="s">
        <v>251</v>
      </c>
      <c r="G306" s="135">
        <v>0</v>
      </c>
      <c r="H306" s="112" t="s">
        <v>249</v>
      </c>
      <c r="I306" s="112">
        <v>0</v>
      </c>
      <c r="J306" s="112"/>
      <c r="K306" s="135">
        <v>0</v>
      </c>
      <c r="L306" s="112"/>
      <c r="M306" s="112">
        <v>0</v>
      </c>
      <c r="N306" s="112"/>
      <c r="O306" s="135"/>
      <c r="P306" s="112"/>
      <c r="Q306" s="112"/>
      <c r="R306" s="112"/>
    </row>
    <row r="307" spans="1:18" s="113" customFormat="1" ht="12" customHeight="1">
      <c r="A307" s="110" t="s">
        <v>3</v>
      </c>
      <c r="B307" s="110"/>
      <c r="C307" s="228">
        <v>1140224125</v>
      </c>
      <c r="D307" s="229" t="s">
        <v>685</v>
      </c>
      <c r="E307" s="111" t="s">
        <v>6</v>
      </c>
      <c r="F307" s="111" t="s">
        <v>251</v>
      </c>
      <c r="G307" s="135">
        <v>0</v>
      </c>
      <c r="H307" s="112" t="s">
        <v>249</v>
      </c>
      <c r="I307" s="112">
        <v>0</v>
      </c>
      <c r="J307" s="112"/>
      <c r="K307" s="135">
        <v>0</v>
      </c>
      <c r="L307" s="112"/>
      <c r="M307" s="112">
        <v>0</v>
      </c>
      <c r="N307" s="112"/>
      <c r="O307" s="135"/>
      <c r="P307" s="112"/>
      <c r="Q307" s="112"/>
      <c r="R307" s="112"/>
    </row>
    <row r="308" spans="1:18" s="113" customFormat="1" ht="12" customHeight="1">
      <c r="A308" s="110" t="s">
        <v>3</v>
      </c>
      <c r="B308" s="110"/>
      <c r="C308" s="228">
        <v>1140224126</v>
      </c>
      <c r="D308" s="229" t="s">
        <v>685</v>
      </c>
      <c r="E308" s="111" t="s">
        <v>6</v>
      </c>
      <c r="F308" s="111" t="s">
        <v>251</v>
      </c>
      <c r="G308" s="135">
        <v>0</v>
      </c>
      <c r="H308" s="112" t="s">
        <v>249</v>
      </c>
      <c r="I308" s="112">
        <v>0</v>
      </c>
      <c r="J308" s="112"/>
      <c r="K308" s="135">
        <v>0</v>
      </c>
      <c r="L308" s="112"/>
      <c r="M308" s="112">
        <v>0</v>
      </c>
      <c r="N308" s="112"/>
      <c r="O308" s="135"/>
      <c r="P308" s="112"/>
      <c r="Q308" s="112"/>
      <c r="R308" s="112"/>
    </row>
    <row r="309" spans="1:18" s="113" customFormat="1" ht="12" customHeight="1">
      <c r="A309" s="110" t="s">
        <v>3</v>
      </c>
      <c r="B309" s="110"/>
      <c r="C309" s="228">
        <v>1140224127</v>
      </c>
      <c r="D309" s="229" t="s">
        <v>686</v>
      </c>
      <c r="E309" s="111" t="s">
        <v>6</v>
      </c>
      <c r="F309" s="111" t="s">
        <v>251</v>
      </c>
      <c r="G309" s="135">
        <v>0</v>
      </c>
      <c r="H309" s="112" t="s">
        <v>249</v>
      </c>
      <c r="I309" s="112">
        <v>0</v>
      </c>
      <c r="J309" s="112"/>
      <c r="K309" s="135">
        <v>0</v>
      </c>
      <c r="L309" s="112"/>
      <c r="M309" s="112">
        <v>0</v>
      </c>
      <c r="N309" s="112"/>
      <c r="O309" s="135"/>
      <c r="P309" s="112"/>
      <c r="Q309" s="112"/>
      <c r="R309" s="112"/>
    </row>
    <row r="310" spans="1:18" s="113" customFormat="1" ht="12" customHeight="1">
      <c r="A310" s="110" t="s">
        <v>3</v>
      </c>
      <c r="B310" s="110"/>
      <c r="C310" s="228">
        <v>1140224128</v>
      </c>
      <c r="D310" s="229" t="s">
        <v>686</v>
      </c>
      <c r="E310" s="111" t="s">
        <v>6</v>
      </c>
      <c r="F310" s="111" t="s">
        <v>251</v>
      </c>
      <c r="G310" s="135">
        <v>0</v>
      </c>
      <c r="H310" s="112" t="s">
        <v>249</v>
      </c>
      <c r="I310" s="112">
        <v>0</v>
      </c>
      <c r="J310" s="112"/>
      <c r="K310" s="135">
        <v>0</v>
      </c>
      <c r="L310" s="112"/>
      <c r="M310" s="112">
        <v>0</v>
      </c>
      <c r="N310" s="112"/>
      <c r="O310" s="135"/>
      <c r="P310" s="112"/>
      <c r="Q310" s="112"/>
      <c r="R310" s="112"/>
    </row>
    <row r="311" spans="1:18" s="113" customFormat="1" ht="12" customHeight="1">
      <c r="A311" s="110" t="s">
        <v>3</v>
      </c>
      <c r="B311" s="110"/>
      <c r="C311" s="228">
        <v>1140224129</v>
      </c>
      <c r="D311" s="229" t="s">
        <v>687</v>
      </c>
      <c r="E311" s="111" t="s">
        <v>6</v>
      </c>
      <c r="F311" s="111" t="s">
        <v>251</v>
      </c>
      <c r="G311" s="135">
        <v>0</v>
      </c>
      <c r="H311" s="112" t="s">
        <v>249</v>
      </c>
      <c r="I311" s="112">
        <v>0</v>
      </c>
      <c r="J311" s="112"/>
      <c r="K311" s="135">
        <v>0</v>
      </c>
      <c r="L311" s="112"/>
      <c r="M311" s="112">
        <v>0</v>
      </c>
      <c r="N311" s="112"/>
      <c r="O311" s="135"/>
      <c r="P311" s="112"/>
      <c r="Q311" s="112"/>
      <c r="R311" s="112"/>
    </row>
    <row r="312" spans="1:18" s="113" customFormat="1" ht="12" customHeight="1">
      <c r="A312" s="110" t="s">
        <v>3</v>
      </c>
      <c r="B312" s="110"/>
      <c r="C312" s="228">
        <v>1140224130</v>
      </c>
      <c r="D312" s="229" t="s">
        <v>688</v>
      </c>
      <c r="E312" s="111" t="s">
        <v>163</v>
      </c>
      <c r="F312" s="111" t="s">
        <v>251</v>
      </c>
      <c r="G312" s="135">
        <v>0</v>
      </c>
      <c r="H312" s="112" t="s">
        <v>249</v>
      </c>
      <c r="I312" s="112">
        <v>0</v>
      </c>
      <c r="J312" s="112"/>
      <c r="K312" s="135">
        <v>0</v>
      </c>
      <c r="L312" s="112"/>
      <c r="M312" s="112">
        <v>0</v>
      </c>
      <c r="N312" s="112"/>
      <c r="O312" s="135"/>
      <c r="P312" s="112"/>
      <c r="Q312" s="112"/>
      <c r="R312" s="112"/>
    </row>
    <row r="313" spans="1:18" s="113" customFormat="1" ht="12" customHeight="1">
      <c r="A313" s="110" t="s">
        <v>3</v>
      </c>
      <c r="B313" s="110"/>
      <c r="C313" s="228">
        <v>11402242</v>
      </c>
      <c r="D313" s="229" t="s">
        <v>443</v>
      </c>
      <c r="E313" s="111" t="s">
        <v>6</v>
      </c>
      <c r="F313" s="111" t="s">
        <v>250</v>
      </c>
      <c r="G313" s="135">
        <v>0</v>
      </c>
      <c r="H313" s="112" t="s">
        <v>249</v>
      </c>
      <c r="I313" s="112">
        <v>0</v>
      </c>
      <c r="J313" s="112"/>
      <c r="K313" s="135">
        <v>0</v>
      </c>
      <c r="L313" s="112"/>
      <c r="M313" s="112">
        <v>0</v>
      </c>
      <c r="N313" s="112"/>
      <c r="O313" s="135"/>
      <c r="P313" s="112"/>
      <c r="Q313" s="112"/>
      <c r="R313" s="112"/>
    </row>
    <row r="314" spans="1:18" s="113" customFormat="1" ht="12" customHeight="1">
      <c r="A314" s="110" t="s">
        <v>3</v>
      </c>
      <c r="B314" s="110"/>
      <c r="C314" s="228">
        <v>1140224201</v>
      </c>
      <c r="D314" s="229" t="s">
        <v>689</v>
      </c>
      <c r="E314" s="111" t="s">
        <v>6</v>
      </c>
      <c r="F314" s="111" t="s">
        <v>251</v>
      </c>
      <c r="G314" s="135">
        <v>0</v>
      </c>
      <c r="H314" s="112" t="s">
        <v>249</v>
      </c>
      <c r="I314" s="112">
        <v>0</v>
      </c>
      <c r="J314" s="112"/>
      <c r="K314" s="135">
        <v>0</v>
      </c>
      <c r="L314" s="112"/>
      <c r="M314" s="112">
        <v>0</v>
      </c>
      <c r="N314" s="112"/>
      <c r="O314" s="135"/>
      <c r="P314" s="112"/>
      <c r="Q314" s="112"/>
      <c r="R314" s="112"/>
    </row>
    <row r="315" spans="1:18" s="113" customFormat="1" ht="12" customHeight="1">
      <c r="A315" s="110" t="s">
        <v>3</v>
      </c>
      <c r="B315" s="110"/>
      <c r="C315" s="228">
        <v>1140224202</v>
      </c>
      <c r="D315" s="229" t="s">
        <v>690</v>
      </c>
      <c r="E315" s="111" t="s">
        <v>163</v>
      </c>
      <c r="F315" s="111" t="s">
        <v>251</v>
      </c>
      <c r="G315" s="135">
        <v>0</v>
      </c>
      <c r="H315" s="112" t="s">
        <v>249</v>
      </c>
      <c r="I315" s="112">
        <v>0</v>
      </c>
      <c r="J315" s="112"/>
      <c r="K315" s="135">
        <v>0</v>
      </c>
      <c r="L315" s="112"/>
      <c r="M315" s="112">
        <v>0</v>
      </c>
      <c r="N315" s="112"/>
      <c r="O315" s="135"/>
      <c r="P315" s="112"/>
      <c r="Q315" s="112"/>
      <c r="R315" s="112"/>
    </row>
    <row r="316" spans="1:18" s="113" customFormat="1" ht="12" customHeight="1">
      <c r="A316" s="110" t="s">
        <v>3</v>
      </c>
      <c r="B316" s="110" t="s">
        <v>75</v>
      </c>
      <c r="C316" s="228">
        <v>1140224203</v>
      </c>
      <c r="D316" s="229" t="s">
        <v>691</v>
      </c>
      <c r="E316" s="111" t="s">
        <v>6</v>
      </c>
      <c r="F316" s="111" t="s">
        <v>251</v>
      </c>
      <c r="G316" s="135">
        <v>-18410959</v>
      </c>
      <c r="H316" s="112" t="s">
        <v>249</v>
      </c>
      <c r="I316" s="112">
        <v>-2932.8300000000017</v>
      </c>
      <c r="J316" s="112"/>
      <c r="K316" s="135">
        <v>0</v>
      </c>
      <c r="L316" s="112"/>
      <c r="M316" s="112">
        <v>0</v>
      </c>
      <c r="N316" s="112"/>
      <c r="O316" s="135"/>
      <c r="P316" s="112"/>
      <c r="Q316" s="112"/>
      <c r="R316" s="112"/>
    </row>
    <row r="317" spans="1:18" s="113" customFormat="1" ht="12" customHeight="1">
      <c r="A317" s="110" t="s">
        <v>3</v>
      </c>
      <c r="B317" s="110"/>
      <c r="C317" s="228">
        <v>1140224204</v>
      </c>
      <c r="D317" s="229" t="s">
        <v>692</v>
      </c>
      <c r="E317" s="111" t="s">
        <v>163</v>
      </c>
      <c r="F317" s="111" t="s">
        <v>251</v>
      </c>
      <c r="G317" s="135">
        <v>0</v>
      </c>
      <c r="H317" s="112" t="s">
        <v>249</v>
      </c>
      <c r="I317" s="112">
        <v>0</v>
      </c>
      <c r="J317" s="112"/>
      <c r="K317" s="135">
        <v>0</v>
      </c>
      <c r="L317" s="112"/>
      <c r="M317" s="112">
        <v>0</v>
      </c>
      <c r="N317" s="112"/>
      <c r="O317" s="135"/>
      <c r="P317" s="112"/>
      <c r="Q317" s="112"/>
      <c r="R317" s="112"/>
    </row>
    <row r="318" spans="1:18" s="113" customFormat="1" ht="12" customHeight="1">
      <c r="A318" s="110" t="s">
        <v>3</v>
      </c>
      <c r="B318" s="110" t="s">
        <v>75</v>
      </c>
      <c r="C318" s="228">
        <v>1140224205</v>
      </c>
      <c r="D318" s="229" t="s">
        <v>382</v>
      </c>
      <c r="E318" s="111" t="s">
        <v>6</v>
      </c>
      <c r="F318" s="111" t="s">
        <v>251</v>
      </c>
      <c r="G318" s="135">
        <v>-72147562</v>
      </c>
      <c r="H318" s="112" t="s">
        <v>249</v>
      </c>
      <c r="I318" s="112">
        <v>-11492.970000000001</v>
      </c>
      <c r="J318" s="112"/>
      <c r="K318" s="135">
        <v>-3539315</v>
      </c>
      <c r="L318" s="112"/>
      <c r="M318" s="112">
        <v>-513.54</v>
      </c>
      <c r="N318" s="112"/>
      <c r="O318" s="135"/>
      <c r="P318" s="112"/>
      <c r="Q318" s="112"/>
      <c r="R318" s="112"/>
    </row>
    <row r="319" spans="1:18" s="113" customFormat="1" ht="12" customHeight="1">
      <c r="A319" s="110" t="s">
        <v>3</v>
      </c>
      <c r="B319" s="110" t="s">
        <v>75</v>
      </c>
      <c r="C319" s="228">
        <v>1140224206</v>
      </c>
      <c r="D319" s="229" t="s">
        <v>383</v>
      </c>
      <c r="E319" s="111" t="s">
        <v>163</v>
      </c>
      <c r="F319" s="111" t="s">
        <v>251</v>
      </c>
      <c r="G319" s="135">
        <v>-29870776</v>
      </c>
      <c r="H319" s="112" t="s">
        <v>249</v>
      </c>
      <c r="I319" s="112">
        <v>-4758.3600000000006</v>
      </c>
      <c r="J319" s="112"/>
      <c r="K319" s="135">
        <v>-99523693</v>
      </c>
      <c r="L319" s="112"/>
      <c r="M319" s="112">
        <v>-14440.55</v>
      </c>
      <c r="N319" s="112"/>
      <c r="O319" s="135"/>
      <c r="P319" s="112"/>
      <c r="Q319" s="112"/>
      <c r="R319" s="112"/>
    </row>
    <row r="320" spans="1:18" s="113" customFormat="1" ht="12" customHeight="1">
      <c r="A320" s="110" t="s">
        <v>3</v>
      </c>
      <c r="B320" s="110" t="s">
        <v>75</v>
      </c>
      <c r="C320" s="228">
        <v>1140224207</v>
      </c>
      <c r="D320" s="229" t="s">
        <v>384</v>
      </c>
      <c r="E320" s="111" t="s">
        <v>6</v>
      </c>
      <c r="F320" s="111" t="s">
        <v>251</v>
      </c>
      <c r="G320" s="135">
        <v>-2989676575</v>
      </c>
      <c r="H320" s="112" t="s">
        <v>249</v>
      </c>
      <c r="I320" s="112">
        <v>-476249.70999999996</v>
      </c>
      <c r="J320" s="112"/>
      <c r="K320" s="135">
        <v>0</v>
      </c>
      <c r="L320" s="112"/>
      <c r="M320" s="112">
        <v>0</v>
      </c>
      <c r="N320" s="112"/>
      <c r="O320" s="135"/>
      <c r="P320" s="112"/>
      <c r="Q320" s="112"/>
      <c r="R320" s="112"/>
    </row>
    <row r="321" spans="1:18" s="113" customFormat="1" ht="12" customHeight="1">
      <c r="A321" s="110" t="s">
        <v>3</v>
      </c>
      <c r="B321" s="110" t="s">
        <v>75</v>
      </c>
      <c r="C321" s="228">
        <v>1140224208</v>
      </c>
      <c r="D321" s="229" t="s">
        <v>385</v>
      </c>
      <c r="E321" s="111" t="s">
        <v>163</v>
      </c>
      <c r="F321" s="111" t="s">
        <v>251</v>
      </c>
      <c r="G321" s="135">
        <v>0</v>
      </c>
      <c r="H321" s="112" t="s">
        <v>249</v>
      </c>
      <c r="I321" s="112">
        <v>0</v>
      </c>
      <c r="J321" s="112"/>
      <c r="K321" s="135">
        <v>0</v>
      </c>
      <c r="L321" s="112"/>
      <c r="M321" s="112">
        <v>0</v>
      </c>
      <c r="N321" s="112"/>
      <c r="O321" s="135"/>
      <c r="P321" s="112"/>
      <c r="Q321" s="112"/>
      <c r="R321" s="112"/>
    </row>
    <row r="322" spans="1:18" s="113" customFormat="1" ht="12" customHeight="1">
      <c r="A322" s="110" t="s">
        <v>3</v>
      </c>
      <c r="B322" s="110"/>
      <c r="C322" s="228">
        <v>1140224209</v>
      </c>
      <c r="D322" s="229" t="s">
        <v>693</v>
      </c>
      <c r="E322" s="111" t="s">
        <v>6</v>
      </c>
      <c r="F322" s="111" t="s">
        <v>251</v>
      </c>
      <c r="G322" s="135">
        <v>0</v>
      </c>
      <c r="H322" s="112" t="s">
        <v>249</v>
      </c>
      <c r="I322" s="112">
        <v>0</v>
      </c>
      <c r="J322" s="112"/>
      <c r="K322" s="135">
        <v>0</v>
      </c>
      <c r="L322" s="112"/>
      <c r="M322" s="112">
        <v>0</v>
      </c>
      <c r="N322" s="112"/>
      <c r="O322" s="135"/>
      <c r="P322" s="112"/>
      <c r="Q322" s="112"/>
      <c r="R322" s="112"/>
    </row>
    <row r="323" spans="1:18" s="113" customFormat="1" ht="12" customHeight="1">
      <c r="A323" s="110" t="s">
        <v>3</v>
      </c>
      <c r="B323" s="110"/>
      <c r="C323" s="228">
        <v>1140224210</v>
      </c>
      <c r="D323" s="229" t="s">
        <v>694</v>
      </c>
      <c r="E323" s="111" t="s">
        <v>163</v>
      </c>
      <c r="F323" s="111" t="s">
        <v>251</v>
      </c>
      <c r="G323" s="135">
        <v>0</v>
      </c>
      <c r="H323" s="112" t="s">
        <v>249</v>
      </c>
      <c r="I323" s="112">
        <v>0</v>
      </c>
      <c r="J323" s="112"/>
      <c r="K323" s="135">
        <v>0</v>
      </c>
      <c r="L323" s="112"/>
      <c r="M323" s="112">
        <v>0</v>
      </c>
      <c r="N323" s="112"/>
      <c r="O323" s="135"/>
      <c r="P323" s="112"/>
      <c r="Q323" s="112"/>
      <c r="R323" s="112"/>
    </row>
    <row r="324" spans="1:18" s="113" customFormat="1" ht="12" customHeight="1">
      <c r="A324" s="110" t="s">
        <v>3</v>
      </c>
      <c r="B324" s="110"/>
      <c r="C324" s="228">
        <v>1140224211</v>
      </c>
      <c r="D324" s="229" t="s">
        <v>695</v>
      </c>
      <c r="E324" s="111" t="s">
        <v>6</v>
      </c>
      <c r="F324" s="111" t="s">
        <v>251</v>
      </c>
      <c r="G324" s="135">
        <v>0</v>
      </c>
      <c r="H324" s="112" t="s">
        <v>249</v>
      </c>
      <c r="I324" s="112">
        <v>0</v>
      </c>
      <c r="J324" s="112"/>
      <c r="K324" s="135">
        <v>0</v>
      </c>
      <c r="L324" s="112"/>
      <c r="M324" s="112">
        <v>0</v>
      </c>
      <c r="N324" s="112"/>
      <c r="O324" s="135"/>
      <c r="P324" s="112"/>
      <c r="Q324" s="112"/>
      <c r="R324" s="112"/>
    </row>
    <row r="325" spans="1:18" s="113" customFormat="1" ht="12" customHeight="1">
      <c r="A325" s="110" t="s">
        <v>3</v>
      </c>
      <c r="B325" s="110"/>
      <c r="C325" s="228">
        <v>1140224212</v>
      </c>
      <c r="D325" s="229" t="s">
        <v>696</v>
      </c>
      <c r="E325" s="111" t="s">
        <v>163</v>
      </c>
      <c r="F325" s="111" t="s">
        <v>251</v>
      </c>
      <c r="G325" s="135">
        <v>0</v>
      </c>
      <c r="H325" s="112" t="s">
        <v>249</v>
      </c>
      <c r="I325" s="112">
        <v>0</v>
      </c>
      <c r="J325" s="112"/>
      <c r="K325" s="135">
        <v>0</v>
      </c>
      <c r="L325" s="112"/>
      <c r="M325" s="112">
        <v>0</v>
      </c>
      <c r="N325" s="112"/>
      <c r="O325" s="135"/>
      <c r="P325" s="112"/>
      <c r="Q325" s="112"/>
      <c r="R325" s="112"/>
    </row>
    <row r="326" spans="1:18" s="113" customFormat="1" ht="12" customHeight="1">
      <c r="A326" s="110" t="s">
        <v>3</v>
      </c>
      <c r="B326" s="110"/>
      <c r="C326" s="228">
        <v>1140224213</v>
      </c>
      <c r="D326" s="229" t="s">
        <v>697</v>
      </c>
      <c r="E326" s="111" t="s">
        <v>6</v>
      </c>
      <c r="F326" s="111" t="s">
        <v>251</v>
      </c>
      <c r="G326" s="135">
        <v>0</v>
      </c>
      <c r="H326" s="112" t="s">
        <v>249</v>
      </c>
      <c r="I326" s="112">
        <v>0</v>
      </c>
      <c r="J326" s="112"/>
      <c r="K326" s="135">
        <v>0</v>
      </c>
      <c r="L326" s="112"/>
      <c r="M326" s="112">
        <v>0</v>
      </c>
      <c r="N326" s="112"/>
      <c r="O326" s="135"/>
      <c r="P326" s="112"/>
      <c r="Q326" s="112"/>
      <c r="R326" s="112"/>
    </row>
    <row r="327" spans="1:18" s="113" customFormat="1" ht="12" customHeight="1">
      <c r="A327" s="110" t="s">
        <v>3</v>
      </c>
      <c r="B327" s="110"/>
      <c r="C327" s="228">
        <v>1140224214</v>
      </c>
      <c r="D327" s="229" t="s">
        <v>698</v>
      </c>
      <c r="E327" s="111" t="s">
        <v>163</v>
      </c>
      <c r="F327" s="111" t="s">
        <v>251</v>
      </c>
      <c r="G327" s="135">
        <v>0</v>
      </c>
      <c r="H327" s="112" t="s">
        <v>249</v>
      </c>
      <c r="I327" s="112">
        <v>0</v>
      </c>
      <c r="J327" s="112"/>
      <c r="K327" s="135">
        <v>0</v>
      </c>
      <c r="L327" s="112"/>
      <c r="M327" s="112">
        <v>0</v>
      </c>
      <c r="N327" s="112"/>
      <c r="O327" s="135"/>
      <c r="P327" s="112"/>
      <c r="Q327" s="112"/>
      <c r="R327" s="112"/>
    </row>
    <row r="328" spans="1:18" s="113" customFormat="1" ht="12" customHeight="1">
      <c r="A328" s="110" t="s">
        <v>3</v>
      </c>
      <c r="B328" s="110"/>
      <c r="C328" s="228">
        <v>1140224215</v>
      </c>
      <c r="D328" s="229" t="s">
        <v>699</v>
      </c>
      <c r="E328" s="111" t="s">
        <v>6</v>
      </c>
      <c r="F328" s="111" t="s">
        <v>251</v>
      </c>
      <c r="G328" s="135">
        <v>0</v>
      </c>
      <c r="H328" s="112" t="s">
        <v>249</v>
      </c>
      <c r="I328" s="112">
        <v>0</v>
      </c>
      <c r="J328" s="112"/>
      <c r="K328" s="135">
        <v>0</v>
      </c>
      <c r="L328" s="112"/>
      <c r="M328" s="112">
        <v>0</v>
      </c>
      <c r="N328" s="112"/>
      <c r="O328" s="135"/>
      <c r="P328" s="112"/>
      <c r="Q328" s="112"/>
      <c r="R328" s="112"/>
    </row>
    <row r="329" spans="1:18" s="113" customFormat="1" ht="12" customHeight="1">
      <c r="A329" s="110" t="s">
        <v>3</v>
      </c>
      <c r="B329" s="110"/>
      <c r="C329" s="228">
        <v>1140224216</v>
      </c>
      <c r="D329" s="229" t="s">
        <v>700</v>
      </c>
      <c r="E329" s="111" t="s">
        <v>163</v>
      </c>
      <c r="F329" s="111" t="s">
        <v>251</v>
      </c>
      <c r="G329" s="135">
        <v>0</v>
      </c>
      <c r="H329" s="112" t="s">
        <v>249</v>
      </c>
      <c r="I329" s="112">
        <v>0</v>
      </c>
      <c r="J329" s="112"/>
      <c r="K329" s="135">
        <v>0</v>
      </c>
      <c r="L329" s="112"/>
      <c r="M329" s="112">
        <v>0</v>
      </c>
      <c r="N329" s="112"/>
      <c r="O329" s="135"/>
      <c r="P329" s="112"/>
      <c r="Q329" s="112"/>
      <c r="R329" s="112"/>
    </row>
    <row r="330" spans="1:18" s="113" customFormat="1" ht="12" customHeight="1">
      <c r="A330" s="110" t="s">
        <v>3</v>
      </c>
      <c r="B330" s="110" t="s">
        <v>75</v>
      </c>
      <c r="C330" s="228">
        <v>1140224217</v>
      </c>
      <c r="D330" s="229" t="s">
        <v>701</v>
      </c>
      <c r="E330" s="111" t="s">
        <v>6</v>
      </c>
      <c r="F330" s="111" t="s">
        <v>251</v>
      </c>
      <c r="G330" s="135">
        <v>-24003288</v>
      </c>
      <c r="H330" s="112" t="s">
        <v>249</v>
      </c>
      <c r="I330" s="112">
        <v>-3823.6800000001676</v>
      </c>
      <c r="J330" s="112"/>
      <c r="K330" s="135">
        <v>0</v>
      </c>
      <c r="L330" s="112"/>
      <c r="M330" s="112">
        <v>0</v>
      </c>
      <c r="N330" s="112"/>
      <c r="O330" s="135"/>
      <c r="P330" s="112"/>
      <c r="Q330" s="112"/>
      <c r="R330" s="112"/>
    </row>
    <row r="331" spans="1:18" s="113" customFormat="1" ht="12" customHeight="1">
      <c r="A331" s="110" t="s">
        <v>3</v>
      </c>
      <c r="B331" s="110" t="s">
        <v>75</v>
      </c>
      <c r="C331" s="228">
        <v>1140224218</v>
      </c>
      <c r="D331" s="229" t="s">
        <v>386</v>
      </c>
      <c r="E331" s="111" t="s">
        <v>163</v>
      </c>
      <c r="F331" s="111" t="s">
        <v>251</v>
      </c>
      <c r="G331" s="135">
        <v>-37751242</v>
      </c>
      <c r="H331" s="112" t="s">
        <v>249</v>
      </c>
      <c r="I331" s="112">
        <v>-6013.7</v>
      </c>
      <c r="J331" s="112"/>
      <c r="K331" s="135">
        <v>0</v>
      </c>
      <c r="L331" s="112"/>
      <c r="M331" s="112">
        <v>0</v>
      </c>
      <c r="N331" s="112"/>
      <c r="O331" s="135"/>
      <c r="P331" s="112"/>
      <c r="Q331" s="112"/>
      <c r="R331" s="112"/>
    </row>
    <row r="332" spans="1:18" s="113" customFormat="1" ht="12" customHeight="1">
      <c r="A332" s="110" t="s">
        <v>3</v>
      </c>
      <c r="B332" s="110"/>
      <c r="C332" s="228">
        <v>1140224219</v>
      </c>
      <c r="D332" s="229" t="s">
        <v>702</v>
      </c>
      <c r="E332" s="111" t="s">
        <v>6</v>
      </c>
      <c r="F332" s="111" t="s">
        <v>251</v>
      </c>
      <c r="G332" s="135">
        <v>0</v>
      </c>
      <c r="H332" s="112" t="s">
        <v>249</v>
      </c>
      <c r="I332" s="112">
        <v>0</v>
      </c>
      <c r="J332" s="112"/>
      <c r="K332" s="135">
        <v>0</v>
      </c>
      <c r="L332" s="112"/>
      <c r="M332" s="112">
        <v>0</v>
      </c>
      <c r="N332" s="112"/>
      <c r="O332" s="135"/>
      <c r="P332" s="112"/>
      <c r="Q332" s="112"/>
      <c r="R332" s="112"/>
    </row>
    <row r="333" spans="1:18" s="113" customFormat="1" ht="12" customHeight="1">
      <c r="A333" s="110" t="s">
        <v>3</v>
      </c>
      <c r="B333" s="110"/>
      <c r="C333" s="228">
        <v>1140224220</v>
      </c>
      <c r="D333" s="229" t="s">
        <v>703</v>
      </c>
      <c r="E333" s="111" t="s">
        <v>163</v>
      </c>
      <c r="F333" s="111" t="s">
        <v>251</v>
      </c>
      <c r="G333" s="135">
        <v>0</v>
      </c>
      <c r="H333" s="112" t="s">
        <v>249</v>
      </c>
      <c r="I333" s="112">
        <v>0</v>
      </c>
      <c r="J333" s="112"/>
      <c r="K333" s="135">
        <v>0</v>
      </c>
      <c r="L333" s="112"/>
      <c r="M333" s="112">
        <v>0</v>
      </c>
      <c r="N333" s="112"/>
      <c r="O333" s="135"/>
      <c r="P333" s="112"/>
      <c r="Q333" s="112"/>
      <c r="R333" s="112"/>
    </row>
    <row r="334" spans="1:18" s="113" customFormat="1" ht="12" customHeight="1">
      <c r="A334" s="110" t="s">
        <v>3</v>
      </c>
      <c r="B334" s="110"/>
      <c r="C334" s="228">
        <v>1140224221</v>
      </c>
      <c r="D334" s="229" t="s">
        <v>704</v>
      </c>
      <c r="E334" s="111" t="s">
        <v>6</v>
      </c>
      <c r="F334" s="111" t="s">
        <v>251</v>
      </c>
      <c r="G334" s="135">
        <v>0</v>
      </c>
      <c r="H334" s="112" t="s">
        <v>249</v>
      </c>
      <c r="I334" s="112">
        <v>0</v>
      </c>
      <c r="J334" s="112"/>
      <c r="K334" s="135">
        <v>0</v>
      </c>
      <c r="L334" s="112"/>
      <c r="M334" s="112">
        <v>0</v>
      </c>
      <c r="N334" s="112"/>
      <c r="O334" s="135"/>
      <c r="P334" s="112"/>
      <c r="Q334" s="112"/>
      <c r="R334" s="112"/>
    </row>
    <row r="335" spans="1:18" s="113" customFormat="1" ht="12" customHeight="1">
      <c r="A335" s="110" t="s">
        <v>3</v>
      </c>
      <c r="B335" s="110"/>
      <c r="C335" s="228">
        <v>1140224222</v>
      </c>
      <c r="D335" s="229" t="s">
        <v>705</v>
      </c>
      <c r="E335" s="111" t="s">
        <v>163</v>
      </c>
      <c r="F335" s="111" t="s">
        <v>251</v>
      </c>
      <c r="G335" s="135">
        <v>0</v>
      </c>
      <c r="H335" s="112" t="s">
        <v>249</v>
      </c>
      <c r="I335" s="112">
        <v>0</v>
      </c>
      <c r="J335" s="112"/>
      <c r="K335" s="135">
        <v>0</v>
      </c>
      <c r="L335" s="112"/>
      <c r="M335" s="112">
        <v>0</v>
      </c>
      <c r="N335" s="112"/>
      <c r="O335" s="135"/>
      <c r="P335" s="112"/>
      <c r="Q335" s="112"/>
      <c r="R335" s="112"/>
    </row>
    <row r="336" spans="1:18" s="113" customFormat="1" ht="12" customHeight="1">
      <c r="A336" s="110" t="s">
        <v>3</v>
      </c>
      <c r="B336" s="110"/>
      <c r="C336" s="228">
        <v>1140224223</v>
      </c>
      <c r="D336" s="229" t="s">
        <v>706</v>
      </c>
      <c r="E336" s="111" t="s">
        <v>6</v>
      </c>
      <c r="F336" s="111" t="s">
        <v>251</v>
      </c>
      <c r="G336" s="135">
        <v>0</v>
      </c>
      <c r="H336" s="112" t="s">
        <v>249</v>
      </c>
      <c r="I336" s="112">
        <v>0</v>
      </c>
      <c r="J336" s="112"/>
      <c r="K336" s="135">
        <v>0</v>
      </c>
      <c r="L336" s="112"/>
      <c r="M336" s="112">
        <v>0</v>
      </c>
      <c r="N336" s="112"/>
      <c r="O336" s="135"/>
      <c r="P336" s="112"/>
      <c r="Q336" s="112"/>
      <c r="R336" s="112"/>
    </row>
    <row r="337" spans="1:18" s="113" customFormat="1" ht="12" customHeight="1">
      <c r="A337" s="110" t="s">
        <v>3</v>
      </c>
      <c r="B337" s="110"/>
      <c r="C337" s="228">
        <v>1140224224</v>
      </c>
      <c r="D337" s="229" t="s">
        <v>707</v>
      </c>
      <c r="E337" s="111" t="s">
        <v>163</v>
      </c>
      <c r="F337" s="111" t="s">
        <v>251</v>
      </c>
      <c r="G337" s="135">
        <v>0</v>
      </c>
      <c r="H337" s="112" t="s">
        <v>249</v>
      </c>
      <c r="I337" s="112">
        <v>0</v>
      </c>
      <c r="J337" s="112"/>
      <c r="K337" s="135">
        <v>0</v>
      </c>
      <c r="L337" s="112"/>
      <c r="M337" s="112">
        <v>0</v>
      </c>
      <c r="N337" s="112"/>
      <c r="O337" s="135"/>
      <c r="P337" s="112"/>
      <c r="Q337" s="112"/>
      <c r="R337" s="112"/>
    </row>
    <row r="338" spans="1:18" s="113" customFormat="1" ht="12" customHeight="1">
      <c r="A338" s="110" t="s">
        <v>3</v>
      </c>
      <c r="B338" s="110"/>
      <c r="C338" s="228">
        <v>1140224225</v>
      </c>
      <c r="D338" s="229" t="s">
        <v>708</v>
      </c>
      <c r="E338" s="111" t="s">
        <v>6</v>
      </c>
      <c r="F338" s="111" t="s">
        <v>251</v>
      </c>
      <c r="G338" s="135">
        <v>0</v>
      </c>
      <c r="H338" s="112" t="s">
        <v>249</v>
      </c>
      <c r="I338" s="112">
        <v>0</v>
      </c>
      <c r="J338" s="112"/>
      <c r="K338" s="135">
        <v>0</v>
      </c>
      <c r="L338" s="112"/>
      <c r="M338" s="112">
        <v>0</v>
      </c>
      <c r="N338" s="112"/>
      <c r="O338" s="135"/>
      <c r="P338" s="112"/>
      <c r="Q338" s="112"/>
      <c r="R338" s="112"/>
    </row>
    <row r="339" spans="1:18" s="113" customFormat="1" ht="12" customHeight="1">
      <c r="A339" s="110" t="s">
        <v>3</v>
      </c>
      <c r="B339" s="110"/>
      <c r="C339" s="228">
        <v>1140224226</v>
      </c>
      <c r="D339" s="229" t="s">
        <v>709</v>
      </c>
      <c r="E339" s="111" t="s">
        <v>163</v>
      </c>
      <c r="F339" s="111" t="s">
        <v>251</v>
      </c>
      <c r="G339" s="135">
        <v>0</v>
      </c>
      <c r="H339" s="112" t="s">
        <v>249</v>
      </c>
      <c r="I339" s="112">
        <v>0</v>
      </c>
      <c r="J339" s="112"/>
      <c r="K339" s="135">
        <v>0</v>
      </c>
      <c r="L339" s="112"/>
      <c r="M339" s="112">
        <v>0</v>
      </c>
      <c r="N339" s="112"/>
      <c r="O339" s="135"/>
      <c r="P339" s="112"/>
      <c r="Q339" s="112"/>
      <c r="R339" s="112"/>
    </row>
    <row r="340" spans="1:18" s="113" customFormat="1" ht="12" customHeight="1">
      <c r="A340" s="110" t="s">
        <v>3</v>
      </c>
      <c r="B340" s="110"/>
      <c r="C340" s="228">
        <v>1140224227</v>
      </c>
      <c r="D340" s="229" t="s">
        <v>710</v>
      </c>
      <c r="E340" s="111" t="s">
        <v>6</v>
      </c>
      <c r="F340" s="111" t="s">
        <v>251</v>
      </c>
      <c r="G340" s="135">
        <v>0</v>
      </c>
      <c r="H340" s="112" t="s">
        <v>249</v>
      </c>
      <c r="I340" s="112">
        <v>0</v>
      </c>
      <c r="J340" s="112"/>
      <c r="K340" s="135">
        <v>0</v>
      </c>
      <c r="L340" s="112"/>
      <c r="M340" s="112">
        <v>0</v>
      </c>
      <c r="N340" s="112"/>
      <c r="O340" s="135"/>
      <c r="P340" s="112"/>
      <c r="Q340" s="112"/>
      <c r="R340" s="112"/>
    </row>
    <row r="341" spans="1:18" s="113" customFormat="1" ht="12" customHeight="1">
      <c r="A341" s="110" t="s">
        <v>3</v>
      </c>
      <c r="B341" s="110"/>
      <c r="C341" s="228">
        <v>1140224228</v>
      </c>
      <c r="D341" s="229" t="s">
        <v>711</v>
      </c>
      <c r="E341" s="111" t="s">
        <v>163</v>
      </c>
      <c r="F341" s="111" t="s">
        <v>251</v>
      </c>
      <c r="G341" s="135">
        <v>0</v>
      </c>
      <c r="H341" s="112" t="s">
        <v>249</v>
      </c>
      <c r="I341" s="112">
        <v>0</v>
      </c>
      <c r="J341" s="112"/>
      <c r="K341" s="135">
        <v>0</v>
      </c>
      <c r="L341" s="112"/>
      <c r="M341" s="112">
        <v>0</v>
      </c>
      <c r="N341" s="112"/>
      <c r="O341" s="135"/>
      <c r="P341" s="112"/>
      <c r="Q341" s="112"/>
      <c r="R341" s="112"/>
    </row>
    <row r="342" spans="1:18" s="113" customFormat="1" ht="12" customHeight="1">
      <c r="A342" s="110" t="s">
        <v>3</v>
      </c>
      <c r="B342" s="110"/>
      <c r="C342" s="228">
        <v>1140224229</v>
      </c>
      <c r="D342" s="229" t="s">
        <v>712</v>
      </c>
      <c r="E342" s="111" t="s">
        <v>6</v>
      </c>
      <c r="F342" s="111" t="s">
        <v>251</v>
      </c>
      <c r="G342" s="135">
        <v>0</v>
      </c>
      <c r="H342" s="112" t="s">
        <v>249</v>
      </c>
      <c r="I342" s="112">
        <v>0</v>
      </c>
      <c r="J342" s="112"/>
      <c r="K342" s="135">
        <v>0</v>
      </c>
      <c r="L342" s="112"/>
      <c r="M342" s="112">
        <v>0</v>
      </c>
      <c r="N342" s="112"/>
      <c r="O342" s="135"/>
      <c r="P342" s="112"/>
      <c r="Q342" s="112"/>
      <c r="R342" s="112"/>
    </row>
    <row r="343" spans="1:18" s="113" customFormat="1" ht="12" customHeight="1">
      <c r="A343" s="110" t="s">
        <v>3</v>
      </c>
      <c r="B343" s="110"/>
      <c r="C343" s="228">
        <v>1140224230</v>
      </c>
      <c r="D343" s="229" t="s">
        <v>713</v>
      </c>
      <c r="E343" s="111" t="s">
        <v>163</v>
      </c>
      <c r="F343" s="111" t="s">
        <v>251</v>
      </c>
      <c r="G343" s="135">
        <v>0</v>
      </c>
      <c r="H343" s="112" t="s">
        <v>249</v>
      </c>
      <c r="I343" s="112">
        <v>0</v>
      </c>
      <c r="J343" s="112"/>
      <c r="K343" s="135">
        <v>0</v>
      </c>
      <c r="L343" s="112"/>
      <c r="M343" s="112">
        <v>0</v>
      </c>
      <c r="N343" s="112"/>
      <c r="O343" s="135"/>
      <c r="P343" s="112"/>
      <c r="Q343" s="112"/>
      <c r="R343" s="112"/>
    </row>
    <row r="344" spans="1:18" s="113" customFormat="1" ht="12" customHeight="1">
      <c r="A344" s="110" t="s">
        <v>3</v>
      </c>
      <c r="B344" s="110"/>
      <c r="C344" s="228">
        <v>1140225</v>
      </c>
      <c r="D344" s="229" t="s">
        <v>714</v>
      </c>
      <c r="E344" s="111" t="s">
        <v>6</v>
      </c>
      <c r="F344" s="111" t="s">
        <v>250</v>
      </c>
      <c r="G344" s="135">
        <v>0</v>
      </c>
      <c r="H344" s="112" t="s">
        <v>249</v>
      </c>
      <c r="I344" s="112">
        <v>0</v>
      </c>
      <c r="J344" s="112"/>
      <c r="K344" s="135">
        <v>0</v>
      </c>
      <c r="L344" s="112"/>
      <c r="M344" s="112">
        <v>0</v>
      </c>
      <c r="N344" s="112"/>
      <c r="O344" s="135"/>
      <c r="P344" s="112"/>
      <c r="Q344" s="112"/>
      <c r="R344" s="112"/>
    </row>
    <row r="345" spans="1:18" s="113" customFormat="1" ht="12" customHeight="1">
      <c r="A345" s="110" t="s">
        <v>3</v>
      </c>
      <c r="B345" s="110"/>
      <c r="C345" s="228">
        <v>11402251</v>
      </c>
      <c r="D345" s="229" t="s">
        <v>714</v>
      </c>
      <c r="E345" s="111" t="s">
        <v>6</v>
      </c>
      <c r="F345" s="111" t="s">
        <v>250</v>
      </c>
      <c r="G345" s="135">
        <v>0</v>
      </c>
      <c r="H345" s="112" t="s">
        <v>249</v>
      </c>
      <c r="I345" s="112">
        <v>0</v>
      </c>
      <c r="J345" s="112"/>
      <c r="K345" s="135">
        <v>0</v>
      </c>
      <c r="L345" s="112"/>
      <c r="M345" s="112">
        <v>0</v>
      </c>
      <c r="N345" s="112"/>
      <c r="O345" s="135"/>
      <c r="P345" s="112"/>
      <c r="Q345" s="112"/>
      <c r="R345" s="112"/>
    </row>
    <row r="346" spans="1:18" s="113" customFormat="1" ht="12" customHeight="1">
      <c r="A346" s="110" t="s">
        <v>3</v>
      </c>
      <c r="B346" s="110"/>
      <c r="C346" s="228">
        <v>1140225101</v>
      </c>
      <c r="D346" s="229" t="s">
        <v>715</v>
      </c>
      <c r="E346" s="111" t="s">
        <v>6</v>
      </c>
      <c r="F346" s="111" t="s">
        <v>251</v>
      </c>
      <c r="G346" s="135">
        <v>0</v>
      </c>
      <c r="H346" s="112" t="s">
        <v>249</v>
      </c>
      <c r="I346" s="112">
        <v>0</v>
      </c>
      <c r="J346" s="112"/>
      <c r="K346" s="135">
        <v>0</v>
      </c>
      <c r="L346" s="112"/>
      <c r="M346" s="112">
        <v>0</v>
      </c>
      <c r="N346" s="112"/>
      <c r="O346" s="135"/>
      <c r="P346" s="112"/>
      <c r="Q346" s="112"/>
      <c r="R346" s="112"/>
    </row>
    <row r="347" spans="1:18" s="113" customFormat="1" ht="12" customHeight="1">
      <c r="A347" s="110" t="s">
        <v>3</v>
      </c>
      <c r="B347" s="110"/>
      <c r="C347" s="228">
        <v>1140225102</v>
      </c>
      <c r="D347" s="229" t="s">
        <v>716</v>
      </c>
      <c r="E347" s="111" t="s">
        <v>163</v>
      </c>
      <c r="F347" s="111" t="s">
        <v>251</v>
      </c>
      <c r="G347" s="135">
        <v>0</v>
      </c>
      <c r="H347" s="112" t="s">
        <v>249</v>
      </c>
      <c r="I347" s="112">
        <v>0</v>
      </c>
      <c r="J347" s="112"/>
      <c r="K347" s="135">
        <v>0</v>
      </c>
      <c r="L347" s="112"/>
      <c r="M347" s="112">
        <v>0</v>
      </c>
      <c r="N347" s="112"/>
      <c r="O347" s="135"/>
      <c r="P347" s="112"/>
      <c r="Q347" s="112"/>
      <c r="R347" s="112"/>
    </row>
    <row r="348" spans="1:18" s="113" customFormat="1" ht="12" customHeight="1">
      <c r="A348" s="110" t="s">
        <v>3</v>
      </c>
      <c r="B348" s="110"/>
      <c r="C348" s="228">
        <v>1140225103</v>
      </c>
      <c r="D348" s="229" t="s">
        <v>717</v>
      </c>
      <c r="E348" s="111" t="s">
        <v>6</v>
      </c>
      <c r="F348" s="111" t="s">
        <v>251</v>
      </c>
      <c r="G348" s="135">
        <v>0</v>
      </c>
      <c r="H348" s="112" t="s">
        <v>249</v>
      </c>
      <c r="I348" s="112">
        <v>0</v>
      </c>
      <c r="J348" s="112"/>
      <c r="K348" s="135">
        <v>0</v>
      </c>
      <c r="L348" s="112"/>
      <c r="M348" s="112">
        <v>0</v>
      </c>
      <c r="N348" s="112"/>
      <c r="O348" s="135"/>
      <c r="P348" s="112"/>
      <c r="Q348" s="112"/>
      <c r="R348" s="112"/>
    </row>
    <row r="349" spans="1:18" s="113" customFormat="1" ht="12" customHeight="1">
      <c r="A349" s="110" t="s">
        <v>3</v>
      </c>
      <c r="B349" s="110"/>
      <c r="C349" s="228">
        <v>1140225104</v>
      </c>
      <c r="D349" s="229" t="s">
        <v>718</v>
      </c>
      <c r="E349" s="111" t="s">
        <v>163</v>
      </c>
      <c r="F349" s="111" t="s">
        <v>251</v>
      </c>
      <c r="G349" s="135">
        <v>0</v>
      </c>
      <c r="H349" s="112" t="s">
        <v>249</v>
      </c>
      <c r="I349" s="112">
        <v>0</v>
      </c>
      <c r="J349" s="112"/>
      <c r="K349" s="135">
        <v>0</v>
      </c>
      <c r="L349" s="112"/>
      <c r="M349" s="112">
        <v>0</v>
      </c>
      <c r="N349" s="112"/>
      <c r="O349" s="135"/>
      <c r="P349" s="112"/>
      <c r="Q349" s="112"/>
      <c r="R349" s="112"/>
    </row>
    <row r="350" spans="1:18" s="113" customFormat="1" ht="12" customHeight="1">
      <c r="A350" s="110" t="s">
        <v>3</v>
      </c>
      <c r="B350" s="110"/>
      <c r="C350" s="228">
        <v>1140225105</v>
      </c>
      <c r="D350" s="229" t="s">
        <v>719</v>
      </c>
      <c r="E350" s="111" t="s">
        <v>6</v>
      </c>
      <c r="F350" s="111" t="s">
        <v>251</v>
      </c>
      <c r="G350" s="135">
        <v>0</v>
      </c>
      <c r="H350" s="112" t="s">
        <v>249</v>
      </c>
      <c r="I350" s="112">
        <v>0</v>
      </c>
      <c r="J350" s="112"/>
      <c r="K350" s="135">
        <v>0</v>
      </c>
      <c r="L350" s="112"/>
      <c r="M350" s="112">
        <v>0</v>
      </c>
      <c r="N350" s="112"/>
      <c r="O350" s="135"/>
      <c r="P350" s="112"/>
      <c r="Q350" s="112"/>
      <c r="R350" s="112"/>
    </row>
    <row r="351" spans="1:18" s="113" customFormat="1" ht="12" customHeight="1">
      <c r="A351" s="110" t="s">
        <v>3</v>
      </c>
      <c r="B351" s="110"/>
      <c r="C351" s="228">
        <v>1140225106</v>
      </c>
      <c r="D351" s="229" t="s">
        <v>720</v>
      </c>
      <c r="E351" s="111" t="s">
        <v>163</v>
      </c>
      <c r="F351" s="111" t="s">
        <v>251</v>
      </c>
      <c r="G351" s="135">
        <v>0</v>
      </c>
      <c r="H351" s="112" t="s">
        <v>249</v>
      </c>
      <c r="I351" s="112">
        <v>0</v>
      </c>
      <c r="J351" s="112"/>
      <c r="K351" s="135">
        <v>0</v>
      </c>
      <c r="L351" s="112"/>
      <c r="M351" s="112">
        <v>0</v>
      </c>
      <c r="N351" s="112"/>
      <c r="O351" s="135"/>
      <c r="P351" s="112"/>
      <c r="Q351" s="112"/>
      <c r="R351" s="112"/>
    </row>
    <row r="352" spans="1:18" s="113" customFormat="1" ht="12" customHeight="1">
      <c r="A352" s="110" t="s">
        <v>3</v>
      </c>
      <c r="B352" s="110"/>
      <c r="C352" s="228">
        <v>1140225107</v>
      </c>
      <c r="D352" s="229" t="s">
        <v>721</v>
      </c>
      <c r="E352" s="111" t="s">
        <v>6</v>
      </c>
      <c r="F352" s="111" t="s">
        <v>251</v>
      </c>
      <c r="G352" s="135">
        <v>0</v>
      </c>
      <c r="H352" s="112" t="s">
        <v>249</v>
      </c>
      <c r="I352" s="112">
        <v>0</v>
      </c>
      <c r="J352" s="112"/>
      <c r="K352" s="135">
        <v>0</v>
      </c>
      <c r="L352" s="112"/>
      <c r="M352" s="112">
        <v>0</v>
      </c>
      <c r="N352" s="112"/>
      <c r="O352" s="135"/>
      <c r="P352" s="112"/>
      <c r="Q352" s="112"/>
      <c r="R352" s="112"/>
    </row>
    <row r="353" spans="1:18" s="113" customFormat="1" ht="12" customHeight="1">
      <c r="A353" s="110" t="s">
        <v>3</v>
      </c>
      <c r="B353" s="110"/>
      <c r="C353" s="228">
        <v>1140225108</v>
      </c>
      <c r="D353" s="229" t="s">
        <v>722</v>
      </c>
      <c r="E353" s="111" t="s">
        <v>163</v>
      </c>
      <c r="F353" s="111" t="s">
        <v>251</v>
      </c>
      <c r="G353" s="135">
        <v>0</v>
      </c>
      <c r="H353" s="112" t="s">
        <v>249</v>
      </c>
      <c r="I353" s="112">
        <v>0</v>
      </c>
      <c r="J353" s="112"/>
      <c r="K353" s="135">
        <v>0</v>
      </c>
      <c r="L353" s="112"/>
      <c r="M353" s="112">
        <v>0</v>
      </c>
      <c r="N353" s="112"/>
      <c r="O353" s="135"/>
      <c r="P353" s="112"/>
      <c r="Q353" s="112"/>
      <c r="R353" s="112"/>
    </row>
    <row r="354" spans="1:18" s="113" customFormat="1" ht="12" customHeight="1">
      <c r="A354" s="110" t="s">
        <v>3</v>
      </c>
      <c r="B354" s="110"/>
      <c r="C354" s="228">
        <v>1140225109</v>
      </c>
      <c r="D354" s="229" t="s">
        <v>723</v>
      </c>
      <c r="E354" s="111" t="s">
        <v>6</v>
      </c>
      <c r="F354" s="111" t="s">
        <v>251</v>
      </c>
      <c r="G354" s="135">
        <v>0</v>
      </c>
      <c r="H354" s="112" t="s">
        <v>249</v>
      </c>
      <c r="I354" s="112">
        <v>0</v>
      </c>
      <c r="J354" s="112"/>
      <c r="K354" s="135">
        <v>0</v>
      </c>
      <c r="L354" s="112"/>
      <c r="M354" s="112">
        <v>0</v>
      </c>
      <c r="N354" s="112"/>
      <c r="O354" s="135"/>
      <c r="P354" s="112"/>
      <c r="Q354" s="112"/>
      <c r="R354" s="112"/>
    </row>
    <row r="355" spans="1:18" s="113" customFormat="1" ht="12" customHeight="1">
      <c r="A355" s="110" t="s">
        <v>3</v>
      </c>
      <c r="B355" s="110"/>
      <c r="C355" s="228">
        <v>1140225110</v>
      </c>
      <c r="D355" s="229" t="s">
        <v>724</v>
      </c>
      <c r="E355" s="111" t="s">
        <v>163</v>
      </c>
      <c r="F355" s="111" t="s">
        <v>251</v>
      </c>
      <c r="G355" s="135">
        <v>0</v>
      </c>
      <c r="H355" s="112" t="s">
        <v>249</v>
      </c>
      <c r="I355" s="112">
        <v>0</v>
      </c>
      <c r="J355" s="112"/>
      <c r="K355" s="135">
        <v>0</v>
      </c>
      <c r="L355" s="112"/>
      <c r="M355" s="112">
        <v>0</v>
      </c>
      <c r="N355" s="112"/>
      <c r="O355" s="135"/>
      <c r="P355" s="112"/>
      <c r="Q355" s="112"/>
      <c r="R355" s="112"/>
    </row>
    <row r="356" spans="1:18" s="113" customFormat="1" ht="12" customHeight="1">
      <c r="A356" s="110" t="s">
        <v>3</v>
      </c>
      <c r="B356" s="110"/>
      <c r="C356" s="228">
        <v>1140225111</v>
      </c>
      <c r="D356" s="229" t="s">
        <v>725</v>
      </c>
      <c r="E356" s="111" t="s">
        <v>6</v>
      </c>
      <c r="F356" s="111" t="s">
        <v>251</v>
      </c>
      <c r="G356" s="135">
        <v>0</v>
      </c>
      <c r="H356" s="112" t="s">
        <v>249</v>
      </c>
      <c r="I356" s="112">
        <v>0</v>
      </c>
      <c r="J356" s="112"/>
      <c r="K356" s="135">
        <v>0</v>
      </c>
      <c r="L356" s="112"/>
      <c r="M356" s="112">
        <v>0</v>
      </c>
      <c r="N356" s="112"/>
      <c r="O356" s="135"/>
      <c r="P356" s="112"/>
      <c r="Q356" s="112"/>
      <c r="R356" s="112"/>
    </row>
    <row r="357" spans="1:18" s="113" customFormat="1" ht="12" customHeight="1">
      <c r="A357" s="110" t="s">
        <v>3</v>
      </c>
      <c r="B357" s="110"/>
      <c r="C357" s="228">
        <v>1140225112</v>
      </c>
      <c r="D357" s="229" t="s">
        <v>726</v>
      </c>
      <c r="E357" s="111" t="s">
        <v>163</v>
      </c>
      <c r="F357" s="111" t="s">
        <v>251</v>
      </c>
      <c r="G357" s="135">
        <v>0</v>
      </c>
      <c r="H357" s="112" t="s">
        <v>249</v>
      </c>
      <c r="I357" s="112">
        <v>0</v>
      </c>
      <c r="J357" s="112"/>
      <c r="K357" s="135">
        <v>0</v>
      </c>
      <c r="L357" s="112"/>
      <c r="M357" s="112">
        <v>0</v>
      </c>
      <c r="N357" s="112"/>
      <c r="O357" s="135"/>
      <c r="P357" s="112"/>
      <c r="Q357" s="112"/>
      <c r="R357" s="112"/>
    </row>
    <row r="358" spans="1:18" s="113" customFormat="1" ht="12" customHeight="1">
      <c r="A358" s="110" t="s">
        <v>3</v>
      </c>
      <c r="B358" s="110"/>
      <c r="C358" s="228">
        <v>1140225113</v>
      </c>
      <c r="D358" s="229" t="s">
        <v>727</v>
      </c>
      <c r="E358" s="111" t="s">
        <v>6</v>
      </c>
      <c r="F358" s="111" t="s">
        <v>251</v>
      </c>
      <c r="G358" s="135">
        <v>0</v>
      </c>
      <c r="H358" s="112" t="s">
        <v>249</v>
      </c>
      <c r="I358" s="112">
        <v>0</v>
      </c>
      <c r="J358" s="112"/>
      <c r="K358" s="135">
        <v>0</v>
      </c>
      <c r="L358" s="112"/>
      <c r="M358" s="112">
        <v>0</v>
      </c>
      <c r="N358" s="112"/>
      <c r="O358" s="135"/>
      <c r="P358" s="112"/>
      <c r="Q358" s="112"/>
      <c r="R358" s="112"/>
    </row>
    <row r="359" spans="1:18" s="113" customFormat="1" ht="12" customHeight="1">
      <c r="A359" s="110" t="s">
        <v>3</v>
      </c>
      <c r="B359" s="110"/>
      <c r="C359" s="228">
        <v>1140225114</v>
      </c>
      <c r="D359" s="229" t="s">
        <v>728</v>
      </c>
      <c r="E359" s="111" t="s">
        <v>163</v>
      </c>
      <c r="F359" s="111" t="s">
        <v>251</v>
      </c>
      <c r="G359" s="135">
        <v>0</v>
      </c>
      <c r="H359" s="112" t="s">
        <v>249</v>
      </c>
      <c r="I359" s="112">
        <v>0</v>
      </c>
      <c r="J359" s="112"/>
      <c r="K359" s="135">
        <v>0</v>
      </c>
      <c r="L359" s="112"/>
      <c r="M359" s="112">
        <v>0</v>
      </c>
      <c r="N359" s="112"/>
      <c r="O359" s="135"/>
      <c r="P359" s="112"/>
      <c r="Q359" s="112"/>
      <c r="R359" s="112"/>
    </row>
    <row r="360" spans="1:18" s="113" customFormat="1" ht="12" customHeight="1">
      <c r="A360" s="110" t="s">
        <v>3</v>
      </c>
      <c r="B360" s="110"/>
      <c r="C360" s="228">
        <v>1140225115</v>
      </c>
      <c r="D360" s="229" t="s">
        <v>729</v>
      </c>
      <c r="E360" s="111" t="s">
        <v>6</v>
      </c>
      <c r="F360" s="111" t="s">
        <v>251</v>
      </c>
      <c r="G360" s="135">
        <v>0</v>
      </c>
      <c r="H360" s="112" t="s">
        <v>249</v>
      </c>
      <c r="I360" s="112">
        <v>0</v>
      </c>
      <c r="J360" s="112"/>
      <c r="K360" s="135">
        <v>0</v>
      </c>
      <c r="L360" s="112"/>
      <c r="M360" s="112">
        <v>0</v>
      </c>
      <c r="N360" s="112"/>
      <c r="O360" s="135"/>
      <c r="P360" s="112"/>
      <c r="Q360" s="112"/>
      <c r="R360" s="112"/>
    </row>
    <row r="361" spans="1:18" s="113" customFormat="1" ht="12" customHeight="1">
      <c r="A361" s="110" t="s">
        <v>3</v>
      </c>
      <c r="B361" s="110"/>
      <c r="C361" s="228">
        <v>1140225116</v>
      </c>
      <c r="D361" s="229" t="s">
        <v>730</v>
      </c>
      <c r="E361" s="111" t="s">
        <v>163</v>
      </c>
      <c r="F361" s="111" t="s">
        <v>251</v>
      </c>
      <c r="G361" s="135">
        <v>0</v>
      </c>
      <c r="H361" s="112" t="s">
        <v>249</v>
      </c>
      <c r="I361" s="112">
        <v>0</v>
      </c>
      <c r="J361" s="112"/>
      <c r="K361" s="135">
        <v>0</v>
      </c>
      <c r="L361" s="112"/>
      <c r="M361" s="112">
        <v>0</v>
      </c>
      <c r="N361" s="112"/>
      <c r="O361" s="135"/>
      <c r="P361" s="112"/>
      <c r="Q361" s="112"/>
      <c r="R361" s="112"/>
    </row>
    <row r="362" spans="1:18" s="113" customFormat="1" ht="12" customHeight="1">
      <c r="A362" s="110" t="s">
        <v>3</v>
      </c>
      <c r="B362" s="110"/>
      <c r="C362" s="228">
        <v>1140225117</v>
      </c>
      <c r="D362" s="229" t="s">
        <v>731</v>
      </c>
      <c r="E362" s="111" t="s">
        <v>6</v>
      </c>
      <c r="F362" s="111" t="s">
        <v>251</v>
      </c>
      <c r="G362" s="135">
        <v>0</v>
      </c>
      <c r="H362" s="112" t="s">
        <v>249</v>
      </c>
      <c r="I362" s="112">
        <v>0</v>
      </c>
      <c r="J362" s="112"/>
      <c r="K362" s="135">
        <v>0</v>
      </c>
      <c r="L362" s="112"/>
      <c r="M362" s="112">
        <v>0</v>
      </c>
      <c r="N362" s="112"/>
      <c r="O362" s="135"/>
      <c r="P362" s="112"/>
      <c r="Q362" s="112"/>
      <c r="R362" s="112"/>
    </row>
    <row r="363" spans="1:18" s="113" customFormat="1" ht="12" customHeight="1">
      <c r="A363" s="110" t="s">
        <v>3</v>
      </c>
      <c r="B363" s="110"/>
      <c r="C363" s="228">
        <v>1140225118</v>
      </c>
      <c r="D363" s="229" t="s">
        <v>732</v>
      </c>
      <c r="E363" s="111" t="s">
        <v>163</v>
      </c>
      <c r="F363" s="111" t="s">
        <v>251</v>
      </c>
      <c r="G363" s="135">
        <v>0</v>
      </c>
      <c r="H363" s="112" t="s">
        <v>249</v>
      </c>
      <c r="I363" s="112">
        <v>0</v>
      </c>
      <c r="J363" s="112"/>
      <c r="K363" s="135">
        <v>0</v>
      </c>
      <c r="L363" s="112"/>
      <c r="M363" s="112">
        <v>0</v>
      </c>
      <c r="N363" s="112"/>
      <c r="O363" s="135"/>
      <c r="P363" s="112"/>
      <c r="Q363" s="112"/>
      <c r="R363" s="112"/>
    </row>
    <row r="364" spans="1:18" s="113" customFormat="1" ht="12" customHeight="1">
      <c r="A364" s="110" t="s">
        <v>3</v>
      </c>
      <c r="B364" s="110"/>
      <c r="C364" s="228">
        <v>1140225119</v>
      </c>
      <c r="D364" s="229" t="s">
        <v>733</v>
      </c>
      <c r="E364" s="111" t="s">
        <v>6</v>
      </c>
      <c r="F364" s="111" t="s">
        <v>251</v>
      </c>
      <c r="G364" s="135">
        <v>0</v>
      </c>
      <c r="H364" s="112"/>
      <c r="I364" s="112">
        <v>0</v>
      </c>
      <c r="J364" s="112"/>
      <c r="K364" s="135">
        <v>0</v>
      </c>
      <c r="L364" s="112"/>
      <c r="M364" s="112">
        <v>0</v>
      </c>
      <c r="N364" s="112"/>
      <c r="O364" s="135"/>
      <c r="P364" s="112"/>
      <c r="Q364" s="112"/>
      <c r="R364" s="112"/>
    </row>
    <row r="365" spans="1:18" s="113" customFormat="1" ht="12" customHeight="1">
      <c r="A365" s="110" t="s">
        <v>3</v>
      </c>
      <c r="B365" s="110"/>
      <c r="C365" s="228">
        <v>1140225120</v>
      </c>
      <c r="D365" s="229" t="s">
        <v>734</v>
      </c>
      <c r="E365" s="111" t="s">
        <v>163</v>
      </c>
      <c r="F365" s="111" t="s">
        <v>251</v>
      </c>
      <c r="G365" s="135">
        <v>0</v>
      </c>
      <c r="H365" s="112" t="s">
        <v>249</v>
      </c>
      <c r="I365" s="112">
        <v>0</v>
      </c>
      <c r="J365" s="112"/>
      <c r="K365" s="135">
        <v>0</v>
      </c>
      <c r="L365" s="112"/>
      <c r="M365" s="112">
        <v>0</v>
      </c>
      <c r="N365" s="112"/>
      <c r="O365" s="135"/>
      <c r="P365" s="112"/>
      <c r="Q365" s="112"/>
      <c r="R365" s="112"/>
    </row>
    <row r="366" spans="1:18" s="113" customFormat="1" ht="12" customHeight="1">
      <c r="A366" s="110" t="s">
        <v>3</v>
      </c>
      <c r="B366" s="110"/>
      <c r="C366" s="228">
        <v>1140225121</v>
      </c>
      <c r="D366" s="229" t="s">
        <v>735</v>
      </c>
      <c r="E366" s="111" t="s">
        <v>6</v>
      </c>
      <c r="F366" s="111" t="s">
        <v>251</v>
      </c>
      <c r="G366" s="135">
        <v>0</v>
      </c>
      <c r="H366" s="112" t="s">
        <v>249</v>
      </c>
      <c r="I366" s="112">
        <v>0</v>
      </c>
      <c r="J366" s="112"/>
      <c r="K366" s="135">
        <v>0</v>
      </c>
      <c r="L366" s="112"/>
      <c r="M366" s="112">
        <v>0</v>
      </c>
      <c r="N366" s="112"/>
      <c r="O366" s="135"/>
      <c r="P366" s="112"/>
      <c r="Q366" s="112"/>
      <c r="R366" s="112"/>
    </row>
    <row r="367" spans="1:18" s="113" customFormat="1" ht="12" customHeight="1">
      <c r="A367" s="110" t="s">
        <v>3</v>
      </c>
      <c r="B367" s="110"/>
      <c r="C367" s="228">
        <v>1140225122</v>
      </c>
      <c r="D367" s="229" t="s">
        <v>736</v>
      </c>
      <c r="E367" s="111" t="s">
        <v>163</v>
      </c>
      <c r="F367" s="111" t="s">
        <v>251</v>
      </c>
      <c r="G367" s="135">
        <v>0</v>
      </c>
      <c r="H367" s="112" t="s">
        <v>249</v>
      </c>
      <c r="I367" s="112">
        <v>0</v>
      </c>
      <c r="J367" s="112"/>
      <c r="K367" s="135">
        <v>0</v>
      </c>
      <c r="L367" s="112"/>
      <c r="M367" s="112">
        <v>0</v>
      </c>
      <c r="N367" s="112"/>
      <c r="O367" s="135"/>
      <c r="P367" s="112"/>
      <c r="Q367" s="112"/>
      <c r="R367" s="112"/>
    </row>
    <row r="368" spans="1:18" s="113" customFormat="1" ht="12" customHeight="1">
      <c r="A368" s="110" t="s">
        <v>3</v>
      </c>
      <c r="B368" s="110"/>
      <c r="C368" s="228">
        <v>1140225123</v>
      </c>
      <c r="D368" s="229" t="s">
        <v>737</v>
      </c>
      <c r="E368" s="111" t="s">
        <v>6</v>
      </c>
      <c r="F368" s="111" t="s">
        <v>251</v>
      </c>
      <c r="G368" s="135">
        <v>0</v>
      </c>
      <c r="H368" s="112" t="s">
        <v>249</v>
      </c>
      <c r="I368" s="112">
        <v>0</v>
      </c>
      <c r="J368" s="112"/>
      <c r="K368" s="135">
        <v>0</v>
      </c>
      <c r="L368" s="112"/>
      <c r="M368" s="112">
        <v>0</v>
      </c>
      <c r="N368" s="112"/>
      <c r="O368" s="135"/>
      <c r="P368" s="112"/>
      <c r="Q368" s="112"/>
      <c r="R368" s="112"/>
    </row>
    <row r="369" spans="1:18" s="113" customFormat="1" ht="12" customHeight="1">
      <c r="A369" s="110" t="s">
        <v>3</v>
      </c>
      <c r="B369" s="110"/>
      <c r="C369" s="228">
        <v>1140225124</v>
      </c>
      <c r="D369" s="229" t="s">
        <v>738</v>
      </c>
      <c r="E369" s="111" t="s">
        <v>163</v>
      </c>
      <c r="F369" s="111" t="s">
        <v>251</v>
      </c>
      <c r="G369" s="135">
        <v>0</v>
      </c>
      <c r="H369" s="112" t="s">
        <v>249</v>
      </c>
      <c r="I369" s="112">
        <v>0</v>
      </c>
      <c r="J369" s="112"/>
      <c r="K369" s="135">
        <v>0</v>
      </c>
      <c r="L369" s="112"/>
      <c r="M369" s="112">
        <v>0</v>
      </c>
      <c r="N369" s="112"/>
      <c r="O369" s="135"/>
      <c r="P369" s="112"/>
      <c r="Q369" s="112"/>
      <c r="R369" s="112"/>
    </row>
    <row r="370" spans="1:18" s="113" customFormat="1" ht="12" customHeight="1">
      <c r="A370" s="110" t="s">
        <v>3</v>
      </c>
      <c r="B370" s="110"/>
      <c r="C370" s="228">
        <v>1140225125</v>
      </c>
      <c r="D370" s="229" t="s">
        <v>739</v>
      </c>
      <c r="E370" s="111" t="s">
        <v>6</v>
      </c>
      <c r="F370" s="111" t="s">
        <v>251</v>
      </c>
      <c r="G370" s="135">
        <v>0</v>
      </c>
      <c r="H370" s="112" t="s">
        <v>249</v>
      </c>
      <c r="I370" s="112">
        <v>0</v>
      </c>
      <c r="J370" s="112"/>
      <c r="K370" s="135">
        <v>0</v>
      </c>
      <c r="L370" s="112"/>
      <c r="M370" s="112">
        <v>0</v>
      </c>
      <c r="N370" s="112"/>
      <c r="O370" s="135"/>
      <c r="P370" s="112"/>
      <c r="Q370" s="112"/>
      <c r="R370" s="112"/>
    </row>
    <row r="371" spans="1:18" s="113" customFormat="1" ht="12" customHeight="1">
      <c r="A371" s="110" t="s">
        <v>3</v>
      </c>
      <c r="B371" s="110"/>
      <c r="C371" s="228">
        <v>1140225126</v>
      </c>
      <c r="D371" s="229" t="s">
        <v>740</v>
      </c>
      <c r="E371" s="111" t="s">
        <v>163</v>
      </c>
      <c r="F371" s="111" t="s">
        <v>251</v>
      </c>
      <c r="G371" s="135">
        <v>0</v>
      </c>
      <c r="H371" s="112" t="s">
        <v>249</v>
      </c>
      <c r="I371" s="112">
        <v>0</v>
      </c>
      <c r="J371" s="112"/>
      <c r="K371" s="135">
        <v>0</v>
      </c>
      <c r="L371" s="112"/>
      <c r="M371" s="112">
        <v>0</v>
      </c>
      <c r="N371" s="112"/>
      <c r="O371" s="135"/>
      <c r="P371" s="112"/>
      <c r="Q371" s="112"/>
      <c r="R371" s="112"/>
    </row>
    <row r="372" spans="1:18" s="113" customFormat="1" ht="12" customHeight="1">
      <c r="A372" s="110" t="s">
        <v>3</v>
      </c>
      <c r="B372" s="110"/>
      <c r="C372" s="228">
        <v>1140225127</v>
      </c>
      <c r="D372" s="229" t="s">
        <v>741</v>
      </c>
      <c r="E372" s="111" t="s">
        <v>6</v>
      </c>
      <c r="F372" s="111" t="s">
        <v>251</v>
      </c>
      <c r="G372" s="135">
        <v>0</v>
      </c>
      <c r="H372" s="112" t="s">
        <v>249</v>
      </c>
      <c r="I372" s="112">
        <v>0</v>
      </c>
      <c r="J372" s="112"/>
      <c r="K372" s="135">
        <v>0</v>
      </c>
      <c r="L372" s="112"/>
      <c r="M372" s="112">
        <v>0</v>
      </c>
      <c r="N372" s="112"/>
      <c r="O372" s="135"/>
      <c r="P372" s="112"/>
      <c r="Q372" s="112"/>
      <c r="R372" s="112"/>
    </row>
    <row r="373" spans="1:18" s="113" customFormat="1" ht="12" customHeight="1">
      <c r="A373" s="110" t="s">
        <v>3</v>
      </c>
      <c r="B373" s="110"/>
      <c r="C373" s="228">
        <v>1140225128</v>
      </c>
      <c r="D373" s="229" t="s">
        <v>742</v>
      </c>
      <c r="E373" s="111" t="s">
        <v>163</v>
      </c>
      <c r="F373" s="111" t="s">
        <v>251</v>
      </c>
      <c r="G373" s="135">
        <v>0</v>
      </c>
      <c r="H373" s="112" t="s">
        <v>249</v>
      </c>
      <c r="I373" s="112">
        <v>0</v>
      </c>
      <c r="J373" s="112"/>
      <c r="K373" s="135">
        <v>0</v>
      </c>
      <c r="L373" s="112"/>
      <c r="M373" s="112">
        <v>0</v>
      </c>
      <c r="N373" s="112"/>
      <c r="O373" s="135"/>
      <c r="P373" s="112"/>
      <c r="Q373" s="112"/>
      <c r="R373" s="112"/>
    </row>
    <row r="374" spans="1:18" s="113" customFormat="1" ht="12" customHeight="1">
      <c r="A374" s="110" t="s">
        <v>3</v>
      </c>
      <c r="B374" s="110"/>
      <c r="C374" s="228">
        <v>1140225129</v>
      </c>
      <c r="D374" s="229" t="s">
        <v>743</v>
      </c>
      <c r="E374" s="111" t="s">
        <v>6</v>
      </c>
      <c r="F374" s="111" t="s">
        <v>251</v>
      </c>
      <c r="G374" s="135">
        <v>0</v>
      </c>
      <c r="H374" s="112" t="s">
        <v>249</v>
      </c>
      <c r="I374" s="112">
        <v>0</v>
      </c>
      <c r="J374" s="112"/>
      <c r="K374" s="135">
        <v>0</v>
      </c>
      <c r="L374" s="112"/>
      <c r="M374" s="112">
        <v>0</v>
      </c>
      <c r="N374" s="112"/>
      <c r="O374" s="135"/>
      <c r="P374" s="112"/>
      <c r="Q374" s="112"/>
      <c r="R374" s="112"/>
    </row>
    <row r="375" spans="1:18" s="113" customFormat="1" ht="12" customHeight="1">
      <c r="A375" s="110" t="s">
        <v>3</v>
      </c>
      <c r="B375" s="110"/>
      <c r="C375" s="228">
        <v>1140225130</v>
      </c>
      <c r="D375" s="229" t="s">
        <v>744</v>
      </c>
      <c r="E375" s="111" t="s">
        <v>163</v>
      </c>
      <c r="F375" s="111" t="s">
        <v>251</v>
      </c>
      <c r="G375" s="135">
        <v>0</v>
      </c>
      <c r="H375" s="112" t="s">
        <v>249</v>
      </c>
      <c r="I375" s="112">
        <v>0</v>
      </c>
      <c r="J375" s="112"/>
      <c r="K375" s="135">
        <v>0</v>
      </c>
      <c r="L375" s="112"/>
      <c r="M375" s="112">
        <v>0</v>
      </c>
      <c r="N375" s="112"/>
      <c r="O375" s="135"/>
      <c r="P375" s="112"/>
      <c r="Q375" s="112"/>
      <c r="R375" s="112"/>
    </row>
    <row r="376" spans="1:18" s="113" customFormat="1" ht="12" customHeight="1">
      <c r="A376" s="110" t="s">
        <v>3</v>
      </c>
      <c r="B376" s="110"/>
      <c r="C376" s="228">
        <v>114023</v>
      </c>
      <c r="D376" s="229" t="s">
        <v>745</v>
      </c>
      <c r="E376" s="111" t="s">
        <v>163</v>
      </c>
      <c r="F376" s="111" t="s">
        <v>250</v>
      </c>
      <c r="G376" s="135">
        <v>0</v>
      </c>
      <c r="H376" s="112" t="s">
        <v>249</v>
      </c>
      <c r="I376" s="112">
        <v>0</v>
      </c>
      <c r="J376" s="112"/>
      <c r="K376" s="135">
        <v>0</v>
      </c>
      <c r="L376" s="112"/>
      <c r="M376" s="112">
        <v>0</v>
      </c>
      <c r="N376" s="112"/>
      <c r="O376" s="135"/>
      <c r="P376" s="112"/>
      <c r="Q376" s="112"/>
      <c r="R376" s="112"/>
    </row>
    <row r="377" spans="1:18" s="113" customFormat="1" ht="12" customHeight="1">
      <c r="A377" s="110" t="s">
        <v>3</v>
      </c>
      <c r="B377" s="110"/>
      <c r="C377" s="228">
        <v>1140231</v>
      </c>
      <c r="D377" s="229" t="s">
        <v>746</v>
      </c>
      <c r="E377" s="111" t="s">
        <v>163</v>
      </c>
      <c r="F377" s="111" t="s">
        <v>250</v>
      </c>
      <c r="G377" s="135">
        <v>0</v>
      </c>
      <c r="H377" s="112" t="s">
        <v>249</v>
      </c>
      <c r="I377" s="112">
        <v>0</v>
      </c>
      <c r="J377" s="112"/>
      <c r="K377" s="135">
        <v>0</v>
      </c>
      <c r="L377" s="112"/>
      <c r="M377" s="112">
        <v>0</v>
      </c>
      <c r="N377" s="112"/>
      <c r="O377" s="135"/>
      <c r="P377" s="112"/>
      <c r="Q377" s="112"/>
      <c r="R377" s="112"/>
    </row>
    <row r="378" spans="1:18" s="113" customFormat="1" ht="12" customHeight="1">
      <c r="A378" s="110" t="s">
        <v>3</v>
      </c>
      <c r="B378" s="110"/>
      <c r="C378" s="228">
        <v>11402311</v>
      </c>
      <c r="D378" s="229" t="s">
        <v>608</v>
      </c>
      <c r="E378" s="111" t="s">
        <v>6</v>
      </c>
      <c r="F378" s="111" t="s">
        <v>250</v>
      </c>
      <c r="G378" s="135">
        <v>0</v>
      </c>
      <c r="H378" s="112"/>
      <c r="I378" s="112">
        <v>0</v>
      </c>
      <c r="J378" s="112"/>
      <c r="K378" s="135">
        <v>0</v>
      </c>
      <c r="L378" s="112"/>
      <c r="M378" s="112">
        <v>0</v>
      </c>
      <c r="N378" s="112"/>
      <c r="O378" s="135"/>
      <c r="P378" s="112"/>
      <c r="Q378" s="112"/>
      <c r="R378" s="112"/>
    </row>
    <row r="379" spans="1:18" s="113" customFormat="1" ht="12" customHeight="1">
      <c r="A379" s="110" t="s">
        <v>3</v>
      </c>
      <c r="B379" s="110"/>
      <c r="C379" s="228">
        <v>1140231101</v>
      </c>
      <c r="D379" s="229" t="s">
        <v>387</v>
      </c>
      <c r="E379" s="111" t="s">
        <v>6</v>
      </c>
      <c r="F379" s="111" t="s">
        <v>251</v>
      </c>
      <c r="G379" s="135">
        <v>0</v>
      </c>
      <c r="H379" s="112"/>
      <c r="I379" s="112">
        <v>0</v>
      </c>
      <c r="J379" s="112"/>
      <c r="K379" s="135">
        <v>0</v>
      </c>
      <c r="L379" s="112"/>
      <c r="M379" s="112">
        <v>0</v>
      </c>
      <c r="N379" s="112"/>
      <c r="O379" s="135"/>
      <c r="P379" s="112"/>
      <c r="Q379" s="112"/>
      <c r="R379" s="112"/>
    </row>
    <row r="380" spans="1:18" s="113" customFormat="1" ht="12" customHeight="1">
      <c r="A380" s="110" t="s">
        <v>3</v>
      </c>
      <c r="B380" s="110"/>
      <c r="C380" s="228">
        <v>1140231102</v>
      </c>
      <c r="D380" s="229" t="s">
        <v>609</v>
      </c>
      <c r="E380" s="111" t="s">
        <v>163</v>
      </c>
      <c r="F380" s="111" t="s">
        <v>251</v>
      </c>
      <c r="G380" s="135">
        <v>0</v>
      </c>
      <c r="H380" s="112"/>
      <c r="I380" s="112">
        <v>0</v>
      </c>
      <c r="J380" s="112"/>
      <c r="K380" s="135">
        <v>0</v>
      </c>
      <c r="L380" s="112"/>
      <c r="M380" s="112">
        <v>0</v>
      </c>
      <c r="N380" s="112"/>
      <c r="O380" s="135"/>
      <c r="P380" s="112"/>
      <c r="Q380" s="112"/>
      <c r="R380" s="112"/>
    </row>
    <row r="381" spans="1:18" s="113" customFormat="1" ht="12" customHeight="1">
      <c r="A381" s="110" t="s">
        <v>3</v>
      </c>
      <c r="B381" s="110"/>
      <c r="C381" s="228">
        <v>11402312</v>
      </c>
      <c r="D381" s="229" t="s">
        <v>610</v>
      </c>
      <c r="E381" s="111" t="s">
        <v>6</v>
      </c>
      <c r="F381" s="111" t="s">
        <v>250</v>
      </c>
      <c r="G381" s="135">
        <v>0</v>
      </c>
      <c r="H381" s="112"/>
      <c r="I381" s="112">
        <v>0</v>
      </c>
      <c r="J381" s="112"/>
      <c r="K381" s="135">
        <v>0</v>
      </c>
      <c r="L381" s="112"/>
      <c r="M381" s="112">
        <v>0</v>
      </c>
      <c r="N381" s="112"/>
      <c r="O381" s="135"/>
      <c r="P381" s="112"/>
      <c r="Q381" s="112"/>
      <c r="R381" s="112"/>
    </row>
    <row r="382" spans="1:18" s="113" customFormat="1" ht="12" customHeight="1">
      <c r="A382" s="110" t="s">
        <v>3</v>
      </c>
      <c r="B382" s="110"/>
      <c r="C382" s="228">
        <v>1140231201</v>
      </c>
      <c r="D382" s="229" t="s">
        <v>611</v>
      </c>
      <c r="E382" s="111" t="s">
        <v>6</v>
      </c>
      <c r="F382" s="111" t="s">
        <v>251</v>
      </c>
      <c r="G382" s="135">
        <v>0</v>
      </c>
      <c r="H382" s="112"/>
      <c r="I382" s="112">
        <v>0</v>
      </c>
      <c r="J382" s="112"/>
      <c r="K382" s="135">
        <v>0</v>
      </c>
      <c r="L382" s="112"/>
      <c r="M382" s="112">
        <v>0</v>
      </c>
      <c r="N382" s="112"/>
      <c r="O382" s="135"/>
      <c r="P382" s="112"/>
      <c r="Q382" s="112"/>
      <c r="R382" s="112"/>
    </row>
    <row r="383" spans="1:18" s="113" customFormat="1" ht="12" customHeight="1">
      <c r="A383" s="110" t="s">
        <v>3</v>
      </c>
      <c r="B383" s="110"/>
      <c r="C383" s="228">
        <v>1140231202</v>
      </c>
      <c r="D383" s="229" t="s">
        <v>612</v>
      </c>
      <c r="E383" s="111" t="s">
        <v>163</v>
      </c>
      <c r="F383" s="111" t="s">
        <v>251</v>
      </c>
      <c r="G383" s="135">
        <v>0</v>
      </c>
      <c r="H383" s="112"/>
      <c r="I383" s="112">
        <v>0</v>
      </c>
      <c r="J383" s="112"/>
      <c r="K383" s="135">
        <v>0</v>
      </c>
      <c r="L383" s="112"/>
      <c r="M383" s="112">
        <v>0</v>
      </c>
      <c r="N383" s="112"/>
      <c r="O383" s="135"/>
      <c r="P383" s="112"/>
      <c r="Q383" s="112"/>
      <c r="R383" s="112"/>
    </row>
    <row r="384" spans="1:18" s="113" customFormat="1" ht="12" customHeight="1">
      <c r="A384" s="110" t="s">
        <v>3</v>
      </c>
      <c r="B384" s="110"/>
      <c r="C384" s="228">
        <v>11402313</v>
      </c>
      <c r="D384" s="229" t="s">
        <v>613</v>
      </c>
      <c r="E384" s="111" t="s">
        <v>6</v>
      </c>
      <c r="F384" s="111" t="s">
        <v>250</v>
      </c>
      <c r="G384" s="135">
        <v>0</v>
      </c>
      <c r="H384" s="112"/>
      <c r="I384" s="112">
        <v>0</v>
      </c>
      <c r="J384" s="112"/>
      <c r="K384" s="135">
        <v>0</v>
      </c>
      <c r="L384" s="112"/>
      <c r="M384" s="112">
        <v>0</v>
      </c>
      <c r="N384" s="112"/>
      <c r="O384" s="135"/>
      <c r="P384" s="112"/>
      <c r="Q384" s="112"/>
      <c r="R384" s="112"/>
    </row>
    <row r="385" spans="1:18" s="113" customFormat="1" ht="12" customHeight="1">
      <c r="A385" s="110" t="s">
        <v>3</v>
      </c>
      <c r="B385" s="110"/>
      <c r="C385" s="228">
        <v>1140231301</v>
      </c>
      <c r="D385" s="229" t="s">
        <v>614</v>
      </c>
      <c r="E385" s="111" t="s">
        <v>6</v>
      </c>
      <c r="F385" s="111" t="s">
        <v>251</v>
      </c>
      <c r="G385" s="135">
        <v>0</v>
      </c>
      <c r="H385" s="112"/>
      <c r="I385" s="112">
        <v>0</v>
      </c>
      <c r="J385" s="112"/>
      <c r="K385" s="135">
        <v>0</v>
      </c>
      <c r="L385" s="112"/>
      <c r="M385" s="112">
        <v>0</v>
      </c>
      <c r="N385" s="112"/>
      <c r="O385" s="135"/>
      <c r="P385" s="112"/>
      <c r="Q385" s="112"/>
      <c r="R385" s="112"/>
    </row>
    <row r="386" spans="1:18" s="113" customFormat="1" ht="12" customHeight="1">
      <c r="A386" s="110" t="s">
        <v>3</v>
      </c>
      <c r="B386" s="110"/>
      <c r="C386" s="228">
        <v>1140231302</v>
      </c>
      <c r="D386" s="229" t="s">
        <v>615</v>
      </c>
      <c r="E386" s="111" t="s">
        <v>163</v>
      </c>
      <c r="F386" s="111" t="s">
        <v>251</v>
      </c>
      <c r="G386" s="135">
        <v>0</v>
      </c>
      <c r="H386" s="112"/>
      <c r="I386" s="112">
        <v>0</v>
      </c>
      <c r="J386" s="112"/>
      <c r="K386" s="135">
        <v>0</v>
      </c>
      <c r="L386" s="112"/>
      <c r="M386" s="112">
        <v>0</v>
      </c>
      <c r="N386" s="112"/>
      <c r="O386" s="135"/>
      <c r="P386" s="112"/>
      <c r="Q386" s="112"/>
      <c r="R386" s="112"/>
    </row>
    <row r="387" spans="1:18" s="113" customFormat="1" ht="12" customHeight="1">
      <c r="A387" s="110" t="s">
        <v>3</v>
      </c>
      <c r="B387" s="110"/>
      <c r="C387" s="228">
        <v>11402314</v>
      </c>
      <c r="D387" s="229" t="s">
        <v>62</v>
      </c>
      <c r="E387" s="111" t="s">
        <v>6</v>
      </c>
      <c r="F387" s="111" t="s">
        <v>250</v>
      </c>
      <c r="G387" s="135">
        <v>0</v>
      </c>
      <c r="H387" s="112"/>
      <c r="I387" s="112">
        <v>0</v>
      </c>
      <c r="J387" s="112"/>
      <c r="K387" s="135">
        <v>0</v>
      </c>
      <c r="L387" s="112"/>
      <c r="M387" s="112">
        <v>0</v>
      </c>
      <c r="N387" s="112"/>
      <c r="O387" s="135"/>
      <c r="P387" s="112"/>
      <c r="Q387" s="112"/>
      <c r="R387" s="112"/>
    </row>
    <row r="388" spans="1:18" s="113" customFormat="1" ht="12" customHeight="1">
      <c r="A388" s="110" t="s">
        <v>3</v>
      </c>
      <c r="B388" s="110"/>
      <c r="C388" s="228">
        <v>1140231401</v>
      </c>
      <c r="D388" s="229" t="s">
        <v>368</v>
      </c>
      <c r="E388" s="111" t="s">
        <v>6</v>
      </c>
      <c r="F388" s="111" t="s">
        <v>251</v>
      </c>
      <c r="G388" s="135">
        <v>0</v>
      </c>
      <c r="H388" s="112"/>
      <c r="I388" s="112">
        <v>0</v>
      </c>
      <c r="J388" s="112"/>
      <c r="K388" s="135">
        <v>0</v>
      </c>
      <c r="L388" s="112"/>
      <c r="M388" s="112">
        <v>0</v>
      </c>
      <c r="N388" s="112"/>
      <c r="O388" s="135"/>
      <c r="P388" s="112"/>
      <c r="Q388" s="112"/>
      <c r="R388" s="112"/>
    </row>
    <row r="389" spans="1:18" s="113" customFormat="1" ht="12" customHeight="1">
      <c r="A389" s="110" t="s">
        <v>3</v>
      </c>
      <c r="B389" s="110"/>
      <c r="C389" s="228">
        <v>1140231402</v>
      </c>
      <c r="D389" s="229" t="s">
        <v>369</v>
      </c>
      <c r="E389" s="111" t="s">
        <v>163</v>
      </c>
      <c r="F389" s="111" t="s">
        <v>251</v>
      </c>
      <c r="G389" s="135">
        <v>0</v>
      </c>
      <c r="H389" s="112"/>
      <c r="I389" s="112">
        <v>0</v>
      </c>
      <c r="J389" s="112"/>
      <c r="K389" s="135">
        <v>0</v>
      </c>
      <c r="L389" s="112"/>
      <c r="M389" s="112">
        <v>0</v>
      </c>
      <c r="N389" s="112"/>
      <c r="O389" s="135"/>
      <c r="P389" s="112"/>
      <c r="Q389" s="112"/>
      <c r="R389" s="112"/>
    </row>
    <row r="390" spans="1:18" s="113" customFormat="1" ht="12" customHeight="1">
      <c r="A390" s="110" t="s">
        <v>3</v>
      </c>
      <c r="B390" s="110"/>
      <c r="C390" s="228">
        <v>11403</v>
      </c>
      <c r="D390" s="229" t="s">
        <v>131</v>
      </c>
      <c r="E390" s="111" t="s">
        <v>6</v>
      </c>
      <c r="F390" s="111" t="s">
        <v>250</v>
      </c>
      <c r="G390" s="135">
        <v>0</v>
      </c>
      <c r="H390" s="112"/>
      <c r="I390" s="112">
        <v>0</v>
      </c>
      <c r="J390" s="112"/>
      <c r="K390" s="135">
        <v>0</v>
      </c>
      <c r="L390" s="112"/>
      <c r="M390" s="112">
        <v>0</v>
      </c>
      <c r="N390" s="112"/>
      <c r="O390" s="135"/>
      <c r="P390" s="112"/>
      <c r="Q390" s="112"/>
      <c r="R390" s="112"/>
    </row>
    <row r="391" spans="1:18" s="113" customFormat="1" ht="12" customHeight="1">
      <c r="A391" s="110" t="s">
        <v>3</v>
      </c>
      <c r="B391" s="110"/>
      <c r="C391" s="228">
        <v>114031</v>
      </c>
      <c r="D391" s="229" t="s">
        <v>444</v>
      </c>
      <c r="E391" s="111" t="s">
        <v>6</v>
      </c>
      <c r="F391" s="111" t="s">
        <v>250</v>
      </c>
      <c r="G391" s="135">
        <v>0</v>
      </c>
      <c r="H391" s="112"/>
      <c r="I391" s="112">
        <v>0</v>
      </c>
      <c r="J391" s="112"/>
      <c r="K391" s="135">
        <v>0</v>
      </c>
      <c r="L391" s="112"/>
      <c r="M391" s="112">
        <v>0</v>
      </c>
      <c r="N391" s="112"/>
      <c r="O391" s="135"/>
      <c r="P391" s="112"/>
      <c r="Q391" s="112"/>
      <c r="R391" s="112"/>
    </row>
    <row r="392" spans="1:18" s="113" customFormat="1" ht="12" customHeight="1">
      <c r="A392" s="110" t="s">
        <v>3</v>
      </c>
      <c r="B392" s="110"/>
      <c r="C392" s="228">
        <v>1140311</v>
      </c>
      <c r="D392" s="229" t="s">
        <v>747</v>
      </c>
      <c r="E392" s="111" t="s">
        <v>6</v>
      </c>
      <c r="F392" s="111" t="s">
        <v>250</v>
      </c>
      <c r="G392" s="135">
        <v>0</v>
      </c>
      <c r="H392" s="112"/>
      <c r="I392" s="112">
        <v>0</v>
      </c>
      <c r="J392" s="112"/>
      <c r="K392" s="135">
        <v>0</v>
      </c>
      <c r="L392" s="112"/>
      <c r="M392" s="112">
        <v>0</v>
      </c>
      <c r="N392" s="112"/>
      <c r="O392" s="135"/>
      <c r="P392" s="112"/>
      <c r="Q392" s="112"/>
      <c r="R392" s="112"/>
    </row>
    <row r="393" spans="1:18" s="113" customFormat="1" ht="12" customHeight="1">
      <c r="A393" s="110" t="s">
        <v>3</v>
      </c>
      <c r="B393" s="110"/>
      <c r="C393" s="228">
        <v>11403111</v>
      </c>
      <c r="D393" s="229" t="s">
        <v>748</v>
      </c>
      <c r="E393" s="111" t="s">
        <v>6</v>
      </c>
      <c r="F393" s="111" t="s">
        <v>250</v>
      </c>
      <c r="G393" s="135">
        <v>0</v>
      </c>
      <c r="H393" s="112"/>
      <c r="I393" s="112">
        <v>0</v>
      </c>
      <c r="J393" s="112"/>
      <c r="K393" s="135">
        <v>0</v>
      </c>
      <c r="L393" s="112"/>
      <c r="M393" s="112">
        <v>0</v>
      </c>
      <c r="N393" s="112"/>
      <c r="O393" s="135"/>
      <c r="P393" s="112"/>
      <c r="Q393" s="112"/>
      <c r="R393" s="112"/>
    </row>
    <row r="394" spans="1:18" s="113" customFormat="1" ht="12" customHeight="1">
      <c r="A394" s="110" t="s">
        <v>3</v>
      </c>
      <c r="B394" s="110"/>
      <c r="C394" s="228">
        <v>1140311101</v>
      </c>
      <c r="D394" s="229" t="s">
        <v>749</v>
      </c>
      <c r="E394" s="111" t="s">
        <v>6</v>
      </c>
      <c r="F394" s="111" t="s">
        <v>251</v>
      </c>
      <c r="G394" s="135">
        <v>0</v>
      </c>
      <c r="H394" s="112"/>
      <c r="I394" s="112">
        <v>0</v>
      </c>
      <c r="J394" s="112"/>
      <c r="K394" s="135">
        <v>0</v>
      </c>
      <c r="L394" s="112"/>
      <c r="M394" s="112">
        <v>0</v>
      </c>
      <c r="N394" s="112"/>
      <c r="O394" s="135"/>
      <c r="P394" s="112"/>
      <c r="Q394" s="112"/>
      <c r="R394" s="112"/>
    </row>
    <row r="395" spans="1:18" s="113" customFormat="1" ht="12" customHeight="1">
      <c r="A395" s="110" t="s">
        <v>3</v>
      </c>
      <c r="B395" s="110"/>
      <c r="C395" s="228">
        <v>1140311102</v>
      </c>
      <c r="D395" s="229" t="s">
        <v>750</v>
      </c>
      <c r="E395" s="111" t="s">
        <v>163</v>
      </c>
      <c r="F395" s="111" t="s">
        <v>251</v>
      </c>
      <c r="G395" s="135">
        <v>0</v>
      </c>
      <c r="H395" s="112"/>
      <c r="I395" s="112">
        <v>0</v>
      </c>
      <c r="J395" s="112"/>
      <c r="K395" s="135">
        <v>0</v>
      </c>
      <c r="L395" s="112"/>
      <c r="M395" s="112">
        <v>0</v>
      </c>
      <c r="N395" s="112"/>
      <c r="O395" s="135"/>
      <c r="P395" s="112"/>
      <c r="Q395" s="112"/>
      <c r="R395" s="112"/>
    </row>
    <row r="396" spans="1:18" s="113" customFormat="1" ht="12" customHeight="1">
      <c r="A396" s="110" t="s">
        <v>3</v>
      </c>
      <c r="B396" s="110"/>
      <c r="C396" s="228">
        <v>1140312</v>
      </c>
      <c r="D396" s="229" t="s">
        <v>445</v>
      </c>
      <c r="E396" s="111" t="s">
        <v>6</v>
      </c>
      <c r="F396" s="111" t="s">
        <v>250</v>
      </c>
      <c r="G396" s="135">
        <v>0</v>
      </c>
      <c r="H396" s="112"/>
      <c r="I396" s="112">
        <v>0</v>
      </c>
      <c r="J396" s="112"/>
      <c r="K396" s="135">
        <v>0</v>
      </c>
      <c r="L396" s="112"/>
      <c r="M396" s="112">
        <v>0</v>
      </c>
      <c r="N396" s="112"/>
      <c r="O396" s="135"/>
      <c r="P396" s="112"/>
      <c r="Q396" s="112"/>
      <c r="R396" s="112"/>
    </row>
    <row r="397" spans="1:18" s="113" customFormat="1" ht="12" customHeight="1">
      <c r="A397" s="110" t="s">
        <v>3</v>
      </c>
      <c r="B397" s="110"/>
      <c r="C397" s="228">
        <v>11403121</v>
      </c>
      <c r="D397" s="229" t="s">
        <v>445</v>
      </c>
      <c r="E397" s="111" t="s">
        <v>6</v>
      </c>
      <c r="F397" s="111" t="s">
        <v>250</v>
      </c>
      <c r="G397" s="135">
        <v>0</v>
      </c>
      <c r="H397" s="112"/>
      <c r="I397" s="112">
        <v>0</v>
      </c>
      <c r="J397" s="112"/>
      <c r="K397" s="135">
        <v>0</v>
      </c>
      <c r="L397" s="112"/>
      <c r="M397" s="112">
        <v>0</v>
      </c>
      <c r="N397" s="112"/>
      <c r="O397" s="135"/>
      <c r="P397" s="112"/>
      <c r="Q397" s="112"/>
      <c r="R397" s="112"/>
    </row>
    <row r="398" spans="1:18" s="113" customFormat="1" ht="12" customHeight="1">
      <c r="A398" s="110" t="s">
        <v>3</v>
      </c>
      <c r="B398" s="110"/>
      <c r="C398" s="228">
        <v>1140312101</v>
      </c>
      <c r="D398" s="229" t="s">
        <v>611</v>
      </c>
      <c r="E398" s="111" t="s">
        <v>6</v>
      </c>
      <c r="F398" s="111" t="s">
        <v>251</v>
      </c>
      <c r="G398" s="135">
        <v>0</v>
      </c>
      <c r="H398" s="112"/>
      <c r="I398" s="112">
        <v>0</v>
      </c>
      <c r="J398" s="112"/>
      <c r="K398" s="135">
        <v>0</v>
      </c>
      <c r="L398" s="112"/>
      <c r="M398" s="112">
        <v>0</v>
      </c>
      <c r="N398" s="112"/>
      <c r="O398" s="135"/>
      <c r="P398" s="112"/>
      <c r="Q398" s="112"/>
      <c r="R398" s="112"/>
    </row>
    <row r="399" spans="1:18" s="113" customFormat="1" ht="12" customHeight="1">
      <c r="A399" s="110" t="s">
        <v>3</v>
      </c>
      <c r="B399" s="110"/>
      <c r="C399" s="228">
        <v>1140312102</v>
      </c>
      <c r="D399" s="229" t="s">
        <v>612</v>
      </c>
      <c r="E399" s="111" t="s">
        <v>163</v>
      </c>
      <c r="F399" s="111" t="s">
        <v>251</v>
      </c>
      <c r="G399" s="135">
        <v>0</v>
      </c>
      <c r="H399" s="112"/>
      <c r="I399" s="112">
        <v>0</v>
      </c>
      <c r="J399" s="112"/>
      <c r="K399" s="135">
        <v>0</v>
      </c>
      <c r="L399" s="112"/>
      <c r="M399" s="112">
        <v>0</v>
      </c>
      <c r="N399" s="112"/>
      <c r="O399" s="135"/>
      <c r="P399" s="112"/>
      <c r="Q399" s="112"/>
      <c r="R399" s="112"/>
    </row>
    <row r="400" spans="1:18" s="113" customFormat="1" ht="12" customHeight="1">
      <c r="A400" s="110" t="s">
        <v>3</v>
      </c>
      <c r="B400" s="110"/>
      <c r="C400" s="228">
        <v>1140312103</v>
      </c>
      <c r="D400" s="229" t="s">
        <v>614</v>
      </c>
      <c r="E400" s="111" t="s">
        <v>6</v>
      </c>
      <c r="F400" s="111" t="s">
        <v>251</v>
      </c>
      <c r="G400" s="135">
        <v>0</v>
      </c>
      <c r="H400" s="112"/>
      <c r="I400" s="112">
        <v>0</v>
      </c>
      <c r="J400" s="112"/>
      <c r="K400" s="135">
        <v>0</v>
      </c>
      <c r="L400" s="112"/>
      <c r="M400" s="112">
        <v>0</v>
      </c>
      <c r="N400" s="112"/>
      <c r="O400" s="135"/>
      <c r="P400" s="112"/>
      <c r="Q400" s="112"/>
      <c r="R400" s="112"/>
    </row>
    <row r="401" spans="1:18" s="113" customFormat="1" ht="12" customHeight="1">
      <c r="A401" s="110" t="s">
        <v>3</v>
      </c>
      <c r="B401" s="110"/>
      <c r="C401" s="228">
        <v>1140312104</v>
      </c>
      <c r="D401" s="229" t="s">
        <v>615</v>
      </c>
      <c r="E401" s="111" t="s">
        <v>163</v>
      </c>
      <c r="F401" s="111" t="s">
        <v>251</v>
      </c>
      <c r="G401" s="135">
        <v>0</v>
      </c>
      <c r="H401" s="112"/>
      <c r="I401" s="112">
        <v>0</v>
      </c>
      <c r="J401" s="112"/>
      <c r="K401" s="135">
        <v>0</v>
      </c>
      <c r="L401" s="112"/>
      <c r="M401" s="112">
        <v>0</v>
      </c>
      <c r="N401" s="112"/>
      <c r="O401" s="135"/>
      <c r="P401" s="112"/>
      <c r="Q401" s="112"/>
      <c r="R401" s="112"/>
    </row>
    <row r="402" spans="1:18" s="113" customFormat="1" ht="12" customHeight="1">
      <c r="A402" s="110" t="s">
        <v>3</v>
      </c>
      <c r="B402" s="110"/>
      <c r="C402" s="228">
        <v>1140312105</v>
      </c>
      <c r="D402" s="229" t="s">
        <v>368</v>
      </c>
      <c r="E402" s="111" t="s">
        <v>6</v>
      </c>
      <c r="F402" s="111" t="s">
        <v>251</v>
      </c>
      <c r="G402" s="135">
        <v>0</v>
      </c>
      <c r="H402" s="112"/>
      <c r="I402" s="112">
        <v>0</v>
      </c>
      <c r="J402" s="112"/>
      <c r="K402" s="135">
        <v>0</v>
      </c>
      <c r="L402" s="112"/>
      <c r="M402" s="112">
        <v>0</v>
      </c>
      <c r="N402" s="112"/>
      <c r="O402" s="135"/>
      <c r="P402" s="112"/>
      <c r="Q402" s="112"/>
      <c r="R402" s="112"/>
    </row>
    <row r="403" spans="1:18" s="113" customFormat="1" ht="12" customHeight="1">
      <c r="A403" s="110" t="s">
        <v>3</v>
      </c>
      <c r="B403" s="110"/>
      <c r="C403" s="228">
        <v>1140312106</v>
      </c>
      <c r="D403" s="229" t="s">
        <v>369</v>
      </c>
      <c r="E403" s="111" t="s">
        <v>163</v>
      </c>
      <c r="F403" s="111" t="s">
        <v>251</v>
      </c>
      <c r="G403" s="135">
        <v>0</v>
      </c>
      <c r="H403" s="112"/>
      <c r="I403" s="112">
        <v>0</v>
      </c>
      <c r="J403" s="112"/>
      <c r="K403" s="135">
        <v>0</v>
      </c>
      <c r="L403" s="112"/>
      <c r="M403" s="112">
        <v>0</v>
      </c>
      <c r="N403" s="112"/>
      <c r="O403" s="135"/>
      <c r="P403" s="112"/>
      <c r="Q403" s="112"/>
      <c r="R403" s="112"/>
    </row>
    <row r="404" spans="1:18" s="113" customFormat="1" ht="12" customHeight="1">
      <c r="A404" s="110" t="s">
        <v>3</v>
      </c>
      <c r="B404" s="110"/>
      <c r="C404" s="228">
        <v>1140312107</v>
      </c>
      <c r="D404" s="229" t="s">
        <v>370</v>
      </c>
      <c r="E404" s="111" t="s">
        <v>6</v>
      </c>
      <c r="F404" s="111" t="s">
        <v>251</v>
      </c>
      <c r="G404" s="135">
        <v>0</v>
      </c>
      <c r="H404" s="112"/>
      <c r="I404" s="112">
        <v>0</v>
      </c>
      <c r="J404" s="112"/>
      <c r="K404" s="135">
        <v>0</v>
      </c>
      <c r="L404" s="112"/>
      <c r="M404" s="112">
        <v>0</v>
      </c>
      <c r="N404" s="112"/>
      <c r="O404" s="135"/>
      <c r="P404" s="112"/>
      <c r="Q404" s="112"/>
      <c r="R404" s="112"/>
    </row>
    <row r="405" spans="1:18" s="113" customFormat="1" ht="12" customHeight="1">
      <c r="A405" s="110" t="s">
        <v>3</v>
      </c>
      <c r="B405" s="110"/>
      <c r="C405" s="228">
        <v>1140312108</v>
      </c>
      <c r="D405" s="229" t="s">
        <v>371</v>
      </c>
      <c r="E405" s="111" t="s">
        <v>163</v>
      </c>
      <c r="F405" s="111" t="s">
        <v>251</v>
      </c>
      <c r="G405" s="135">
        <v>0</v>
      </c>
      <c r="H405" s="112"/>
      <c r="I405" s="112">
        <v>0</v>
      </c>
      <c r="J405" s="112"/>
      <c r="K405" s="135">
        <v>0</v>
      </c>
      <c r="L405" s="112"/>
      <c r="M405" s="112">
        <v>0</v>
      </c>
      <c r="N405" s="112"/>
      <c r="O405" s="135"/>
      <c r="P405" s="112"/>
      <c r="Q405" s="112"/>
      <c r="R405" s="112"/>
    </row>
    <row r="406" spans="1:18" s="113" customFormat="1" ht="12" customHeight="1">
      <c r="A406" s="110" t="s">
        <v>3</v>
      </c>
      <c r="B406" s="110"/>
      <c r="C406" s="228">
        <v>1140312109</v>
      </c>
      <c r="D406" s="229" t="s">
        <v>617</v>
      </c>
      <c r="E406" s="111" t="s">
        <v>6</v>
      </c>
      <c r="F406" s="111" t="s">
        <v>251</v>
      </c>
      <c r="G406" s="135">
        <v>0</v>
      </c>
      <c r="H406" s="112"/>
      <c r="I406" s="112">
        <v>0</v>
      </c>
      <c r="J406" s="112"/>
      <c r="K406" s="135">
        <v>0</v>
      </c>
      <c r="L406" s="112"/>
      <c r="M406" s="112">
        <v>0</v>
      </c>
      <c r="N406" s="112"/>
      <c r="O406" s="135"/>
      <c r="P406" s="112"/>
      <c r="Q406" s="112"/>
      <c r="R406" s="112"/>
    </row>
    <row r="407" spans="1:18" s="113" customFormat="1" ht="12" customHeight="1">
      <c r="A407" s="110" t="s">
        <v>3</v>
      </c>
      <c r="B407" s="110"/>
      <c r="C407" s="228">
        <v>1140312110</v>
      </c>
      <c r="D407" s="229" t="s">
        <v>618</v>
      </c>
      <c r="E407" s="111" t="s">
        <v>163</v>
      </c>
      <c r="F407" s="111" t="s">
        <v>251</v>
      </c>
      <c r="G407" s="135">
        <v>0</v>
      </c>
      <c r="H407" s="112"/>
      <c r="I407" s="112">
        <v>0</v>
      </c>
      <c r="J407" s="112"/>
      <c r="K407" s="135">
        <v>0</v>
      </c>
      <c r="L407" s="112"/>
      <c r="M407" s="112">
        <v>0</v>
      </c>
      <c r="N407" s="112"/>
      <c r="O407" s="135"/>
      <c r="P407" s="112"/>
      <c r="Q407" s="112"/>
      <c r="R407" s="112"/>
    </row>
    <row r="408" spans="1:18" s="113" customFormat="1" ht="12" customHeight="1">
      <c r="A408" s="110" t="s">
        <v>3</v>
      </c>
      <c r="B408" s="110"/>
      <c r="C408" s="228">
        <v>1140312111</v>
      </c>
      <c r="D408" s="229" t="s">
        <v>620</v>
      </c>
      <c r="E408" s="111" t="s">
        <v>6</v>
      </c>
      <c r="F408" s="111" t="s">
        <v>251</v>
      </c>
      <c r="G408" s="135">
        <v>0</v>
      </c>
      <c r="H408" s="112"/>
      <c r="I408" s="112">
        <v>0</v>
      </c>
      <c r="J408" s="112"/>
      <c r="K408" s="135">
        <v>0</v>
      </c>
      <c r="L408" s="112"/>
      <c r="M408" s="112">
        <v>0</v>
      </c>
      <c r="N408" s="112"/>
      <c r="O408" s="135"/>
      <c r="P408" s="112"/>
      <c r="Q408" s="112"/>
      <c r="R408" s="112"/>
    </row>
    <row r="409" spans="1:18" s="113" customFormat="1" ht="12" customHeight="1">
      <c r="A409" s="110" t="s">
        <v>3</v>
      </c>
      <c r="B409" s="110"/>
      <c r="C409" s="228">
        <v>1140312112</v>
      </c>
      <c r="D409" s="229" t="s">
        <v>621</v>
      </c>
      <c r="E409" s="111" t="s">
        <v>163</v>
      </c>
      <c r="F409" s="111" t="s">
        <v>251</v>
      </c>
      <c r="G409" s="135">
        <v>0</v>
      </c>
      <c r="H409" s="112"/>
      <c r="I409" s="112">
        <v>0</v>
      </c>
      <c r="J409" s="112"/>
      <c r="K409" s="135">
        <v>0</v>
      </c>
      <c r="L409" s="112"/>
      <c r="M409" s="112">
        <v>0</v>
      </c>
      <c r="N409" s="112"/>
      <c r="O409" s="135"/>
      <c r="P409" s="112"/>
      <c r="Q409" s="112"/>
      <c r="R409" s="112"/>
    </row>
    <row r="410" spans="1:18" s="113" customFormat="1" ht="12" customHeight="1">
      <c r="A410" s="110" t="s">
        <v>3</v>
      </c>
      <c r="B410" s="110"/>
      <c r="C410" s="228">
        <v>1140312113</v>
      </c>
      <c r="D410" s="229" t="s">
        <v>751</v>
      </c>
      <c r="E410" s="111" t="s">
        <v>6</v>
      </c>
      <c r="F410" s="111" t="s">
        <v>251</v>
      </c>
      <c r="G410" s="135">
        <v>0</v>
      </c>
      <c r="H410" s="112"/>
      <c r="I410" s="112">
        <v>0</v>
      </c>
      <c r="J410" s="112"/>
      <c r="K410" s="135">
        <v>0</v>
      </c>
      <c r="L410" s="112"/>
      <c r="M410" s="112">
        <v>0</v>
      </c>
      <c r="N410" s="112"/>
      <c r="O410" s="135"/>
      <c r="P410" s="112"/>
      <c r="Q410" s="112"/>
      <c r="R410" s="112"/>
    </row>
    <row r="411" spans="1:18" s="113" customFormat="1" ht="12" customHeight="1">
      <c r="A411" s="110" t="s">
        <v>3</v>
      </c>
      <c r="B411" s="110"/>
      <c r="C411" s="228">
        <v>1140312114</v>
      </c>
      <c r="D411" s="229" t="s">
        <v>612</v>
      </c>
      <c r="E411" s="111" t="s">
        <v>163</v>
      </c>
      <c r="F411" s="111" t="s">
        <v>251</v>
      </c>
      <c r="G411" s="135">
        <v>0</v>
      </c>
      <c r="H411" s="112"/>
      <c r="I411" s="112">
        <v>0</v>
      </c>
      <c r="J411" s="112"/>
      <c r="K411" s="135">
        <v>0</v>
      </c>
      <c r="L411" s="112"/>
      <c r="M411" s="112">
        <v>0</v>
      </c>
      <c r="N411" s="112"/>
      <c r="O411" s="135"/>
      <c r="P411" s="112"/>
      <c r="Q411" s="112"/>
      <c r="R411" s="112"/>
    </row>
    <row r="412" spans="1:18" s="113" customFormat="1" ht="12" customHeight="1">
      <c r="A412" s="110" t="s">
        <v>3</v>
      </c>
      <c r="B412" s="110"/>
      <c r="C412" s="228">
        <v>1140312115</v>
      </c>
      <c r="D412" s="229" t="s">
        <v>614</v>
      </c>
      <c r="E412" s="111" t="s">
        <v>6</v>
      </c>
      <c r="F412" s="111" t="s">
        <v>251</v>
      </c>
      <c r="G412" s="135">
        <v>0</v>
      </c>
      <c r="H412" s="112"/>
      <c r="I412" s="112">
        <v>0</v>
      </c>
      <c r="J412" s="112"/>
      <c r="K412" s="135">
        <v>0</v>
      </c>
      <c r="L412" s="112"/>
      <c r="M412" s="112">
        <v>0</v>
      </c>
      <c r="N412" s="112"/>
      <c r="O412" s="135"/>
      <c r="P412" s="112"/>
      <c r="Q412" s="112"/>
      <c r="R412" s="112"/>
    </row>
    <row r="413" spans="1:18" s="113" customFormat="1" ht="12" customHeight="1">
      <c r="A413" s="110" t="s">
        <v>3</v>
      </c>
      <c r="B413" s="110"/>
      <c r="C413" s="228">
        <v>1140312116</v>
      </c>
      <c r="D413" s="229" t="s">
        <v>615</v>
      </c>
      <c r="E413" s="111" t="s">
        <v>163</v>
      </c>
      <c r="F413" s="111" t="s">
        <v>251</v>
      </c>
      <c r="G413" s="135">
        <v>0</v>
      </c>
      <c r="H413" s="112"/>
      <c r="I413" s="112">
        <v>0</v>
      </c>
      <c r="J413" s="112"/>
      <c r="K413" s="135">
        <v>0</v>
      </c>
      <c r="L413" s="112"/>
      <c r="M413" s="112">
        <v>0</v>
      </c>
      <c r="N413" s="112"/>
      <c r="O413" s="135"/>
      <c r="P413" s="112"/>
      <c r="Q413" s="112"/>
      <c r="R413" s="112"/>
    </row>
    <row r="414" spans="1:18" s="113" customFormat="1" ht="12" customHeight="1">
      <c r="A414" s="110" t="s">
        <v>3</v>
      </c>
      <c r="B414" s="110"/>
      <c r="C414" s="228">
        <v>1140312117</v>
      </c>
      <c r="D414" s="229" t="s">
        <v>401</v>
      </c>
      <c r="E414" s="111" t="s">
        <v>6</v>
      </c>
      <c r="F414" s="111" t="s">
        <v>251</v>
      </c>
      <c r="G414" s="135">
        <v>0</v>
      </c>
      <c r="H414" s="112"/>
      <c r="I414" s="112">
        <v>0</v>
      </c>
      <c r="J414" s="112"/>
      <c r="K414" s="135">
        <v>0</v>
      </c>
      <c r="L414" s="112"/>
      <c r="M414" s="112">
        <v>0</v>
      </c>
      <c r="N414" s="112"/>
      <c r="O414" s="135"/>
      <c r="P414" s="112"/>
      <c r="Q414" s="112"/>
      <c r="R414" s="112"/>
    </row>
    <row r="415" spans="1:18" s="113" customFormat="1" ht="12" customHeight="1">
      <c r="A415" s="110" t="s">
        <v>3</v>
      </c>
      <c r="B415" s="110"/>
      <c r="C415" s="228">
        <v>1140312118</v>
      </c>
      <c r="D415" s="229" t="s">
        <v>402</v>
      </c>
      <c r="E415" s="111" t="s">
        <v>163</v>
      </c>
      <c r="F415" s="111" t="s">
        <v>251</v>
      </c>
      <c r="G415" s="135">
        <v>0</v>
      </c>
      <c r="H415" s="112"/>
      <c r="I415" s="112">
        <v>0</v>
      </c>
      <c r="J415" s="112"/>
      <c r="K415" s="135">
        <v>0</v>
      </c>
      <c r="L415" s="112"/>
      <c r="M415" s="112">
        <v>0</v>
      </c>
      <c r="N415" s="112"/>
      <c r="O415" s="135"/>
      <c r="P415" s="112"/>
      <c r="Q415" s="112"/>
      <c r="R415" s="112"/>
    </row>
    <row r="416" spans="1:18" s="113" customFormat="1" ht="12" customHeight="1">
      <c r="A416" s="110" t="s">
        <v>3</v>
      </c>
      <c r="B416" s="110"/>
      <c r="C416" s="228">
        <v>1140312119</v>
      </c>
      <c r="D416" s="229" t="s">
        <v>370</v>
      </c>
      <c r="E416" s="111" t="s">
        <v>6</v>
      </c>
      <c r="F416" s="111" t="s">
        <v>251</v>
      </c>
      <c r="G416" s="135">
        <v>0</v>
      </c>
      <c r="H416" s="112"/>
      <c r="I416" s="112">
        <v>0</v>
      </c>
      <c r="J416" s="112"/>
      <c r="K416" s="135">
        <v>0</v>
      </c>
      <c r="L416" s="112"/>
      <c r="M416" s="112">
        <v>0</v>
      </c>
      <c r="N416" s="112"/>
      <c r="O416" s="135"/>
      <c r="P416" s="112"/>
      <c r="Q416" s="112"/>
      <c r="R416" s="112"/>
    </row>
    <row r="417" spans="1:18" s="113" customFormat="1" ht="12" customHeight="1">
      <c r="A417" s="110" t="s">
        <v>3</v>
      </c>
      <c r="B417" s="110"/>
      <c r="C417" s="228">
        <v>1140312120</v>
      </c>
      <c r="D417" s="229" t="s">
        <v>371</v>
      </c>
      <c r="E417" s="111" t="s">
        <v>163</v>
      </c>
      <c r="F417" s="111" t="s">
        <v>251</v>
      </c>
      <c r="G417" s="135">
        <v>0</v>
      </c>
      <c r="H417" s="112"/>
      <c r="I417" s="112">
        <v>0</v>
      </c>
      <c r="J417" s="112"/>
      <c r="K417" s="135">
        <v>0</v>
      </c>
      <c r="L417" s="112"/>
      <c r="M417" s="112">
        <v>0</v>
      </c>
      <c r="N417" s="112"/>
      <c r="O417" s="135"/>
      <c r="P417" s="112"/>
      <c r="Q417" s="112"/>
      <c r="R417" s="112"/>
    </row>
    <row r="418" spans="1:18" s="113" customFormat="1" ht="12" customHeight="1">
      <c r="A418" s="110" t="s">
        <v>3</v>
      </c>
      <c r="B418" s="110"/>
      <c r="C418" s="228">
        <v>1140312121</v>
      </c>
      <c r="D418" s="229" t="s">
        <v>752</v>
      </c>
      <c r="E418" s="111" t="s">
        <v>6</v>
      </c>
      <c r="F418" s="111" t="s">
        <v>251</v>
      </c>
      <c r="G418" s="135">
        <v>0</v>
      </c>
      <c r="H418" s="112"/>
      <c r="I418" s="112">
        <v>0</v>
      </c>
      <c r="J418" s="112"/>
      <c r="K418" s="135">
        <v>0</v>
      </c>
      <c r="L418" s="112"/>
      <c r="M418" s="112">
        <v>0</v>
      </c>
      <c r="N418" s="112"/>
      <c r="O418" s="135"/>
      <c r="P418" s="112"/>
      <c r="Q418" s="112"/>
      <c r="R418" s="112"/>
    </row>
    <row r="419" spans="1:18" s="113" customFormat="1" ht="12" customHeight="1">
      <c r="A419" s="110" t="s">
        <v>3</v>
      </c>
      <c r="B419" s="110"/>
      <c r="C419" s="228">
        <v>1140312122</v>
      </c>
      <c r="D419" s="229" t="s">
        <v>753</v>
      </c>
      <c r="E419" s="111" t="s">
        <v>163</v>
      </c>
      <c r="F419" s="111" t="s">
        <v>251</v>
      </c>
      <c r="G419" s="135">
        <v>0</v>
      </c>
      <c r="H419" s="112"/>
      <c r="I419" s="112">
        <v>0</v>
      </c>
      <c r="J419" s="112"/>
      <c r="K419" s="135">
        <v>0</v>
      </c>
      <c r="L419" s="112"/>
      <c r="M419" s="112">
        <v>0</v>
      </c>
      <c r="N419" s="112"/>
      <c r="O419" s="135"/>
      <c r="P419" s="112"/>
      <c r="Q419" s="112"/>
      <c r="R419" s="112"/>
    </row>
    <row r="420" spans="1:18" s="113" customFormat="1" ht="12" customHeight="1">
      <c r="A420" s="110" t="s">
        <v>3</v>
      </c>
      <c r="B420" s="110"/>
      <c r="C420" s="228">
        <v>1140312123</v>
      </c>
      <c r="D420" s="229" t="s">
        <v>620</v>
      </c>
      <c r="E420" s="111" t="s">
        <v>6</v>
      </c>
      <c r="F420" s="111" t="s">
        <v>251</v>
      </c>
      <c r="G420" s="135">
        <v>0</v>
      </c>
      <c r="H420" s="112"/>
      <c r="I420" s="112">
        <v>0</v>
      </c>
      <c r="J420" s="112"/>
      <c r="K420" s="135">
        <v>0</v>
      </c>
      <c r="L420" s="112"/>
      <c r="M420" s="112">
        <v>0</v>
      </c>
      <c r="N420" s="112"/>
      <c r="O420" s="135"/>
      <c r="P420" s="112"/>
      <c r="Q420" s="112"/>
      <c r="R420" s="112"/>
    </row>
    <row r="421" spans="1:18" s="113" customFormat="1" ht="12" customHeight="1">
      <c r="A421" s="110" t="s">
        <v>3</v>
      </c>
      <c r="B421" s="110"/>
      <c r="C421" s="228">
        <v>1140312124</v>
      </c>
      <c r="D421" s="229" t="s">
        <v>621</v>
      </c>
      <c r="E421" s="111" t="s">
        <v>163</v>
      </c>
      <c r="F421" s="111" t="s">
        <v>251</v>
      </c>
      <c r="G421" s="135">
        <v>0</v>
      </c>
      <c r="H421" s="112"/>
      <c r="I421" s="112">
        <v>0</v>
      </c>
      <c r="J421" s="112"/>
      <c r="K421" s="135">
        <v>0</v>
      </c>
      <c r="L421" s="112"/>
      <c r="M421" s="112">
        <v>0</v>
      </c>
      <c r="N421" s="112"/>
      <c r="O421" s="135"/>
      <c r="P421" s="112"/>
      <c r="Q421" s="112"/>
      <c r="R421" s="112"/>
    </row>
    <row r="422" spans="1:18" s="113" customFormat="1" ht="12" customHeight="1">
      <c r="A422" s="110" t="s">
        <v>3</v>
      </c>
      <c r="B422" s="110" t="s">
        <v>1116</v>
      </c>
      <c r="C422" s="228">
        <v>1140312125</v>
      </c>
      <c r="D422" s="229" t="s">
        <v>387</v>
      </c>
      <c r="E422" s="111" t="s">
        <v>6</v>
      </c>
      <c r="F422" s="111" t="s">
        <v>251</v>
      </c>
      <c r="G422" s="135">
        <v>0</v>
      </c>
      <c r="H422" s="112"/>
      <c r="I422" s="112">
        <v>0</v>
      </c>
      <c r="J422" s="112"/>
      <c r="K422" s="135">
        <v>0</v>
      </c>
      <c r="L422" s="112"/>
      <c r="M422" s="112">
        <v>0</v>
      </c>
      <c r="N422" s="112"/>
      <c r="O422" s="135"/>
      <c r="P422" s="112"/>
      <c r="Q422" s="112"/>
      <c r="R422" s="112"/>
    </row>
    <row r="423" spans="1:18" s="113" customFormat="1" ht="12" customHeight="1">
      <c r="A423" s="110" t="s">
        <v>3</v>
      </c>
      <c r="B423" s="110"/>
      <c r="C423" s="228">
        <v>1140312126</v>
      </c>
      <c r="D423" s="229" t="s">
        <v>609</v>
      </c>
      <c r="E423" s="111" t="s">
        <v>163</v>
      </c>
      <c r="F423" s="111" t="s">
        <v>251</v>
      </c>
      <c r="G423" s="135">
        <v>0</v>
      </c>
      <c r="H423" s="112"/>
      <c r="I423" s="112">
        <v>0</v>
      </c>
      <c r="J423" s="112"/>
      <c r="K423" s="135">
        <v>0</v>
      </c>
      <c r="L423" s="112"/>
      <c r="M423" s="112">
        <v>0</v>
      </c>
      <c r="N423" s="112"/>
      <c r="O423" s="135"/>
      <c r="P423" s="112"/>
      <c r="Q423" s="112"/>
      <c r="R423" s="112"/>
    </row>
    <row r="424" spans="1:18" s="113" customFormat="1" ht="12" customHeight="1">
      <c r="A424" s="110" t="s">
        <v>3</v>
      </c>
      <c r="B424" s="110"/>
      <c r="C424" s="228">
        <v>11403122</v>
      </c>
      <c r="D424" s="229" t="s">
        <v>754</v>
      </c>
      <c r="E424" s="111" t="s">
        <v>6</v>
      </c>
      <c r="F424" s="111" t="s">
        <v>250</v>
      </c>
      <c r="G424" s="135">
        <v>0</v>
      </c>
      <c r="H424" s="112"/>
      <c r="I424" s="112">
        <v>0</v>
      </c>
      <c r="J424" s="112"/>
      <c r="K424" s="135">
        <v>0</v>
      </c>
      <c r="L424" s="112"/>
      <c r="M424" s="112">
        <v>0</v>
      </c>
      <c r="N424" s="112"/>
      <c r="O424" s="135"/>
      <c r="P424" s="112"/>
      <c r="Q424" s="112"/>
      <c r="R424" s="112"/>
    </row>
    <row r="425" spans="1:18" s="113" customFormat="1" ht="12" customHeight="1">
      <c r="A425" s="110" t="s">
        <v>3</v>
      </c>
      <c r="B425" s="110" t="s">
        <v>1116</v>
      </c>
      <c r="C425" s="228">
        <v>1140312201</v>
      </c>
      <c r="D425" s="229" t="s">
        <v>754</v>
      </c>
      <c r="E425" s="111" t="s">
        <v>6</v>
      </c>
      <c r="F425" s="111" t="s">
        <v>251</v>
      </c>
      <c r="G425" s="135">
        <v>0</v>
      </c>
      <c r="H425" s="112"/>
      <c r="I425" s="112">
        <v>0</v>
      </c>
      <c r="J425" s="112"/>
      <c r="K425" s="135">
        <v>0</v>
      </c>
      <c r="L425" s="112"/>
      <c r="M425" s="112">
        <v>0</v>
      </c>
      <c r="N425" s="112"/>
      <c r="O425" s="135"/>
      <c r="P425" s="112"/>
      <c r="Q425" s="112"/>
      <c r="R425" s="112"/>
    </row>
    <row r="426" spans="1:18" s="113" customFormat="1" ht="12" customHeight="1">
      <c r="A426" s="110" t="s">
        <v>3</v>
      </c>
      <c r="B426" s="110"/>
      <c r="C426" s="228">
        <v>1140312202</v>
      </c>
      <c r="D426" s="229" t="s">
        <v>754</v>
      </c>
      <c r="E426" s="111" t="s">
        <v>163</v>
      </c>
      <c r="F426" s="111" t="s">
        <v>251</v>
      </c>
      <c r="G426" s="135">
        <v>0</v>
      </c>
      <c r="H426" s="112"/>
      <c r="I426" s="112">
        <v>0</v>
      </c>
      <c r="J426" s="112"/>
      <c r="K426" s="135">
        <v>0</v>
      </c>
      <c r="L426" s="112"/>
      <c r="M426" s="112">
        <v>0</v>
      </c>
      <c r="N426" s="112"/>
      <c r="O426" s="135"/>
      <c r="P426" s="112"/>
      <c r="Q426" s="112"/>
      <c r="R426" s="112"/>
    </row>
    <row r="427" spans="1:18" s="113" customFormat="1" ht="12" customHeight="1">
      <c r="A427" s="110" t="s">
        <v>3</v>
      </c>
      <c r="B427" s="110"/>
      <c r="C427" s="228">
        <v>11403123</v>
      </c>
      <c r="D427" s="229" t="s">
        <v>388</v>
      </c>
      <c r="E427" s="111" t="s">
        <v>6</v>
      </c>
      <c r="F427" s="111" t="s">
        <v>250</v>
      </c>
      <c r="G427" s="135">
        <v>0</v>
      </c>
      <c r="H427" s="112"/>
      <c r="I427" s="112">
        <v>0</v>
      </c>
      <c r="J427" s="112"/>
      <c r="K427" s="135">
        <v>0</v>
      </c>
      <c r="L427" s="112"/>
      <c r="M427" s="112">
        <v>0</v>
      </c>
      <c r="N427" s="112"/>
      <c r="O427" s="135"/>
      <c r="P427" s="112"/>
      <c r="Q427" s="112"/>
      <c r="R427" s="112"/>
    </row>
    <row r="428" spans="1:18" s="113" customFormat="1" ht="12" customHeight="1">
      <c r="A428" s="110" t="s">
        <v>3</v>
      </c>
      <c r="B428" s="110" t="s">
        <v>1116</v>
      </c>
      <c r="C428" s="228">
        <v>1140312301</v>
      </c>
      <c r="D428" s="229" t="s">
        <v>388</v>
      </c>
      <c r="E428" s="111" t="s">
        <v>6</v>
      </c>
      <c r="F428" s="111" t="s">
        <v>251</v>
      </c>
      <c r="G428" s="135">
        <v>0</v>
      </c>
      <c r="H428" s="112"/>
      <c r="I428" s="112">
        <v>0</v>
      </c>
      <c r="J428" s="112"/>
      <c r="K428" s="135">
        <v>0</v>
      </c>
      <c r="L428" s="112"/>
      <c r="M428" s="112">
        <v>0</v>
      </c>
      <c r="N428" s="112"/>
      <c r="O428" s="135"/>
      <c r="P428" s="112"/>
      <c r="Q428" s="112"/>
      <c r="R428" s="112"/>
    </row>
    <row r="429" spans="1:18" s="113" customFormat="1" ht="12" customHeight="1">
      <c r="A429" s="110" t="s">
        <v>3</v>
      </c>
      <c r="B429" s="110"/>
      <c r="C429" s="228">
        <v>1140312302</v>
      </c>
      <c r="D429" s="229" t="s">
        <v>388</v>
      </c>
      <c r="E429" s="111" t="s">
        <v>163</v>
      </c>
      <c r="F429" s="111" t="s">
        <v>251</v>
      </c>
      <c r="G429" s="135">
        <v>0</v>
      </c>
      <c r="H429" s="112"/>
      <c r="I429" s="112">
        <v>0</v>
      </c>
      <c r="J429" s="112"/>
      <c r="K429" s="135">
        <v>0</v>
      </c>
      <c r="L429" s="112"/>
      <c r="M429" s="112">
        <v>0</v>
      </c>
      <c r="N429" s="112"/>
      <c r="O429" s="135"/>
      <c r="P429" s="112"/>
      <c r="Q429" s="112"/>
      <c r="R429" s="112"/>
    </row>
    <row r="430" spans="1:18" s="113" customFormat="1" ht="12" customHeight="1">
      <c r="A430" s="110" t="s">
        <v>3</v>
      </c>
      <c r="B430" s="110"/>
      <c r="C430" s="228">
        <v>119</v>
      </c>
      <c r="D430" s="229" t="s">
        <v>755</v>
      </c>
      <c r="E430" s="111" t="s">
        <v>6</v>
      </c>
      <c r="F430" s="111" t="s">
        <v>250</v>
      </c>
      <c r="G430" s="135">
        <v>0</v>
      </c>
      <c r="H430" s="112"/>
      <c r="I430" s="112">
        <v>0</v>
      </c>
      <c r="J430" s="112"/>
      <c r="K430" s="135">
        <v>0</v>
      </c>
      <c r="L430" s="112"/>
      <c r="M430" s="112">
        <v>0</v>
      </c>
      <c r="N430" s="112"/>
      <c r="O430" s="135"/>
      <c r="P430" s="112"/>
      <c r="Q430" s="112"/>
      <c r="R430" s="112"/>
    </row>
    <row r="431" spans="1:18" s="113" customFormat="1" ht="12" customHeight="1">
      <c r="A431" s="110" t="s">
        <v>3</v>
      </c>
      <c r="B431" s="110"/>
      <c r="C431" s="228">
        <v>11901</v>
      </c>
      <c r="D431" s="229" t="s">
        <v>756</v>
      </c>
      <c r="E431" s="111" t="s">
        <v>6</v>
      </c>
      <c r="F431" s="111" t="s">
        <v>250</v>
      </c>
      <c r="G431" s="135">
        <v>0</v>
      </c>
      <c r="H431" s="112"/>
      <c r="I431" s="112">
        <v>0</v>
      </c>
      <c r="J431" s="112"/>
      <c r="K431" s="135">
        <v>0</v>
      </c>
      <c r="L431" s="112"/>
      <c r="M431" s="112">
        <v>0</v>
      </c>
      <c r="N431" s="112"/>
      <c r="O431" s="135"/>
      <c r="P431" s="112"/>
      <c r="Q431" s="112"/>
      <c r="R431" s="112"/>
    </row>
    <row r="432" spans="1:18" s="113" customFormat="1" ht="12" customHeight="1">
      <c r="A432" s="110" t="s">
        <v>3</v>
      </c>
      <c r="B432" s="110"/>
      <c r="C432" s="228">
        <v>119011</v>
      </c>
      <c r="D432" s="229" t="s">
        <v>756</v>
      </c>
      <c r="E432" s="111" t="s">
        <v>6</v>
      </c>
      <c r="F432" s="111" t="s">
        <v>250</v>
      </c>
      <c r="G432" s="135">
        <v>0</v>
      </c>
      <c r="H432" s="112"/>
      <c r="I432" s="112">
        <v>0</v>
      </c>
      <c r="J432" s="112"/>
      <c r="K432" s="135">
        <v>0</v>
      </c>
      <c r="L432" s="112"/>
      <c r="M432" s="112">
        <v>0</v>
      </c>
      <c r="N432" s="112"/>
      <c r="O432" s="135"/>
      <c r="P432" s="112"/>
      <c r="Q432" s="112"/>
      <c r="R432" s="112"/>
    </row>
    <row r="433" spans="1:18" s="113" customFormat="1" ht="12" customHeight="1">
      <c r="A433" s="110" t="s">
        <v>3</v>
      </c>
      <c r="B433" s="110"/>
      <c r="C433" s="228">
        <v>1190111</v>
      </c>
      <c r="D433" s="229" t="s">
        <v>756</v>
      </c>
      <c r="E433" s="111" t="s">
        <v>6</v>
      </c>
      <c r="F433" s="111" t="s">
        <v>250</v>
      </c>
      <c r="G433" s="135">
        <v>0</v>
      </c>
      <c r="H433" s="112"/>
      <c r="I433" s="112">
        <v>0</v>
      </c>
      <c r="J433" s="112"/>
      <c r="K433" s="135">
        <v>0</v>
      </c>
      <c r="L433" s="112"/>
      <c r="M433" s="112">
        <v>0</v>
      </c>
      <c r="N433" s="112"/>
      <c r="O433" s="135"/>
      <c r="P433" s="112"/>
      <c r="Q433" s="112"/>
      <c r="R433" s="112"/>
    </row>
    <row r="434" spans="1:18" s="113" customFormat="1" ht="12" customHeight="1">
      <c r="A434" s="110" t="s">
        <v>3</v>
      </c>
      <c r="B434" s="110"/>
      <c r="C434" s="228">
        <v>11901111</v>
      </c>
      <c r="D434" s="229" t="s">
        <v>757</v>
      </c>
      <c r="E434" s="111" t="s">
        <v>6</v>
      </c>
      <c r="F434" s="111" t="s">
        <v>250</v>
      </c>
      <c r="G434" s="135">
        <v>0</v>
      </c>
      <c r="H434" s="112"/>
      <c r="I434" s="112">
        <v>0</v>
      </c>
      <c r="J434" s="112"/>
      <c r="K434" s="135">
        <v>0</v>
      </c>
      <c r="L434" s="112"/>
      <c r="M434" s="112">
        <v>0</v>
      </c>
      <c r="N434" s="112"/>
      <c r="O434" s="135"/>
      <c r="P434" s="112"/>
      <c r="Q434" s="112"/>
      <c r="R434" s="112"/>
    </row>
    <row r="435" spans="1:18" s="113" customFormat="1" ht="12" customHeight="1">
      <c r="A435" s="110" t="s">
        <v>3</v>
      </c>
      <c r="B435" s="110"/>
      <c r="C435" s="228">
        <v>1190111101</v>
      </c>
      <c r="D435" s="229" t="s">
        <v>758</v>
      </c>
      <c r="E435" s="111" t="s">
        <v>6</v>
      </c>
      <c r="F435" s="111" t="s">
        <v>251</v>
      </c>
      <c r="G435" s="135">
        <v>0</v>
      </c>
      <c r="H435" s="112"/>
      <c r="I435" s="112">
        <v>0</v>
      </c>
      <c r="J435" s="112"/>
      <c r="K435" s="135">
        <v>0</v>
      </c>
      <c r="L435" s="112"/>
      <c r="M435" s="112">
        <v>0</v>
      </c>
      <c r="N435" s="112"/>
      <c r="O435" s="135"/>
      <c r="P435" s="112"/>
      <c r="Q435" s="112"/>
      <c r="R435" s="112"/>
    </row>
    <row r="436" spans="1:18" s="113" customFormat="1" ht="12" customHeight="1">
      <c r="A436" s="110" t="s">
        <v>3</v>
      </c>
      <c r="B436" s="110"/>
      <c r="C436" s="228">
        <v>1190111102</v>
      </c>
      <c r="D436" s="229" t="s">
        <v>759</v>
      </c>
      <c r="E436" s="111" t="s">
        <v>6</v>
      </c>
      <c r="F436" s="111" t="s">
        <v>251</v>
      </c>
      <c r="G436" s="135">
        <v>0</v>
      </c>
      <c r="H436" s="112"/>
      <c r="I436" s="112">
        <v>0</v>
      </c>
      <c r="J436" s="112"/>
      <c r="K436" s="135">
        <v>0</v>
      </c>
      <c r="L436" s="112"/>
      <c r="M436" s="112">
        <v>0</v>
      </c>
      <c r="N436" s="112"/>
      <c r="O436" s="135"/>
      <c r="P436" s="112"/>
      <c r="Q436" s="112"/>
      <c r="R436" s="112"/>
    </row>
    <row r="437" spans="1:18" s="113" customFormat="1" ht="12" customHeight="1">
      <c r="A437" s="110" t="s">
        <v>3</v>
      </c>
      <c r="B437" s="110"/>
      <c r="C437" s="228">
        <v>1190111103</v>
      </c>
      <c r="D437" s="229" t="s">
        <v>760</v>
      </c>
      <c r="E437" s="111" t="s">
        <v>6</v>
      </c>
      <c r="F437" s="111" t="s">
        <v>251</v>
      </c>
      <c r="G437" s="135">
        <v>0</v>
      </c>
      <c r="H437" s="112"/>
      <c r="I437" s="112">
        <v>0</v>
      </c>
      <c r="J437" s="112"/>
      <c r="K437" s="135">
        <v>0</v>
      </c>
      <c r="L437" s="112"/>
      <c r="M437" s="112">
        <v>0</v>
      </c>
      <c r="N437" s="112"/>
      <c r="O437" s="135"/>
      <c r="P437" s="112"/>
      <c r="Q437" s="112"/>
      <c r="R437" s="112"/>
    </row>
    <row r="438" spans="1:18" s="113" customFormat="1" ht="12" customHeight="1">
      <c r="A438" s="110" t="s">
        <v>3</v>
      </c>
      <c r="B438" s="110"/>
      <c r="C438" s="228">
        <v>11901112</v>
      </c>
      <c r="D438" s="229" t="s">
        <v>761</v>
      </c>
      <c r="E438" s="111" t="s">
        <v>6</v>
      </c>
      <c r="F438" s="111" t="s">
        <v>250</v>
      </c>
      <c r="G438" s="135">
        <v>0</v>
      </c>
      <c r="H438" s="112"/>
      <c r="I438" s="112">
        <v>0</v>
      </c>
      <c r="J438" s="112"/>
      <c r="K438" s="135">
        <v>0</v>
      </c>
      <c r="L438" s="112"/>
      <c r="M438" s="112">
        <v>0</v>
      </c>
      <c r="N438" s="112"/>
      <c r="O438" s="135"/>
      <c r="P438" s="112"/>
      <c r="Q438" s="112"/>
      <c r="R438" s="112"/>
    </row>
    <row r="439" spans="1:18" s="113" customFormat="1" ht="12" customHeight="1">
      <c r="A439" s="110" t="s">
        <v>3</v>
      </c>
      <c r="B439" s="110"/>
      <c r="C439" s="228">
        <v>1190111201</v>
      </c>
      <c r="D439" s="229" t="s">
        <v>762</v>
      </c>
      <c r="E439" s="111" t="s">
        <v>6</v>
      </c>
      <c r="F439" s="111" t="s">
        <v>251</v>
      </c>
      <c r="G439" s="135">
        <v>0</v>
      </c>
      <c r="H439" s="112"/>
      <c r="I439" s="112">
        <v>0</v>
      </c>
      <c r="J439" s="112"/>
      <c r="K439" s="135">
        <v>0</v>
      </c>
      <c r="L439" s="112"/>
      <c r="M439" s="112">
        <v>0</v>
      </c>
      <c r="N439" s="112"/>
      <c r="O439" s="135"/>
      <c r="P439" s="112"/>
      <c r="Q439" s="112"/>
      <c r="R439" s="112"/>
    </row>
    <row r="440" spans="1:18" s="113" customFormat="1" ht="12" customHeight="1">
      <c r="A440" s="110" t="s">
        <v>3</v>
      </c>
      <c r="B440" s="110"/>
      <c r="C440" s="228">
        <v>1190111202</v>
      </c>
      <c r="D440" s="229" t="s">
        <v>763</v>
      </c>
      <c r="E440" s="111" t="s">
        <v>6</v>
      </c>
      <c r="F440" s="111" t="s">
        <v>251</v>
      </c>
      <c r="G440" s="135">
        <v>0</v>
      </c>
      <c r="H440" s="112"/>
      <c r="I440" s="112">
        <v>0</v>
      </c>
      <c r="J440" s="112"/>
      <c r="K440" s="135">
        <v>0</v>
      </c>
      <c r="L440" s="112"/>
      <c r="M440" s="112">
        <v>0</v>
      </c>
      <c r="N440" s="112"/>
      <c r="O440" s="135"/>
      <c r="P440" s="112"/>
      <c r="Q440" s="112"/>
      <c r="R440" s="112"/>
    </row>
    <row r="441" spans="1:18" s="113" customFormat="1" ht="12" customHeight="1">
      <c r="A441" s="110" t="s">
        <v>3</v>
      </c>
      <c r="B441" s="110"/>
      <c r="C441" s="228">
        <v>1190111203</v>
      </c>
      <c r="D441" s="229" t="s">
        <v>764</v>
      </c>
      <c r="E441" s="111" t="s">
        <v>6</v>
      </c>
      <c r="F441" s="111" t="s">
        <v>251</v>
      </c>
      <c r="G441" s="135">
        <v>0</v>
      </c>
      <c r="H441" s="112"/>
      <c r="I441" s="112">
        <v>0</v>
      </c>
      <c r="J441" s="112"/>
      <c r="K441" s="135">
        <v>0</v>
      </c>
      <c r="L441" s="112"/>
      <c r="M441" s="112">
        <v>0</v>
      </c>
      <c r="N441" s="112"/>
      <c r="O441" s="135"/>
      <c r="P441" s="112"/>
      <c r="Q441" s="112"/>
      <c r="R441" s="112"/>
    </row>
    <row r="442" spans="1:18" s="113" customFormat="1" ht="12" customHeight="1">
      <c r="A442" s="110" t="s">
        <v>3</v>
      </c>
      <c r="B442" s="110"/>
      <c r="C442" s="228">
        <v>1190111204</v>
      </c>
      <c r="D442" s="229" t="s">
        <v>765</v>
      </c>
      <c r="E442" s="111" t="s">
        <v>6</v>
      </c>
      <c r="F442" s="111" t="s">
        <v>251</v>
      </c>
      <c r="G442" s="135">
        <v>0</v>
      </c>
      <c r="H442" s="112"/>
      <c r="I442" s="112">
        <v>0</v>
      </c>
      <c r="J442" s="112"/>
      <c r="K442" s="135">
        <v>0</v>
      </c>
      <c r="L442" s="112"/>
      <c r="M442" s="112">
        <v>0</v>
      </c>
      <c r="N442" s="112"/>
      <c r="O442" s="135"/>
      <c r="P442" s="112"/>
      <c r="Q442" s="112"/>
      <c r="R442" s="112"/>
    </row>
    <row r="443" spans="1:18" s="113" customFormat="1" ht="12" customHeight="1">
      <c r="A443" s="110" t="s">
        <v>3</v>
      </c>
      <c r="B443" s="110"/>
      <c r="C443" s="228">
        <v>1190111205</v>
      </c>
      <c r="D443" s="229" t="s">
        <v>766</v>
      </c>
      <c r="E443" s="111" t="s">
        <v>6</v>
      </c>
      <c r="F443" s="111" t="s">
        <v>251</v>
      </c>
      <c r="G443" s="135">
        <v>0</v>
      </c>
      <c r="H443" s="112"/>
      <c r="I443" s="112">
        <v>0</v>
      </c>
      <c r="J443" s="112"/>
      <c r="K443" s="135">
        <v>0</v>
      </c>
      <c r="L443" s="112"/>
      <c r="M443" s="112">
        <v>0</v>
      </c>
      <c r="N443" s="112"/>
      <c r="O443" s="135"/>
      <c r="P443" s="112"/>
      <c r="Q443" s="112"/>
      <c r="R443" s="112"/>
    </row>
    <row r="444" spans="1:18" s="113" customFormat="1" ht="12" customHeight="1">
      <c r="A444" s="110" t="s">
        <v>3</v>
      </c>
      <c r="B444" s="110"/>
      <c r="C444" s="228">
        <v>1190111206</v>
      </c>
      <c r="D444" s="229" t="s">
        <v>767</v>
      </c>
      <c r="E444" s="111" t="s">
        <v>6</v>
      </c>
      <c r="F444" s="111" t="s">
        <v>251</v>
      </c>
      <c r="G444" s="135">
        <v>0</v>
      </c>
      <c r="H444" s="112"/>
      <c r="I444" s="112">
        <v>0</v>
      </c>
      <c r="J444" s="112"/>
      <c r="K444" s="135">
        <v>0</v>
      </c>
      <c r="L444" s="112"/>
      <c r="M444" s="112">
        <v>0</v>
      </c>
      <c r="N444" s="112"/>
      <c r="O444" s="135"/>
      <c r="P444" s="112"/>
      <c r="Q444" s="112"/>
      <c r="R444" s="112"/>
    </row>
    <row r="445" spans="1:18" s="113" customFormat="1" ht="12" customHeight="1">
      <c r="A445" s="110" t="s">
        <v>3</v>
      </c>
      <c r="B445" s="110"/>
      <c r="C445" s="228">
        <v>11901113</v>
      </c>
      <c r="D445" s="229" t="s">
        <v>1163</v>
      </c>
      <c r="E445" s="111" t="s">
        <v>6</v>
      </c>
      <c r="F445" s="111" t="s">
        <v>250</v>
      </c>
      <c r="G445" s="135">
        <v>0</v>
      </c>
      <c r="H445" s="112"/>
      <c r="I445" s="112">
        <v>0</v>
      </c>
      <c r="J445" s="112"/>
      <c r="K445" s="135">
        <v>0</v>
      </c>
      <c r="L445" s="112"/>
      <c r="M445" s="112">
        <v>0</v>
      </c>
      <c r="N445" s="112"/>
      <c r="O445" s="135"/>
      <c r="P445" s="112"/>
      <c r="Q445" s="112"/>
      <c r="R445" s="112"/>
    </row>
    <row r="446" spans="1:18" s="113" customFormat="1" ht="12" customHeight="1">
      <c r="A446" s="110" t="s">
        <v>3</v>
      </c>
      <c r="B446" s="110" t="s">
        <v>1362</v>
      </c>
      <c r="C446" s="228">
        <v>1190111302</v>
      </c>
      <c r="D446" s="229" t="s">
        <v>1282</v>
      </c>
      <c r="E446" s="111" t="s">
        <v>163</v>
      </c>
      <c r="F446" s="111" t="s">
        <v>251</v>
      </c>
      <c r="G446" s="135">
        <v>22599144</v>
      </c>
      <c r="H446" s="112"/>
      <c r="I446" s="112">
        <v>3600</v>
      </c>
      <c r="J446" s="112"/>
      <c r="K446" s="135">
        <v>0</v>
      </c>
      <c r="L446" s="112"/>
      <c r="M446" s="112">
        <v>0</v>
      </c>
      <c r="N446" s="112"/>
      <c r="O446" s="135"/>
      <c r="P446" s="112"/>
      <c r="Q446" s="112"/>
      <c r="R446" s="112"/>
    </row>
    <row r="447" spans="1:18" s="113" customFormat="1" ht="12" customHeight="1">
      <c r="A447" s="110" t="s">
        <v>3</v>
      </c>
      <c r="B447" s="110"/>
      <c r="C447" s="228">
        <v>12</v>
      </c>
      <c r="D447" s="229" t="s">
        <v>7</v>
      </c>
      <c r="E447" s="111" t="s">
        <v>6</v>
      </c>
      <c r="F447" s="111" t="s">
        <v>250</v>
      </c>
      <c r="G447" s="135">
        <v>0</v>
      </c>
      <c r="H447" s="112"/>
      <c r="I447" s="112">
        <v>0</v>
      </c>
      <c r="J447" s="112"/>
      <c r="K447" s="135">
        <v>0</v>
      </c>
      <c r="L447" s="112"/>
      <c r="M447" s="112">
        <v>0</v>
      </c>
      <c r="N447" s="112"/>
      <c r="O447" s="135"/>
      <c r="P447" s="112"/>
      <c r="Q447" s="112"/>
      <c r="R447" s="112"/>
    </row>
    <row r="448" spans="1:18" s="113" customFormat="1" ht="12" customHeight="1">
      <c r="A448" s="110" t="s">
        <v>3</v>
      </c>
      <c r="B448" s="110"/>
      <c r="C448" s="228">
        <v>121</v>
      </c>
      <c r="D448" s="229" t="s">
        <v>135</v>
      </c>
      <c r="E448" s="111" t="s">
        <v>6</v>
      </c>
      <c r="F448" s="111" t="s">
        <v>250</v>
      </c>
      <c r="G448" s="135">
        <v>0</v>
      </c>
      <c r="H448" s="112"/>
      <c r="I448" s="112">
        <v>0</v>
      </c>
      <c r="J448" s="112"/>
      <c r="K448" s="135">
        <v>0</v>
      </c>
      <c r="L448" s="112"/>
      <c r="M448" s="112">
        <v>0</v>
      </c>
      <c r="N448" s="112"/>
      <c r="O448" s="135"/>
      <c r="P448" s="112"/>
      <c r="Q448" s="112"/>
      <c r="R448" s="112"/>
    </row>
    <row r="449" spans="1:18" s="113" customFormat="1" ht="12" customHeight="1">
      <c r="A449" s="110" t="s">
        <v>3</v>
      </c>
      <c r="B449" s="110"/>
      <c r="C449" s="228">
        <v>12101</v>
      </c>
      <c r="D449" s="229" t="s">
        <v>73</v>
      </c>
      <c r="E449" s="111" t="s">
        <v>6</v>
      </c>
      <c r="F449" s="111" t="s">
        <v>250</v>
      </c>
      <c r="G449" s="135">
        <v>0</v>
      </c>
      <c r="H449" s="112"/>
      <c r="I449" s="112">
        <v>0</v>
      </c>
      <c r="J449" s="112"/>
      <c r="K449" s="135">
        <v>0</v>
      </c>
      <c r="L449" s="112"/>
      <c r="M449" s="112">
        <v>0</v>
      </c>
      <c r="N449" s="112"/>
      <c r="O449" s="135"/>
      <c r="P449" s="112"/>
      <c r="Q449" s="112"/>
      <c r="R449" s="112"/>
    </row>
    <row r="450" spans="1:18" s="113" customFormat="1" ht="12" customHeight="1">
      <c r="A450" s="110" t="s">
        <v>3</v>
      </c>
      <c r="B450" s="110"/>
      <c r="C450" s="228">
        <v>121011</v>
      </c>
      <c r="D450" s="229" t="s">
        <v>602</v>
      </c>
      <c r="E450" s="111" t="s">
        <v>6</v>
      </c>
      <c r="F450" s="111" t="s">
        <v>250</v>
      </c>
      <c r="G450" s="135">
        <v>0</v>
      </c>
      <c r="H450" s="112"/>
      <c r="I450" s="112">
        <v>0</v>
      </c>
      <c r="J450" s="112"/>
      <c r="K450" s="135">
        <v>0</v>
      </c>
      <c r="L450" s="112"/>
      <c r="M450" s="112">
        <v>0</v>
      </c>
      <c r="N450" s="112"/>
      <c r="O450" s="135"/>
      <c r="P450" s="112"/>
      <c r="Q450" s="112"/>
      <c r="R450" s="112"/>
    </row>
    <row r="451" spans="1:18" s="113" customFormat="1" ht="12" customHeight="1">
      <c r="A451" s="110" t="s">
        <v>3</v>
      </c>
      <c r="B451" s="110"/>
      <c r="C451" s="228">
        <v>1210111</v>
      </c>
      <c r="D451" s="229" t="s">
        <v>434</v>
      </c>
      <c r="E451" s="111" t="s">
        <v>6</v>
      </c>
      <c r="F451" s="111" t="s">
        <v>250</v>
      </c>
      <c r="G451" s="135">
        <v>0</v>
      </c>
      <c r="H451" s="112"/>
      <c r="I451" s="112">
        <v>0</v>
      </c>
      <c r="J451" s="112"/>
      <c r="K451" s="135">
        <v>0</v>
      </c>
      <c r="L451" s="112"/>
      <c r="M451" s="112">
        <v>0</v>
      </c>
      <c r="N451" s="112"/>
      <c r="O451" s="135"/>
      <c r="P451" s="112"/>
      <c r="Q451" s="112"/>
      <c r="R451" s="112"/>
    </row>
    <row r="452" spans="1:18" s="113" customFormat="1" ht="12" customHeight="1">
      <c r="A452" s="110" t="s">
        <v>3</v>
      </c>
      <c r="B452" s="110"/>
      <c r="C452" s="228">
        <v>1210112</v>
      </c>
      <c r="D452" s="229" t="s">
        <v>435</v>
      </c>
      <c r="E452" s="111" t="s">
        <v>6</v>
      </c>
      <c r="F452" s="111" t="s">
        <v>250</v>
      </c>
      <c r="G452" s="135">
        <v>0</v>
      </c>
      <c r="H452" s="112"/>
      <c r="I452" s="112">
        <v>0</v>
      </c>
      <c r="J452" s="112"/>
      <c r="K452" s="135">
        <v>0</v>
      </c>
      <c r="L452" s="112"/>
      <c r="M452" s="112">
        <v>0</v>
      </c>
      <c r="N452" s="112"/>
      <c r="O452" s="135"/>
      <c r="P452" s="112"/>
      <c r="Q452" s="112"/>
      <c r="R452" s="112"/>
    </row>
    <row r="453" spans="1:18" s="113" customFormat="1" ht="12" customHeight="1">
      <c r="A453" s="110" t="s">
        <v>3</v>
      </c>
      <c r="B453" s="110"/>
      <c r="C453" s="228">
        <v>12101121</v>
      </c>
      <c r="D453" s="229" t="s">
        <v>124</v>
      </c>
      <c r="E453" s="111" t="s">
        <v>6</v>
      </c>
      <c r="F453" s="111" t="s">
        <v>250</v>
      </c>
      <c r="G453" s="135">
        <v>0</v>
      </c>
      <c r="H453" s="112"/>
      <c r="I453" s="112">
        <v>0</v>
      </c>
      <c r="J453" s="112"/>
      <c r="K453" s="135">
        <v>0</v>
      </c>
      <c r="L453" s="112"/>
      <c r="M453" s="112">
        <v>0</v>
      </c>
      <c r="N453" s="112"/>
      <c r="O453" s="135"/>
      <c r="P453" s="112"/>
      <c r="Q453" s="112"/>
      <c r="R453" s="112"/>
    </row>
    <row r="454" spans="1:18" s="113" customFormat="1" ht="12" customHeight="1">
      <c r="A454" s="110" t="s">
        <v>3</v>
      </c>
      <c r="B454" s="110"/>
      <c r="C454" s="228">
        <v>1210112101</v>
      </c>
      <c r="D454" s="229" t="s">
        <v>768</v>
      </c>
      <c r="E454" s="111" t="s">
        <v>6</v>
      </c>
      <c r="F454" s="111" t="s">
        <v>251</v>
      </c>
      <c r="G454" s="135">
        <v>0</v>
      </c>
      <c r="H454" s="112"/>
      <c r="I454" s="112">
        <v>0</v>
      </c>
      <c r="J454" s="112"/>
      <c r="K454" s="135">
        <v>0</v>
      </c>
      <c r="L454" s="112"/>
      <c r="M454" s="112">
        <v>0</v>
      </c>
      <c r="N454" s="112"/>
      <c r="O454" s="135"/>
      <c r="P454" s="112"/>
      <c r="Q454" s="112"/>
      <c r="R454" s="112"/>
    </row>
    <row r="455" spans="1:18" s="113" customFormat="1" ht="12" customHeight="1">
      <c r="A455" s="110" t="s">
        <v>3</v>
      </c>
      <c r="B455" s="110"/>
      <c r="C455" s="228">
        <v>1210113</v>
      </c>
      <c r="D455" s="229" t="s">
        <v>437</v>
      </c>
      <c r="E455" s="111" t="s">
        <v>6</v>
      </c>
      <c r="F455" s="111" t="s">
        <v>250</v>
      </c>
      <c r="G455" s="135">
        <v>0</v>
      </c>
      <c r="H455" s="112"/>
      <c r="I455" s="112">
        <v>0</v>
      </c>
      <c r="J455" s="112"/>
      <c r="K455" s="135">
        <v>0</v>
      </c>
      <c r="L455" s="112"/>
      <c r="M455" s="112">
        <v>0</v>
      </c>
      <c r="N455" s="112"/>
      <c r="O455" s="135"/>
      <c r="P455" s="112"/>
      <c r="Q455" s="112"/>
      <c r="R455" s="112"/>
    </row>
    <row r="456" spans="1:18" s="113" customFormat="1" ht="12" customHeight="1">
      <c r="A456" s="110" t="s">
        <v>3</v>
      </c>
      <c r="B456" s="110"/>
      <c r="C456" s="228">
        <v>1210114</v>
      </c>
      <c r="D456" s="229" t="s">
        <v>603</v>
      </c>
      <c r="E456" s="111" t="s">
        <v>6</v>
      </c>
      <c r="F456" s="111" t="s">
        <v>250</v>
      </c>
      <c r="G456" s="135">
        <v>0</v>
      </c>
      <c r="H456" s="112"/>
      <c r="I456" s="112">
        <v>0</v>
      </c>
      <c r="J456" s="112"/>
      <c r="K456" s="135">
        <v>0</v>
      </c>
      <c r="L456" s="112"/>
      <c r="M456" s="112">
        <v>0</v>
      </c>
      <c r="N456" s="112"/>
      <c r="O456" s="135"/>
      <c r="P456" s="112"/>
      <c r="Q456" s="112"/>
      <c r="R456" s="112"/>
    </row>
    <row r="457" spans="1:18" s="113" customFormat="1" ht="12" customHeight="1">
      <c r="A457" s="110" t="s">
        <v>3</v>
      </c>
      <c r="B457" s="110"/>
      <c r="C457" s="228">
        <v>1210115</v>
      </c>
      <c r="D457" s="229" t="s">
        <v>769</v>
      </c>
      <c r="E457" s="111" t="s">
        <v>6</v>
      </c>
      <c r="F457" s="111" t="s">
        <v>250</v>
      </c>
      <c r="G457" s="135">
        <v>0</v>
      </c>
      <c r="H457" s="112"/>
      <c r="I457" s="112">
        <v>0</v>
      </c>
      <c r="J457" s="112"/>
      <c r="K457" s="135">
        <v>0</v>
      </c>
      <c r="L457" s="112"/>
      <c r="M457" s="112">
        <v>0</v>
      </c>
      <c r="N457" s="112"/>
      <c r="O457" s="135"/>
      <c r="P457" s="112"/>
      <c r="Q457" s="112"/>
      <c r="R457" s="112"/>
    </row>
    <row r="458" spans="1:18" s="113" customFormat="1" ht="12" customHeight="1">
      <c r="A458" s="110" t="s">
        <v>3</v>
      </c>
      <c r="B458" s="110"/>
      <c r="C458" s="228">
        <v>1210116</v>
      </c>
      <c r="D458" s="229" t="s">
        <v>770</v>
      </c>
      <c r="E458" s="111" t="s">
        <v>6</v>
      </c>
      <c r="F458" s="111" t="s">
        <v>250</v>
      </c>
      <c r="G458" s="135">
        <v>0</v>
      </c>
      <c r="H458" s="112"/>
      <c r="I458" s="112">
        <v>0</v>
      </c>
      <c r="J458" s="112"/>
      <c r="K458" s="135">
        <v>0</v>
      </c>
      <c r="L458" s="112"/>
      <c r="M458" s="112">
        <v>0</v>
      </c>
      <c r="N458" s="112"/>
      <c r="O458" s="135"/>
      <c r="P458" s="112"/>
      <c r="Q458" s="112"/>
      <c r="R458" s="112"/>
    </row>
    <row r="459" spans="1:18" s="113" customFormat="1" ht="12" customHeight="1">
      <c r="A459" s="110" t="s">
        <v>3</v>
      </c>
      <c r="B459" s="110"/>
      <c r="C459" s="228">
        <v>1210117</v>
      </c>
      <c r="D459" s="229" t="s">
        <v>771</v>
      </c>
      <c r="E459" s="111" t="s">
        <v>6</v>
      </c>
      <c r="F459" s="111" t="s">
        <v>250</v>
      </c>
      <c r="G459" s="135">
        <v>0</v>
      </c>
      <c r="H459" s="112"/>
      <c r="I459" s="112">
        <v>0</v>
      </c>
      <c r="J459" s="112"/>
      <c r="K459" s="135">
        <v>0</v>
      </c>
      <c r="L459" s="112"/>
      <c r="M459" s="112">
        <v>0</v>
      </c>
      <c r="N459" s="112"/>
      <c r="O459" s="135"/>
      <c r="P459" s="112"/>
      <c r="Q459" s="112"/>
      <c r="R459" s="112"/>
    </row>
    <row r="460" spans="1:18" s="113" customFormat="1" ht="12" customHeight="1">
      <c r="A460" s="110" t="s">
        <v>3</v>
      </c>
      <c r="B460" s="110"/>
      <c r="C460" s="228">
        <v>1210118</v>
      </c>
      <c r="D460" s="229" t="s">
        <v>772</v>
      </c>
      <c r="E460" s="111" t="s">
        <v>6</v>
      </c>
      <c r="F460" s="111" t="s">
        <v>250</v>
      </c>
      <c r="G460" s="135">
        <v>0</v>
      </c>
      <c r="H460" s="112"/>
      <c r="I460" s="112">
        <v>0</v>
      </c>
      <c r="J460" s="112"/>
      <c r="K460" s="135">
        <v>0</v>
      </c>
      <c r="L460" s="112"/>
      <c r="M460" s="112">
        <v>0</v>
      </c>
      <c r="N460" s="112"/>
      <c r="O460" s="135"/>
      <c r="P460" s="112"/>
      <c r="Q460" s="112"/>
      <c r="R460" s="112"/>
    </row>
    <row r="461" spans="1:18" s="113" customFormat="1" ht="12" customHeight="1">
      <c r="A461" s="110" t="s">
        <v>3</v>
      </c>
      <c r="B461" s="110"/>
      <c r="C461" s="228">
        <v>121012</v>
      </c>
      <c r="D461" s="229" t="s">
        <v>606</v>
      </c>
      <c r="E461" s="111" t="s">
        <v>6</v>
      </c>
      <c r="F461" s="111" t="s">
        <v>250</v>
      </c>
      <c r="G461" s="135">
        <v>0</v>
      </c>
      <c r="H461" s="112"/>
      <c r="I461" s="112">
        <v>0</v>
      </c>
      <c r="J461" s="112"/>
      <c r="K461" s="135">
        <v>0</v>
      </c>
      <c r="L461" s="112"/>
      <c r="M461" s="112">
        <v>0</v>
      </c>
      <c r="N461" s="112"/>
      <c r="O461" s="135"/>
      <c r="P461" s="112"/>
      <c r="Q461" s="112"/>
      <c r="R461" s="112"/>
    </row>
    <row r="462" spans="1:18" s="113" customFormat="1" ht="12" customHeight="1">
      <c r="A462" s="110" t="s">
        <v>3</v>
      </c>
      <c r="B462" s="110"/>
      <c r="C462" s="228">
        <v>1210121</v>
      </c>
      <c r="D462" s="229" t="s">
        <v>434</v>
      </c>
      <c r="E462" s="111" t="s">
        <v>6</v>
      </c>
      <c r="F462" s="111" t="s">
        <v>250</v>
      </c>
      <c r="G462" s="135">
        <v>0</v>
      </c>
      <c r="H462" s="112"/>
      <c r="I462" s="112">
        <v>0</v>
      </c>
      <c r="J462" s="112"/>
      <c r="K462" s="135">
        <v>0</v>
      </c>
      <c r="L462" s="112"/>
      <c r="M462" s="112">
        <v>0</v>
      </c>
      <c r="N462" s="112"/>
      <c r="O462" s="135"/>
      <c r="P462" s="112"/>
      <c r="Q462" s="112"/>
      <c r="R462" s="112"/>
    </row>
    <row r="463" spans="1:18" s="113" customFormat="1" ht="12" customHeight="1">
      <c r="A463" s="110" t="s">
        <v>3</v>
      </c>
      <c r="B463" s="110"/>
      <c r="C463" s="228">
        <v>1210122</v>
      </c>
      <c r="D463" s="229" t="s">
        <v>435</v>
      </c>
      <c r="E463" s="111" t="s">
        <v>6</v>
      </c>
      <c r="F463" s="111" t="s">
        <v>250</v>
      </c>
      <c r="G463" s="135">
        <v>0</v>
      </c>
      <c r="H463" s="112"/>
      <c r="I463" s="112">
        <v>0</v>
      </c>
      <c r="J463" s="112"/>
      <c r="K463" s="135">
        <v>0</v>
      </c>
      <c r="L463" s="112"/>
      <c r="M463" s="112">
        <v>0</v>
      </c>
      <c r="N463" s="112"/>
      <c r="O463" s="135"/>
      <c r="P463" s="112"/>
      <c r="Q463" s="112"/>
      <c r="R463" s="112"/>
    </row>
    <row r="464" spans="1:18" s="113" customFormat="1" ht="12" customHeight="1">
      <c r="A464" s="110" t="s">
        <v>3</v>
      </c>
      <c r="B464" s="110"/>
      <c r="C464" s="228">
        <v>1210123</v>
      </c>
      <c r="D464" s="229" t="s">
        <v>437</v>
      </c>
      <c r="E464" s="111" t="s">
        <v>6</v>
      </c>
      <c r="F464" s="111" t="s">
        <v>250</v>
      </c>
      <c r="G464" s="135">
        <v>0</v>
      </c>
      <c r="H464" s="112"/>
      <c r="I464" s="112">
        <v>0</v>
      </c>
      <c r="J464" s="112"/>
      <c r="K464" s="135">
        <v>0</v>
      </c>
      <c r="L464" s="112"/>
      <c r="M464" s="112">
        <v>0</v>
      </c>
      <c r="N464" s="112"/>
      <c r="O464" s="135"/>
      <c r="P464" s="112"/>
      <c r="Q464" s="112"/>
      <c r="R464" s="112"/>
    </row>
    <row r="465" spans="1:18" s="113" customFormat="1" ht="12" customHeight="1">
      <c r="A465" s="110" t="s">
        <v>3</v>
      </c>
      <c r="B465" s="110"/>
      <c r="C465" s="228">
        <v>1210124</v>
      </c>
      <c r="D465" s="229" t="s">
        <v>603</v>
      </c>
      <c r="E465" s="111" t="s">
        <v>6</v>
      </c>
      <c r="F465" s="111" t="s">
        <v>250</v>
      </c>
      <c r="G465" s="135">
        <v>0</v>
      </c>
      <c r="H465" s="112"/>
      <c r="I465" s="112">
        <v>0</v>
      </c>
      <c r="J465" s="112"/>
      <c r="K465" s="135">
        <v>0</v>
      </c>
      <c r="L465" s="112"/>
      <c r="M465" s="112">
        <v>0</v>
      </c>
      <c r="N465" s="112"/>
      <c r="O465" s="135"/>
      <c r="P465" s="112"/>
      <c r="Q465" s="112"/>
      <c r="R465" s="112"/>
    </row>
    <row r="466" spans="1:18" s="113" customFormat="1" ht="12" customHeight="1">
      <c r="A466" s="110" t="s">
        <v>3</v>
      </c>
      <c r="B466" s="110"/>
      <c r="C466" s="228">
        <v>1210125</v>
      </c>
      <c r="D466" s="229" t="s">
        <v>604</v>
      </c>
      <c r="E466" s="111" t="s">
        <v>6</v>
      </c>
      <c r="F466" s="111" t="s">
        <v>250</v>
      </c>
      <c r="G466" s="135">
        <v>0</v>
      </c>
      <c r="H466" s="112"/>
      <c r="I466" s="112">
        <v>0</v>
      </c>
      <c r="J466" s="112"/>
      <c r="K466" s="135">
        <v>0</v>
      </c>
      <c r="L466" s="112"/>
      <c r="M466" s="112">
        <v>0</v>
      </c>
      <c r="N466" s="112"/>
      <c r="O466" s="135"/>
      <c r="P466" s="112"/>
      <c r="Q466" s="112"/>
      <c r="R466" s="112"/>
    </row>
    <row r="467" spans="1:18" s="113" customFormat="1" ht="12" customHeight="1">
      <c r="A467" s="110" t="s">
        <v>3</v>
      </c>
      <c r="B467" s="110"/>
      <c r="C467" s="228">
        <v>1210126</v>
      </c>
      <c r="D467" s="229" t="s">
        <v>714</v>
      </c>
      <c r="E467" s="111" t="s">
        <v>6</v>
      </c>
      <c r="F467" s="111" t="s">
        <v>250</v>
      </c>
      <c r="G467" s="135">
        <v>0</v>
      </c>
      <c r="H467" s="112"/>
      <c r="I467" s="112">
        <v>0</v>
      </c>
      <c r="J467" s="112"/>
      <c r="K467" s="135">
        <v>0</v>
      </c>
      <c r="L467" s="112"/>
      <c r="M467" s="112">
        <v>0</v>
      </c>
      <c r="N467" s="112"/>
      <c r="O467" s="135"/>
      <c r="P467" s="112"/>
      <c r="Q467" s="112"/>
      <c r="R467" s="112"/>
    </row>
    <row r="468" spans="1:18" s="113" customFormat="1" ht="12" customHeight="1">
      <c r="A468" s="110" t="s">
        <v>3</v>
      </c>
      <c r="B468" s="110"/>
      <c r="C468" s="228">
        <v>12102</v>
      </c>
      <c r="D468" s="229" t="s">
        <v>432</v>
      </c>
      <c r="E468" s="111" t="s">
        <v>6</v>
      </c>
      <c r="F468" s="111" t="s">
        <v>250</v>
      </c>
      <c r="G468" s="135">
        <v>0</v>
      </c>
      <c r="H468" s="112"/>
      <c r="I468" s="112">
        <v>0</v>
      </c>
      <c r="J468" s="112"/>
      <c r="K468" s="135">
        <v>0</v>
      </c>
      <c r="L468" s="112"/>
      <c r="M468" s="112">
        <v>0</v>
      </c>
      <c r="N468" s="112"/>
      <c r="O468" s="135"/>
      <c r="P468" s="112"/>
      <c r="Q468" s="112"/>
      <c r="R468" s="112"/>
    </row>
    <row r="469" spans="1:18" s="113" customFormat="1" ht="12" customHeight="1">
      <c r="A469" s="110" t="s">
        <v>3</v>
      </c>
      <c r="B469" s="110"/>
      <c r="C469" s="228">
        <v>121021</v>
      </c>
      <c r="D469" s="229" t="s">
        <v>433</v>
      </c>
      <c r="E469" s="111" t="s">
        <v>6</v>
      </c>
      <c r="F469" s="111" t="s">
        <v>250</v>
      </c>
      <c r="G469" s="135">
        <v>0</v>
      </c>
      <c r="H469" s="112"/>
      <c r="I469" s="112">
        <v>0</v>
      </c>
      <c r="J469" s="112"/>
      <c r="K469" s="135">
        <v>0</v>
      </c>
      <c r="L469" s="112"/>
      <c r="M469" s="112">
        <v>0</v>
      </c>
      <c r="N469" s="112"/>
      <c r="O469" s="135"/>
      <c r="P469" s="112"/>
      <c r="Q469" s="112"/>
      <c r="R469" s="112"/>
    </row>
    <row r="470" spans="1:18" s="113" customFormat="1" ht="12" customHeight="1">
      <c r="A470" s="110" t="s">
        <v>3</v>
      </c>
      <c r="B470" s="110"/>
      <c r="C470" s="228">
        <v>1210211</v>
      </c>
      <c r="D470" s="229" t="s">
        <v>607</v>
      </c>
      <c r="E470" s="111" t="s">
        <v>6</v>
      </c>
      <c r="F470" s="111" t="s">
        <v>250</v>
      </c>
      <c r="G470" s="135">
        <v>0</v>
      </c>
      <c r="H470" s="112"/>
      <c r="I470" s="112">
        <v>0</v>
      </c>
      <c r="J470" s="112"/>
      <c r="K470" s="135">
        <v>0</v>
      </c>
      <c r="L470" s="112"/>
      <c r="M470" s="112">
        <v>0</v>
      </c>
      <c r="N470" s="112"/>
      <c r="O470" s="135"/>
      <c r="P470" s="112"/>
      <c r="Q470" s="112"/>
      <c r="R470" s="112"/>
    </row>
    <row r="471" spans="1:18" s="113" customFormat="1" ht="12" customHeight="1">
      <c r="A471" s="110" t="s">
        <v>3</v>
      </c>
      <c r="B471" s="110"/>
      <c r="C471" s="228">
        <v>1210212</v>
      </c>
      <c r="D471" s="229" t="s">
        <v>434</v>
      </c>
      <c r="E471" s="111" t="s">
        <v>6</v>
      </c>
      <c r="F471" s="111" t="s">
        <v>250</v>
      </c>
      <c r="G471" s="135">
        <v>0</v>
      </c>
      <c r="H471" s="112"/>
      <c r="I471" s="112">
        <v>0</v>
      </c>
      <c r="J471" s="112"/>
      <c r="K471" s="135">
        <v>0</v>
      </c>
      <c r="L471" s="112"/>
      <c r="M471" s="112">
        <v>0</v>
      </c>
      <c r="N471" s="112"/>
      <c r="O471" s="135"/>
      <c r="P471" s="112"/>
      <c r="Q471" s="112"/>
      <c r="R471" s="112"/>
    </row>
    <row r="472" spans="1:18" s="113" customFormat="1" ht="12" customHeight="1">
      <c r="A472" s="110" t="s">
        <v>3</v>
      </c>
      <c r="B472" s="110"/>
      <c r="C472" s="228">
        <v>1210213</v>
      </c>
      <c r="D472" s="229" t="s">
        <v>435</v>
      </c>
      <c r="E472" s="111" t="s">
        <v>6</v>
      </c>
      <c r="F472" s="111" t="s">
        <v>250</v>
      </c>
      <c r="G472" s="135">
        <v>0</v>
      </c>
      <c r="H472" s="112"/>
      <c r="I472" s="112">
        <v>0</v>
      </c>
      <c r="J472" s="112"/>
      <c r="K472" s="135">
        <v>0</v>
      </c>
      <c r="L472" s="112"/>
      <c r="M472" s="112">
        <v>0</v>
      </c>
      <c r="N472" s="112"/>
      <c r="O472" s="135"/>
      <c r="P472" s="112"/>
      <c r="Q472" s="112"/>
      <c r="R472" s="112"/>
    </row>
    <row r="473" spans="1:18" s="113" customFormat="1" ht="12" customHeight="1">
      <c r="A473" s="110" t="s">
        <v>3</v>
      </c>
      <c r="B473" s="110"/>
      <c r="C473" s="228">
        <v>1210214</v>
      </c>
      <c r="D473" s="229" t="s">
        <v>437</v>
      </c>
      <c r="E473" s="111" t="s">
        <v>6</v>
      </c>
      <c r="F473" s="111" t="s">
        <v>250</v>
      </c>
      <c r="G473" s="135">
        <v>0</v>
      </c>
      <c r="H473" s="112"/>
      <c r="I473" s="112">
        <v>0</v>
      </c>
      <c r="J473" s="112"/>
      <c r="K473" s="135">
        <v>0</v>
      </c>
      <c r="L473" s="112"/>
      <c r="M473" s="112">
        <v>0</v>
      </c>
      <c r="N473" s="112"/>
      <c r="O473" s="135"/>
      <c r="P473" s="112"/>
      <c r="Q473" s="112"/>
      <c r="R473" s="112"/>
    </row>
    <row r="474" spans="1:18" s="113" customFormat="1" ht="12" customHeight="1">
      <c r="A474" s="110" t="s">
        <v>3</v>
      </c>
      <c r="B474" s="110"/>
      <c r="C474" s="228">
        <v>1210215</v>
      </c>
      <c r="D474" s="229" t="s">
        <v>628</v>
      </c>
      <c r="E474" s="111" t="s">
        <v>6</v>
      </c>
      <c r="F474" s="111" t="s">
        <v>250</v>
      </c>
      <c r="G474" s="135">
        <v>0</v>
      </c>
      <c r="H474" s="112"/>
      <c r="I474" s="112">
        <v>0</v>
      </c>
      <c r="J474" s="112"/>
      <c r="K474" s="135">
        <v>0</v>
      </c>
      <c r="L474" s="112"/>
      <c r="M474" s="112">
        <v>0</v>
      </c>
      <c r="N474" s="112"/>
      <c r="O474" s="135"/>
      <c r="P474" s="112"/>
      <c r="Q474" s="112"/>
      <c r="R474" s="112"/>
    </row>
    <row r="475" spans="1:18" s="113" customFormat="1" ht="12" customHeight="1">
      <c r="A475" s="110" t="s">
        <v>3</v>
      </c>
      <c r="B475" s="110"/>
      <c r="C475" s="228">
        <v>1210216</v>
      </c>
      <c r="D475" s="229" t="s">
        <v>603</v>
      </c>
      <c r="E475" s="111" t="s">
        <v>6</v>
      </c>
      <c r="F475" s="111" t="s">
        <v>250</v>
      </c>
      <c r="G475" s="135">
        <v>0</v>
      </c>
      <c r="H475" s="112"/>
      <c r="I475" s="112">
        <v>0</v>
      </c>
      <c r="J475" s="112"/>
      <c r="K475" s="135">
        <v>0</v>
      </c>
      <c r="L475" s="112"/>
      <c r="M475" s="112">
        <v>0</v>
      </c>
      <c r="N475" s="112"/>
      <c r="O475" s="135"/>
      <c r="P475" s="112"/>
      <c r="Q475" s="112"/>
      <c r="R475" s="112"/>
    </row>
    <row r="476" spans="1:18" s="113" customFormat="1" ht="12" customHeight="1">
      <c r="A476" s="110" t="s">
        <v>3</v>
      </c>
      <c r="B476" s="110"/>
      <c r="C476" s="228">
        <v>1210217</v>
      </c>
      <c r="D476" s="229" t="s">
        <v>438</v>
      </c>
      <c r="E476" s="111" t="s">
        <v>6</v>
      </c>
      <c r="F476" s="111" t="s">
        <v>250</v>
      </c>
      <c r="G476" s="135">
        <v>0</v>
      </c>
      <c r="H476" s="112"/>
      <c r="I476" s="112">
        <v>0</v>
      </c>
      <c r="J476" s="112"/>
      <c r="K476" s="135">
        <v>0</v>
      </c>
      <c r="L476" s="112"/>
      <c r="M476" s="112">
        <v>0</v>
      </c>
      <c r="N476" s="112"/>
      <c r="O476" s="135"/>
      <c r="P476" s="112"/>
      <c r="Q476" s="112"/>
      <c r="R476" s="112"/>
    </row>
    <row r="477" spans="1:18" s="113" customFormat="1" ht="12" customHeight="1">
      <c r="A477" s="110" t="s">
        <v>3</v>
      </c>
      <c r="B477" s="110"/>
      <c r="C477" s="228">
        <v>12102171</v>
      </c>
      <c r="D477" s="229" t="s">
        <v>461</v>
      </c>
      <c r="E477" s="111" t="s">
        <v>6</v>
      </c>
      <c r="F477" s="111" t="s">
        <v>250</v>
      </c>
      <c r="G477" s="135">
        <v>0</v>
      </c>
      <c r="H477" s="112"/>
      <c r="I477" s="112">
        <v>0</v>
      </c>
      <c r="J477" s="112"/>
      <c r="K477" s="135">
        <v>0</v>
      </c>
      <c r="L477" s="112"/>
      <c r="M477" s="112">
        <v>0</v>
      </c>
      <c r="N477" s="112"/>
      <c r="O477" s="135"/>
      <c r="P477" s="112"/>
      <c r="Q477" s="112"/>
      <c r="R477" s="112"/>
    </row>
    <row r="478" spans="1:18" s="113" customFormat="1" ht="12" customHeight="1">
      <c r="A478" s="110" t="s">
        <v>3</v>
      </c>
      <c r="B478" s="110"/>
      <c r="C478" s="228">
        <v>1210218</v>
      </c>
      <c r="D478" s="229" t="s">
        <v>441</v>
      </c>
      <c r="E478" s="111" t="s">
        <v>6</v>
      </c>
      <c r="F478" s="111" t="s">
        <v>250</v>
      </c>
      <c r="G478" s="135">
        <v>0</v>
      </c>
      <c r="H478" s="112"/>
      <c r="I478" s="112">
        <v>0</v>
      </c>
      <c r="J478" s="112"/>
      <c r="K478" s="135">
        <v>0</v>
      </c>
      <c r="L478" s="112"/>
      <c r="M478" s="112">
        <v>0</v>
      </c>
      <c r="N478" s="112"/>
      <c r="O478" s="135"/>
      <c r="P478" s="112"/>
      <c r="Q478" s="112"/>
      <c r="R478" s="112"/>
    </row>
    <row r="479" spans="1:18" s="113" customFormat="1" ht="12" customHeight="1">
      <c r="A479" s="110" t="s">
        <v>3</v>
      </c>
      <c r="B479" s="110"/>
      <c r="C479" s="228">
        <v>12102181</v>
      </c>
      <c r="D479" s="229" t="s">
        <v>442</v>
      </c>
      <c r="E479" s="111" t="s">
        <v>6</v>
      </c>
      <c r="F479" s="111" t="s">
        <v>250</v>
      </c>
      <c r="G479" s="135">
        <v>0</v>
      </c>
      <c r="H479" s="112"/>
      <c r="I479" s="112">
        <v>0</v>
      </c>
      <c r="J479" s="112"/>
      <c r="K479" s="135">
        <v>0</v>
      </c>
      <c r="L479" s="112"/>
      <c r="M479" s="112">
        <v>0</v>
      </c>
      <c r="N479" s="112"/>
      <c r="O479" s="135"/>
      <c r="P479" s="112"/>
      <c r="Q479" s="112"/>
      <c r="R479" s="112"/>
    </row>
    <row r="480" spans="1:18" s="113" customFormat="1" ht="12" customHeight="1">
      <c r="A480" s="110" t="s">
        <v>3</v>
      </c>
      <c r="B480" s="110"/>
      <c r="C480" s="228">
        <v>12102182</v>
      </c>
      <c r="D480" s="229" t="s">
        <v>443</v>
      </c>
      <c r="E480" s="111" t="s">
        <v>6</v>
      </c>
      <c r="F480" s="111" t="s">
        <v>250</v>
      </c>
      <c r="G480" s="135">
        <v>0</v>
      </c>
      <c r="H480" s="112"/>
      <c r="I480" s="112">
        <v>0</v>
      </c>
      <c r="J480" s="112"/>
      <c r="K480" s="135">
        <v>0</v>
      </c>
      <c r="L480" s="112"/>
      <c r="M480" s="112">
        <v>0</v>
      </c>
      <c r="N480" s="112"/>
      <c r="O480" s="135"/>
      <c r="P480" s="112"/>
      <c r="Q480" s="112"/>
      <c r="R480" s="112"/>
    </row>
    <row r="481" spans="1:18" s="113" customFormat="1" ht="12" customHeight="1">
      <c r="A481" s="110" t="s">
        <v>3</v>
      </c>
      <c r="B481" s="110"/>
      <c r="C481" s="228">
        <v>1210219</v>
      </c>
      <c r="D481" s="229" t="s">
        <v>714</v>
      </c>
      <c r="E481" s="111" t="s">
        <v>6</v>
      </c>
      <c r="F481" s="111" t="s">
        <v>250</v>
      </c>
      <c r="G481" s="135">
        <v>0</v>
      </c>
      <c r="H481" s="112"/>
      <c r="I481" s="112">
        <v>0</v>
      </c>
      <c r="J481" s="112"/>
      <c r="K481" s="135">
        <v>0</v>
      </c>
      <c r="L481" s="112"/>
      <c r="M481" s="112">
        <v>0</v>
      </c>
      <c r="N481" s="112"/>
      <c r="O481" s="135"/>
      <c r="P481" s="112"/>
      <c r="Q481" s="112"/>
      <c r="R481" s="112"/>
    </row>
    <row r="482" spans="1:18" s="113" customFormat="1" ht="12" customHeight="1">
      <c r="A482" s="110" t="s">
        <v>3</v>
      </c>
      <c r="B482" s="110"/>
      <c r="C482" s="228">
        <v>121022</v>
      </c>
      <c r="D482" s="229" t="s">
        <v>745</v>
      </c>
      <c r="E482" s="111" t="s">
        <v>163</v>
      </c>
      <c r="F482" s="111" t="s">
        <v>250</v>
      </c>
      <c r="G482" s="135">
        <v>0</v>
      </c>
      <c r="H482" s="112"/>
      <c r="I482" s="112">
        <v>0</v>
      </c>
      <c r="J482" s="112"/>
      <c r="K482" s="135">
        <v>0</v>
      </c>
      <c r="L482" s="112"/>
      <c r="M482" s="112">
        <v>0</v>
      </c>
      <c r="N482" s="112"/>
      <c r="O482" s="135"/>
      <c r="P482" s="112"/>
      <c r="Q482" s="112"/>
      <c r="R482" s="112"/>
    </row>
    <row r="483" spans="1:18" s="113" customFormat="1" ht="12" customHeight="1">
      <c r="A483" s="110" t="s">
        <v>3</v>
      </c>
      <c r="B483" s="110"/>
      <c r="C483" s="228">
        <v>1210221</v>
      </c>
      <c r="D483" s="229" t="s">
        <v>607</v>
      </c>
      <c r="E483" s="111" t="s">
        <v>6</v>
      </c>
      <c r="F483" s="111" t="s">
        <v>250</v>
      </c>
      <c r="G483" s="135">
        <v>0</v>
      </c>
      <c r="H483" s="112"/>
      <c r="I483" s="112">
        <v>0</v>
      </c>
      <c r="J483" s="112"/>
      <c r="K483" s="135">
        <v>0</v>
      </c>
      <c r="L483" s="112"/>
      <c r="M483" s="112">
        <v>0</v>
      </c>
      <c r="N483" s="112"/>
      <c r="O483" s="135"/>
      <c r="P483" s="112"/>
      <c r="Q483" s="112"/>
      <c r="R483" s="112"/>
    </row>
    <row r="484" spans="1:18" s="113" customFormat="1" ht="12" customHeight="1">
      <c r="A484" s="110" t="s">
        <v>3</v>
      </c>
      <c r="B484" s="110"/>
      <c r="C484" s="228">
        <v>1210222</v>
      </c>
      <c r="D484" s="229" t="s">
        <v>434</v>
      </c>
      <c r="E484" s="111" t="s">
        <v>6</v>
      </c>
      <c r="F484" s="111" t="s">
        <v>250</v>
      </c>
      <c r="G484" s="135">
        <v>0</v>
      </c>
      <c r="H484" s="112" t="s">
        <v>214</v>
      </c>
      <c r="I484" s="112">
        <v>0</v>
      </c>
      <c r="J484" s="112"/>
      <c r="K484" s="135">
        <v>0</v>
      </c>
      <c r="L484" s="112"/>
      <c r="M484" s="112">
        <v>0</v>
      </c>
      <c r="N484" s="112"/>
      <c r="O484" s="135"/>
      <c r="P484" s="112"/>
      <c r="Q484" s="112"/>
      <c r="R484" s="112"/>
    </row>
    <row r="485" spans="1:18" s="113" customFormat="1" ht="12" customHeight="1">
      <c r="A485" s="110" t="s">
        <v>3</v>
      </c>
      <c r="B485" s="110"/>
      <c r="C485" s="228">
        <v>1210223</v>
      </c>
      <c r="D485" s="229" t="s">
        <v>435</v>
      </c>
      <c r="E485" s="111" t="s">
        <v>6</v>
      </c>
      <c r="F485" s="111" t="s">
        <v>250</v>
      </c>
      <c r="G485" s="135">
        <v>0</v>
      </c>
      <c r="H485" s="112"/>
      <c r="I485" s="112">
        <v>0</v>
      </c>
      <c r="J485" s="112"/>
      <c r="K485" s="135">
        <v>0</v>
      </c>
      <c r="L485" s="112"/>
      <c r="M485" s="112">
        <v>0</v>
      </c>
      <c r="N485" s="112"/>
      <c r="O485" s="135"/>
      <c r="P485" s="112"/>
      <c r="Q485" s="112"/>
      <c r="R485" s="112"/>
    </row>
    <row r="486" spans="1:18" s="113" customFormat="1" ht="12" customHeight="1">
      <c r="A486" s="110" t="s">
        <v>3</v>
      </c>
      <c r="B486" s="110"/>
      <c r="C486" s="228">
        <v>1210224</v>
      </c>
      <c r="D486" s="229" t="s">
        <v>437</v>
      </c>
      <c r="E486" s="111" t="s">
        <v>6</v>
      </c>
      <c r="F486" s="111" t="s">
        <v>250</v>
      </c>
      <c r="G486" s="135">
        <v>0</v>
      </c>
      <c r="H486" s="112"/>
      <c r="I486" s="112">
        <v>0</v>
      </c>
      <c r="J486" s="112"/>
      <c r="K486" s="135">
        <v>0</v>
      </c>
      <c r="L486" s="112"/>
      <c r="M486" s="112">
        <v>0</v>
      </c>
      <c r="N486" s="112"/>
      <c r="O486" s="135"/>
      <c r="P486" s="112"/>
      <c r="Q486" s="112"/>
      <c r="R486" s="112"/>
    </row>
    <row r="487" spans="1:18" s="113" customFormat="1" ht="12" customHeight="1">
      <c r="A487" s="110" t="s">
        <v>3</v>
      </c>
      <c r="B487" s="110"/>
      <c r="C487" s="228">
        <v>1210225</v>
      </c>
      <c r="D487" s="229" t="s">
        <v>603</v>
      </c>
      <c r="E487" s="111" t="s">
        <v>6</v>
      </c>
      <c r="F487" s="111" t="s">
        <v>250</v>
      </c>
      <c r="G487" s="135">
        <v>0</v>
      </c>
      <c r="H487" s="112" t="s">
        <v>214</v>
      </c>
      <c r="I487" s="112">
        <v>0</v>
      </c>
      <c r="J487" s="112"/>
      <c r="K487" s="135">
        <v>0</v>
      </c>
      <c r="L487" s="112"/>
      <c r="M487" s="112">
        <v>0</v>
      </c>
      <c r="N487" s="112"/>
      <c r="O487" s="135"/>
      <c r="P487" s="112"/>
      <c r="Q487" s="112"/>
      <c r="R487" s="112"/>
    </row>
    <row r="488" spans="1:18" s="113" customFormat="1" ht="12" customHeight="1">
      <c r="A488" s="110" t="s">
        <v>3</v>
      </c>
      <c r="B488" s="110"/>
      <c r="C488" s="228">
        <v>1210226</v>
      </c>
      <c r="D488" s="229" t="s">
        <v>438</v>
      </c>
      <c r="E488" s="111" t="s">
        <v>6</v>
      </c>
      <c r="F488" s="111" t="s">
        <v>250</v>
      </c>
      <c r="G488" s="135">
        <v>0</v>
      </c>
      <c r="H488" s="112"/>
      <c r="I488" s="112">
        <v>0</v>
      </c>
      <c r="J488" s="112"/>
      <c r="K488" s="135">
        <v>0</v>
      </c>
      <c r="L488" s="112"/>
      <c r="M488" s="112">
        <v>0</v>
      </c>
      <c r="N488" s="112"/>
      <c r="O488" s="135"/>
      <c r="P488" s="112"/>
      <c r="Q488" s="112"/>
      <c r="R488" s="112"/>
    </row>
    <row r="489" spans="1:18" s="113" customFormat="1" ht="12" customHeight="1">
      <c r="A489" s="110" t="s">
        <v>3</v>
      </c>
      <c r="B489" s="110"/>
      <c r="C489" s="228">
        <v>1210227</v>
      </c>
      <c r="D489" s="229" t="s">
        <v>441</v>
      </c>
      <c r="E489" s="111" t="s">
        <v>6</v>
      </c>
      <c r="F489" s="111" t="s">
        <v>250</v>
      </c>
      <c r="G489" s="135">
        <v>0</v>
      </c>
      <c r="H489" s="112"/>
      <c r="I489" s="112">
        <v>0</v>
      </c>
      <c r="J489" s="112"/>
      <c r="K489" s="135">
        <v>0</v>
      </c>
      <c r="L489" s="112"/>
      <c r="M489" s="112">
        <v>0</v>
      </c>
      <c r="N489" s="112"/>
      <c r="O489" s="135"/>
      <c r="P489" s="112"/>
      <c r="Q489" s="112"/>
      <c r="R489" s="112"/>
    </row>
    <row r="490" spans="1:18" s="113" customFormat="1" ht="12" customHeight="1">
      <c r="A490" s="110" t="s">
        <v>3</v>
      </c>
      <c r="B490" s="110"/>
      <c r="C490" s="228">
        <v>12102271</v>
      </c>
      <c r="D490" s="229" t="s">
        <v>442</v>
      </c>
      <c r="E490" s="111" t="s">
        <v>6</v>
      </c>
      <c r="F490" s="111" t="s">
        <v>250</v>
      </c>
      <c r="G490" s="135">
        <v>0</v>
      </c>
      <c r="H490" s="112"/>
      <c r="I490" s="112">
        <v>0</v>
      </c>
      <c r="J490" s="112"/>
      <c r="K490" s="135">
        <v>0</v>
      </c>
      <c r="L490" s="112"/>
      <c r="M490" s="112">
        <v>0</v>
      </c>
      <c r="N490" s="112"/>
      <c r="O490" s="135"/>
      <c r="P490" s="112"/>
      <c r="Q490" s="112"/>
      <c r="R490" s="112"/>
    </row>
    <row r="491" spans="1:18" s="113" customFormat="1" ht="12" customHeight="1">
      <c r="A491" s="110" t="s">
        <v>3</v>
      </c>
      <c r="B491" s="110"/>
      <c r="C491" s="228">
        <v>12102272</v>
      </c>
      <c r="D491" s="229" t="s">
        <v>443</v>
      </c>
      <c r="E491" s="111" t="s">
        <v>6</v>
      </c>
      <c r="F491" s="111" t="s">
        <v>250</v>
      </c>
      <c r="G491" s="135">
        <v>0</v>
      </c>
      <c r="H491" s="112"/>
      <c r="I491" s="112">
        <v>0</v>
      </c>
      <c r="J491" s="112"/>
      <c r="K491" s="135">
        <v>0</v>
      </c>
      <c r="L491" s="112"/>
      <c r="M491" s="112">
        <v>0</v>
      </c>
      <c r="N491" s="112"/>
      <c r="O491" s="135"/>
      <c r="P491" s="112"/>
      <c r="Q491" s="112"/>
      <c r="R491" s="112"/>
    </row>
    <row r="492" spans="1:18" s="113" customFormat="1" ht="12" customHeight="1">
      <c r="A492" s="110" t="s">
        <v>3</v>
      </c>
      <c r="B492" s="110"/>
      <c r="C492" s="228">
        <v>1210228</v>
      </c>
      <c r="D492" s="229" t="s">
        <v>714</v>
      </c>
      <c r="E492" s="111" t="s">
        <v>6</v>
      </c>
      <c r="F492" s="111" t="s">
        <v>250</v>
      </c>
      <c r="G492" s="135">
        <v>0</v>
      </c>
      <c r="H492" s="112"/>
      <c r="I492" s="112">
        <v>0</v>
      </c>
      <c r="J492" s="112"/>
      <c r="K492" s="135">
        <v>0</v>
      </c>
      <c r="L492" s="112"/>
      <c r="M492" s="112">
        <v>0</v>
      </c>
      <c r="N492" s="112"/>
      <c r="O492" s="135"/>
      <c r="P492" s="112"/>
      <c r="Q492" s="112"/>
      <c r="R492" s="112"/>
    </row>
    <row r="493" spans="1:18" s="113" customFormat="1" ht="12" customHeight="1">
      <c r="A493" s="110" t="s">
        <v>3</v>
      </c>
      <c r="B493" s="110"/>
      <c r="C493" s="228">
        <v>12103</v>
      </c>
      <c r="D493" s="229" t="s">
        <v>446</v>
      </c>
      <c r="E493" s="111" t="s">
        <v>6</v>
      </c>
      <c r="F493" s="111" t="s">
        <v>250</v>
      </c>
      <c r="G493" s="135">
        <v>0</v>
      </c>
      <c r="H493" s="112"/>
      <c r="I493" s="112">
        <v>0</v>
      </c>
      <c r="J493" s="112"/>
      <c r="K493" s="135">
        <v>0</v>
      </c>
      <c r="L493" s="112"/>
      <c r="M493" s="112">
        <v>0</v>
      </c>
      <c r="N493" s="112"/>
      <c r="O493" s="135"/>
      <c r="P493" s="112"/>
      <c r="Q493" s="112"/>
      <c r="R493" s="112"/>
    </row>
    <row r="494" spans="1:18" s="113" customFormat="1" ht="12" customHeight="1">
      <c r="A494" s="110" t="s">
        <v>3</v>
      </c>
      <c r="B494" s="110"/>
      <c r="C494" s="228">
        <v>121031</v>
      </c>
      <c r="D494" s="229" t="s">
        <v>446</v>
      </c>
      <c r="E494" s="111" t="s">
        <v>6</v>
      </c>
      <c r="F494" s="111" t="s">
        <v>250</v>
      </c>
      <c r="G494" s="135">
        <v>0</v>
      </c>
      <c r="H494" s="112"/>
      <c r="I494" s="112">
        <v>0</v>
      </c>
      <c r="J494" s="112"/>
      <c r="K494" s="135">
        <v>0</v>
      </c>
      <c r="L494" s="112"/>
      <c r="M494" s="112">
        <v>0</v>
      </c>
      <c r="N494" s="112"/>
      <c r="O494" s="135"/>
      <c r="P494" s="112"/>
      <c r="Q494" s="112"/>
      <c r="R494" s="112"/>
    </row>
    <row r="495" spans="1:18" s="113" customFormat="1" ht="12" customHeight="1">
      <c r="A495" s="110" t="s">
        <v>3</v>
      </c>
      <c r="B495" s="110"/>
      <c r="C495" s="228">
        <v>1210311</v>
      </c>
      <c r="D495" s="229" t="s">
        <v>446</v>
      </c>
      <c r="E495" s="111" t="s">
        <v>6</v>
      </c>
      <c r="F495" s="111" t="s">
        <v>250</v>
      </c>
      <c r="G495" s="135">
        <v>0</v>
      </c>
      <c r="H495" s="112"/>
      <c r="I495" s="112">
        <v>0</v>
      </c>
      <c r="J495" s="112"/>
      <c r="K495" s="135">
        <v>0</v>
      </c>
      <c r="L495" s="112"/>
      <c r="M495" s="112">
        <v>0</v>
      </c>
      <c r="N495" s="112"/>
      <c r="O495" s="135"/>
      <c r="P495" s="112"/>
      <c r="Q495" s="112"/>
      <c r="R495" s="112"/>
    </row>
    <row r="496" spans="1:18" s="113" customFormat="1" ht="12" customHeight="1">
      <c r="A496" s="110" t="s">
        <v>3</v>
      </c>
      <c r="B496" s="110"/>
      <c r="C496" s="228">
        <v>12103111</v>
      </c>
      <c r="D496" s="229" t="s">
        <v>446</v>
      </c>
      <c r="E496" s="111" t="s">
        <v>6</v>
      </c>
      <c r="F496" s="111" t="s">
        <v>250</v>
      </c>
      <c r="G496" s="135">
        <v>0</v>
      </c>
      <c r="H496" s="112"/>
      <c r="I496" s="112">
        <v>0</v>
      </c>
      <c r="J496" s="112"/>
      <c r="K496" s="135">
        <v>0</v>
      </c>
      <c r="L496" s="112"/>
      <c r="M496" s="112">
        <v>0</v>
      </c>
      <c r="N496" s="112"/>
      <c r="O496" s="135"/>
      <c r="P496" s="112"/>
      <c r="Q496" s="112"/>
      <c r="R496" s="112"/>
    </row>
    <row r="497" spans="1:18" s="113" customFormat="1" ht="12" customHeight="1">
      <c r="A497" s="110" t="s">
        <v>3</v>
      </c>
      <c r="B497" s="110" t="s">
        <v>63</v>
      </c>
      <c r="C497" s="228">
        <v>1210311101</v>
      </c>
      <c r="D497" s="229" t="s">
        <v>389</v>
      </c>
      <c r="E497" s="111" t="s">
        <v>6</v>
      </c>
      <c r="F497" s="111" t="s">
        <v>251</v>
      </c>
      <c r="G497" s="135">
        <v>900000000</v>
      </c>
      <c r="H497" s="112"/>
      <c r="I497" s="112">
        <v>143368.26</v>
      </c>
      <c r="J497" s="112"/>
      <c r="K497" s="135">
        <v>851000000</v>
      </c>
      <c r="L497" s="112"/>
      <c r="M497" s="112">
        <v>123477.20999999998</v>
      </c>
      <c r="N497" s="112"/>
      <c r="O497" s="135"/>
      <c r="P497" s="112"/>
      <c r="Q497" s="112"/>
      <c r="R497" s="112"/>
    </row>
    <row r="498" spans="1:18" s="113" customFormat="1" ht="12" customHeight="1">
      <c r="A498" s="110" t="s">
        <v>3</v>
      </c>
      <c r="B498" s="110"/>
      <c r="C498" s="228">
        <v>127</v>
      </c>
      <c r="D498" s="229" t="s">
        <v>773</v>
      </c>
      <c r="E498" s="111" t="s">
        <v>6</v>
      </c>
      <c r="F498" s="111" t="s">
        <v>250</v>
      </c>
      <c r="G498" s="135">
        <v>0</v>
      </c>
      <c r="H498" s="112"/>
      <c r="I498" s="112">
        <v>0</v>
      </c>
      <c r="J498" s="112"/>
      <c r="K498" s="135">
        <v>0</v>
      </c>
      <c r="L498" s="112"/>
      <c r="M498" s="112">
        <v>0</v>
      </c>
      <c r="N498" s="112"/>
      <c r="O498" s="135"/>
      <c r="P498" s="112"/>
      <c r="Q498" s="112"/>
      <c r="R498" s="112"/>
    </row>
    <row r="499" spans="1:18" s="113" customFormat="1" ht="12" customHeight="1">
      <c r="A499" s="110" t="s">
        <v>3</v>
      </c>
      <c r="B499" s="110"/>
      <c r="C499" s="228">
        <v>12701</v>
      </c>
      <c r="D499" s="229" t="s">
        <v>774</v>
      </c>
      <c r="E499" s="111" t="s">
        <v>6</v>
      </c>
      <c r="F499" s="111" t="s">
        <v>250</v>
      </c>
      <c r="G499" s="135">
        <v>0</v>
      </c>
      <c r="H499" s="112"/>
      <c r="I499" s="112">
        <v>0</v>
      </c>
      <c r="J499" s="112"/>
      <c r="K499" s="135">
        <v>0</v>
      </c>
      <c r="L499" s="112"/>
      <c r="M499" s="112">
        <v>0</v>
      </c>
      <c r="N499" s="112"/>
      <c r="O499" s="135"/>
      <c r="P499" s="112"/>
      <c r="Q499" s="112"/>
      <c r="R499" s="112"/>
    </row>
    <row r="500" spans="1:18" s="113" customFormat="1" ht="12" customHeight="1">
      <c r="A500" s="110" t="s">
        <v>3</v>
      </c>
      <c r="B500" s="110"/>
      <c r="C500" s="228">
        <v>127011</v>
      </c>
      <c r="D500" s="229" t="s">
        <v>775</v>
      </c>
      <c r="E500" s="111" t="s">
        <v>6</v>
      </c>
      <c r="F500" s="111" t="s">
        <v>250</v>
      </c>
      <c r="G500" s="135">
        <v>0</v>
      </c>
      <c r="H500" s="112"/>
      <c r="I500" s="112">
        <v>0</v>
      </c>
      <c r="J500" s="112"/>
      <c r="K500" s="135">
        <v>0</v>
      </c>
      <c r="L500" s="112"/>
      <c r="M500" s="112">
        <v>0</v>
      </c>
      <c r="N500" s="112"/>
      <c r="O500" s="135"/>
      <c r="P500" s="112"/>
      <c r="Q500" s="112"/>
      <c r="R500" s="112"/>
    </row>
    <row r="501" spans="1:18" s="113" customFormat="1" ht="12" customHeight="1">
      <c r="A501" s="110" t="s">
        <v>3</v>
      </c>
      <c r="B501" s="110"/>
      <c r="C501" s="228">
        <v>1270111</v>
      </c>
      <c r="D501" s="229" t="s">
        <v>776</v>
      </c>
      <c r="E501" s="111" t="s">
        <v>6</v>
      </c>
      <c r="F501" s="111" t="s">
        <v>250</v>
      </c>
      <c r="G501" s="135">
        <v>0</v>
      </c>
      <c r="H501" s="112"/>
      <c r="I501" s="112">
        <v>0</v>
      </c>
      <c r="J501" s="112"/>
      <c r="K501" s="135">
        <v>0</v>
      </c>
      <c r="L501" s="112"/>
      <c r="M501" s="112">
        <v>0</v>
      </c>
      <c r="N501" s="112"/>
      <c r="O501" s="135"/>
      <c r="P501" s="112"/>
      <c r="Q501" s="112"/>
      <c r="R501" s="112"/>
    </row>
    <row r="502" spans="1:18" s="113" customFormat="1" ht="12" customHeight="1">
      <c r="A502" s="110" t="s">
        <v>3</v>
      </c>
      <c r="B502" s="110"/>
      <c r="C502" s="228">
        <v>12701111</v>
      </c>
      <c r="D502" s="229" t="s">
        <v>776</v>
      </c>
      <c r="E502" s="111" t="s">
        <v>6</v>
      </c>
      <c r="F502" s="111" t="s">
        <v>250</v>
      </c>
      <c r="G502" s="135">
        <v>0</v>
      </c>
      <c r="H502" s="112"/>
      <c r="I502" s="112">
        <v>0</v>
      </c>
      <c r="J502" s="112"/>
      <c r="K502" s="135">
        <v>0</v>
      </c>
      <c r="L502" s="112"/>
      <c r="M502" s="112">
        <v>0</v>
      </c>
      <c r="N502" s="112"/>
      <c r="O502" s="135"/>
      <c r="P502" s="112"/>
      <c r="Q502" s="112"/>
      <c r="R502" s="112"/>
    </row>
    <row r="503" spans="1:18" s="113" customFormat="1" ht="12" customHeight="1">
      <c r="A503" s="110" t="s">
        <v>3</v>
      </c>
      <c r="B503" s="110"/>
      <c r="C503" s="228">
        <v>1270111101</v>
      </c>
      <c r="D503" s="229" t="s">
        <v>777</v>
      </c>
      <c r="E503" s="111" t="s">
        <v>6</v>
      </c>
      <c r="F503" s="111" t="s">
        <v>251</v>
      </c>
      <c r="G503" s="135">
        <v>0</v>
      </c>
      <c r="H503" s="112"/>
      <c r="I503" s="112">
        <v>0</v>
      </c>
      <c r="J503" s="112"/>
      <c r="K503" s="135">
        <v>0</v>
      </c>
      <c r="L503" s="112"/>
      <c r="M503" s="112">
        <v>0</v>
      </c>
      <c r="N503" s="112"/>
      <c r="O503" s="135"/>
      <c r="P503" s="112"/>
      <c r="Q503" s="112"/>
      <c r="R503" s="112"/>
    </row>
    <row r="504" spans="1:18" s="113" customFormat="1" ht="12" customHeight="1">
      <c r="A504" s="110" t="s">
        <v>3</v>
      </c>
      <c r="B504" s="110"/>
      <c r="C504" s="228">
        <v>1270111102</v>
      </c>
      <c r="D504" s="229" t="s">
        <v>136</v>
      </c>
      <c r="E504" s="111" t="s">
        <v>6</v>
      </c>
      <c r="F504" s="111" t="s">
        <v>251</v>
      </c>
      <c r="G504" s="135">
        <v>0</v>
      </c>
      <c r="H504" s="112"/>
      <c r="I504" s="112">
        <v>0</v>
      </c>
      <c r="J504" s="112"/>
      <c r="K504" s="135">
        <v>0</v>
      </c>
      <c r="L504" s="112"/>
      <c r="M504" s="112">
        <v>0</v>
      </c>
      <c r="N504" s="112"/>
      <c r="O504" s="135"/>
      <c r="P504" s="112"/>
      <c r="Q504" s="112"/>
      <c r="R504" s="112"/>
    </row>
    <row r="505" spans="1:18" s="113" customFormat="1" ht="12" customHeight="1">
      <c r="A505" s="110" t="s">
        <v>3</v>
      </c>
      <c r="B505" s="110"/>
      <c r="C505" s="228">
        <v>1270111103</v>
      </c>
      <c r="D505" s="229" t="s">
        <v>778</v>
      </c>
      <c r="E505" s="111" t="s">
        <v>6</v>
      </c>
      <c r="F505" s="111" t="s">
        <v>251</v>
      </c>
      <c r="G505" s="135">
        <v>0</v>
      </c>
      <c r="H505" s="112"/>
      <c r="I505" s="112">
        <v>0</v>
      </c>
      <c r="J505" s="112"/>
      <c r="K505" s="135">
        <v>0</v>
      </c>
      <c r="L505" s="112"/>
      <c r="M505" s="112">
        <v>0</v>
      </c>
      <c r="N505" s="112"/>
      <c r="O505" s="135"/>
      <c r="P505" s="112"/>
      <c r="Q505" s="112"/>
      <c r="R505" s="112"/>
    </row>
    <row r="506" spans="1:18" s="113" customFormat="1" ht="12" customHeight="1">
      <c r="A506" s="110" t="s">
        <v>3</v>
      </c>
      <c r="B506" s="110"/>
      <c r="C506" s="228">
        <v>1270111104</v>
      </c>
      <c r="D506" s="229" t="s">
        <v>779</v>
      </c>
      <c r="E506" s="111" t="s">
        <v>6</v>
      </c>
      <c r="F506" s="111" t="s">
        <v>251</v>
      </c>
      <c r="G506" s="135">
        <v>0</v>
      </c>
      <c r="H506" s="112"/>
      <c r="I506" s="112">
        <v>0</v>
      </c>
      <c r="J506" s="112"/>
      <c r="K506" s="135">
        <v>0</v>
      </c>
      <c r="L506" s="112"/>
      <c r="M506" s="112">
        <v>0</v>
      </c>
      <c r="N506" s="112"/>
      <c r="O506" s="135"/>
      <c r="P506" s="112"/>
      <c r="Q506" s="112"/>
      <c r="R506" s="112"/>
    </row>
    <row r="507" spans="1:18" s="113" customFormat="1" ht="12" customHeight="1">
      <c r="A507" s="110" t="s">
        <v>3</v>
      </c>
      <c r="B507" s="110"/>
      <c r="C507" s="228">
        <v>1270111105</v>
      </c>
      <c r="D507" s="229" t="s">
        <v>262</v>
      </c>
      <c r="E507" s="111" t="s">
        <v>6</v>
      </c>
      <c r="F507" s="111" t="s">
        <v>251</v>
      </c>
      <c r="G507" s="135">
        <v>0</v>
      </c>
      <c r="H507" s="112"/>
      <c r="I507" s="112">
        <v>0</v>
      </c>
      <c r="J507" s="112"/>
      <c r="K507" s="135">
        <v>0</v>
      </c>
      <c r="L507" s="112"/>
      <c r="M507" s="112">
        <v>0</v>
      </c>
      <c r="N507" s="112"/>
      <c r="O507" s="135"/>
      <c r="P507" s="112"/>
      <c r="Q507" s="112"/>
      <c r="R507" s="112"/>
    </row>
    <row r="508" spans="1:18" s="113" customFormat="1" ht="12" customHeight="1">
      <c r="A508" s="110" t="s">
        <v>3</v>
      </c>
      <c r="B508" s="110"/>
      <c r="C508" s="228">
        <v>1270111106</v>
      </c>
      <c r="D508" s="229" t="s">
        <v>780</v>
      </c>
      <c r="E508" s="111" t="s">
        <v>6</v>
      </c>
      <c r="F508" s="111" t="s">
        <v>251</v>
      </c>
      <c r="G508" s="135">
        <v>0</v>
      </c>
      <c r="H508" s="112"/>
      <c r="I508" s="112">
        <v>0</v>
      </c>
      <c r="J508" s="112"/>
      <c r="K508" s="135">
        <v>0</v>
      </c>
      <c r="L508" s="112"/>
      <c r="M508" s="112">
        <v>0</v>
      </c>
      <c r="N508" s="112"/>
      <c r="O508" s="135"/>
      <c r="P508" s="112"/>
      <c r="Q508" s="112"/>
      <c r="R508" s="112"/>
    </row>
    <row r="509" spans="1:18" s="113" customFormat="1" ht="12" customHeight="1">
      <c r="A509" s="110" t="s">
        <v>3</v>
      </c>
      <c r="B509" s="110"/>
      <c r="C509" s="228">
        <v>1270112</v>
      </c>
      <c r="D509" s="229" t="s">
        <v>781</v>
      </c>
      <c r="E509" s="111" t="s">
        <v>6</v>
      </c>
      <c r="F509" s="111" t="s">
        <v>250</v>
      </c>
      <c r="G509" s="135">
        <v>0</v>
      </c>
      <c r="H509" s="112"/>
      <c r="I509" s="112">
        <v>0</v>
      </c>
      <c r="J509" s="112"/>
      <c r="K509" s="135">
        <v>0</v>
      </c>
      <c r="L509" s="112"/>
      <c r="M509" s="112">
        <v>0</v>
      </c>
      <c r="N509" s="112"/>
      <c r="O509" s="135"/>
      <c r="P509" s="112"/>
      <c r="Q509" s="112"/>
      <c r="R509" s="112"/>
    </row>
    <row r="510" spans="1:18" s="113" customFormat="1" ht="12" customHeight="1">
      <c r="A510" s="110" t="s">
        <v>3</v>
      </c>
      <c r="B510" s="110"/>
      <c r="C510" s="228">
        <v>12701121</v>
      </c>
      <c r="D510" s="229" t="s">
        <v>781</v>
      </c>
      <c r="E510" s="111" t="s">
        <v>6</v>
      </c>
      <c r="F510" s="111" t="s">
        <v>250</v>
      </c>
      <c r="G510" s="135">
        <v>0</v>
      </c>
      <c r="H510" s="112"/>
      <c r="I510" s="112">
        <v>0</v>
      </c>
      <c r="J510" s="112"/>
      <c r="K510" s="135">
        <v>0</v>
      </c>
      <c r="L510" s="112"/>
      <c r="M510" s="112">
        <v>0</v>
      </c>
      <c r="N510" s="112"/>
      <c r="O510" s="135"/>
      <c r="P510" s="112"/>
      <c r="Q510" s="112"/>
      <c r="R510" s="112"/>
    </row>
    <row r="511" spans="1:18" s="113" customFormat="1" ht="12" customHeight="1">
      <c r="A511" s="110" t="s">
        <v>3</v>
      </c>
      <c r="B511" s="110"/>
      <c r="C511" s="228">
        <v>1270112101</v>
      </c>
      <c r="D511" s="229" t="s">
        <v>782</v>
      </c>
      <c r="E511" s="111" t="s">
        <v>6</v>
      </c>
      <c r="F511" s="111" t="s">
        <v>251</v>
      </c>
      <c r="G511" s="135">
        <v>0</v>
      </c>
      <c r="H511" s="112"/>
      <c r="I511" s="112">
        <v>0</v>
      </c>
      <c r="J511" s="112"/>
      <c r="K511" s="135">
        <v>0</v>
      </c>
      <c r="L511" s="112"/>
      <c r="M511" s="112">
        <v>0</v>
      </c>
      <c r="N511" s="112"/>
      <c r="O511" s="135"/>
      <c r="P511" s="112"/>
      <c r="Q511" s="112"/>
      <c r="R511" s="112"/>
    </row>
    <row r="512" spans="1:18" s="113" customFormat="1" ht="12" customHeight="1">
      <c r="A512" s="110" t="s">
        <v>3</v>
      </c>
      <c r="B512" s="110"/>
      <c r="C512" s="228">
        <v>1270112102</v>
      </c>
      <c r="D512" s="229" t="s">
        <v>783</v>
      </c>
      <c r="E512" s="111" t="s">
        <v>6</v>
      </c>
      <c r="F512" s="111" t="s">
        <v>251</v>
      </c>
      <c r="G512" s="135">
        <v>0</v>
      </c>
      <c r="H512" s="112"/>
      <c r="I512" s="112">
        <v>0</v>
      </c>
      <c r="J512" s="112"/>
      <c r="K512" s="135">
        <v>0</v>
      </c>
      <c r="L512" s="112"/>
      <c r="M512" s="112">
        <v>0</v>
      </c>
      <c r="N512" s="112"/>
      <c r="O512" s="135"/>
      <c r="P512" s="112"/>
      <c r="Q512" s="112"/>
      <c r="R512" s="112"/>
    </row>
    <row r="513" spans="1:18" s="113" customFormat="1" ht="12" customHeight="1">
      <c r="A513" s="110" t="s">
        <v>3</v>
      </c>
      <c r="B513" s="110"/>
      <c r="C513" s="228">
        <v>1270112103</v>
      </c>
      <c r="D513" s="229" t="s">
        <v>784</v>
      </c>
      <c r="E513" s="111" t="s">
        <v>6</v>
      </c>
      <c r="F513" s="111" t="s">
        <v>251</v>
      </c>
      <c r="G513" s="135">
        <v>0</v>
      </c>
      <c r="H513" s="112"/>
      <c r="I513" s="112">
        <v>0</v>
      </c>
      <c r="J513" s="112"/>
      <c r="K513" s="135">
        <v>0</v>
      </c>
      <c r="L513" s="112"/>
      <c r="M513" s="112">
        <v>0</v>
      </c>
      <c r="N513" s="112"/>
      <c r="O513" s="135"/>
      <c r="P513" s="112"/>
      <c r="Q513" s="112"/>
      <c r="R513" s="112"/>
    </row>
    <row r="514" spans="1:18" s="113" customFormat="1" ht="12" customHeight="1">
      <c r="A514" s="110" t="s">
        <v>3</v>
      </c>
      <c r="B514" s="110"/>
      <c r="C514" s="228">
        <v>1270112104</v>
      </c>
      <c r="D514" s="229" t="s">
        <v>785</v>
      </c>
      <c r="E514" s="111" t="s">
        <v>6</v>
      </c>
      <c r="F514" s="111" t="s">
        <v>251</v>
      </c>
      <c r="G514" s="135">
        <v>0</v>
      </c>
      <c r="H514" s="112"/>
      <c r="I514" s="112">
        <v>0</v>
      </c>
      <c r="J514" s="112"/>
      <c r="K514" s="135">
        <v>0</v>
      </c>
      <c r="L514" s="112"/>
      <c r="M514" s="112">
        <v>0</v>
      </c>
      <c r="N514" s="112"/>
      <c r="O514" s="135"/>
      <c r="P514" s="112"/>
      <c r="Q514" s="112"/>
      <c r="R514" s="112"/>
    </row>
    <row r="515" spans="1:18" s="113" customFormat="1" ht="12" customHeight="1">
      <c r="A515" s="110" t="s">
        <v>3</v>
      </c>
      <c r="B515" s="110"/>
      <c r="C515" s="228">
        <v>1270112105</v>
      </c>
      <c r="D515" s="229" t="s">
        <v>786</v>
      </c>
      <c r="E515" s="111" t="s">
        <v>6</v>
      </c>
      <c r="F515" s="111" t="s">
        <v>251</v>
      </c>
      <c r="G515" s="135">
        <v>0</v>
      </c>
      <c r="H515" s="112"/>
      <c r="I515" s="112">
        <v>0</v>
      </c>
      <c r="J515" s="112"/>
      <c r="K515" s="135">
        <v>0</v>
      </c>
      <c r="L515" s="112"/>
      <c r="M515" s="112">
        <v>0</v>
      </c>
      <c r="N515" s="112"/>
      <c r="O515" s="135"/>
      <c r="P515" s="112"/>
      <c r="Q515" s="112"/>
      <c r="R515" s="112"/>
    </row>
    <row r="516" spans="1:18" s="113" customFormat="1" ht="12" customHeight="1">
      <c r="A516" s="110" t="s">
        <v>3</v>
      </c>
      <c r="B516" s="110"/>
      <c r="C516" s="228">
        <v>128</v>
      </c>
      <c r="D516" s="229" t="s">
        <v>787</v>
      </c>
      <c r="E516" s="111" t="s">
        <v>6</v>
      </c>
      <c r="F516" s="111" t="s">
        <v>250</v>
      </c>
      <c r="G516" s="135">
        <v>0</v>
      </c>
      <c r="H516" s="112"/>
      <c r="I516" s="112">
        <v>0</v>
      </c>
      <c r="J516" s="112"/>
      <c r="K516" s="135">
        <v>0</v>
      </c>
      <c r="L516" s="112"/>
      <c r="M516" s="112">
        <v>0</v>
      </c>
      <c r="N516" s="112"/>
      <c r="O516" s="135"/>
      <c r="P516" s="112"/>
      <c r="Q516" s="112"/>
      <c r="R516" s="112"/>
    </row>
    <row r="517" spans="1:18" s="113" customFormat="1" ht="12" customHeight="1">
      <c r="A517" s="110" t="s">
        <v>3</v>
      </c>
      <c r="B517" s="110"/>
      <c r="C517" s="228">
        <v>12801</v>
      </c>
      <c r="D517" s="229" t="s">
        <v>788</v>
      </c>
      <c r="E517" s="111" t="s">
        <v>6</v>
      </c>
      <c r="F517" s="111" t="s">
        <v>250</v>
      </c>
      <c r="G517" s="135">
        <v>0</v>
      </c>
      <c r="H517" s="112"/>
      <c r="I517" s="112">
        <v>0</v>
      </c>
      <c r="J517" s="112"/>
      <c r="K517" s="135">
        <v>0</v>
      </c>
      <c r="L517" s="112"/>
      <c r="M517" s="112">
        <v>0</v>
      </c>
      <c r="N517" s="112"/>
      <c r="O517" s="135"/>
      <c r="P517" s="112"/>
      <c r="Q517" s="112"/>
      <c r="R517" s="112"/>
    </row>
    <row r="518" spans="1:18" s="113" customFormat="1" ht="12" customHeight="1">
      <c r="A518" s="110" t="s">
        <v>3</v>
      </c>
      <c r="B518" s="110"/>
      <c r="C518" s="228">
        <v>128011</v>
      </c>
      <c r="D518" s="229" t="s">
        <v>788</v>
      </c>
      <c r="E518" s="111" t="s">
        <v>6</v>
      </c>
      <c r="F518" s="111" t="s">
        <v>250</v>
      </c>
      <c r="G518" s="135">
        <v>0</v>
      </c>
      <c r="H518" s="112"/>
      <c r="I518" s="112">
        <v>0</v>
      </c>
      <c r="J518" s="112"/>
      <c r="K518" s="135">
        <v>0</v>
      </c>
      <c r="L518" s="112"/>
      <c r="M518" s="112">
        <v>0</v>
      </c>
      <c r="N518" s="112"/>
      <c r="O518" s="135"/>
      <c r="P518" s="112"/>
      <c r="Q518" s="112"/>
      <c r="R518" s="112"/>
    </row>
    <row r="519" spans="1:18" s="113" customFormat="1" ht="12" customHeight="1">
      <c r="A519" s="110" t="s">
        <v>3</v>
      </c>
      <c r="B519" s="110"/>
      <c r="C519" s="228">
        <v>1280111</v>
      </c>
      <c r="D519" s="229" t="s">
        <v>239</v>
      </c>
      <c r="E519" s="111" t="s">
        <v>6</v>
      </c>
      <c r="F519" s="111" t="s">
        <v>250</v>
      </c>
      <c r="G519" s="135">
        <v>0</v>
      </c>
      <c r="H519" s="112"/>
      <c r="I519" s="112">
        <v>0</v>
      </c>
      <c r="J519" s="112"/>
      <c r="K519" s="135">
        <v>0</v>
      </c>
      <c r="L519" s="112"/>
      <c r="M519" s="112">
        <v>0</v>
      </c>
      <c r="N519" s="112"/>
      <c r="O519" s="135"/>
      <c r="P519" s="112"/>
      <c r="Q519" s="112"/>
      <c r="R519" s="112"/>
    </row>
    <row r="520" spans="1:18" s="113" customFormat="1" ht="12" customHeight="1">
      <c r="A520" s="110" t="s">
        <v>3</v>
      </c>
      <c r="B520" s="110"/>
      <c r="C520" s="228">
        <v>12801111</v>
      </c>
      <c r="D520" s="229" t="s">
        <v>85</v>
      </c>
      <c r="E520" s="111" t="s">
        <v>6</v>
      </c>
      <c r="F520" s="111" t="s">
        <v>250</v>
      </c>
      <c r="G520" s="135">
        <v>0</v>
      </c>
      <c r="H520" s="112"/>
      <c r="I520" s="112">
        <v>0</v>
      </c>
      <c r="J520" s="112"/>
      <c r="K520" s="135">
        <v>0</v>
      </c>
      <c r="L520" s="112"/>
      <c r="M520" s="112">
        <v>0</v>
      </c>
      <c r="N520" s="112"/>
      <c r="O520" s="135"/>
      <c r="P520" s="112"/>
      <c r="Q520" s="112"/>
      <c r="R520" s="112"/>
    </row>
    <row r="521" spans="1:18" s="113" customFormat="1" ht="12" customHeight="1">
      <c r="A521" s="110" t="s">
        <v>3</v>
      </c>
      <c r="B521" s="110"/>
      <c r="C521" s="228">
        <v>1280111101</v>
      </c>
      <c r="D521" s="229" t="s">
        <v>789</v>
      </c>
      <c r="E521" s="111" t="s">
        <v>6</v>
      </c>
      <c r="F521" s="111" t="s">
        <v>251</v>
      </c>
      <c r="G521" s="135">
        <v>0</v>
      </c>
      <c r="H521" s="112"/>
      <c r="I521" s="112">
        <v>0</v>
      </c>
      <c r="J521" s="112"/>
      <c r="K521" s="135">
        <v>0</v>
      </c>
      <c r="L521" s="112"/>
      <c r="M521" s="112">
        <v>0</v>
      </c>
      <c r="N521" s="112"/>
      <c r="O521" s="135"/>
      <c r="P521" s="112"/>
      <c r="Q521" s="112"/>
      <c r="R521" s="112"/>
    </row>
    <row r="522" spans="1:18" s="113" customFormat="1" ht="12" customHeight="1">
      <c r="A522" s="110" t="s">
        <v>3</v>
      </c>
      <c r="B522" s="110"/>
      <c r="C522" s="228">
        <v>1280111102</v>
      </c>
      <c r="D522" s="229" t="s">
        <v>790</v>
      </c>
      <c r="E522" s="111" t="s">
        <v>163</v>
      </c>
      <c r="F522" s="111" t="s">
        <v>251</v>
      </c>
      <c r="G522" s="135">
        <v>0</v>
      </c>
      <c r="H522" s="112"/>
      <c r="I522" s="112">
        <v>0</v>
      </c>
      <c r="J522" s="112"/>
      <c r="K522" s="135">
        <v>0</v>
      </c>
      <c r="L522" s="112"/>
      <c r="M522" s="112">
        <v>0</v>
      </c>
      <c r="N522" s="112"/>
      <c r="O522" s="135"/>
      <c r="P522" s="112"/>
      <c r="Q522" s="112"/>
      <c r="R522" s="112"/>
    </row>
    <row r="523" spans="1:18" s="113" customFormat="1" ht="12" customHeight="1">
      <c r="A523" s="110" t="s">
        <v>3</v>
      </c>
      <c r="B523" s="110"/>
      <c r="C523" s="228">
        <v>12801113</v>
      </c>
      <c r="D523" s="229" t="s">
        <v>86</v>
      </c>
      <c r="E523" s="111" t="s">
        <v>6</v>
      </c>
      <c r="F523" s="111" t="s">
        <v>250</v>
      </c>
      <c r="G523" s="135">
        <v>0</v>
      </c>
      <c r="H523" s="112"/>
      <c r="I523" s="112">
        <v>0</v>
      </c>
      <c r="J523" s="112"/>
      <c r="K523" s="135">
        <v>0</v>
      </c>
      <c r="L523" s="112"/>
      <c r="M523" s="112">
        <v>0</v>
      </c>
      <c r="N523" s="112"/>
      <c r="O523" s="135"/>
      <c r="P523" s="112"/>
      <c r="Q523" s="112"/>
      <c r="R523" s="112"/>
    </row>
    <row r="524" spans="1:18" s="113" customFormat="1" ht="12" customHeight="1">
      <c r="A524" s="110" t="s">
        <v>3</v>
      </c>
      <c r="B524" s="110"/>
      <c r="C524" s="228">
        <v>1280111301</v>
      </c>
      <c r="D524" s="229" t="s">
        <v>791</v>
      </c>
      <c r="E524" s="111" t="s">
        <v>6</v>
      </c>
      <c r="F524" s="111" t="s">
        <v>251</v>
      </c>
      <c r="G524" s="135">
        <v>0</v>
      </c>
      <c r="H524" s="112"/>
      <c r="I524" s="112">
        <v>0</v>
      </c>
      <c r="J524" s="112"/>
      <c r="K524" s="135">
        <v>0</v>
      </c>
      <c r="L524" s="112"/>
      <c r="M524" s="112">
        <v>0</v>
      </c>
      <c r="N524" s="112"/>
      <c r="O524" s="135"/>
      <c r="P524" s="112"/>
      <c r="Q524" s="112"/>
      <c r="R524" s="112"/>
    </row>
    <row r="525" spans="1:18" s="113" customFormat="1" ht="12" customHeight="1">
      <c r="A525" s="110" t="s">
        <v>3</v>
      </c>
      <c r="B525" s="110"/>
      <c r="C525" s="228">
        <v>1280111302</v>
      </c>
      <c r="D525" s="229" t="s">
        <v>792</v>
      </c>
      <c r="E525" s="111" t="s">
        <v>163</v>
      </c>
      <c r="F525" s="111" t="s">
        <v>251</v>
      </c>
      <c r="G525" s="135">
        <v>0</v>
      </c>
      <c r="H525" s="112"/>
      <c r="I525" s="112">
        <v>0</v>
      </c>
      <c r="J525" s="112"/>
      <c r="K525" s="135">
        <v>0</v>
      </c>
      <c r="L525" s="112"/>
      <c r="M525" s="112">
        <v>0</v>
      </c>
      <c r="N525" s="112"/>
      <c r="O525" s="135"/>
      <c r="P525" s="112"/>
      <c r="Q525" s="112"/>
      <c r="R525" s="112"/>
    </row>
    <row r="526" spans="1:18" s="113" customFormat="1" ht="12" customHeight="1">
      <c r="A526" s="110" t="s">
        <v>3</v>
      </c>
      <c r="B526" s="110"/>
      <c r="C526" s="228">
        <v>12801114</v>
      </c>
      <c r="D526" s="229" t="s">
        <v>245</v>
      </c>
      <c r="E526" s="111" t="s">
        <v>6</v>
      </c>
      <c r="F526" s="111" t="s">
        <v>250</v>
      </c>
      <c r="G526" s="135">
        <v>0</v>
      </c>
      <c r="H526" s="112"/>
      <c r="I526" s="112">
        <v>0</v>
      </c>
      <c r="J526" s="112"/>
      <c r="K526" s="135">
        <v>0</v>
      </c>
      <c r="L526" s="112"/>
      <c r="M526" s="112">
        <v>0</v>
      </c>
      <c r="N526" s="112"/>
      <c r="O526" s="135"/>
      <c r="P526" s="112"/>
      <c r="Q526" s="112"/>
      <c r="R526" s="112"/>
    </row>
    <row r="527" spans="1:18" s="113" customFormat="1" ht="12" customHeight="1">
      <c r="A527" s="110" t="s">
        <v>3</v>
      </c>
      <c r="B527" s="110"/>
      <c r="C527" s="228">
        <v>1280111401</v>
      </c>
      <c r="D527" s="229" t="s">
        <v>137</v>
      </c>
      <c r="E527" s="111" t="s">
        <v>6</v>
      </c>
      <c r="F527" s="111" t="s">
        <v>251</v>
      </c>
      <c r="G527" s="135">
        <v>0</v>
      </c>
      <c r="H527" s="112"/>
      <c r="I527" s="112">
        <v>0</v>
      </c>
      <c r="J527" s="112"/>
      <c r="K527" s="135">
        <v>0</v>
      </c>
      <c r="L527" s="112"/>
      <c r="M527" s="112">
        <v>0</v>
      </c>
      <c r="N527" s="112"/>
      <c r="O527" s="135"/>
      <c r="P527" s="112"/>
      <c r="Q527" s="112"/>
      <c r="R527" s="112"/>
    </row>
    <row r="528" spans="1:18" s="113" customFormat="1" ht="12" customHeight="1">
      <c r="A528" s="110" t="s">
        <v>3</v>
      </c>
      <c r="B528" s="110"/>
      <c r="C528" s="228">
        <v>12801115</v>
      </c>
      <c r="D528" s="229" t="s">
        <v>793</v>
      </c>
      <c r="E528" s="111" t="s">
        <v>6</v>
      </c>
      <c r="F528" s="111" t="s">
        <v>250</v>
      </c>
      <c r="G528" s="135">
        <v>0</v>
      </c>
      <c r="H528" s="112"/>
      <c r="I528" s="112">
        <v>0</v>
      </c>
      <c r="J528" s="112"/>
      <c r="K528" s="135">
        <v>0</v>
      </c>
      <c r="L528" s="112"/>
      <c r="M528" s="112">
        <v>0</v>
      </c>
      <c r="N528" s="112"/>
      <c r="O528" s="135"/>
      <c r="P528" s="112"/>
      <c r="Q528" s="112"/>
      <c r="R528" s="112"/>
    </row>
    <row r="529" spans="1:18" s="113" customFormat="1" ht="12" customHeight="1">
      <c r="A529" s="110" t="s">
        <v>3</v>
      </c>
      <c r="B529" s="110"/>
      <c r="C529" s="228">
        <v>12801116</v>
      </c>
      <c r="D529" s="229" t="s">
        <v>794</v>
      </c>
      <c r="E529" s="111" t="s">
        <v>6</v>
      </c>
      <c r="F529" s="111" t="s">
        <v>250</v>
      </c>
      <c r="G529" s="135">
        <v>0</v>
      </c>
      <c r="H529" s="112"/>
      <c r="I529" s="112">
        <v>0</v>
      </c>
      <c r="J529" s="112"/>
      <c r="K529" s="135">
        <v>0</v>
      </c>
      <c r="L529" s="112"/>
      <c r="M529" s="112">
        <v>0</v>
      </c>
      <c r="N529" s="112"/>
      <c r="O529" s="135"/>
      <c r="P529" s="112"/>
      <c r="Q529" s="112"/>
      <c r="R529" s="112"/>
    </row>
    <row r="530" spans="1:18" s="113" customFormat="1" ht="12" customHeight="1">
      <c r="A530" s="110" t="s">
        <v>3</v>
      </c>
      <c r="B530" s="110"/>
      <c r="C530" s="228">
        <v>12801117</v>
      </c>
      <c r="D530" s="229" t="s">
        <v>795</v>
      </c>
      <c r="E530" s="111" t="s">
        <v>6</v>
      </c>
      <c r="F530" s="111" t="s">
        <v>250</v>
      </c>
      <c r="G530" s="135">
        <v>0</v>
      </c>
      <c r="H530" s="112"/>
      <c r="I530" s="112">
        <v>0</v>
      </c>
      <c r="J530" s="112"/>
      <c r="K530" s="135">
        <v>0</v>
      </c>
      <c r="L530" s="112"/>
      <c r="M530" s="112">
        <v>0</v>
      </c>
      <c r="N530" s="112"/>
      <c r="O530" s="135"/>
      <c r="P530" s="112"/>
      <c r="Q530" s="112"/>
      <c r="R530" s="112"/>
    </row>
    <row r="531" spans="1:18" s="113" customFormat="1" ht="12" customHeight="1">
      <c r="A531" s="110" t="s">
        <v>3</v>
      </c>
      <c r="B531" s="110"/>
      <c r="C531" s="228">
        <v>1280111701</v>
      </c>
      <c r="D531" s="229" t="s">
        <v>85</v>
      </c>
      <c r="E531" s="111" t="s">
        <v>6</v>
      </c>
      <c r="F531" s="111" t="s">
        <v>251</v>
      </c>
      <c r="G531" s="135">
        <v>0</v>
      </c>
      <c r="H531" s="112"/>
      <c r="I531" s="112">
        <v>0</v>
      </c>
      <c r="J531" s="112"/>
      <c r="K531" s="135">
        <v>0</v>
      </c>
      <c r="L531" s="112"/>
      <c r="M531" s="112">
        <v>0</v>
      </c>
      <c r="N531" s="112"/>
      <c r="O531" s="135"/>
      <c r="P531" s="112"/>
      <c r="Q531" s="112"/>
      <c r="R531" s="112"/>
    </row>
    <row r="532" spans="1:18" s="113" customFormat="1" ht="12" customHeight="1">
      <c r="A532" s="110" t="s">
        <v>3</v>
      </c>
      <c r="B532" s="110"/>
      <c r="C532" s="228">
        <v>1280111702</v>
      </c>
      <c r="D532" s="229" t="s">
        <v>86</v>
      </c>
      <c r="E532" s="111" t="s">
        <v>6</v>
      </c>
      <c r="F532" s="111" t="s">
        <v>251</v>
      </c>
      <c r="G532" s="135">
        <v>0</v>
      </c>
      <c r="H532" s="112"/>
      <c r="I532" s="112">
        <v>0</v>
      </c>
      <c r="J532" s="112"/>
      <c r="K532" s="135">
        <v>0</v>
      </c>
      <c r="L532" s="112"/>
      <c r="M532" s="112">
        <v>0</v>
      </c>
      <c r="N532" s="112"/>
      <c r="O532" s="135"/>
      <c r="P532" s="112"/>
      <c r="Q532" s="112"/>
      <c r="R532" s="112"/>
    </row>
    <row r="533" spans="1:18" s="113" customFormat="1" ht="12" customHeight="1">
      <c r="A533" s="110" t="s">
        <v>3</v>
      </c>
      <c r="B533" s="110"/>
      <c r="C533" s="228">
        <v>1280111703</v>
      </c>
      <c r="D533" s="229" t="s">
        <v>87</v>
      </c>
      <c r="E533" s="111" t="s">
        <v>6</v>
      </c>
      <c r="F533" s="111" t="s">
        <v>251</v>
      </c>
      <c r="G533" s="135">
        <v>0</v>
      </c>
      <c r="H533" s="112"/>
      <c r="I533" s="112">
        <v>0</v>
      </c>
      <c r="J533" s="112"/>
      <c r="K533" s="135">
        <v>0</v>
      </c>
      <c r="L533" s="112"/>
      <c r="M533" s="112">
        <v>0</v>
      </c>
      <c r="N533" s="112"/>
      <c r="O533" s="135"/>
      <c r="P533" s="112"/>
      <c r="Q533" s="112"/>
      <c r="R533" s="112"/>
    </row>
    <row r="534" spans="1:18" s="113" customFormat="1" ht="12" customHeight="1">
      <c r="A534" s="110" t="s">
        <v>3</v>
      </c>
      <c r="B534" s="110"/>
      <c r="C534" s="228">
        <v>1280111704</v>
      </c>
      <c r="D534" s="229" t="s">
        <v>793</v>
      </c>
      <c r="E534" s="111" t="s">
        <v>6</v>
      </c>
      <c r="F534" s="111" t="s">
        <v>251</v>
      </c>
      <c r="G534" s="135">
        <v>0</v>
      </c>
      <c r="H534" s="112"/>
      <c r="I534" s="112">
        <v>0</v>
      </c>
      <c r="J534" s="112"/>
      <c r="K534" s="135">
        <v>0</v>
      </c>
      <c r="L534" s="112"/>
      <c r="M534" s="112">
        <v>0</v>
      </c>
      <c r="N534" s="112"/>
      <c r="O534" s="135"/>
      <c r="P534" s="112"/>
      <c r="Q534" s="112"/>
      <c r="R534" s="112"/>
    </row>
    <row r="535" spans="1:18" s="113" customFormat="1" ht="12" customHeight="1">
      <c r="A535" s="110" t="s">
        <v>3</v>
      </c>
      <c r="B535" s="110"/>
      <c r="C535" s="228">
        <v>1280111705</v>
      </c>
      <c r="D535" s="229" t="s">
        <v>794</v>
      </c>
      <c r="E535" s="111" t="s">
        <v>6</v>
      </c>
      <c r="F535" s="111" t="s">
        <v>251</v>
      </c>
      <c r="G535" s="135">
        <v>0</v>
      </c>
      <c r="H535" s="112"/>
      <c r="I535" s="112">
        <v>0</v>
      </c>
      <c r="J535" s="112"/>
      <c r="K535" s="135">
        <v>0</v>
      </c>
      <c r="L535" s="112"/>
      <c r="M535" s="112">
        <v>0</v>
      </c>
      <c r="N535" s="112"/>
      <c r="O535" s="135"/>
      <c r="P535" s="112"/>
      <c r="Q535" s="112"/>
      <c r="R535" s="112"/>
    </row>
    <row r="536" spans="1:18" s="113" customFormat="1" ht="12" customHeight="1">
      <c r="A536" s="110" t="s">
        <v>3</v>
      </c>
      <c r="B536" s="110"/>
      <c r="C536" s="228">
        <v>129</v>
      </c>
      <c r="D536" s="229" t="s">
        <v>796</v>
      </c>
      <c r="E536" s="111" t="s">
        <v>6</v>
      </c>
      <c r="F536" s="111" t="s">
        <v>250</v>
      </c>
      <c r="G536" s="135">
        <v>0</v>
      </c>
      <c r="H536" s="112"/>
      <c r="I536" s="112">
        <v>0</v>
      </c>
      <c r="J536" s="112"/>
      <c r="K536" s="135">
        <v>0</v>
      </c>
      <c r="L536" s="112"/>
      <c r="M536" s="112">
        <v>0</v>
      </c>
      <c r="N536" s="112"/>
      <c r="O536" s="135"/>
      <c r="P536" s="112"/>
      <c r="Q536" s="112"/>
      <c r="R536" s="112"/>
    </row>
    <row r="537" spans="1:18" s="113" customFormat="1" ht="12" customHeight="1">
      <c r="A537" s="110" t="s">
        <v>3</v>
      </c>
      <c r="B537" s="110"/>
      <c r="C537" s="228">
        <v>12901</v>
      </c>
      <c r="D537" s="229" t="s">
        <v>797</v>
      </c>
      <c r="E537" s="111" t="s">
        <v>6</v>
      </c>
      <c r="F537" s="111" t="s">
        <v>250</v>
      </c>
      <c r="G537" s="135">
        <v>0</v>
      </c>
      <c r="H537" s="112"/>
      <c r="I537" s="112">
        <v>0</v>
      </c>
      <c r="J537" s="112"/>
      <c r="K537" s="135">
        <v>0</v>
      </c>
      <c r="L537" s="112"/>
      <c r="M537" s="112">
        <v>0</v>
      </c>
      <c r="N537" s="112"/>
      <c r="O537" s="135"/>
      <c r="P537" s="112"/>
      <c r="Q537" s="112"/>
      <c r="R537" s="112"/>
    </row>
    <row r="538" spans="1:18" s="113" customFormat="1" ht="12" customHeight="1">
      <c r="A538" s="110" t="s">
        <v>8</v>
      </c>
      <c r="B538" s="110"/>
      <c r="C538" s="228">
        <v>2</v>
      </c>
      <c r="D538" s="229" t="s">
        <v>8</v>
      </c>
      <c r="E538" s="111" t="s">
        <v>6</v>
      </c>
      <c r="F538" s="111" t="s">
        <v>250</v>
      </c>
      <c r="G538" s="135">
        <v>0</v>
      </c>
      <c r="H538" s="112"/>
      <c r="I538" s="112">
        <v>0</v>
      </c>
      <c r="J538" s="112"/>
      <c r="K538" s="135">
        <v>0</v>
      </c>
      <c r="L538" s="112"/>
      <c r="M538" s="112">
        <v>0</v>
      </c>
      <c r="N538" s="112"/>
      <c r="O538" s="135"/>
      <c r="P538" s="112"/>
      <c r="Q538" s="112"/>
      <c r="R538" s="112"/>
    </row>
    <row r="539" spans="1:18" s="113" customFormat="1" ht="12" customHeight="1">
      <c r="A539" s="110" t="s">
        <v>8</v>
      </c>
      <c r="B539" s="110"/>
      <c r="C539" s="228">
        <v>21</v>
      </c>
      <c r="D539" s="229" t="s">
        <v>9</v>
      </c>
      <c r="E539" s="111" t="s">
        <v>6</v>
      </c>
      <c r="F539" s="111" t="s">
        <v>250</v>
      </c>
      <c r="G539" s="135">
        <v>0</v>
      </c>
      <c r="H539" s="112"/>
      <c r="I539" s="112">
        <v>0</v>
      </c>
      <c r="J539" s="112"/>
      <c r="K539" s="135">
        <v>0</v>
      </c>
      <c r="L539" s="112"/>
      <c r="M539" s="112">
        <v>0</v>
      </c>
      <c r="N539" s="112"/>
      <c r="O539" s="135"/>
      <c r="P539" s="112"/>
      <c r="Q539" s="112"/>
      <c r="R539" s="112"/>
    </row>
    <row r="540" spans="1:18" s="113" customFormat="1" ht="12" customHeight="1">
      <c r="A540" s="110" t="s">
        <v>8</v>
      </c>
      <c r="B540" s="110"/>
      <c r="C540" s="228">
        <v>211</v>
      </c>
      <c r="D540" s="229" t="s">
        <v>447</v>
      </c>
      <c r="E540" s="111" t="s">
        <v>6</v>
      </c>
      <c r="F540" s="111" t="s">
        <v>250</v>
      </c>
      <c r="G540" s="135">
        <v>0</v>
      </c>
      <c r="H540" s="112"/>
      <c r="I540" s="112">
        <v>0</v>
      </c>
      <c r="J540" s="112"/>
      <c r="K540" s="135">
        <v>0</v>
      </c>
      <c r="L540" s="112"/>
      <c r="M540" s="112">
        <v>0</v>
      </c>
      <c r="N540" s="112"/>
      <c r="O540" s="135"/>
      <c r="P540" s="112"/>
      <c r="Q540" s="112"/>
      <c r="R540" s="112"/>
    </row>
    <row r="541" spans="1:18" s="113" customFormat="1" ht="12" customHeight="1">
      <c r="A541" s="110" t="s">
        <v>8</v>
      </c>
      <c r="B541" s="110"/>
      <c r="C541" s="228">
        <v>21101</v>
      </c>
      <c r="D541" s="229" t="s">
        <v>281</v>
      </c>
      <c r="E541" s="111" t="s">
        <v>6</v>
      </c>
      <c r="F541" s="111" t="s">
        <v>250</v>
      </c>
      <c r="G541" s="135">
        <v>0</v>
      </c>
      <c r="H541" s="112"/>
      <c r="I541" s="112">
        <v>0</v>
      </c>
      <c r="J541" s="112"/>
      <c r="K541" s="135">
        <v>0</v>
      </c>
      <c r="L541" s="112"/>
      <c r="M541" s="112">
        <v>0</v>
      </c>
      <c r="N541" s="112"/>
      <c r="O541" s="135"/>
      <c r="P541" s="112"/>
      <c r="Q541" s="112"/>
      <c r="R541" s="112"/>
    </row>
    <row r="542" spans="1:18" s="113" customFormat="1" ht="12" customHeight="1">
      <c r="A542" s="110" t="s">
        <v>8</v>
      </c>
      <c r="B542" s="110"/>
      <c r="C542" s="228">
        <v>211011</v>
      </c>
      <c r="D542" s="229" t="s">
        <v>281</v>
      </c>
      <c r="E542" s="111" t="s">
        <v>6</v>
      </c>
      <c r="F542" s="111" t="s">
        <v>250</v>
      </c>
      <c r="G542" s="135">
        <v>0</v>
      </c>
      <c r="H542" s="112"/>
      <c r="I542" s="112">
        <v>0</v>
      </c>
      <c r="J542" s="112"/>
      <c r="K542" s="135">
        <v>0</v>
      </c>
      <c r="L542" s="112"/>
      <c r="M542" s="112">
        <v>0</v>
      </c>
      <c r="N542" s="112"/>
      <c r="O542" s="135"/>
      <c r="P542" s="112"/>
      <c r="Q542" s="112"/>
      <c r="R542" s="112"/>
    </row>
    <row r="543" spans="1:18" s="113" customFormat="1" ht="12" customHeight="1">
      <c r="A543" s="110" t="s">
        <v>8</v>
      </c>
      <c r="B543" s="110"/>
      <c r="C543" s="228">
        <v>2110111</v>
      </c>
      <c r="D543" s="229" t="s">
        <v>448</v>
      </c>
      <c r="E543" s="111" t="s">
        <v>6</v>
      </c>
      <c r="F543" s="111" t="s">
        <v>250</v>
      </c>
      <c r="G543" s="135">
        <v>0</v>
      </c>
      <c r="H543" s="112"/>
      <c r="I543" s="112">
        <v>0</v>
      </c>
      <c r="J543" s="112"/>
      <c r="K543" s="135">
        <v>0</v>
      </c>
      <c r="L543" s="112"/>
      <c r="M543" s="112">
        <v>0</v>
      </c>
      <c r="N543" s="112"/>
      <c r="O543" s="135"/>
      <c r="P543" s="112"/>
      <c r="Q543" s="112"/>
      <c r="R543" s="112"/>
    </row>
    <row r="544" spans="1:18" s="113" customFormat="1" ht="12" customHeight="1">
      <c r="A544" s="110" t="s">
        <v>8</v>
      </c>
      <c r="B544" s="110"/>
      <c r="C544" s="228">
        <v>21101111</v>
      </c>
      <c r="D544" s="229" t="s">
        <v>449</v>
      </c>
      <c r="E544" s="111" t="s">
        <v>6</v>
      </c>
      <c r="F544" s="111" t="s">
        <v>250</v>
      </c>
      <c r="G544" s="135">
        <v>0</v>
      </c>
      <c r="H544" s="112"/>
      <c r="I544" s="112">
        <v>0</v>
      </c>
      <c r="J544" s="112"/>
      <c r="K544" s="135">
        <v>0</v>
      </c>
      <c r="L544" s="112"/>
      <c r="M544" s="112">
        <v>0</v>
      </c>
      <c r="N544" s="112"/>
      <c r="O544" s="135"/>
      <c r="P544" s="112"/>
      <c r="Q544" s="112"/>
      <c r="R544" s="112"/>
    </row>
    <row r="545" spans="1:18" s="113" customFormat="1" ht="12" customHeight="1">
      <c r="A545" s="110" t="s">
        <v>8</v>
      </c>
      <c r="B545" s="110"/>
      <c r="C545" s="228">
        <v>2110111101</v>
      </c>
      <c r="D545" s="229" t="s">
        <v>798</v>
      </c>
      <c r="E545" s="111" t="s">
        <v>6</v>
      </c>
      <c r="F545" s="111" t="s">
        <v>251</v>
      </c>
      <c r="G545" s="135">
        <v>0</v>
      </c>
      <c r="H545" s="112"/>
      <c r="I545" s="112">
        <v>0</v>
      </c>
      <c r="J545" s="112"/>
      <c r="K545" s="135">
        <v>0</v>
      </c>
      <c r="L545" s="112"/>
      <c r="M545" s="112">
        <v>0</v>
      </c>
      <c r="N545" s="112"/>
      <c r="O545" s="135"/>
      <c r="P545" s="112"/>
      <c r="Q545" s="112"/>
      <c r="R545" s="112"/>
    </row>
    <row r="546" spans="1:18" s="113" customFormat="1" ht="12" customHeight="1">
      <c r="A546" s="110" t="s">
        <v>8</v>
      </c>
      <c r="B546" s="110" t="s">
        <v>1122</v>
      </c>
      <c r="C546" s="228">
        <v>2110111102</v>
      </c>
      <c r="D546" s="229" t="s">
        <v>390</v>
      </c>
      <c r="E546" s="111" t="s">
        <v>163</v>
      </c>
      <c r="F546" s="111" t="s">
        <v>251</v>
      </c>
      <c r="G546" s="135">
        <v>0</v>
      </c>
      <c r="H546" s="112"/>
      <c r="I546" s="112">
        <v>0</v>
      </c>
      <c r="J546" s="112"/>
      <c r="K546" s="135">
        <v>0</v>
      </c>
      <c r="L546" s="112"/>
      <c r="M546" s="112">
        <v>0</v>
      </c>
      <c r="N546" s="112"/>
      <c r="O546" s="135"/>
      <c r="P546" s="112"/>
      <c r="Q546" s="112"/>
      <c r="R546" s="112"/>
    </row>
    <row r="547" spans="1:18" s="113" customFormat="1" ht="12" customHeight="1">
      <c r="A547" s="110" t="s">
        <v>8</v>
      </c>
      <c r="B547" s="110"/>
      <c r="C547" s="228">
        <v>21101112</v>
      </c>
      <c r="D547" s="229" t="s">
        <v>799</v>
      </c>
      <c r="E547" s="111" t="s">
        <v>6</v>
      </c>
      <c r="F547" s="111" t="s">
        <v>250</v>
      </c>
      <c r="G547" s="135">
        <v>0</v>
      </c>
      <c r="H547" s="112"/>
      <c r="I547" s="112">
        <v>0</v>
      </c>
      <c r="J547" s="112"/>
      <c r="K547" s="135">
        <v>0</v>
      </c>
      <c r="L547" s="112"/>
      <c r="M547" s="112">
        <v>0</v>
      </c>
      <c r="N547" s="112"/>
      <c r="O547" s="135"/>
      <c r="P547" s="112"/>
      <c r="Q547" s="112"/>
      <c r="R547" s="112"/>
    </row>
    <row r="548" spans="1:18" s="113" customFormat="1" ht="12" customHeight="1">
      <c r="A548" s="110" t="s">
        <v>8</v>
      </c>
      <c r="B548" s="110"/>
      <c r="C548" s="228">
        <v>2110111201</v>
      </c>
      <c r="D548" s="229" t="s">
        <v>800</v>
      </c>
      <c r="E548" s="111" t="s">
        <v>6</v>
      </c>
      <c r="F548" s="111" t="s">
        <v>251</v>
      </c>
      <c r="G548" s="135">
        <v>0</v>
      </c>
      <c r="H548" s="112"/>
      <c r="I548" s="112">
        <v>0</v>
      </c>
      <c r="J548" s="112"/>
      <c r="K548" s="135">
        <v>0</v>
      </c>
      <c r="L548" s="112"/>
      <c r="M548" s="112">
        <v>0</v>
      </c>
      <c r="N548" s="112"/>
      <c r="O548" s="135"/>
      <c r="P548" s="112"/>
      <c r="Q548" s="112"/>
      <c r="R548" s="112"/>
    </row>
    <row r="549" spans="1:18" s="113" customFormat="1" ht="12" customHeight="1">
      <c r="A549" s="110" t="s">
        <v>8</v>
      </c>
      <c r="B549" s="110"/>
      <c r="C549" s="228">
        <v>2110111202</v>
      </c>
      <c r="D549" s="229" t="s">
        <v>801</v>
      </c>
      <c r="E549" s="111" t="s">
        <v>163</v>
      </c>
      <c r="F549" s="111" t="s">
        <v>251</v>
      </c>
      <c r="G549" s="135">
        <v>0</v>
      </c>
      <c r="H549" s="112"/>
      <c r="I549" s="112">
        <v>0</v>
      </c>
      <c r="J549" s="112"/>
      <c r="K549" s="135">
        <v>0</v>
      </c>
      <c r="L549" s="112"/>
      <c r="M549" s="112">
        <v>0</v>
      </c>
      <c r="N549" s="112"/>
      <c r="O549" s="135"/>
      <c r="P549" s="112"/>
      <c r="Q549" s="112"/>
      <c r="R549" s="112"/>
    </row>
    <row r="550" spans="1:18" s="113" customFormat="1" ht="12" customHeight="1">
      <c r="A550" s="110" t="s">
        <v>8</v>
      </c>
      <c r="B550" s="110"/>
      <c r="C550" s="228">
        <v>21101113</v>
      </c>
      <c r="D550" s="229" t="s">
        <v>802</v>
      </c>
      <c r="E550" s="111" t="s">
        <v>6</v>
      </c>
      <c r="F550" s="111" t="s">
        <v>250</v>
      </c>
      <c r="G550" s="135">
        <v>0</v>
      </c>
      <c r="H550" s="112"/>
      <c r="I550" s="112">
        <v>0</v>
      </c>
      <c r="J550" s="112"/>
      <c r="K550" s="135">
        <v>0</v>
      </c>
      <c r="L550" s="112"/>
      <c r="M550" s="112">
        <v>0</v>
      </c>
      <c r="N550" s="112"/>
      <c r="O550" s="135"/>
      <c r="P550" s="112"/>
      <c r="Q550" s="112"/>
      <c r="R550" s="112"/>
    </row>
    <row r="551" spans="1:18" s="113" customFormat="1" ht="12" customHeight="1">
      <c r="A551" s="110" t="s">
        <v>8</v>
      </c>
      <c r="B551" s="110"/>
      <c r="C551" s="228">
        <v>2110111301</v>
      </c>
      <c r="D551" s="229" t="s">
        <v>803</v>
      </c>
      <c r="E551" s="111" t="s">
        <v>6</v>
      </c>
      <c r="F551" s="111" t="s">
        <v>251</v>
      </c>
      <c r="G551" s="135">
        <v>0</v>
      </c>
      <c r="H551" s="112"/>
      <c r="I551" s="112">
        <v>0</v>
      </c>
      <c r="J551" s="112"/>
      <c r="K551" s="135">
        <v>0</v>
      </c>
      <c r="L551" s="112"/>
      <c r="M551" s="112">
        <v>0</v>
      </c>
      <c r="N551" s="112"/>
      <c r="O551" s="135"/>
      <c r="P551" s="112"/>
      <c r="Q551" s="112"/>
      <c r="R551" s="112"/>
    </row>
    <row r="552" spans="1:18" s="113" customFormat="1" ht="12" customHeight="1">
      <c r="A552" s="110" t="s">
        <v>8</v>
      </c>
      <c r="B552" s="110"/>
      <c r="C552" s="228">
        <v>2110111302</v>
      </c>
      <c r="D552" s="229" t="s">
        <v>803</v>
      </c>
      <c r="E552" s="111" t="s">
        <v>6</v>
      </c>
      <c r="F552" s="111" t="s">
        <v>251</v>
      </c>
      <c r="G552" s="135">
        <v>0</v>
      </c>
      <c r="H552" s="112"/>
      <c r="I552" s="112">
        <v>0</v>
      </c>
      <c r="J552" s="112"/>
      <c r="K552" s="135">
        <v>0</v>
      </c>
      <c r="L552" s="112"/>
      <c r="M552" s="112">
        <v>0</v>
      </c>
      <c r="N552" s="112"/>
      <c r="O552" s="135"/>
      <c r="P552" s="112"/>
      <c r="Q552" s="112"/>
      <c r="R552" s="112"/>
    </row>
    <row r="553" spans="1:18" s="113" customFormat="1" ht="12" customHeight="1">
      <c r="A553" s="110" t="s">
        <v>8</v>
      </c>
      <c r="B553" s="110"/>
      <c r="C553" s="228">
        <v>211012</v>
      </c>
      <c r="D553" s="229" t="s">
        <v>391</v>
      </c>
      <c r="E553" s="111" t="s">
        <v>6</v>
      </c>
      <c r="F553" s="111" t="s">
        <v>250</v>
      </c>
      <c r="G553" s="135">
        <v>0</v>
      </c>
      <c r="H553" s="112"/>
      <c r="I553" s="112">
        <v>0</v>
      </c>
      <c r="J553" s="112"/>
      <c r="K553" s="135">
        <v>0</v>
      </c>
      <c r="L553" s="112"/>
      <c r="M553" s="112">
        <v>0</v>
      </c>
      <c r="N553" s="112"/>
      <c r="O553" s="135"/>
      <c r="P553" s="112"/>
      <c r="Q553" s="112"/>
      <c r="R553" s="112"/>
    </row>
    <row r="554" spans="1:18" s="113" customFormat="1" ht="12" customHeight="1">
      <c r="A554" s="110" t="s">
        <v>8</v>
      </c>
      <c r="B554" s="110"/>
      <c r="C554" s="228">
        <v>2110121</v>
      </c>
      <c r="D554" s="229" t="s">
        <v>391</v>
      </c>
      <c r="E554" s="111" t="s">
        <v>6</v>
      </c>
      <c r="F554" s="111" t="s">
        <v>250</v>
      </c>
      <c r="G554" s="135">
        <v>0</v>
      </c>
      <c r="H554" s="112"/>
      <c r="I554" s="112">
        <v>0</v>
      </c>
      <c r="J554" s="112"/>
      <c r="K554" s="135">
        <v>0</v>
      </c>
      <c r="L554" s="112"/>
      <c r="M554" s="112">
        <v>0</v>
      </c>
      <c r="N554" s="112"/>
      <c r="O554" s="135"/>
      <c r="P554" s="112"/>
      <c r="Q554" s="112"/>
      <c r="R554" s="112"/>
    </row>
    <row r="555" spans="1:18" s="113" customFormat="1" ht="12" customHeight="1">
      <c r="A555" s="110" t="s">
        <v>8</v>
      </c>
      <c r="B555" s="110"/>
      <c r="C555" s="228">
        <v>21101211</v>
      </c>
      <c r="D555" s="229" t="s">
        <v>391</v>
      </c>
      <c r="E555" s="111" t="s">
        <v>6</v>
      </c>
      <c r="F555" s="111" t="s">
        <v>250</v>
      </c>
      <c r="G555" s="135">
        <v>0</v>
      </c>
      <c r="H555" s="112"/>
      <c r="I555" s="112">
        <v>0</v>
      </c>
      <c r="J555" s="112"/>
      <c r="K555" s="135">
        <v>0</v>
      </c>
      <c r="L555" s="112"/>
      <c r="M555" s="112">
        <v>0</v>
      </c>
      <c r="N555" s="112"/>
      <c r="O555" s="135"/>
      <c r="P555" s="112"/>
      <c r="Q555" s="112"/>
      <c r="R555" s="112"/>
    </row>
    <row r="556" spans="1:18" s="113" customFormat="1" ht="12" customHeight="1">
      <c r="A556" s="110" t="s">
        <v>8</v>
      </c>
      <c r="B556" s="110" t="s">
        <v>1123</v>
      </c>
      <c r="C556" s="228">
        <v>2110121101</v>
      </c>
      <c r="D556" s="229" t="s">
        <v>391</v>
      </c>
      <c r="E556" s="111" t="s">
        <v>6</v>
      </c>
      <c r="F556" s="111" t="s">
        <v>251</v>
      </c>
      <c r="G556" s="135">
        <v>0</v>
      </c>
      <c r="H556" s="112"/>
      <c r="I556" s="112">
        <v>0</v>
      </c>
      <c r="J556" s="112"/>
      <c r="K556" s="135">
        <v>0</v>
      </c>
      <c r="L556" s="112"/>
      <c r="M556" s="112">
        <v>0</v>
      </c>
      <c r="N556" s="112"/>
      <c r="O556" s="135"/>
      <c r="P556" s="112"/>
      <c r="Q556" s="112"/>
      <c r="R556" s="112"/>
    </row>
    <row r="557" spans="1:18" s="113" customFormat="1" ht="12" customHeight="1">
      <c r="A557" s="110" t="s">
        <v>8</v>
      </c>
      <c r="B557" s="110"/>
      <c r="C557" s="228">
        <v>2110121102</v>
      </c>
      <c r="D557" s="229" t="s">
        <v>391</v>
      </c>
      <c r="E557" s="111" t="s">
        <v>6</v>
      </c>
      <c r="F557" s="111" t="s">
        <v>251</v>
      </c>
      <c r="G557" s="135">
        <v>0</v>
      </c>
      <c r="H557" s="112"/>
      <c r="I557" s="112">
        <v>0</v>
      </c>
      <c r="J557" s="112"/>
      <c r="K557" s="135">
        <v>0</v>
      </c>
      <c r="L557" s="112"/>
      <c r="M557" s="112">
        <v>0</v>
      </c>
      <c r="N557" s="112"/>
      <c r="O557" s="135"/>
      <c r="P557" s="112"/>
      <c r="Q557" s="112"/>
      <c r="R557" s="112"/>
    </row>
    <row r="558" spans="1:18" s="113" customFormat="1" ht="12" customHeight="1">
      <c r="A558" s="110" t="s">
        <v>8</v>
      </c>
      <c r="B558" s="110"/>
      <c r="C558" s="228">
        <v>211015</v>
      </c>
      <c r="D558" s="229" t="s">
        <v>450</v>
      </c>
      <c r="E558" s="111" t="s">
        <v>6</v>
      </c>
      <c r="F558" s="111" t="s">
        <v>250</v>
      </c>
      <c r="G558" s="135">
        <v>0</v>
      </c>
      <c r="H558" s="112"/>
      <c r="I558" s="112">
        <v>0</v>
      </c>
      <c r="J558" s="112"/>
      <c r="K558" s="135">
        <v>0</v>
      </c>
      <c r="L558" s="112"/>
      <c r="M558" s="112">
        <v>0</v>
      </c>
      <c r="N558" s="112"/>
      <c r="O558" s="135"/>
      <c r="P558" s="112"/>
      <c r="Q558" s="112"/>
      <c r="R558" s="112"/>
    </row>
    <row r="559" spans="1:18" s="113" customFormat="1" ht="12" customHeight="1">
      <c r="A559" s="110" t="s">
        <v>8</v>
      </c>
      <c r="B559" s="110"/>
      <c r="C559" s="228">
        <v>2110151</v>
      </c>
      <c r="D559" s="229" t="s">
        <v>450</v>
      </c>
      <c r="E559" s="111" t="s">
        <v>6</v>
      </c>
      <c r="F559" s="111" t="s">
        <v>250</v>
      </c>
      <c r="G559" s="135">
        <v>0</v>
      </c>
      <c r="H559" s="112"/>
      <c r="I559" s="112">
        <v>0</v>
      </c>
      <c r="J559" s="112"/>
      <c r="K559" s="135">
        <v>0</v>
      </c>
      <c r="L559" s="112"/>
      <c r="M559" s="112">
        <v>0</v>
      </c>
      <c r="N559" s="112"/>
      <c r="O559" s="135"/>
      <c r="P559" s="112"/>
      <c r="Q559" s="112"/>
      <c r="R559" s="112"/>
    </row>
    <row r="560" spans="1:18" s="113" customFormat="1" ht="12" customHeight="1">
      <c r="A560" s="110" t="s">
        <v>8</v>
      </c>
      <c r="B560" s="110"/>
      <c r="C560" s="228">
        <v>21101511</v>
      </c>
      <c r="D560" s="229" t="s">
        <v>450</v>
      </c>
      <c r="E560" s="111" t="s">
        <v>6</v>
      </c>
      <c r="F560" s="111" t="s">
        <v>250</v>
      </c>
      <c r="G560" s="135">
        <v>0</v>
      </c>
      <c r="H560" s="112"/>
      <c r="I560" s="112">
        <v>0</v>
      </c>
      <c r="J560" s="112"/>
      <c r="K560" s="135">
        <v>0</v>
      </c>
      <c r="L560" s="112"/>
      <c r="M560" s="112">
        <v>0</v>
      </c>
      <c r="N560" s="112"/>
      <c r="O560" s="135"/>
      <c r="P560" s="112"/>
      <c r="Q560" s="112"/>
      <c r="R560" s="112"/>
    </row>
    <row r="561" spans="1:18" s="113" customFormat="1" ht="12" customHeight="1">
      <c r="A561" s="110" t="s">
        <v>8</v>
      </c>
      <c r="B561" s="110" t="s">
        <v>809</v>
      </c>
      <c r="C561" s="228">
        <v>2110151101</v>
      </c>
      <c r="D561" s="229" t="s">
        <v>804</v>
      </c>
      <c r="E561" s="111" t="s">
        <v>6</v>
      </c>
      <c r="F561" s="111" t="s">
        <v>251</v>
      </c>
      <c r="G561" s="135">
        <v>0</v>
      </c>
      <c r="H561" s="112"/>
      <c r="I561" s="112">
        <v>0</v>
      </c>
      <c r="J561" s="112"/>
      <c r="K561" s="135">
        <v>84700</v>
      </c>
      <c r="L561" s="112"/>
      <c r="M561" s="112">
        <v>12.199999999999818</v>
      </c>
      <c r="N561" s="112"/>
      <c r="O561" s="135"/>
      <c r="P561" s="112"/>
      <c r="Q561" s="112"/>
      <c r="R561" s="112"/>
    </row>
    <row r="562" spans="1:18" s="113" customFormat="1" ht="12" customHeight="1">
      <c r="A562" s="110" t="s">
        <v>8</v>
      </c>
      <c r="B562" s="110" t="s">
        <v>809</v>
      </c>
      <c r="C562" s="228">
        <v>2110151102</v>
      </c>
      <c r="D562" s="229" t="s">
        <v>392</v>
      </c>
      <c r="E562" s="111" t="s">
        <v>163</v>
      </c>
      <c r="F562" s="111" t="s">
        <v>251</v>
      </c>
      <c r="G562" s="135">
        <v>0</v>
      </c>
      <c r="H562" s="112"/>
      <c r="I562" s="112">
        <v>0</v>
      </c>
      <c r="J562" s="112"/>
      <c r="K562" s="135">
        <v>245179</v>
      </c>
      <c r="L562" s="112"/>
      <c r="M562" s="112">
        <v>35.319999999999709</v>
      </c>
      <c r="N562" s="112"/>
      <c r="O562" s="135"/>
      <c r="P562" s="112"/>
      <c r="Q562" s="112"/>
      <c r="R562" s="112"/>
    </row>
    <row r="563" spans="1:18" s="113" customFormat="1" ht="12" customHeight="1">
      <c r="A563" s="110" t="s">
        <v>8</v>
      </c>
      <c r="B563" s="110"/>
      <c r="C563" s="228">
        <v>211016</v>
      </c>
      <c r="D563" s="229" t="s">
        <v>805</v>
      </c>
      <c r="E563" s="111" t="s">
        <v>6</v>
      </c>
      <c r="F563" s="111" t="s">
        <v>250</v>
      </c>
      <c r="G563" s="135">
        <v>0</v>
      </c>
      <c r="H563" s="112"/>
      <c r="I563" s="112">
        <v>0</v>
      </c>
      <c r="J563" s="112"/>
      <c r="K563" s="135">
        <v>0</v>
      </c>
      <c r="L563" s="112"/>
      <c r="M563" s="112">
        <v>0</v>
      </c>
      <c r="N563" s="112"/>
      <c r="O563" s="135"/>
      <c r="P563" s="112"/>
      <c r="Q563" s="112"/>
      <c r="R563" s="112"/>
    </row>
    <row r="564" spans="1:18" s="113" customFormat="1" ht="12" customHeight="1">
      <c r="A564" s="110" t="s">
        <v>8</v>
      </c>
      <c r="B564" s="110"/>
      <c r="C564" s="228">
        <v>2110161</v>
      </c>
      <c r="D564" s="229" t="s">
        <v>806</v>
      </c>
      <c r="E564" s="111" t="s">
        <v>6</v>
      </c>
      <c r="F564" s="111" t="s">
        <v>250</v>
      </c>
      <c r="G564" s="135">
        <v>0</v>
      </c>
      <c r="H564" s="112"/>
      <c r="I564" s="112">
        <v>0</v>
      </c>
      <c r="J564" s="112"/>
      <c r="K564" s="135">
        <v>0</v>
      </c>
      <c r="L564" s="112"/>
      <c r="M564" s="112">
        <v>0</v>
      </c>
      <c r="N564" s="112"/>
      <c r="O564" s="135"/>
      <c r="P564" s="112"/>
      <c r="Q564" s="112"/>
      <c r="R564" s="112"/>
    </row>
    <row r="565" spans="1:18" s="113" customFormat="1" ht="12" customHeight="1">
      <c r="A565" s="110" t="s">
        <v>8</v>
      </c>
      <c r="B565" s="110"/>
      <c r="C565" s="228">
        <v>21101611</v>
      </c>
      <c r="D565" s="229" t="s">
        <v>806</v>
      </c>
      <c r="E565" s="111" t="s">
        <v>6</v>
      </c>
      <c r="F565" s="111" t="s">
        <v>250</v>
      </c>
      <c r="G565" s="135">
        <v>0</v>
      </c>
      <c r="H565" s="112"/>
      <c r="I565" s="112">
        <v>0</v>
      </c>
      <c r="J565" s="112"/>
      <c r="K565" s="135">
        <v>0</v>
      </c>
      <c r="L565" s="112"/>
      <c r="M565" s="112">
        <v>0</v>
      </c>
      <c r="N565" s="112"/>
      <c r="O565" s="135"/>
      <c r="P565" s="112"/>
      <c r="Q565" s="112"/>
      <c r="R565" s="112"/>
    </row>
    <row r="566" spans="1:18" s="113" customFormat="1" ht="12" customHeight="1">
      <c r="A566" s="110" t="s">
        <v>8</v>
      </c>
      <c r="B566" s="110"/>
      <c r="C566" s="228">
        <v>2110161101</v>
      </c>
      <c r="D566" s="229" t="s">
        <v>807</v>
      </c>
      <c r="E566" s="111" t="s">
        <v>6</v>
      </c>
      <c r="F566" s="111" t="s">
        <v>251</v>
      </c>
      <c r="G566" s="135">
        <v>0</v>
      </c>
      <c r="H566" s="112"/>
      <c r="I566" s="112">
        <v>0</v>
      </c>
      <c r="J566" s="112"/>
      <c r="K566" s="135">
        <v>0</v>
      </c>
      <c r="L566" s="112"/>
      <c r="M566" s="112">
        <v>0</v>
      </c>
      <c r="N566" s="112"/>
      <c r="O566" s="135"/>
      <c r="P566" s="112"/>
      <c r="Q566" s="112"/>
      <c r="R566" s="112"/>
    </row>
    <row r="567" spans="1:18" s="113" customFormat="1" ht="12" customHeight="1">
      <c r="A567" s="110" t="s">
        <v>8</v>
      </c>
      <c r="B567" s="110"/>
      <c r="C567" s="228">
        <v>2110161102</v>
      </c>
      <c r="D567" s="229" t="s">
        <v>808</v>
      </c>
      <c r="E567" s="111" t="s">
        <v>163</v>
      </c>
      <c r="F567" s="111" t="s">
        <v>251</v>
      </c>
      <c r="G567" s="135">
        <v>0</v>
      </c>
      <c r="H567" s="112"/>
      <c r="I567" s="112">
        <v>0</v>
      </c>
      <c r="J567" s="112"/>
      <c r="K567" s="135">
        <v>0</v>
      </c>
      <c r="L567" s="112"/>
      <c r="M567" s="112">
        <v>0</v>
      </c>
      <c r="N567" s="112"/>
      <c r="O567" s="135"/>
      <c r="P567" s="112"/>
      <c r="Q567" s="112"/>
      <c r="R567" s="112"/>
    </row>
    <row r="568" spans="1:18" s="113" customFormat="1" ht="12" customHeight="1">
      <c r="A568" s="110" t="s">
        <v>8</v>
      </c>
      <c r="B568" s="110"/>
      <c r="C568" s="228">
        <v>21102</v>
      </c>
      <c r="D568" s="229" t="s">
        <v>809</v>
      </c>
      <c r="E568" s="111" t="s">
        <v>6</v>
      </c>
      <c r="F568" s="111" t="s">
        <v>250</v>
      </c>
      <c r="G568" s="135">
        <v>0</v>
      </c>
      <c r="H568" s="112"/>
      <c r="I568" s="112">
        <v>0</v>
      </c>
      <c r="J568" s="112"/>
      <c r="K568" s="135">
        <v>0</v>
      </c>
      <c r="L568" s="112"/>
      <c r="M568" s="112">
        <v>0</v>
      </c>
      <c r="N568" s="112"/>
      <c r="O568" s="135"/>
      <c r="P568" s="112"/>
      <c r="Q568" s="112"/>
      <c r="R568" s="112"/>
    </row>
    <row r="569" spans="1:18" s="113" customFormat="1" ht="12" customHeight="1">
      <c r="A569" s="110" t="s">
        <v>8</v>
      </c>
      <c r="B569" s="110"/>
      <c r="C569" s="228">
        <v>211021</v>
      </c>
      <c r="D569" s="229" t="s">
        <v>809</v>
      </c>
      <c r="E569" s="111" t="s">
        <v>6</v>
      </c>
      <c r="F569" s="111" t="s">
        <v>250</v>
      </c>
      <c r="G569" s="135">
        <v>0</v>
      </c>
      <c r="H569" s="112"/>
      <c r="I569" s="112">
        <v>0</v>
      </c>
      <c r="J569" s="112"/>
      <c r="K569" s="135">
        <v>0</v>
      </c>
      <c r="L569" s="112"/>
      <c r="M569" s="112">
        <v>0</v>
      </c>
      <c r="N569" s="112"/>
      <c r="O569" s="135"/>
      <c r="P569" s="112"/>
      <c r="Q569" s="112"/>
      <c r="R569" s="112"/>
    </row>
    <row r="570" spans="1:18" s="113" customFormat="1" ht="12" customHeight="1">
      <c r="A570" s="110" t="s">
        <v>8</v>
      </c>
      <c r="B570" s="110"/>
      <c r="C570" s="228">
        <v>2110211</v>
      </c>
      <c r="D570" s="229" t="s">
        <v>809</v>
      </c>
      <c r="E570" s="111" t="s">
        <v>6</v>
      </c>
      <c r="F570" s="111" t="s">
        <v>250</v>
      </c>
      <c r="G570" s="135">
        <v>0</v>
      </c>
      <c r="H570" s="112"/>
      <c r="I570" s="112">
        <v>0</v>
      </c>
      <c r="J570" s="112"/>
      <c r="K570" s="135">
        <v>0</v>
      </c>
      <c r="L570" s="112"/>
      <c r="M570" s="112">
        <v>0</v>
      </c>
      <c r="N570" s="112"/>
      <c r="O570" s="135"/>
      <c r="P570" s="112"/>
      <c r="Q570" s="112"/>
      <c r="R570" s="112"/>
    </row>
    <row r="571" spans="1:18" s="113" customFormat="1" ht="12" customHeight="1">
      <c r="A571" s="110" t="s">
        <v>8</v>
      </c>
      <c r="B571" s="110"/>
      <c r="C571" s="228">
        <v>21102111</v>
      </c>
      <c r="D571" s="229" t="s">
        <v>809</v>
      </c>
      <c r="E571" s="111" t="s">
        <v>6</v>
      </c>
      <c r="F571" s="111" t="s">
        <v>250</v>
      </c>
      <c r="G571" s="135">
        <v>0</v>
      </c>
      <c r="H571" s="112"/>
      <c r="I571" s="112">
        <v>0</v>
      </c>
      <c r="J571" s="112"/>
      <c r="K571" s="135">
        <v>0</v>
      </c>
      <c r="L571" s="112"/>
      <c r="M571" s="112">
        <v>0</v>
      </c>
      <c r="N571" s="112"/>
      <c r="O571" s="135"/>
      <c r="P571" s="112"/>
      <c r="Q571" s="112"/>
      <c r="R571" s="112"/>
    </row>
    <row r="572" spans="1:18" s="113" customFormat="1" ht="12" customHeight="1">
      <c r="A572" s="110" t="s">
        <v>8</v>
      </c>
      <c r="B572" s="110"/>
      <c r="C572" s="228">
        <v>2110211101</v>
      </c>
      <c r="D572" s="229" t="s">
        <v>810</v>
      </c>
      <c r="E572" s="111" t="s">
        <v>6</v>
      </c>
      <c r="F572" s="111" t="s">
        <v>251</v>
      </c>
      <c r="G572" s="135">
        <v>0</v>
      </c>
      <c r="H572" s="112"/>
      <c r="I572" s="112">
        <v>0</v>
      </c>
      <c r="J572" s="112"/>
      <c r="K572" s="135">
        <v>0</v>
      </c>
      <c r="L572" s="112"/>
      <c r="M572" s="112">
        <v>0</v>
      </c>
      <c r="N572" s="112"/>
      <c r="O572" s="135"/>
      <c r="P572" s="112"/>
      <c r="Q572" s="112"/>
      <c r="R572" s="112"/>
    </row>
    <row r="573" spans="1:18" s="113" customFormat="1" ht="12" customHeight="1">
      <c r="A573" s="110" t="s">
        <v>8</v>
      </c>
      <c r="B573" s="110"/>
      <c r="C573" s="228">
        <v>2110211102</v>
      </c>
      <c r="D573" s="229" t="s">
        <v>811</v>
      </c>
      <c r="E573" s="111" t="s">
        <v>163</v>
      </c>
      <c r="F573" s="111" t="s">
        <v>251</v>
      </c>
      <c r="G573" s="135">
        <v>0</v>
      </c>
      <c r="H573" s="112"/>
      <c r="I573" s="112">
        <v>0</v>
      </c>
      <c r="J573" s="112"/>
      <c r="K573" s="135">
        <v>0</v>
      </c>
      <c r="L573" s="112"/>
      <c r="M573" s="112">
        <v>0</v>
      </c>
      <c r="N573" s="112"/>
      <c r="O573" s="135"/>
      <c r="P573" s="112"/>
      <c r="Q573" s="112"/>
      <c r="R573" s="112"/>
    </row>
    <row r="574" spans="1:18" s="113" customFormat="1" ht="12" customHeight="1">
      <c r="A574" s="110" t="s">
        <v>8</v>
      </c>
      <c r="B574" s="110"/>
      <c r="C574" s="228">
        <v>213</v>
      </c>
      <c r="D574" s="229" t="s">
        <v>812</v>
      </c>
      <c r="E574" s="111" t="s">
        <v>6</v>
      </c>
      <c r="F574" s="111" t="s">
        <v>250</v>
      </c>
      <c r="G574" s="135">
        <v>0</v>
      </c>
      <c r="H574" s="112"/>
      <c r="I574" s="112">
        <v>0</v>
      </c>
      <c r="J574" s="112"/>
      <c r="K574" s="135">
        <v>0</v>
      </c>
      <c r="L574" s="112"/>
      <c r="M574" s="112">
        <v>0</v>
      </c>
      <c r="N574" s="112"/>
      <c r="O574" s="135"/>
      <c r="P574" s="112"/>
      <c r="Q574" s="112"/>
      <c r="R574" s="112"/>
    </row>
    <row r="575" spans="1:18" s="113" customFormat="1" ht="12" customHeight="1">
      <c r="A575" s="110" t="s">
        <v>8</v>
      </c>
      <c r="B575" s="110"/>
      <c r="C575" s="228">
        <v>21301</v>
      </c>
      <c r="D575" s="229" t="s">
        <v>813</v>
      </c>
      <c r="E575" s="111" t="s">
        <v>6</v>
      </c>
      <c r="F575" s="111" t="s">
        <v>250</v>
      </c>
      <c r="G575" s="135">
        <v>0</v>
      </c>
      <c r="H575" s="112"/>
      <c r="I575" s="112">
        <v>0</v>
      </c>
      <c r="J575" s="112"/>
      <c r="K575" s="135">
        <v>0</v>
      </c>
      <c r="L575" s="112"/>
      <c r="M575" s="112">
        <v>0</v>
      </c>
      <c r="N575" s="112"/>
      <c r="O575" s="135"/>
      <c r="P575" s="112"/>
      <c r="Q575" s="112"/>
      <c r="R575" s="112"/>
    </row>
    <row r="576" spans="1:18" s="113" customFormat="1" ht="12" customHeight="1">
      <c r="A576" s="110" t="s">
        <v>8</v>
      </c>
      <c r="B576" s="110"/>
      <c r="C576" s="228">
        <v>213011</v>
      </c>
      <c r="D576" s="229" t="s">
        <v>325</v>
      </c>
      <c r="E576" s="111" t="s">
        <v>6</v>
      </c>
      <c r="F576" s="111" t="s">
        <v>250</v>
      </c>
      <c r="G576" s="135">
        <v>0</v>
      </c>
      <c r="H576" s="112"/>
      <c r="I576" s="112">
        <v>0</v>
      </c>
      <c r="J576" s="112"/>
      <c r="K576" s="135">
        <v>0</v>
      </c>
      <c r="L576" s="112"/>
      <c r="M576" s="112">
        <v>0</v>
      </c>
      <c r="N576" s="112"/>
      <c r="O576" s="135"/>
      <c r="P576" s="112"/>
      <c r="Q576" s="112"/>
      <c r="R576" s="112"/>
    </row>
    <row r="577" spans="1:18" s="113" customFormat="1" ht="12" customHeight="1">
      <c r="A577" s="110" t="s">
        <v>8</v>
      </c>
      <c r="B577" s="110"/>
      <c r="C577" s="228">
        <v>2130111</v>
      </c>
      <c r="D577" s="229" t="s">
        <v>814</v>
      </c>
      <c r="E577" s="111" t="s">
        <v>6</v>
      </c>
      <c r="F577" s="111" t="s">
        <v>250</v>
      </c>
      <c r="G577" s="135">
        <v>0</v>
      </c>
      <c r="H577" s="112"/>
      <c r="I577" s="112">
        <v>0</v>
      </c>
      <c r="J577" s="112"/>
      <c r="K577" s="135">
        <v>0</v>
      </c>
      <c r="L577" s="112"/>
      <c r="M577" s="112">
        <v>0</v>
      </c>
      <c r="N577" s="112"/>
      <c r="O577" s="135"/>
      <c r="P577" s="112"/>
      <c r="Q577" s="112"/>
      <c r="R577" s="112"/>
    </row>
    <row r="578" spans="1:18" s="113" customFormat="1" ht="12" customHeight="1">
      <c r="A578" s="110" t="s">
        <v>8</v>
      </c>
      <c r="B578" s="110"/>
      <c r="C578" s="228">
        <v>21301111</v>
      </c>
      <c r="D578" s="229" t="s">
        <v>815</v>
      </c>
      <c r="E578" s="111" t="s">
        <v>6</v>
      </c>
      <c r="F578" s="111" t="s">
        <v>250</v>
      </c>
      <c r="G578" s="135">
        <v>0</v>
      </c>
      <c r="H578" s="112"/>
      <c r="I578" s="112">
        <v>0</v>
      </c>
      <c r="J578" s="112"/>
      <c r="K578" s="135">
        <v>0</v>
      </c>
      <c r="L578" s="112"/>
      <c r="M578" s="112">
        <v>0</v>
      </c>
      <c r="N578" s="112"/>
      <c r="O578" s="135"/>
      <c r="P578" s="112"/>
      <c r="Q578" s="112"/>
      <c r="R578" s="112"/>
    </row>
    <row r="579" spans="1:18" s="113" customFormat="1" ht="12" customHeight="1">
      <c r="A579" s="110" t="s">
        <v>8</v>
      </c>
      <c r="B579" s="110"/>
      <c r="C579" s="228">
        <v>2130111101</v>
      </c>
      <c r="D579" s="229" t="s">
        <v>66</v>
      </c>
      <c r="E579" s="111" t="s">
        <v>6</v>
      </c>
      <c r="F579" s="111" t="s">
        <v>251</v>
      </c>
      <c r="G579" s="135">
        <v>0</v>
      </c>
      <c r="H579" s="112"/>
      <c r="I579" s="112">
        <v>0</v>
      </c>
      <c r="J579" s="112"/>
      <c r="K579" s="135">
        <v>0</v>
      </c>
      <c r="L579" s="112"/>
      <c r="M579" s="112">
        <v>0</v>
      </c>
      <c r="N579" s="112"/>
      <c r="O579" s="135"/>
      <c r="P579" s="112"/>
      <c r="Q579" s="112"/>
      <c r="R579" s="112"/>
    </row>
    <row r="580" spans="1:18" s="113" customFormat="1" ht="12" customHeight="1">
      <c r="A580" s="110" t="s">
        <v>8</v>
      </c>
      <c r="B580" s="110"/>
      <c r="C580" s="228">
        <v>2130111102</v>
      </c>
      <c r="D580" s="229" t="s">
        <v>816</v>
      </c>
      <c r="E580" s="111" t="s">
        <v>6</v>
      </c>
      <c r="F580" s="111" t="s">
        <v>251</v>
      </c>
      <c r="G580" s="135">
        <v>0</v>
      </c>
      <c r="H580" s="112"/>
      <c r="I580" s="112">
        <v>0</v>
      </c>
      <c r="J580" s="112"/>
      <c r="K580" s="135">
        <v>0</v>
      </c>
      <c r="L580" s="112"/>
      <c r="M580" s="112">
        <v>0</v>
      </c>
      <c r="N580" s="112"/>
      <c r="O580" s="135"/>
      <c r="P580" s="112"/>
      <c r="Q580" s="112"/>
      <c r="R580" s="112"/>
    </row>
    <row r="581" spans="1:18" s="113" customFormat="1" ht="12" customHeight="1">
      <c r="A581" s="110" t="s">
        <v>8</v>
      </c>
      <c r="B581" s="110"/>
      <c r="C581" s="228">
        <v>21301112</v>
      </c>
      <c r="D581" s="229" t="s">
        <v>817</v>
      </c>
      <c r="E581" s="111" t="s">
        <v>6</v>
      </c>
      <c r="F581" s="111" t="s">
        <v>250</v>
      </c>
      <c r="G581" s="135">
        <v>0</v>
      </c>
      <c r="H581" s="112"/>
      <c r="I581" s="112">
        <v>0</v>
      </c>
      <c r="J581" s="112"/>
      <c r="K581" s="135">
        <v>0</v>
      </c>
      <c r="L581" s="112"/>
      <c r="M581" s="112">
        <v>0</v>
      </c>
      <c r="N581" s="112"/>
      <c r="O581" s="135"/>
      <c r="P581" s="112"/>
      <c r="Q581" s="112"/>
      <c r="R581" s="112"/>
    </row>
    <row r="582" spans="1:18" s="113" customFormat="1" ht="12" customHeight="1">
      <c r="A582" s="110" t="s">
        <v>8</v>
      </c>
      <c r="B582" s="110"/>
      <c r="C582" s="228">
        <v>2130111201</v>
      </c>
      <c r="D582" s="229" t="s">
        <v>66</v>
      </c>
      <c r="E582" s="111" t="s">
        <v>163</v>
      </c>
      <c r="F582" s="111" t="s">
        <v>251</v>
      </c>
      <c r="G582" s="135">
        <v>0</v>
      </c>
      <c r="H582" s="112"/>
      <c r="I582" s="112">
        <v>0</v>
      </c>
      <c r="J582" s="112"/>
      <c r="K582" s="135">
        <v>0</v>
      </c>
      <c r="L582" s="112"/>
      <c r="M582" s="112">
        <v>0</v>
      </c>
      <c r="N582" s="112"/>
      <c r="O582" s="135"/>
      <c r="P582" s="112"/>
      <c r="Q582" s="112"/>
      <c r="R582" s="112"/>
    </row>
    <row r="583" spans="1:18" s="113" customFormat="1" ht="12" customHeight="1">
      <c r="A583" s="110" t="s">
        <v>8</v>
      </c>
      <c r="B583" s="110"/>
      <c r="C583" s="228">
        <v>2130111202</v>
      </c>
      <c r="D583" s="229" t="s">
        <v>816</v>
      </c>
      <c r="E583" s="111" t="s">
        <v>6</v>
      </c>
      <c r="F583" s="111" t="s">
        <v>251</v>
      </c>
      <c r="G583" s="135">
        <v>0</v>
      </c>
      <c r="H583" s="112"/>
      <c r="I583" s="112">
        <v>0</v>
      </c>
      <c r="J583" s="112"/>
      <c r="K583" s="135">
        <v>0</v>
      </c>
      <c r="L583" s="112"/>
      <c r="M583" s="112">
        <v>0</v>
      </c>
      <c r="N583" s="112"/>
      <c r="O583" s="135"/>
      <c r="P583" s="112"/>
      <c r="Q583" s="112"/>
      <c r="R583" s="112"/>
    </row>
    <row r="584" spans="1:18" s="113" customFormat="1" ht="12" customHeight="1">
      <c r="A584" s="110" t="s">
        <v>8</v>
      </c>
      <c r="B584" s="110"/>
      <c r="C584" s="228">
        <v>2130112</v>
      </c>
      <c r="D584" s="229" t="s">
        <v>818</v>
      </c>
      <c r="E584" s="111" t="s">
        <v>6</v>
      </c>
      <c r="F584" s="111" t="s">
        <v>250</v>
      </c>
      <c r="G584" s="135">
        <v>0</v>
      </c>
      <c r="H584" s="112"/>
      <c r="I584" s="112">
        <v>0</v>
      </c>
      <c r="J584" s="112"/>
      <c r="K584" s="135">
        <v>0</v>
      </c>
      <c r="L584" s="112"/>
      <c r="M584" s="112">
        <v>0</v>
      </c>
      <c r="N584" s="112"/>
      <c r="O584" s="135"/>
      <c r="P584" s="112"/>
      <c r="Q584" s="112"/>
      <c r="R584" s="112"/>
    </row>
    <row r="585" spans="1:18" s="113" customFormat="1" ht="12" customHeight="1">
      <c r="A585" s="110" t="s">
        <v>8</v>
      </c>
      <c r="B585" s="110"/>
      <c r="C585" s="228">
        <v>21301121</v>
      </c>
      <c r="D585" s="229" t="s">
        <v>815</v>
      </c>
      <c r="E585" s="111" t="s">
        <v>6</v>
      </c>
      <c r="F585" s="111" t="s">
        <v>250</v>
      </c>
      <c r="G585" s="135">
        <v>0</v>
      </c>
      <c r="H585" s="112"/>
      <c r="I585" s="112">
        <v>0</v>
      </c>
      <c r="J585" s="112"/>
      <c r="K585" s="135">
        <v>0</v>
      </c>
      <c r="L585" s="112"/>
      <c r="M585" s="112">
        <v>0</v>
      </c>
      <c r="N585" s="112"/>
      <c r="O585" s="135"/>
      <c r="P585" s="112"/>
      <c r="Q585" s="112"/>
      <c r="R585" s="112"/>
    </row>
    <row r="586" spans="1:18" s="113" customFormat="1" ht="12" customHeight="1">
      <c r="A586" s="110" t="s">
        <v>8</v>
      </c>
      <c r="B586" s="110"/>
      <c r="C586" s="228">
        <v>2130112101</v>
      </c>
      <c r="D586" s="229" t="s">
        <v>66</v>
      </c>
      <c r="E586" s="111" t="s">
        <v>6</v>
      </c>
      <c r="F586" s="111" t="s">
        <v>251</v>
      </c>
      <c r="G586" s="135">
        <v>0</v>
      </c>
      <c r="H586" s="112"/>
      <c r="I586" s="112">
        <v>0</v>
      </c>
      <c r="J586" s="112"/>
      <c r="K586" s="135">
        <v>0</v>
      </c>
      <c r="L586" s="112"/>
      <c r="M586" s="112">
        <v>0</v>
      </c>
      <c r="N586" s="112"/>
      <c r="O586" s="135"/>
      <c r="P586" s="112"/>
      <c r="Q586" s="112"/>
      <c r="R586" s="112"/>
    </row>
    <row r="587" spans="1:18" s="113" customFormat="1" ht="12" customHeight="1">
      <c r="A587" s="110" t="s">
        <v>8</v>
      </c>
      <c r="B587" s="110"/>
      <c r="C587" s="228">
        <v>2130112102</v>
      </c>
      <c r="D587" s="229" t="s">
        <v>816</v>
      </c>
      <c r="E587" s="111" t="s">
        <v>6</v>
      </c>
      <c r="F587" s="111" t="s">
        <v>251</v>
      </c>
      <c r="G587" s="135">
        <v>0</v>
      </c>
      <c r="H587" s="112"/>
      <c r="I587" s="112">
        <v>0</v>
      </c>
      <c r="J587" s="112"/>
      <c r="K587" s="135">
        <v>0</v>
      </c>
      <c r="L587" s="112"/>
      <c r="M587" s="112">
        <v>0</v>
      </c>
      <c r="N587" s="112"/>
      <c r="O587" s="135"/>
      <c r="P587" s="112"/>
      <c r="Q587" s="112"/>
      <c r="R587" s="112"/>
    </row>
    <row r="588" spans="1:18" s="113" customFormat="1" ht="12" customHeight="1">
      <c r="A588" s="110" t="s">
        <v>8</v>
      </c>
      <c r="B588" s="110"/>
      <c r="C588" s="228">
        <v>21301122</v>
      </c>
      <c r="D588" s="229" t="s">
        <v>817</v>
      </c>
      <c r="E588" s="111" t="s">
        <v>6</v>
      </c>
      <c r="F588" s="111" t="s">
        <v>250</v>
      </c>
      <c r="G588" s="135">
        <v>0</v>
      </c>
      <c r="H588" s="112"/>
      <c r="I588" s="112">
        <v>0</v>
      </c>
      <c r="J588" s="112"/>
      <c r="K588" s="135">
        <v>0</v>
      </c>
      <c r="L588" s="112"/>
      <c r="M588" s="112">
        <v>0</v>
      </c>
      <c r="N588" s="112"/>
      <c r="O588" s="135"/>
      <c r="P588" s="112"/>
      <c r="Q588" s="112"/>
      <c r="R588" s="112"/>
    </row>
    <row r="589" spans="1:18" s="113" customFormat="1" ht="12" customHeight="1">
      <c r="A589" s="110" t="s">
        <v>8</v>
      </c>
      <c r="B589" s="110"/>
      <c r="C589" s="228">
        <v>2130112201</v>
      </c>
      <c r="D589" s="229" t="s">
        <v>66</v>
      </c>
      <c r="E589" s="111" t="s">
        <v>6</v>
      </c>
      <c r="F589" s="111" t="s">
        <v>251</v>
      </c>
      <c r="G589" s="135">
        <v>0</v>
      </c>
      <c r="H589" s="112"/>
      <c r="I589" s="112">
        <v>0</v>
      </c>
      <c r="J589" s="112"/>
      <c r="K589" s="135">
        <v>0</v>
      </c>
      <c r="L589" s="112"/>
      <c r="M589" s="112">
        <v>0</v>
      </c>
      <c r="N589" s="112"/>
      <c r="O589" s="135"/>
      <c r="P589" s="112"/>
      <c r="Q589" s="112"/>
      <c r="R589" s="112"/>
    </row>
    <row r="590" spans="1:18" s="113" customFormat="1" ht="12" customHeight="1">
      <c r="A590" s="110" t="s">
        <v>8</v>
      </c>
      <c r="B590" s="110"/>
      <c r="C590" s="228">
        <v>2130112202</v>
      </c>
      <c r="D590" s="229" t="s">
        <v>816</v>
      </c>
      <c r="E590" s="111" t="s">
        <v>6</v>
      </c>
      <c r="F590" s="111" t="s">
        <v>251</v>
      </c>
      <c r="G590" s="135">
        <v>0</v>
      </c>
      <c r="H590" s="112"/>
      <c r="I590" s="112">
        <v>0</v>
      </c>
      <c r="J590" s="112"/>
      <c r="K590" s="135">
        <v>0</v>
      </c>
      <c r="L590" s="112"/>
      <c r="M590" s="112">
        <v>0</v>
      </c>
      <c r="N590" s="112"/>
      <c r="O590" s="135"/>
      <c r="P590" s="112"/>
      <c r="Q590" s="112"/>
      <c r="R590" s="112"/>
    </row>
    <row r="591" spans="1:18" s="113" customFormat="1" ht="12" customHeight="1">
      <c r="A591" s="110" t="s">
        <v>8</v>
      </c>
      <c r="B591" s="110"/>
      <c r="C591" s="228">
        <v>21302</v>
      </c>
      <c r="D591" s="229" t="s">
        <v>819</v>
      </c>
      <c r="E591" s="111" t="s">
        <v>6</v>
      </c>
      <c r="F591" s="111" t="s">
        <v>250</v>
      </c>
      <c r="G591" s="135">
        <v>0</v>
      </c>
      <c r="H591" s="112"/>
      <c r="I591" s="112">
        <v>0</v>
      </c>
      <c r="J591" s="112"/>
      <c r="K591" s="135">
        <v>0</v>
      </c>
      <c r="L591" s="112"/>
      <c r="M591" s="112">
        <v>0</v>
      </c>
      <c r="N591" s="112"/>
      <c r="O591" s="135"/>
      <c r="P591" s="112"/>
      <c r="Q591" s="112"/>
      <c r="R591" s="112"/>
    </row>
    <row r="592" spans="1:18" s="113" customFormat="1" ht="12" customHeight="1">
      <c r="A592" s="110" t="s">
        <v>8</v>
      </c>
      <c r="B592" s="110"/>
      <c r="C592" s="228">
        <v>213021</v>
      </c>
      <c r="D592" s="229" t="s">
        <v>819</v>
      </c>
      <c r="E592" s="111" t="s">
        <v>6</v>
      </c>
      <c r="F592" s="111" t="s">
        <v>250</v>
      </c>
      <c r="G592" s="135">
        <v>0</v>
      </c>
      <c r="H592" s="112"/>
      <c r="I592" s="112">
        <v>0</v>
      </c>
      <c r="J592" s="112"/>
      <c r="K592" s="135">
        <v>0</v>
      </c>
      <c r="L592" s="112"/>
      <c r="M592" s="112">
        <v>0</v>
      </c>
      <c r="N592" s="112"/>
      <c r="O592" s="135"/>
      <c r="P592" s="112"/>
      <c r="Q592" s="112"/>
      <c r="R592" s="112"/>
    </row>
    <row r="593" spans="1:18" s="113" customFormat="1" ht="12" customHeight="1">
      <c r="A593" s="110" t="s">
        <v>8</v>
      </c>
      <c r="B593" s="110"/>
      <c r="C593" s="228">
        <v>2130211</v>
      </c>
      <c r="D593" s="229" t="s">
        <v>820</v>
      </c>
      <c r="E593" s="111" t="s">
        <v>6</v>
      </c>
      <c r="F593" s="111" t="s">
        <v>250</v>
      </c>
      <c r="G593" s="135">
        <v>0</v>
      </c>
      <c r="H593" s="112"/>
      <c r="I593" s="112">
        <v>0</v>
      </c>
      <c r="J593" s="112"/>
      <c r="K593" s="135">
        <v>0</v>
      </c>
      <c r="L593" s="112"/>
      <c r="M593" s="112">
        <v>0</v>
      </c>
      <c r="N593" s="112"/>
      <c r="O593" s="135"/>
      <c r="P593" s="112"/>
      <c r="Q593" s="112"/>
      <c r="R593" s="112"/>
    </row>
    <row r="594" spans="1:18" s="113" customFormat="1" ht="12" customHeight="1">
      <c r="A594" s="110" t="s">
        <v>8</v>
      </c>
      <c r="B594" s="110"/>
      <c r="C594" s="228">
        <v>21302111</v>
      </c>
      <c r="D594" s="229" t="s">
        <v>820</v>
      </c>
      <c r="E594" s="111" t="s">
        <v>6</v>
      </c>
      <c r="F594" s="111" t="s">
        <v>250</v>
      </c>
      <c r="G594" s="135">
        <v>0</v>
      </c>
      <c r="H594" s="112"/>
      <c r="I594" s="112">
        <v>0</v>
      </c>
      <c r="J594" s="112"/>
      <c r="K594" s="135">
        <v>0</v>
      </c>
      <c r="L594" s="112"/>
      <c r="M594" s="112">
        <v>0</v>
      </c>
      <c r="N594" s="112"/>
      <c r="O594" s="135"/>
      <c r="P594" s="112"/>
      <c r="Q594" s="112"/>
      <c r="R594" s="112"/>
    </row>
    <row r="595" spans="1:18" s="113" customFormat="1" ht="12" customHeight="1">
      <c r="A595" s="110" t="s">
        <v>8</v>
      </c>
      <c r="B595" s="110"/>
      <c r="C595" s="228">
        <v>2130211101</v>
      </c>
      <c r="D595" s="229" t="s">
        <v>821</v>
      </c>
      <c r="E595" s="111" t="s">
        <v>6</v>
      </c>
      <c r="F595" s="111" t="s">
        <v>251</v>
      </c>
      <c r="G595" s="135">
        <v>0</v>
      </c>
      <c r="H595" s="112"/>
      <c r="I595" s="112">
        <v>0</v>
      </c>
      <c r="J595" s="112"/>
      <c r="K595" s="135">
        <v>0</v>
      </c>
      <c r="L595" s="112"/>
      <c r="M595" s="112">
        <v>0</v>
      </c>
      <c r="N595" s="112"/>
      <c r="O595" s="135"/>
      <c r="P595" s="112"/>
      <c r="Q595" s="112"/>
      <c r="R595" s="112"/>
    </row>
    <row r="596" spans="1:18" s="113" customFormat="1" ht="12" customHeight="1">
      <c r="A596" s="110" t="s">
        <v>8</v>
      </c>
      <c r="B596" s="110"/>
      <c r="C596" s="228">
        <v>2130211102</v>
      </c>
      <c r="D596" s="229" t="s">
        <v>822</v>
      </c>
      <c r="E596" s="111" t="s">
        <v>163</v>
      </c>
      <c r="F596" s="111" t="s">
        <v>251</v>
      </c>
      <c r="G596" s="135">
        <v>0</v>
      </c>
      <c r="H596" s="112"/>
      <c r="I596" s="112">
        <v>0</v>
      </c>
      <c r="J596" s="112"/>
      <c r="K596" s="135">
        <v>0</v>
      </c>
      <c r="L596" s="112"/>
      <c r="M596" s="112">
        <v>0</v>
      </c>
      <c r="N596" s="112"/>
      <c r="O596" s="135"/>
      <c r="P596" s="112"/>
      <c r="Q596" s="112"/>
      <c r="R596" s="112"/>
    </row>
    <row r="597" spans="1:18" s="113" customFormat="1" ht="12" customHeight="1">
      <c r="A597" s="110" t="s">
        <v>8</v>
      </c>
      <c r="B597" s="110"/>
      <c r="C597" s="228">
        <v>2130212</v>
      </c>
      <c r="D597" s="229" t="s">
        <v>823</v>
      </c>
      <c r="E597" s="111" t="s">
        <v>6</v>
      </c>
      <c r="F597" s="111" t="s">
        <v>250</v>
      </c>
      <c r="G597" s="135">
        <v>0</v>
      </c>
      <c r="H597" s="112"/>
      <c r="I597" s="112">
        <v>0</v>
      </c>
      <c r="J597" s="112"/>
      <c r="K597" s="135">
        <v>0</v>
      </c>
      <c r="L597" s="112"/>
      <c r="M597" s="112">
        <v>0</v>
      </c>
      <c r="N597" s="112"/>
      <c r="O597" s="135"/>
      <c r="P597" s="112"/>
      <c r="Q597" s="112"/>
      <c r="R597" s="112"/>
    </row>
    <row r="598" spans="1:18" s="113" customFormat="1" ht="12" customHeight="1">
      <c r="A598" s="110" t="s">
        <v>8</v>
      </c>
      <c r="B598" s="110"/>
      <c r="C598" s="228">
        <v>21302121</v>
      </c>
      <c r="D598" s="229" t="s">
        <v>824</v>
      </c>
      <c r="E598" s="111" t="s">
        <v>6</v>
      </c>
      <c r="F598" s="111" t="s">
        <v>250</v>
      </c>
      <c r="G598" s="135">
        <v>0</v>
      </c>
      <c r="H598" s="112"/>
      <c r="I598" s="112">
        <v>0</v>
      </c>
      <c r="J598" s="112"/>
      <c r="K598" s="135">
        <v>0</v>
      </c>
      <c r="L598" s="112"/>
      <c r="M598" s="112">
        <v>0</v>
      </c>
      <c r="N598" s="112"/>
      <c r="O598" s="135"/>
      <c r="P598" s="112"/>
      <c r="Q598" s="112"/>
      <c r="R598" s="112"/>
    </row>
    <row r="599" spans="1:18" s="113" customFormat="1" ht="12" customHeight="1">
      <c r="A599" s="110" t="s">
        <v>8</v>
      </c>
      <c r="B599" s="110"/>
      <c r="C599" s="228">
        <v>2130212101</v>
      </c>
      <c r="D599" s="229" t="s">
        <v>824</v>
      </c>
      <c r="E599" s="111" t="s">
        <v>6</v>
      </c>
      <c r="F599" s="111" t="s">
        <v>251</v>
      </c>
      <c r="G599" s="135">
        <v>0</v>
      </c>
      <c r="H599" s="112"/>
      <c r="I599" s="112">
        <v>0</v>
      </c>
      <c r="J599" s="112"/>
      <c r="K599" s="135">
        <v>0</v>
      </c>
      <c r="L599" s="112"/>
      <c r="M599" s="112">
        <v>0</v>
      </c>
      <c r="N599" s="112"/>
      <c r="O599" s="135"/>
      <c r="P599" s="112"/>
      <c r="Q599" s="112"/>
      <c r="R599" s="112"/>
    </row>
    <row r="600" spans="1:18" s="113" customFormat="1" ht="12" customHeight="1">
      <c r="A600" s="110" t="s">
        <v>8</v>
      </c>
      <c r="B600" s="110"/>
      <c r="C600" s="228">
        <v>2130212102</v>
      </c>
      <c r="D600" s="229" t="s">
        <v>824</v>
      </c>
      <c r="E600" s="111" t="s">
        <v>6</v>
      </c>
      <c r="F600" s="111" t="s">
        <v>251</v>
      </c>
      <c r="G600" s="135">
        <v>0</v>
      </c>
      <c r="H600" s="112"/>
      <c r="I600" s="112">
        <v>0</v>
      </c>
      <c r="J600" s="112"/>
      <c r="K600" s="135">
        <v>0</v>
      </c>
      <c r="L600" s="112"/>
      <c r="M600" s="112">
        <v>0</v>
      </c>
      <c r="N600" s="112"/>
      <c r="O600" s="135"/>
      <c r="P600" s="112"/>
      <c r="Q600" s="112"/>
      <c r="R600" s="112"/>
    </row>
    <row r="601" spans="1:18" s="113" customFormat="1" ht="12" customHeight="1">
      <c r="A601" s="110" t="s">
        <v>8</v>
      </c>
      <c r="B601" s="110"/>
      <c r="C601" s="228">
        <v>21302122</v>
      </c>
      <c r="D601" s="229" t="s">
        <v>825</v>
      </c>
      <c r="E601" s="111" t="s">
        <v>6</v>
      </c>
      <c r="F601" s="111" t="s">
        <v>250</v>
      </c>
      <c r="G601" s="135">
        <v>0</v>
      </c>
      <c r="H601" s="112"/>
      <c r="I601" s="112">
        <v>0</v>
      </c>
      <c r="J601" s="112"/>
      <c r="K601" s="135">
        <v>0</v>
      </c>
      <c r="L601" s="112"/>
      <c r="M601" s="112">
        <v>0</v>
      </c>
      <c r="N601" s="112"/>
      <c r="O601" s="135"/>
      <c r="P601" s="112"/>
      <c r="Q601" s="112"/>
      <c r="R601" s="112"/>
    </row>
    <row r="602" spans="1:18" s="113" customFormat="1" ht="12" customHeight="1">
      <c r="A602" s="110" t="s">
        <v>8</v>
      </c>
      <c r="B602" s="110"/>
      <c r="C602" s="228">
        <v>2130212201</v>
      </c>
      <c r="D602" s="229" t="s">
        <v>825</v>
      </c>
      <c r="E602" s="111" t="s">
        <v>6</v>
      </c>
      <c r="F602" s="111" t="s">
        <v>251</v>
      </c>
      <c r="G602" s="135">
        <v>0</v>
      </c>
      <c r="H602" s="112"/>
      <c r="I602" s="112">
        <v>0</v>
      </c>
      <c r="J602" s="112"/>
      <c r="K602" s="135">
        <v>0</v>
      </c>
      <c r="L602" s="112"/>
      <c r="M602" s="112">
        <v>0</v>
      </c>
      <c r="N602" s="112"/>
      <c r="O602" s="135"/>
      <c r="P602" s="112"/>
      <c r="Q602" s="112"/>
      <c r="R602" s="112"/>
    </row>
    <row r="603" spans="1:18" s="113" customFormat="1" ht="12" customHeight="1">
      <c r="A603" s="110" t="s">
        <v>8</v>
      </c>
      <c r="B603" s="110"/>
      <c r="C603" s="228">
        <v>2130212202</v>
      </c>
      <c r="D603" s="229" t="s">
        <v>825</v>
      </c>
      <c r="E603" s="111" t="s">
        <v>6</v>
      </c>
      <c r="F603" s="111" t="s">
        <v>251</v>
      </c>
      <c r="G603" s="135">
        <v>0</v>
      </c>
      <c r="H603" s="112"/>
      <c r="I603" s="112">
        <v>0</v>
      </c>
      <c r="J603" s="112"/>
      <c r="K603" s="135">
        <v>0</v>
      </c>
      <c r="L603" s="112"/>
      <c r="M603" s="112">
        <v>0</v>
      </c>
      <c r="N603" s="112"/>
      <c r="O603" s="135"/>
      <c r="P603" s="112"/>
      <c r="Q603" s="112"/>
      <c r="R603" s="112"/>
    </row>
    <row r="604" spans="1:18" s="113" customFormat="1" ht="12" customHeight="1">
      <c r="A604" s="110" t="s">
        <v>8</v>
      </c>
      <c r="B604" s="110"/>
      <c r="C604" s="228">
        <v>21303</v>
      </c>
      <c r="D604" s="229" t="s">
        <v>131</v>
      </c>
      <c r="E604" s="111" t="s">
        <v>6</v>
      </c>
      <c r="F604" s="111" t="s">
        <v>250</v>
      </c>
      <c r="G604" s="135">
        <v>0</v>
      </c>
      <c r="H604" s="112"/>
      <c r="I604" s="112">
        <v>0</v>
      </c>
      <c r="J604" s="112"/>
      <c r="K604" s="135">
        <v>0</v>
      </c>
      <c r="L604" s="112"/>
      <c r="M604" s="112">
        <v>0</v>
      </c>
      <c r="N604" s="112"/>
      <c r="O604" s="135"/>
      <c r="P604" s="112"/>
      <c r="Q604" s="112"/>
      <c r="R604" s="112"/>
    </row>
    <row r="605" spans="1:18" s="113" customFormat="1" ht="12" customHeight="1">
      <c r="A605" s="110" t="s">
        <v>8</v>
      </c>
      <c r="B605" s="110"/>
      <c r="C605" s="228">
        <v>213031</v>
      </c>
      <c r="D605" s="229" t="s">
        <v>826</v>
      </c>
      <c r="E605" s="111" t="s">
        <v>6</v>
      </c>
      <c r="F605" s="111" t="s">
        <v>250</v>
      </c>
      <c r="G605" s="135">
        <v>0</v>
      </c>
      <c r="H605" s="112"/>
      <c r="I605" s="112">
        <v>0</v>
      </c>
      <c r="J605" s="112"/>
      <c r="K605" s="135">
        <v>0</v>
      </c>
      <c r="L605" s="112"/>
      <c r="M605" s="112">
        <v>0</v>
      </c>
      <c r="N605" s="112"/>
      <c r="O605" s="135"/>
      <c r="P605" s="112"/>
      <c r="Q605" s="112"/>
      <c r="R605" s="112"/>
    </row>
    <row r="606" spans="1:18" s="113" customFormat="1" ht="12" customHeight="1">
      <c r="A606" s="110" t="s">
        <v>8</v>
      </c>
      <c r="B606" s="110"/>
      <c r="C606" s="228">
        <v>2130311</v>
      </c>
      <c r="D606" s="229" t="s">
        <v>827</v>
      </c>
      <c r="E606" s="111" t="s">
        <v>6</v>
      </c>
      <c r="F606" s="111" t="s">
        <v>250</v>
      </c>
      <c r="G606" s="135">
        <v>0</v>
      </c>
      <c r="H606" s="112"/>
      <c r="I606" s="112">
        <v>0</v>
      </c>
      <c r="J606" s="112"/>
      <c r="K606" s="135">
        <v>0</v>
      </c>
      <c r="L606" s="112"/>
      <c r="M606" s="112">
        <v>0</v>
      </c>
      <c r="N606" s="112"/>
      <c r="O606" s="135"/>
      <c r="P606" s="112"/>
      <c r="Q606" s="112"/>
      <c r="R606" s="112"/>
    </row>
    <row r="607" spans="1:18" s="113" customFormat="1" ht="12" customHeight="1">
      <c r="A607" s="110" t="s">
        <v>8</v>
      </c>
      <c r="B607" s="110"/>
      <c r="C607" s="228">
        <v>21303111</v>
      </c>
      <c r="D607" s="229" t="s">
        <v>828</v>
      </c>
      <c r="E607" s="111" t="s">
        <v>6</v>
      </c>
      <c r="F607" s="111" t="s">
        <v>250</v>
      </c>
      <c r="G607" s="135">
        <v>0</v>
      </c>
      <c r="H607" s="112"/>
      <c r="I607" s="112">
        <v>0</v>
      </c>
      <c r="J607" s="112"/>
      <c r="K607" s="135">
        <v>0</v>
      </c>
      <c r="L607" s="112"/>
      <c r="M607" s="112">
        <v>0</v>
      </c>
      <c r="N607" s="112"/>
      <c r="O607" s="135"/>
      <c r="P607" s="112"/>
      <c r="Q607" s="112"/>
      <c r="R607" s="112"/>
    </row>
    <row r="608" spans="1:18" s="113" customFormat="1" ht="12" customHeight="1">
      <c r="A608" s="110" t="s">
        <v>8</v>
      </c>
      <c r="B608" s="110"/>
      <c r="C608" s="228">
        <v>2130311101</v>
      </c>
      <c r="D608" s="229" t="s">
        <v>829</v>
      </c>
      <c r="E608" s="111" t="s">
        <v>6</v>
      </c>
      <c r="F608" s="111" t="s">
        <v>251</v>
      </c>
      <c r="G608" s="135">
        <v>0</v>
      </c>
      <c r="H608" s="112"/>
      <c r="I608" s="112">
        <v>0</v>
      </c>
      <c r="J608" s="112"/>
      <c r="K608" s="135">
        <v>0</v>
      </c>
      <c r="L608" s="112"/>
      <c r="M608" s="112">
        <v>0</v>
      </c>
      <c r="N608" s="112"/>
      <c r="O608" s="135"/>
      <c r="P608" s="112"/>
      <c r="Q608" s="112"/>
      <c r="R608" s="112"/>
    </row>
    <row r="609" spans="1:18" s="113" customFormat="1" ht="12" customHeight="1">
      <c r="A609" s="110" t="s">
        <v>8</v>
      </c>
      <c r="B609" s="110"/>
      <c r="C609" s="228">
        <v>2130311102</v>
      </c>
      <c r="D609" s="229" t="s">
        <v>830</v>
      </c>
      <c r="E609" s="111" t="s">
        <v>6</v>
      </c>
      <c r="F609" s="111" t="s">
        <v>251</v>
      </c>
      <c r="G609" s="135">
        <v>0</v>
      </c>
      <c r="H609" s="112"/>
      <c r="I609" s="112">
        <v>0</v>
      </c>
      <c r="J609" s="112"/>
      <c r="K609" s="135">
        <v>0</v>
      </c>
      <c r="L609" s="112"/>
      <c r="M609" s="112">
        <v>0</v>
      </c>
      <c r="N609" s="112"/>
      <c r="O609" s="135"/>
      <c r="P609" s="112"/>
      <c r="Q609" s="112"/>
      <c r="R609" s="112"/>
    </row>
    <row r="610" spans="1:18" s="113" customFormat="1" ht="12" customHeight="1">
      <c r="A610" s="110" t="s">
        <v>8</v>
      </c>
      <c r="B610" s="110"/>
      <c r="C610" s="228">
        <v>21303112</v>
      </c>
      <c r="D610" s="229" t="s">
        <v>831</v>
      </c>
      <c r="E610" s="111" t="s">
        <v>6</v>
      </c>
      <c r="F610" s="111" t="s">
        <v>250</v>
      </c>
      <c r="G610" s="135">
        <v>0</v>
      </c>
      <c r="H610" s="112"/>
      <c r="I610" s="112">
        <v>0</v>
      </c>
      <c r="J610" s="112"/>
      <c r="K610" s="135">
        <v>0</v>
      </c>
      <c r="L610" s="112"/>
      <c r="M610" s="112">
        <v>0</v>
      </c>
      <c r="N610" s="112"/>
      <c r="O610" s="135"/>
      <c r="P610" s="112"/>
      <c r="Q610" s="112"/>
      <c r="R610" s="112"/>
    </row>
    <row r="611" spans="1:18" s="113" customFormat="1" ht="12" customHeight="1">
      <c r="A611" s="110" t="s">
        <v>8</v>
      </c>
      <c r="B611" s="110"/>
      <c r="C611" s="228">
        <v>2130311201</v>
      </c>
      <c r="D611" s="229" t="s">
        <v>832</v>
      </c>
      <c r="E611" s="111" t="s">
        <v>6</v>
      </c>
      <c r="F611" s="111" t="s">
        <v>251</v>
      </c>
      <c r="G611" s="135">
        <v>0</v>
      </c>
      <c r="H611" s="112"/>
      <c r="I611" s="112">
        <v>0</v>
      </c>
      <c r="J611" s="112"/>
      <c r="K611" s="135">
        <v>0</v>
      </c>
      <c r="L611" s="112"/>
      <c r="M611" s="112">
        <v>0</v>
      </c>
      <c r="N611" s="112"/>
      <c r="O611" s="135"/>
      <c r="P611" s="112"/>
      <c r="Q611" s="112"/>
      <c r="R611" s="112"/>
    </row>
    <row r="612" spans="1:18" s="113" customFormat="1" ht="12" customHeight="1">
      <c r="A612" s="110" t="s">
        <v>8</v>
      </c>
      <c r="B612" s="110"/>
      <c r="C612" s="228">
        <v>2130311202</v>
      </c>
      <c r="D612" s="229" t="s">
        <v>833</v>
      </c>
      <c r="E612" s="111" t="s">
        <v>6</v>
      </c>
      <c r="F612" s="111" t="s">
        <v>251</v>
      </c>
      <c r="G612" s="135">
        <v>0</v>
      </c>
      <c r="H612" s="112"/>
      <c r="I612" s="112">
        <v>0</v>
      </c>
      <c r="J612" s="112"/>
      <c r="K612" s="135">
        <v>0</v>
      </c>
      <c r="L612" s="112"/>
      <c r="M612" s="112">
        <v>0</v>
      </c>
      <c r="N612" s="112"/>
      <c r="O612" s="135"/>
      <c r="P612" s="112"/>
      <c r="Q612" s="112"/>
      <c r="R612" s="112"/>
    </row>
    <row r="613" spans="1:18" s="113" customFormat="1" ht="12" customHeight="1">
      <c r="A613" s="110" t="s">
        <v>8</v>
      </c>
      <c r="B613" s="110"/>
      <c r="C613" s="228">
        <v>21303113</v>
      </c>
      <c r="D613" s="229" t="s">
        <v>834</v>
      </c>
      <c r="E613" s="111" t="s">
        <v>6</v>
      </c>
      <c r="F613" s="111" t="s">
        <v>250</v>
      </c>
      <c r="G613" s="135">
        <v>0</v>
      </c>
      <c r="H613" s="112"/>
      <c r="I613" s="112">
        <v>0</v>
      </c>
      <c r="J613" s="112"/>
      <c r="K613" s="135">
        <v>0</v>
      </c>
      <c r="L613" s="112"/>
      <c r="M613" s="112">
        <v>0</v>
      </c>
      <c r="N613" s="112"/>
      <c r="O613" s="135"/>
      <c r="P613" s="112"/>
      <c r="Q613" s="112"/>
      <c r="R613" s="112"/>
    </row>
    <row r="614" spans="1:18" s="113" customFormat="1" ht="12" customHeight="1">
      <c r="A614" s="110" t="s">
        <v>8</v>
      </c>
      <c r="B614" s="110"/>
      <c r="C614" s="228">
        <v>2130311301</v>
      </c>
      <c r="D614" s="229" t="s">
        <v>835</v>
      </c>
      <c r="E614" s="111" t="s">
        <v>6</v>
      </c>
      <c r="F614" s="111" t="s">
        <v>251</v>
      </c>
      <c r="G614" s="135">
        <v>0</v>
      </c>
      <c r="H614" s="112"/>
      <c r="I614" s="112">
        <v>0</v>
      </c>
      <c r="J614" s="112"/>
      <c r="K614" s="135">
        <v>0</v>
      </c>
      <c r="L614" s="112"/>
      <c r="M614" s="112">
        <v>0</v>
      </c>
      <c r="N614" s="112"/>
      <c r="O614" s="135"/>
      <c r="P614" s="112"/>
      <c r="Q614" s="112"/>
      <c r="R614" s="112"/>
    </row>
    <row r="615" spans="1:18" s="113" customFormat="1" ht="12" customHeight="1">
      <c r="A615" s="110" t="s">
        <v>8</v>
      </c>
      <c r="B615" s="110"/>
      <c r="C615" s="228">
        <v>2130311302</v>
      </c>
      <c r="D615" s="229" t="s">
        <v>836</v>
      </c>
      <c r="E615" s="111" t="s">
        <v>6</v>
      </c>
      <c r="F615" s="111" t="s">
        <v>251</v>
      </c>
      <c r="G615" s="135">
        <v>0</v>
      </c>
      <c r="H615" s="112"/>
      <c r="I615" s="112">
        <v>0</v>
      </c>
      <c r="J615" s="112"/>
      <c r="K615" s="135">
        <v>0</v>
      </c>
      <c r="L615" s="112"/>
      <c r="M615" s="112">
        <v>0</v>
      </c>
      <c r="N615" s="112"/>
      <c r="O615" s="135"/>
      <c r="P615" s="112"/>
      <c r="Q615" s="112"/>
      <c r="R615" s="112"/>
    </row>
    <row r="616" spans="1:18" s="113" customFormat="1" ht="12" customHeight="1">
      <c r="A616" s="110" t="s">
        <v>8</v>
      </c>
      <c r="B616" s="110"/>
      <c r="C616" s="228">
        <v>214</v>
      </c>
      <c r="D616" s="229" t="s">
        <v>10</v>
      </c>
      <c r="E616" s="111" t="s">
        <v>6</v>
      </c>
      <c r="F616" s="111" t="s">
        <v>250</v>
      </c>
      <c r="G616" s="135">
        <v>0</v>
      </c>
      <c r="H616" s="112"/>
      <c r="I616" s="112">
        <v>0</v>
      </c>
      <c r="J616" s="112"/>
      <c r="K616" s="135">
        <v>0</v>
      </c>
      <c r="L616" s="112"/>
      <c r="M616" s="112">
        <v>0</v>
      </c>
      <c r="N616" s="112"/>
      <c r="O616" s="135"/>
      <c r="P616" s="112"/>
      <c r="Q616" s="112"/>
      <c r="R616" s="112"/>
    </row>
    <row r="617" spans="1:18" s="113" customFormat="1" ht="12" customHeight="1">
      <c r="A617" s="110" t="s">
        <v>8</v>
      </c>
      <c r="B617" s="110"/>
      <c r="C617" s="228">
        <v>21401</v>
      </c>
      <c r="D617" s="229" t="s">
        <v>451</v>
      </c>
      <c r="E617" s="111" t="s">
        <v>6</v>
      </c>
      <c r="F617" s="111" t="s">
        <v>250</v>
      </c>
      <c r="G617" s="135">
        <v>0</v>
      </c>
      <c r="H617" s="112"/>
      <c r="I617" s="112">
        <v>0</v>
      </c>
      <c r="J617" s="112"/>
      <c r="K617" s="135">
        <v>0</v>
      </c>
      <c r="L617" s="112"/>
      <c r="M617" s="112">
        <v>0</v>
      </c>
      <c r="N617" s="112"/>
      <c r="O617" s="135"/>
      <c r="P617" s="112"/>
      <c r="Q617" s="112"/>
      <c r="R617" s="112"/>
    </row>
    <row r="618" spans="1:18" s="113" customFormat="1" ht="12" customHeight="1">
      <c r="A618" s="110" t="s">
        <v>8</v>
      </c>
      <c r="B618" s="110"/>
      <c r="C618" s="228">
        <v>214011</v>
      </c>
      <c r="D618" s="229" t="s">
        <v>451</v>
      </c>
      <c r="E618" s="111" t="s">
        <v>6</v>
      </c>
      <c r="F618" s="111" t="s">
        <v>250</v>
      </c>
      <c r="G618" s="135">
        <v>0</v>
      </c>
      <c r="H618" s="112"/>
      <c r="I618" s="112">
        <v>0</v>
      </c>
      <c r="J618" s="112"/>
      <c r="K618" s="135">
        <v>0</v>
      </c>
      <c r="L618" s="112"/>
      <c r="M618" s="112">
        <v>0</v>
      </c>
      <c r="N618" s="112"/>
      <c r="O618" s="135"/>
      <c r="P618" s="112"/>
      <c r="Q618" s="112"/>
      <c r="R618" s="112"/>
    </row>
    <row r="619" spans="1:18" s="113" customFormat="1" ht="12" customHeight="1">
      <c r="A619" s="110" t="s">
        <v>8</v>
      </c>
      <c r="B619" s="110"/>
      <c r="C619" s="228">
        <v>2140111</v>
      </c>
      <c r="D619" s="229" t="s">
        <v>451</v>
      </c>
      <c r="E619" s="111" t="s">
        <v>6</v>
      </c>
      <c r="F619" s="111" t="s">
        <v>250</v>
      </c>
      <c r="G619" s="135">
        <v>0</v>
      </c>
      <c r="H619" s="112"/>
      <c r="I619" s="112">
        <v>0</v>
      </c>
      <c r="J619" s="112"/>
      <c r="K619" s="135">
        <v>0</v>
      </c>
      <c r="L619" s="112"/>
      <c r="M619" s="112">
        <v>0</v>
      </c>
      <c r="N619" s="112"/>
      <c r="O619" s="135"/>
      <c r="P619" s="112"/>
      <c r="Q619" s="112"/>
      <c r="R619" s="112"/>
    </row>
    <row r="620" spans="1:18" s="113" customFormat="1" ht="12" customHeight="1">
      <c r="A620" s="110" t="s">
        <v>8</v>
      </c>
      <c r="B620" s="110"/>
      <c r="C620" s="228">
        <v>21401111</v>
      </c>
      <c r="D620" s="229" t="s">
        <v>452</v>
      </c>
      <c r="E620" s="111" t="s">
        <v>6</v>
      </c>
      <c r="F620" s="111" t="s">
        <v>250</v>
      </c>
      <c r="G620" s="135">
        <v>0</v>
      </c>
      <c r="H620" s="112"/>
      <c r="I620" s="112">
        <v>0</v>
      </c>
      <c r="J620" s="112"/>
      <c r="K620" s="135">
        <v>0</v>
      </c>
      <c r="L620" s="112"/>
      <c r="M620" s="112">
        <v>0</v>
      </c>
      <c r="N620" s="112"/>
      <c r="O620" s="135"/>
      <c r="P620" s="112"/>
      <c r="Q620" s="112"/>
      <c r="R620" s="112"/>
    </row>
    <row r="621" spans="1:18" s="113" customFormat="1" ht="12" customHeight="1">
      <c r="A621" s="110" t="s">
        <v>8</v>
      </c>
      <c r="B621" s="110"/>
      <c r="C621" s="228">
        <v>2140111101</v>
      </c>
      <c r="D621" s="229" t="s">
        <v>837</v>
      </c>
      <c r="E621" s="111" t="s">
        <v>6</v>
      </c>
      <c r="F621" s="111" t="s">
        <v>251</v>
      </c>
      <c r="G621" s="135">
        <v>0</v>
      </c>
      <c r="H621" s="112"/>
      <c r="I621" s="112">
        <v>0</v>
      </c>
      <c r="J621" s="112"/>
      <c r="K621" s="135">
        <v>0</v>
      </c>
      <c r="L621" s="112"/>
      <c r="M621" s="112">
        <v>0</v>
      </c>
      <c r="N621" s="112"/>
      <c r="O621" s="135"/>
      <c r="P621" s="112"/>
      <c r="Q621" s="112"/>
      <c r="R621" s="112"/>
    </row>
    <row r="622" spans="1:18" s="113" customFormat="1" ht="12" customHeight="1">
      <c r="A622" s="110" t="s">
        <v>8</v>
      </c>
      <c r="B622" s="110" t="s">
        <v>285</v>
      </c>
      <c r="C622" s="228">
        <v>2140111102</v>
      </c>
      <c r="D622" s="229" t="s">
        <v>393</v>
      </c>
      <c r="E622" s="111" t="s">
        <v>6</v>
      </c>
      <c r="F622" s="111" t="s">
        <v>251</v>
      </c>
      <c r="G622" s="135">
        <v>0</v>
      </c>
      <c r="H622" s="112"/>
      <c r="I622" s="112">
        <v>0</v>
      </c>
      <c r="J622" s="112"/>
      <c r="K622" s="135">
        <v>0</v>
      </c>
      <c r="L622" s="112"/>
      <c r="M622" s="112">
        <v>0</v>
      </c>
      <c r="N622" s="112"/>
      <c r="O622" s="135"/>
      <c r="P622" s="112"/>
      <c r="Q622" s="112"/>
      <c r="R622" s="112"/>
    </row>
    <row r="623" spans="1:18" s="113" customFormat="1" ht="12" customHeight="1">
      <c r="A623" s="110" t="s">
        <v>8</v>
      </c>
      <c r="B623" s="110" t="s">
        <v>77</v>
      </c>
      <c r="C623" s="228">
        <v>2140111103</v>
      </c>
      <c r="D623" s="229" t="s">
        <v>394</v>
      </c>
      <c r="E623" s="111" t="s">
        <v>6</v>
      </c>
      <c r="F623" s="111" t="s">
        <v>251</v>
      </c>
      <c r="G623" s="135">
        <v>180368451</v>
      </c>
      <c r="H623" s="112"/>
      <c r="I623" s="112">
        <v>28398.539999999997</v>
      </c>
      <c r="J623" s="112"/>
      <c r="K623" s="135">
        <v>50182621</v>
      </c>
      <c r="L623" s="112"/>
      <c r="M623" s="112">
        <v>7229.2100000000009</v>
      </c>
      <c r="N623" s="112"/>
      <c r="O623" s="135"/>
      <c r="P623" s="112"/>
      <c r="Q623" s="112"/>
      <c r="R623" s="112"/>
    </row>
    <row r="624" spans="1:18" s="113" customFormat="1" ht="12" customHeight="1">
      <c r="A624" s="110" t="s">
        <v>8</v>
      </c>
      <c r="B624" s="110"/>
      <c r="C624" s="228">
        <v>2140111104</v>
      </c>
      <c r="D624" s="229" t="s">
        <v>838</v>
      </c>
      <c r="E624" s="111" t="s">
        <v>6</v>
      </c>
      <c r="F624" s="111" t="s">
        <v>251</v>
      </c>
      <c r="G624" s="135">
        <v>0</v>
      </c>
      <c r="H624" s="112"/>
      <c r="I624" s="112">
        <v>0</v>
      </c>
      <c r="J624" s="112"/>
      <c r="K624" s="135">
        <v>0</v>
      </c>
      <c r="L624" s="112"/>
      <c r="M624" s="112">
        <v>0</v>
      </c>
      <c r="N624" s="112"/>
      <c r="O624" s="135"/>
      <c r="P624" s="112"/>
      <c r="Q624" s="112"/>
      <c r="R624" s="112"/>
    </row>
    <row r="625" spans="1:18" s="113" customFormat="1" ht="12" customHeight="1">
      <c r="A625" s="110" t="s">
        <v>8</v>
      </c>
      <c r="B625" s="110" t="s">
        <v>1179</v>
      </c>
      <c r="C625" s="228">
        <v>2140111105</v>
      </c>
      <c r="D625" s="229" t="s">
        <v>395</v>
      </c>
      <c r="E625" s="111" t="s">
        <v>6</v>
      </c>
      <c r="F625" s="111" t="s">
        <v>251</v>
      </c>
      <c r="G625" s="135">
        <v>52784982</v>
      </c>
      <c r="H625" s="112"/>
      <c r="I625" s="112">
        <v>8310.85</v>
      </c>
      <c r="J625" s="112"/>
      <c r="K625" s="135">
        <v>5416666</v>
      </c>
      <c r="L625" s="112"/>
      <c r="M625" s="112">
        <v>780.30999999999949</v>
      </c>
      <c r="N625" s="112"/>
      <c r="O625" s="135"/>
      <c r="P625" s="112"/>
      <c r="Q625" s="112"/>
      <c r="R625" s="112"/>
    </row>
    <row r="626" spans="1:18" s="113" customFormat="1" ht="12" customHeight="1">
      <c r="A626" s="110" t="s">
        <v>8</v>
      </c>
      <c r="B626" s="110"/>
      <c r="C626" s="228">
        <v>2140111106</v>
      </c>
      <c r="D626" s="229" t="s">
        <v>839</v>
      </c>
      <c r="E626" s="111" t="s">
        <v>6</v>
      </c>
      <c r="F626" s="111" t="s">
        <v>251</v>
      </c>
      <c r="G626" s="135">
        <v>0</v>
      </c>
      <c r="H626" s="112"/>
      <c r="I626" s="112">
        <v>0</v>
      </c>
      <c r="J626" s="112"/>
      <c r="K626" s="135">
        <v>0</v>
      </c>
      <c r="L626" s="112"/>
      <c r="M626" s="112">
        <v>0</v>
      </c>
      <c r="N626" s="112"/>
      <c r="O626" s="135"/>
      <c r="P626" s="112"/>
      <c r="Q626" s="112"/>
      <c r="R626" s="112"/>
    </row>
    <row r="627" spans="1:18" s="113" customFormat="1" ht="12" customHeight="1">
      <c r="A627" s="110" t="s">
        <v>8</v>
      </c>
      <c r="B627" s="110"/>
      <c r="C627" s="228">
        <v>2140111107</v>
      </c>
      <c r="D627" s="229" t="s">
        <v>840</v>
      </c>
      <c r="E627" s="111" t="s">
        <v>6</v>
      </c>
      <c r="F627" s="111" t="s">
        <v>251</v>
      </c>
      <c r="G627" s="135">
        <v>0</v>
      </c>
      <c r="H627" s="112"/>
      <c r="I627" s="112">
        <v>0</v>
      </c>
      <c r="J627" s="112"/>
      <c r="K627" s="135">
        <v>0</v>
      </c>
      <c r="L627" s="112"/>
      <c r="M627" s="112">
        <v>0</v>
      </c>
      <c r="N627" s="112"/>
      <c r="O627" s="135"/>
      <c r="P627" s="112"/>
      <c r="Q627" s="112"/>
      <c r="R627" s="112"/>
    </row>
    <row r="628" spans="1:18" s="113" customFormat="1" ht="12" customHeight="1">
      <c r="A628" s="110" t="s">
        <v>8</v>
      </c>
      <c r="B628" s="110"/>
      <c r="C628" s="228">
        <v>2140111108</v>
      </c>
      <c r="D628" s="229" t="s">
        <v>841</v>
      </c>
      <c r="E628" s="111" t="s">
        <v>6</v>
      </c>
      <c r="F628" s="111" t="s">
        <v>251</v>
      </c>
      <c r="G628" s="135">
        <v>0</v>
      </c>
      <c r="H628" s="112"/>
      <c r="I628" s="112">
        <v>0</v>
      </c>
      <c r="J628" s="112"/>
      <c r="K628" s="135">
        <v>0</v>
      </c>
      <c r="L628" s="112"/>
      <c r="M628" s="112">
        <v>0</v>
      </c>
      <c r="N628" s="112"/>
      <c r="O628" s="135"/>
      <c r="P628" s="112"/>
      <c r="Q628" s="112"/>
      <c r="R628" s="112"/>
    </row>
    <row r="629" spans="1:18" s="113" customFormat="1" ht="12" customHeight="1">
      <c r="A629" s="110" t="s">
        <v>8</v>
      </c>
      <c r="B629" s="110" t="s">
        <v>285</v>
      </c>
      <c r="C629" s="228">
        <v>2140111109</v>
      </c>
      <c r="D629" s="229" t="s">
        <v>396</v>
      </c>
      <c r="E629" s="111" t="s">
        <v>6</v>
      </c>
      <c r="F629" s="111" t="s">
        <v>251</v>
      </c>
      <c r="G629" s="135">
        <v>0</v>
      </c>
      <c r="H629" s="112"/>
      <c r="I629" s="112">
        <v>0</v>
      </c>
      <c r="J629" s="112"/>
      <c r="K629" s="135">
        <v>0</v>
      </c>
      <c r="L629" s="112"/>
      <c r="M629" s="112">
        <v>0</v>
      </c>
      <c r="N629" s="112"/>
      <c r="O629" s="135"/>
      <c r="P629" s="112"/>
      <c r="Q629" s="112"/>
      <c r="R629" s="112"/>
    </row>
    <row r="630" spans="1:18" s="113" customFormat="1" ht="12" customHeight="1">
      <c r="A630" s="110" t="s">
        <v>8</v>
      </c>
      <c r="B630" s="110" t="s">
        <v>285</v>
      </c>
      <c r="C630" s="228">
        <v>2140111110</v>
      </c>
      <c r="D630" s="229" t="s">
        <v>139</v>
      </c>
      <c r="E630" s="111" t="s">
        <v>6</v>
      </c>
      <c r="F630" s="111" t="s">
        <v>251</v>
      </c>
      <c r="G630" s="135">
        <v>3412500</v>
      </c>
      <c r="H630" s="112"/>
      <c r="I630" s="112">
        <v>537.29</v>
      </c>
      <c r="J630" s="112"/>
      <c r="K630" s="135">
        <v>0</v>
      </c>
      <c r="L630" s="112"/>
      <c r="M630" s="112">
        <v>0</v>
      </c>
      <c r="N630" s="112"/>
      <c r="O630" s="135"/>
      <c r="P630" s="112"/>
      <c r="Q630" s="112"/>
      <c r="R630" s="112"/>
    </row>
    <row r="631" spans="1:18" s="113" customFormat="1" ht="12" customHeight="1">
      <c r="A631" s="110" t="s">
        <v>8</v>
      </c>
      <c r="B631" s="110"/>
      <c r="C631" s="228">
        <v>21402</v>
      </c>
      <c r="D631" s="229" t="s">
        <v>842</v>
      </c>
      <c r="E631" s="111" t="s">
        <v>6</v>
      </c>
      <c r="F631" s="111" t="s">
        <v>250</v>
      </c>
      <c r="G631" s="135">
        <v>0</v>
      </c>
      <c r="H631" s="112"/>
      <c r="I631" s="112">
        <v>0</v>
      </c>
      <c r="J631" s="112"/>
      <c r="K631" s="135">
        <v>0</v>
      </c>
      <c r="L631" s="112"/>
      <c r="M631" s="112">
        <v>0</v>
      </c>
      <c r="N631" s="112"/>
      <c r="O631" s="135"/>
      <c r="P631" s="112"/>
      <c r="Q631" s="112"/>
      <c r="R631" s="112"/>
    </row>
    <row r="632" spans="1:18" s="113" customFormat="1" ht="12" customHeight="1">
      <c r="A632" s="110" t="s">
        <v>8</v>
      </c>
      <c r="B632" s="110"/>
      <c r="C632" s="228">
        <v>214021</v>
      </c>
      <c r="D632" s="229" t="s">
        <v>842</v>
      </c>
      <c r="E632" s="111" t="s">
        <v>6</v>
      </c>
      <c r="F632" s="111" t="s">
        <v>250</v>
      </c>
      <c r="G632" s="135">
        <v>0</v>
      </c>
      <c r="H632" s="112"/>
      <c r="I632" s="112">
        <v>0</v>
      </c>
      <c r="J632" s="112"/>
      <c r="K632" s="135">
        <v>0</v>
      </c>
      <c r="L632" s="112"/>
      <c r="M632" s="112">
        <v>0</v>
      </c>
      <c r="N632" s="112"/>
      <c r="O632" s="135"/>
      <c r="P632" s="112"/>
      <c r="Q632" s="112"/>
      <c r="R632" s="112"/>
    </row>
    <row r="633" spans="1:18" s="113" customFormat="1" ht="12" customHeight="1">
      <c r="A633" s="110" t="s">
        <v>8</v>
      </c>
      <c r="B633" s="110"/>
      <c r="C633" s="228">
        <v>2140211</v>
      </c>
      <c r="D633" s="229" t="s">
        <v>842</v>
      </c>
      <c r="E633" s="111" t="s">
        <v>6</v>
      </c>
      <c r="F633" s="111" t="s">
        <v>250</v>
      </c>
      <c r="G633" s="135">
        <v>0</v>
      </c>
      <c r="H633" s="112"/>
      <c r="I633" s="112">
        <v>0</v>
      </c>
      <c r="J633" s="112"/>
      <c r="K633" s="135">
        <v>0</v>
      </c>
      <c r="L633" s="112"/>
      <c r="M633" s="112">
        <v>0</v>
      </c>
      <c r="N633" s="112"/>
      <c r="O633" s="135"/>
      <c r="P633" s="112"/>
      <c r="Q633" s="112"/>
      <c r="R633" s="112"/>
    </row>
    <row r="634" spans="1:18" s="113" customFormat="1" ht="12" customHeight="1">
      <c r="A634" s="110" t="s">
        <v>8</v>
      </c>
      <c r="B634" s="110"/>
      <c r="C634" s="228">
        <v>21402111</v>
      </c>
      <c r="D634" s="229" t="s">
        <v>842</v>
      </c>
      <c r="E634" s="111" t="s">
        <v>6</v>
      </c>
      <c r="F634" s="111" t="s">
        <v>250</v>
      </c>
      <c r="G634" s="135">
        <v>0</v>
      </c>
      <c r="H634" s="112"/>
      <c r="I634" s="112">
        <v>0</v>
      </c>
      <c r="J634" s="112"/>
      <c r="K634" s="135">
        <v>0</v>
      </c>
      <c r="L634" s="112"/>
      <c r="M634" s="112">
        <v>0</v>
      </c>
      <c r="N634" s="112"/>
      <c r="O634" s="135"/>
      <c r="P634" s="112"/>
      <c r="Q634" s="112"/>
      <c r="R634" s="112"/>
    </row>
    <row r="635" spans="1:18" s="113" customFormat="1" ht="12" customHeight="1">
      <c r="A635" s="110" t="s">
        <v>8</v>
      </c>
      <c r="B635" s="110" t="s">
        <v>1206</v>
      </c>
      <c r="C635" s="228">
        <v>2140211101</v>
      </c>
      <c r="D635" s="229" t="s">
        <v>76</v>
      </c>
      <c r="E635" s="111" t="s">
        <v>6</v>
      </c>
      <c r="F635" s="111" t="s">
        <v>251</v>
      </c>
      <c r="G635" s="135">
        <v>27990755</v>
      </c>
      <c r="H635" s="112"/>
      <c r="I635" s="112">
        <v>4407.07</v>
      </c>
      <c r="J635" s="112"/>
      <c r="K635" s="135">
        <v>0</v>
      </c>
      <c r="L635" s="112"/>
      <c r="M635" s="112">
        <v>0</v>
      </c>
      <c r="N635" s="112"/>
      <c r="O635" s="135"/>
      <c r="P635" s="112"/>
      <c r="Q635" s="112"/>
      <c r="R635" s="112"/>
    </row>
    <row r="636" spans="1:18" s="113" customFormat="1" ht="12" customHeight="1">
      <c r="A636" s="110" t="s">
        <v>8</v>
      </c>
      <c r="B636" s="110"/>
      <c r="C636" s="228">
        <v>2140211102</v>
      </c>
      <c r="D636" s="229" t="s">
        <v>843</v>
      </c>
      <c r="E636" s="111" t="s">
        <v>6</v>
      </c>
      <c r="F636" s="111" t="s">
        <v>251</v>
      </c>
      <c r="G636" s="135">
        <v>0</v>
      </c>
      <c r="H636" s="112"/>
      <c r="I636" s="112">
        <v>0</v>
      </c>
      <c r="J636" s="112"/>
      <c r="K636" s="135">
        <v>0</v>
      </c>
      <c r="L636" s="112"/>
      <c r="M636" s="112">
        <v>0</v>
      </c>
      <c r="N636" s="112"/>
      <c r="O636" s="135"/>
      <c r="P636" s="112"/>
      <c r="Q636" s="112"/>
      <c r="R636" s="112"/>
    </row>
    <row r="637" spans="1:18" s="113" customFormat="1" ht="12" customHeight="1">
      <c r="A637" s="110" t="s">
        <v>8</v>
      </c>
      <c r="B637" s="110"/>
      <c r="C637" s="228">
        <v>2140211103</v>
      </c>
      <c r="D637" s="229" t="s">
        <v>844</v>
      </c>
      <c r="E637" s="111" t="s">
        <v>6</v>
      </c>
      <c r="F637" s="111" t="s">
        <v>251</v>
      </c>
      <c r="G637" s="135">
        <v>0</v>
      </c>
      <c r="H637" s="112"/>
      <c r="I637" s="112">
        <v>0</v>
      </c>
      <c r="J637" s="112"/>
      <c r="K637" s="135">
        <v>0</v>
      </c>
      <c r="L637" s="112"/>
      <c r="M637" s="112">
        <v>0</v>
      </c>
      <c r="N637" s="112"/>
      <c r="O637" s="135"/>
      <c r="P637" s="112"/>
      <c r="Q637" s="112"/>
      <c r="R637" s="112"/>
    </row>
    <row r="638" spans="1:18" s="113" customFormat="1" ht="12" customHeight="1">
      <c r="A638" s="110" t="s">
        <v>8</v>
      </c>
      <c r="B638" s="110" t="s">
        <v>286</v>
      </c>
      <c r="C638" s="228">
        <v>2140211104</v>
      </c>
      <c r="D638" s="229" t="s">
        <v>845</v>
      </c>
      <c r="E638" s="111" t="s">
        <v>6</v>
      </c>
      <c r="F638" s="111" t="s">
        <v>251</v>
      </c>
      <c r="G638" s="135">
        <v>61296315</v>
      </c>
      <c r="H638" s="112"/>
      <c r="I638" s="112">
        <v>9650.94</v>
      </c>
      <c r="J638" s="112"/>
      <c r="K638" s="135">
        <v>0</v>
      </c>
      <c r="L638" s="112"/>
      <c r="M638" s="112">
        <v>0</v>
      </c>
      <c r="N638" s="112"/>
      <c r="O638" s="135"/>
      <c r="P638" s="112"/>
      <c r="Q638" s="112"/>
      <c r="R638" s="112"/>
    </row>
    <row r="639" spans="1:18" s="113" customFormat="1" ht="12" customHeight="1">
      <c r="A639" s="110" t="s">
        <v>8</v>
      </c>
      <c r="B639" s="110"/>
      <c r="C639" s="228">
        <v>2140211105</v>
      </c>
      <c r="D639" s="229" t="s">
        <v>846</v>
      </c>
      <c r="E639" s="111" t="s">
        <v>6</v>
      </c>
      <c r="F639" s="111" t="s">
        <v>251</v>
      </c>
      <c r="G639" s="135">
        <v>0</v>
      </c>
      <c r="H639" s="112"/>
      <c r="I639" s="112">
        <v>0</v>
      </c>
      <c r="J639" s="112"/>
      <c r="K639" s="135">
        <v>0</v>
      </c>
      <c r="L639" s="112"/>
      <c r="M639" s="112">
        <v>0</v>
      </c>
      <c r="N639" s="112"/>
      <c r="O639" s="135"/>
      <c r="P639" s="112"/>
      <c r="Q639" s="112"/>
      <c r="R639" s="112"/>
    </row>
    <row r="640" spans="1:18" s="113" customFormat="1" ht="12" customHeight="1">
      <c r="A640" s="110" t="s">
        <v>8</v>
      </c>
      <c r="B640" s="110"/>
      <c r="C640" s="228">
        <v>2140211106</v>
      </c>
      <c r="D640" s="229" t="s">
        <v>847</v>
      </c>
      <c r="E640" s="111" t="s">
        <v>6</v>
      </c>
      <c r="F640" s="111" t="s">
        <v>251</v>
      </c>
      <c r="G640" s="135">
        <v>0</v>
      </c>
      <c r="H640" s="112"/>
      <c r="I640" s="112">
        <v>0</v>
      </c>
      <c r="J640" s="112"/>
      <c r="K640" s="135">
        <v>0</v>
      </c>
      <c r="L640" s="112"/>
      <c r="M640" s="112">
        <v>0</v>
      </c>
      <c r="N640" s="112"/>
      <c r="O640" s="135"/>
      <c r="P640" s="112"/>
      <c r="Q640" s="112"/>
      <c r="R640" s="112"/>
    </row>
    <row r="641" spans="1:18" s="113" customFormat="1" ht="12" customHeight="1">
      <c r="A641" s="110" t="s">
        <v>8</v>
      </c>
      <c r="B641" s="110"/>
      <c r="C641" s="228">
        <v>2140211107</v>
      </c>
      <c r="D641" s="229" t="s">
        <v>848</v>
      </c>
      <c r="E641" s="111" t="s">
        <v>6</v>
      </c>
      <c r="F641" s="111" t="s">
        <v>251</v>
      </c>
      <c r="G641" s="135">
        <v>0</v>
      </c>
      <c r="H641" s="112"/>
      <c r="I641" s="112">
        <v>0</v>
      </c>
      <c r="J641" s="112"/>
      <c r="K641" s="135">
        <v>0</v>
      </c>
      <c r="L641" s="112"/>
      <c r="M641" s="112">
        <v>0</v>
      </c>
      <c r="N641" s="112"/>
      <c r="O641" s="135"/>
      <c r="P641" s="112"/>
      <c r="Q641" s="112"/>
      <c r="R641" s="112"/>
    </row>
    <row r="642" spans="1:18" s="113" customFormat="1" ht="12" customHeight="1">
      <c r="A642" s="110" t="s">
        <v>8</v>
      </c>
      <c r="B642" s="110"/>
      <c r="C642" s="228">
        <v>2140211108</v>
      </c>
      <c r="D642" s="229" t="s">
        <v>849</v>
      </c>
      <c r="E642" s="111" t="s">
        <v>6</v>
      </c>
      <c r="F642" s="111" t="s">
        <v>251</v>
      </c>
      <c r="G642" s="135">
        <v>0</v>
      </c>
      <c r="H642" s="112"/>
      <c r="I642" s="112">
        <v>0</v>
      </c>
      <c r="J642" s="112"/>
      <c r="K642" s="135">
        <v>0</v>
      </c>
      <c r="L642" s="112"/>
      <c r="M642" s="112">
        <v>0</v>
      </c>
      <c r="N642" s="112"/>
      <c r="O642" s="135"/>
      <c r="P642" s="112"/>
      <c r="Q642" s="112"/>
      <c r="R642" s="112"/>
    </row>
    <row r="643" spans="1:18" s="113" customFormat="1" ht="12" customHeight="1">
      <c r="A643" s="110" t="s">
        <v>8</v>
      </c>
      <c r="B643" s="110"/>
      <c r="C643" s="228">
        <v>21403</v>
      </c>
      <c r="D643" s="229" t="s">
        <v>166</v>
      </c>
      <c r="E643" s="111" t="s">
        <v>6</v>
      </c>
      <c r="F643" s="111" t="s">
        <v>250</v>
      </c>
      <c r="G643" s="135">
        <v>0</v>
      </c>
      <c r="H643" s="112"/>
      <c r="I643" s="112">
        <v>0</v>
      </c>
      <c r="J643" s="112"/>
      <c r="K643" s="135">
        <v>0</v>
      </c>
      <c r="L643" s="112"/>
      <c r="M643" s="112">
        <v>0</v>
      </c>
      <c r="N643" s="112"/>
      <c r="O643" s="135"/>
      <c r="P643" s="112"/>
      <c r="Q643" s="112"/>
      <c r="R643" s="112"/>
    </row>
    <row r="644" spans="1:18" s="113" customFormat="1" ht="12" customHeight="1">
      <c r="A644" s="110" t="s">
        <v>8</v>
      </c>
      <c r="B644" s="110"/>
      <c r="C644" s="228">
        <v>214031</v>
      </c>
      <c r="D644" s="229" t="s">
        <v>453</v>
      </c>
      <c r="E644" s="111" t="s">
        <v>6</v>
      </c>
      <c r="F644" s="111" t="s">
        <v>250</v>
      </c>
      <c r="G644" s="135">
        <v>0</v>
      </c>
      <c r="H644" s="112"/>
      <c r="I644" s="112">
        <v>0</v>
      </c>
      <c r="J644" s="112"/>
      <c r="K644" s="135">
        <v>0</v>
      </c>
      <c r="L644" s="112"/>
      <c r="M644" s="112">
        <v>0</v>
      </c>
      <c r="N644" s="112"/>
      <c r="O644" s="135"/>
      <c r="P644" s="112"/>
      <c r="Q644" s="112"/>
      <c r="R644" s="112"/>
    </row>
    <row r="645" spans="1:18" s="113" customFormat="1" ht="12" customHeight="1">
      <c r="A645" s="110" t="s">
        <v>8</v>
      </c>
      <c r="B645" s="110"/>
      <c r="C645" s="228">
        <v>2140311</v>
      </c>
      <c r="D645" s="229" t="s">
        <v>453</v>
      </c>
      <c r="E645" s="111" t="s">
        <v>6</v>
      </c>
      <c r="F645" s="111" t="s">
        <v>250</v>
      </c>
      <c r="G645" s="135">
        <v>0</v>
      </c>
      <c r="H645" s="112"/>
      <c r="I645" s="112">
        <v>0</v>
      </c>
      <c r="J645" s="112"/>
      <c r="K645" s="135">
        <v>0</v>
      </c>
      <c r="L645" s="112"/>
      <c r="M645" s="112">
        <v>0</v>
      </c>
      <c r="N645" s="112"/>
      <c r="O645" s="135"/>
      <c r="P645" s="112"/>
      <c r="Q645" s="112"/>
      <c r="R645" s="112"/>
    </row>
    <row r="646" spans="1:18" s="113" customFormat="1" ht="12" customHeight="1">
      <c r="A646" s="110" t="s">
        <v>8</v>
      </c>
      <c r="B646" s="110"/>
      <c r="C646" s="228">
        <v>21403111</v>
      </c>
      <c r="D646" s="229" t="s">
        <v>453</v>
      </c>
      <c r="E646" s="111" t="s">
        <v>6</v>
      </c>
      <c r="F646" s="111" t="s">
        <v>250</v>
      </c>
      <c r="G646" s="135">
        <v>0</v>
      </c>
      <c r="H646" s="112"/>
      <c r="I646" s="112">
        <v>0</v>
      </c>
      <c r="J646" s="112"/>
      <c r="K646" s="135">
        <v>0</v>
      </c>
      <c r="L646" s="112"/>
      <c r="M646" s="112">
        <v>0</v>
      </c>
      <c r="N646" s="112"/>
      <c r="O646" s="135"/>
      <c r="P646" s="112"/>
      <c r="Q646" s="112"/>
      <c r="R646" s="112"/>
    </row>
    <row r="647" spans="1:18" s="113" customFormat="1" ht="12" customHeight="1">
      <c r="A647" s="110" t="s">
        <v>8</v>
      </c>
      <c r="B647" s="110" t="s">
        <v>285</v>
      </c>
      <c r="C647" s="228">
        <v>2140311101</v>
      </c>
      <c r="D647" s="229" t="s">
        <v>850</v>
      </c>
      <c r="E647" s="111" t="s">
        <v>163</v>
      </c>
      <c r="F647" s="111" t="s">
        <v>251</v>
      </c>
      <c r="G647" s="135">
        <v>31756714</v>
      </c>
      <c r="H647" s="112"/>
      <c r="I647" s="112">
        <v>5000.01</v>
      </c>
      <c r="J647" s="112"/>
      <c r="K647" s="135">
        <v>0</v>
      </c>
      <c r="L647" s="112"/>
      <c r="M647" s="112">
        <v>0</v>
      </c>
      <c r="N647" s="112"/>
      <c r="O647" s="135"/>
      <c r="P647" s="112"/>
      <c r="Q647" s="112"/>
      <c r="R647" s="112"/>
    </row>
    <row r="648" spans="1:18" s="113" customFormat="1" ht="12" customHeight="1">
      <c r="A648" s="110" t="s">
        <v>8</v>
      </c>
      <c r="B648" s="110"/>
      <c r="C648" s="228">
        <v>2140311102</v>
      </c>
      <c r="D648" s="229" t="s">
        <v>851</v>
      </c>
      <c r="E648" s="111" t="s">
        <v>6</v>
      </c>
      <c r="F648" s="111" t="s">
        <v>251</v>
      </c>
      <c r="G648" s="135">
        <v>0</v>
      </c>
      <c r="H648" s="112"/>
      <c r="I648" s="112">
        <v>0</v>
      </c>
      <c r="J648" s="112"/>
      <c r="K648" s="135">
        <v>0</v>
      </c>
      <c r="L648" s="112"/>
      <c r="M648" s="112">
        <v>0</v>
      </c>
      <c r="N648" s="112"/>
      <c r="O648" s="135"/>
      <c r="P648" s="112"/>
      <c r="Q648" s="112"/>
      <c r="R648" s="112"/>
    </row>
    <row r="649" spans="1:18" s="113" customFormat="1" ht="12" customHeight="1">
      <c r="A649" s="110" t="s">
        <v>8</v>
      </c>
      <c r="B649" s="110"/>
      <c r="C649" s="228">
        <v>2140311103</v>
      </c>
      <c r="D649" s="229" t="s">
        <v>852</v>
      </c>
      <c r="E649" s="111" t="s">
        <v>6</v>
      </c>
      <c r="F649" s="111" t="s">
        <v>251</v>
      </c>
      <c r="G649" s="135">
        <v>0</v>
      </c>
      <c r="H649" s="112"/>
      <c r="I649" s="112">
        <v>0</v>
      </c>
      <c r="J649" s="112"/>
      <c r="K649" s="135">
        <v>0</v>
      </c>
      <c r="L649" s="112"/>
      <c r="M649" s="112">
        <v>0</v>
      </c>
      <c r="N649" s="112"/>
      <c r="O649" s="135"/>
      <c r="P649" s="112"/>
      <c r="Q649" s="112"/>
      <c r="R649" s="112"/>
    </row>
    <row r="650" spans="1:18" s="113" customFormat="1" ht="12" customHeight="1">
      <c r="A650" s="110" t="s">
        <v>8</v>
      </c>
      <c r="B650" s="110"/>
      <c r="C650" s="228">
        <v>2140311104</v>
      </c>
      <c r="D650" s="229" t="s">
        <v>853</v>
      </c>
      <c r="E650" s="111" t="s">
        <v>6</v>
      </c>
      <c r="F650" s="111" t="s">
        <v>251</v>
      </c>
      <c r="G650" s="135">
        <v>0</v>
      </c>
      <c r="H650" s="112"/>
      <c r="I650" s="112">
        <v>0</v>
      </c>
      <c r="J650" s="112"/>
      <c r="K650" s="135">
        <v>0</v>
      </c>
      <c r="L650" s="112"/>
      <c r="M650" s="112">
        <v>0</v>
      </c>
      <c r="N650" s="112"/>
      <c r="O650" s="135"/>
      <c r="P650" s="112"/>
      <c r="Q650" s="112"/>
      <c r="R650" s="112"/>
    </row>
    <row r="651" spans="1:18" s="113" customFormat="1" ht="12" customHeight="1">
      <c r="A651" s="110" t="s">
        <v>8</v>
      </c>
      <c r="B651" s="110" t="s">
        <v>285</v>
      </c>
      <c r="C651" s="228">
        <v>2140311199</v>
      </c>
      <c r="D651" s="229" t="s">
        <v>397</v>
      </c>
      <c r="E651" s="111" t="s">
        <v>6</v>
      </c>
      <c r="F651" s="111" t="s">
        <v>251</v>
      </c>
      <c r="G651" s="135">
        <v>0</v>
      </c>
      <c r="H651" s="112"/>
      <c r="I651" s="112">
        <v>0</v>
      </c>
      <c r="J651" s="112"/>
      <c r="K651" s="135">
        <v>20000000</v>
      </c>
      <c r="L651" s="112"/>
      <c r="M651" s="112">
        <v>2881.16</v>
      </c>
      <c r="N651" s="112"/>
      <c r="O651" s="135"/>
      <c r="P651" s="112"/>
      <c r="Q651" s="112"/>
      <c r="R651" s="112"/>
    </row>
    <row r="652" spans="1:18" s="113" customFormat="1" ht="12" customHeight="1">
      <c r="A652" s="110" t="s">
        <v>8</v>
      </c>
      <c r="B652" s="110"/>
      <c r="C652" s="228">
        <v>21404</v>
      </c>
      <c r="D652" s="229" t="s">
        <v>396</v>
      </c>
      <c r="E652" s="111" t="s">
        <v>6</v>
      </c>
      <c r="F652" s="111" t="s">
        <v>250</v>
      </c>
      <c r="G652" s="135">
        <v>0</v>
      </c>
      <c r="H652" s="112"/>
      <c r="I652" s="112">
        <v>0</v>
      </c>
      <c r="J652" s="112"/>
      <c r="K652" s="135">
        <v>0</v>
      </c>
      <c r="L652" s="112"/>
      <c r="M652" s="112">
        <v>0</v>
      </c>
      <c r="N652" s="112"/>
      <c r="O652" s="135"/>
      <c r="P652" s="112"/>
      <c r="Q652" s="112"/>
      <c r="R652" s="112"/>
    </row>
    <row r="653" spans="1:18" s="113" customFormat="1" ht="12" customHeight="1">
      <c r="A653" s="110" t="s">
        <v>8</v>
      </c>
      <c r="B653" s="110"/>
      <c r="C653" s="228">
        <v>214041</v>
      </c>
      <c r="D653" s="229" t="s">
        <v>396</v>
      </c>
      <c r="E653" s="111" t="s">
        <v>6</v>
      </c>
      <c r="F653" s="111" t="s">
        <v>250</v>
      </c>
      <c r="G653" s="135">
        <v>0</v>
      </c>
      <c r="H653" s="112"/>
      <c r="I653" s="112">
        <v>0</v>
      </c>
      <c r="J653" s="112"/>
      <c r="K653" s="135">
        <v>0</v>
      </c>
      <c r="L653" s="112"/>
      <c r="M653" s="112">
        <v>0</v>
      </c>
      <c r="N653" s="112"/>
      <c r="O653" s="135"/>
      <c r="P653" s="112"/>
      <c r="Q653" s="112"/>
      <c r="R653" s="112"/>
    </row>
    <row r="654" spans="1:18" s="113" customFormat="1" ht="12" customHeight="1">
      <c r="A654" s="110" t="s">
        <v>8</v>
      </c>
      <c r="B654" s="110"/>
      <c r="C654" s="228">
        <v>2140411</v>
      </c>
      <c r="D654" s="229" t="s">
        <v>396</v>
      </c>
      <c r="E654" s="111" t="s">
        <v>6</v>
      </c>
      <c r="F654" s="111" t="s">
        <v>250</v>
      </c>
      <c r="G654" s="135">
        <v>0</v>
      </c>
      <c r="H654" s="112"/>
      <c r="I654" s="112">
        <v>0</v>
      </c>
      <c r="J654" s="112"/>
      <c r="K654" s="135">
        <v>0</v>
      </c>
      <c r="L654" s="112"/>
      <c r="M654" s="112">
        <v>0</v>
      </c>
      <c r="N654" s="112"/>
      <c r="O654" s="135"/>
      <c r="P654" s="112"/>
      <c r="Q654" s="112"/>
      <c r="R654" s="112"/>
    </row>
    <row r="655" spans="1:18" s="113" customFormat="1" ht="12" customHeight="1">
      <c r="A655" s="110" t="s">
        <v>8</v>
      </c>
      <c r="B655" s="110"/>
      <c r="C655" s="228">
        <v>21404111</v>
      </c>
      <c r="D655" s="229" t="s">
        <v>396</v>
      </c>
      <c r="E655" s="111" t="s">
        <v>6</v>
      </c>
      <c r="F655" s="111" t="s">
        <v>250</v>
      </c>
      <c r="G655" s="135">
        <v>0</v>
      </c>
      <c r="H655" s="112"/>
      <c r="I655" s="112">
        <v>0</v>
      </c>
      <c r="J655" s="112"/>
      <c r="K655" s="135">
        <v>0</v>
      </c>
      <c r="L655" s="112"/>
      <c r="M655" s="112">
        <v>0</v>
      </c>
      <c r="N655" s="112"/>
      <c r="O655" s="135"/>
      <c r="P655" s="112"/>
      <c r="Q655" s="112"/>
      <c r="R655" s="112"/>
    </row>
    <row r="656" spans="1:18" s="113" customFormat="1" ht="12" customHeight="1">
      <c r="A656" s="110" t="s">
        <v>8</v>
      </c>
      <c r="B656" s="110"/>
      <c r="C656" s="228">
        <v>2140411101</v>
      </c>
      <c r="D656" s="229" t="s">
        <v>854</v>
      </c>
      <c r="E656" s="111" t="s">
        <v>6</v>
      </c>
      <c r="F656" s="111" t="s">
        <v>251</v>
      </c>
      <c r="G656" s="135">
        <v>0</v>
      </c>
      <c r="H656" s="112"/>
      <c r="I656" s="112">
        <v>0</v>
      </c>
      <c r="J656" s="112"/>
      <c r="K656" s="135">
        <v>0</v>
      </c>
      <c r="L656" s="112"/>
      <c r="M656" s="112">
        <v>0</v>
      </c>
      <c r="N656" s="112"/>
      <c r="O656" s="135"/>
      <c r="P656" s="112"/>
      <c r="Q656" s="112"/>
      <c r="R656" s="112"/>
    </row>
    <row r="657" spans="1:18" s="113" customFormat="1" ht="12" customHeight="1">
      <c r="A657" s="110" t="s">
        <v>8</v>
      </c>
      <c r="B657" s="110"/>
      <c r="C657" s="228">
        <v>2140411102</v>
      </c>
      <c r="D657" s="229" t="s">
        <v>855</v>
      </c>
      <c r="E657" s="111" t="s">
        <v>6</v>
      </c>
      <c r="F657" s="111" t="s">
        <v>251</v>
      </c>
      <c r="G657" s="135">
        <v>0</v>
      </c>
      <c r="H657" s="112"/>
      <c r="I657" s="112">
        <v>0</v>
      </c>
      <c r="J657" s="112"/>
      <c r="K657" s="135">
        <v>0</v>
      </c>
      <c r="L657" s="112"/>
      <c r="M657" s="112">
        <v>0</v>
      </c>
      <c r="N657" s="112"/>
      <c r="O657" s="135"/>
      <c r="P657" s="112"/>
      <c r="Q657" s="112"/>
      <c r="R657" s="112"/>
    </row>
    <row r="658" spans="1:18" s="113" customFormat="1" ht="12" customHeight="1">
      <c r="A658" s="110" t="s">
        <v>8</v>
      </c>
      <c r="B658" s="110"/>
      <c r="C658" s="228">
        <v>2140411103</v>
      </c>
      <c r="D658" s="229" t="s">
        <v>856</v>
      </c>
      <c r="E658" s="111" t="s">
        <v>6</v>
      </c>
      <c r="F658" s="111" t="s">
        <v>251</v>
      </c>
      <c r="G658" s="135">
        <v>0</v>
      </c>
      <c r="H658" s="112"/>
      <c r="I658" s="112">
        <v>0</v>
      </c>
      <c r="J658" s="112"/>
      <c r="K658" s="135">
        <v>0</v>
      </c>
      <c r="L658" s="112"/>
      <c r="M658" s="112">
        <v>0</v>
      </c>
      <c r="N658" s="112"/>
      <c r="O658" s="135"/>
      <c r="P658" s="112"/>
      <c r="Q658" s="112"/>
      <c r="R658" s="112"/>
    </row>
    <row r="659" spans="1:18" s="113" customFormat="1" ht="12" customHeight="1">
      <c r="A659" s="110" t="s">
        <v>8</v>
      </c>
      <c r="B659" s="110"/>
      <c r="C659" s="228">
        <v>2140411104</v>
      </c>
      <c r="D659" s="229" t="s">
        <v>857</v>
      </c>
      <c r="E659" s="111" t="s">
        <v>6</v>
      </c>
      <c r="F659" s="111" t="s">
        <v>251</v>
      </c>
      <c r="G659" s="135">
        <v>0</v>
      </c>
      <c r="H659" s="112"/>
      <c r="I659" s="112">
        <v>0</v>
      </c>
      <c r="J659" s="112"/>
      <c r="K659" s="135">
        <v>0</v>
      </c>
      <c r="L659" s="112"/>
      <c r="M659" s="112">
        <v>0</v>
      </c>
      <c r="N659" s="112"/>
      <c r="O659" s="135"/>
      <c r="P659" s="112"/>
      <c r="Q659" s="112"/>
      <c r="R659" s="112"/>
    </row>
    <row r="660" spans="1:18" s="113" customFormat="1" ht="12" customHeight="1">
      <c r="A660" s="110" t="s">
        <v>8</v>
      </c>
      <c r="B660" s="110"/>
      <c r="C660" s="228">
        <v>2140411105</v>
      </c>
      <c r="D660" s="229" t="s">
        <v>858</v>
      </c>
      <c r="E660" s="111" t="s">
        <v>6</v>
      </c>
      <c r="F660" s="111" t="s">
        <v>251</v>
      </c>
      <c r="G660" s="135">
        <v>0</v>
      </c>
      <c r="H660" s="112"/>
      <c r="I660" s="112">
        <v>0</v>
      </c>
      <c r="J660" s="112"/>
      <c r="K660" s="135">
        <v>0</v>
      </c>
      <c r="L660" s="112"/>
      <c r="M660" s="112">
        <v>0</v>
      </c>
      <c r="N660" s="112"/>
      <c r="O660" s="135"/>
      <c r="P660" s="112"/>
      <c r="Q660" s="112"/>
      <c r="R660" s="112"/>
    </row>
    <row r="661" spans="1:18" s="113" customFormat="1" ht="12" customHeight="1">
      <c r="A661" s="110" t="s">
        <v>8</v>
      </c>
      <c r="B661" s="110"/>
      <c r="C661" s="228">
        <v>2140411106</v>
      </c>
      <c r="D661" s="229" t="s">
        <v>859</v>
      </c>
      <c r="E661" s="111" t="s">
        <v>6</v>
      </c>
      <c r="F661" s="111" t="s">
        <v>251</v>
      </c>
      <c r="G661" s="135">
        <v>0</v>
      </c>
      <c r="H661" s="112"/>
      <c r="I661" s="112">
        <v>0</v>
      </c>
      <c r="J661" s="112"/>
      <c r="K661" s="135">
        <v>0</v>
      </c>
      <c r="L661" s="112"/>
      <c r="M661" s="112">
        <v>0</v>
      </c>
      <c r="N661" s="112"/>
      <c r="O661" s="135"/>
      <c r="P661" s="112"/>
      <c r="Q661" s="112"/>
      <c r="R661" s="112"/>
    </row>
    <row r="662" spans="1:18" s="113" customFormat="1" ht="12" customHeight="1">
      <c r="A662" s="110" t="s">
        <v>8</v>
      </c>
      <c r="B662" s="110"/>
      <c r="C662" s="228">
        <v>2140411107</v>
      </c>
      <c r="D662" s="229" t="s">
        <v>860</v>
      </c>
      <c r="E662" s="111" t="s">
        <v>6</v>
      </c>
      <c r="F662" s="111" t="s">
        <v>251</v>
      </c>
      <c r="G662" s="135">
        <v>0</v>
      </c>
      <c r="H662" s="112"/>
      <c r="I662" s="112">
        <v>0</v>
      </c>
      <c r="J662" s="112"/>
      <c r="K662" s="135">
        <v>0</v>
      </c>
      <c r="L662" s="112"/>
      <c r="M662" s="112">
        <v>0</v>
      </c>
      <c r="N662" s="112"/>
      <c r="O662" s="135"/>
      <c r="P662" s="112"/>
      <c r="Q662" s="112"/>
      <c r="R662" s="112"/>
    </row>
    <row r="663" spans="1:18" s="113" customFormat="1" ht="12" customHeight="1">
      <c r="A663" s="110" t="s">
        <v>8</v>
      </c>
      <c r="B663" s="110"/>
      <c r="C663" s="228">
        <v>2140411108</v>
      </c>
      <c r="D663" s="229" t="s">
        <v>861</v>
      </c>
      <c r="E663" s="111" t="s">
        <v>6</v>
      </c>
      <c r="F663" s="111" t="s">
        <v>251</v>
      </c>
      <c r="G663" s="135">
        <v>0</v>
      </c>
      <c r="H663" s="112"/>
      <c r="I663" s="112">
        <v>0</v>
      </c>
      <c r="J663" s="112"/>
      <c r="K663" s="135">
        <v>0</v>
      </c>
      <c r="L663" s="112"/>
      <c r="M663" s="112">
        <v>0</v>
      </c>
      <c r="N663" s="112"/>
      <c r="O663" s="135"/>
      <c r="P663" s="112"/>
      <c r="Q663" s="112"/>
      <c r="R663" s="112"/>
    </row>
    <row r="664" spans="1:18" s="113" customFormat="1" ht="12" customHeight="1">
      <c r="A664" s="110" t="s">
        <v>8</v>
      </c>
      <c r="B664" s="110"/>
      <c r="C664" s="228">
        <v>2140411109</v>
      </c>
      <c r="D664" s="229" t="s">
        <v>862</v>
      </c>
      <c r="E664" s="111" t="s">
        <v>6</v>
      </c>
      <c r="F664" s="111" t="s">
        <v>251</v>
      </c>
      <c r="G664" s="135">
        <v>0</v>
      </c>
      <c r="H664" s="112"/>
      <c r="I664" s="112">
        <v>0</v>
      </c>
      <c r="J664" s="112"/>
      <c r="K664" s="135">
        <v>0</v>
      </c>
      <c r="L664" s="112"/>
      <c r="M664" s="112">
        <v>0</v>
      </c>
      <c r="N664" s="112"/>
      <c r="O664" s="135"/>
      <c r="P664" s="112"/>
      <c r="Q664" s="112"/>
      <c r="R664" s="112"/>
    </row>
    <row r="665" spans="1:18" s="113" customFormat="1" ht="12" customHeight="1">
      <c r="A665" s="110" t="s">
        <v>8</v>
      </c>
      <c r="B665" s="110"/>
      <c r="C665" s="228">
        <v>2140411110</v>
      </c>
      <c r="D665" s="229" t="s">
        <v>863</v>
      </c>
      <c r="E665" s="111" t="s">
        <v>6</v>
      </c>
      <c r="F665" s="111" t="s">
        <v>251</v>
      </c>
      <c r="G665" s="135">
        <v>0</v>
      </c>
      <c r="H665" s="112"/>
      <c r="I665" s="112">
        <v>0</v>
      </c>
      <c r="J665" s="112"/>
      <c r="K665" s="135">
        <v>0</v>
      </c>
      <c r="L665" s="112"/>
      <c r="M665" s="112">
        <v>0</v>
      </c>
      <c r="N665" s="112"/>
      <c r="O665" s="135"/>
      <c r="P665" s="112"/>
      <c r="Q665" s="112"/>
      <c r="R665" s="112"/>
    </row>
    <row r="666" spans="1:18" s="113" customFormat="1" ht="12" customHeight="1">
      <c r="A666" s="110" t="s">
        <v>8</v>
      </c>
      <c r="B666" s="110"/>
      <c r="C666" s="228">
        <v>2140411111</v>
      </c>
      <c r="D666" s="229" t="s">
        <v>864</v>
      </c>
      <c r="E666" s="111" t="s">
        <v>6</v>
      </c>
      <c r="F666" s="111" t="s">
        <v>251</v>
      </c>
      <c r="G666" s="135">
        <v>0</v>
      </c>
      <c r="H666" s="112"/>
      <c r="I666" s="112">
        <v>0</v>
      </c>
      <c r="J666" s="112"/>
      <c r="K666" s="135">
        <v>0</v>
      </c>
      <c r="L666" s="112"/>
      <c r="M666" s="112">
        <v>0</v>
      </c>
      <c r="N666" s="112"/>
      <c r="O666" s="135"/>
      <c r="P666" s="112"/>
      <c r="Q666" s="112"/>
      <c r="R666" s="112"/>
    </row>
    <row r="667" spans="1:18" s="113" customFormat="1" ht="12" customHeight="1">
      <c r="A667" s="110" t="s">
        <v>8</v>
      </c>
      <c r="B667" s="110"/>
      <c r="C667" s="228">
        <v>2140411112</v>
      </c>
      <c r="D667" s="229" t="s">
        <v>865</v>
      </c>
      <c r="E667" s="111" t="s">
        <v>6</v>
      </c>
      <c r="F667" s="111" t="s">
        <v>251</v>
      </c>
      <c r="G667" s="135">
        <v>0</v>
      </c>
      <c r="H667" s="112"/>
      <c r="I667" s="112">
        <v>0</v>
      </c>
      <c r="J667" s="112"/>
      <c r="K667" s="135">
        <v>0</v>
      </c>
      <c r="L667" s="112"/>
      <c r="M667" s="112">
        <v>0</v>
      </c>
      <c r="N667" s="112"/>
      <c r="O667" s="135"/>
      <c r="P667" s="112"/>
      <c r="Q667" s="112"/>
      <c r="R667" s="112"/>
    </row>
    <row r="668" spans="1:18" s="113" customFormat="1" ht="12" customHeight="1">
      <c r="A668" s="110" t="s">
        <v>8</v>
      </c>
      <c r="B668" s="110"/>
      <c r="C668" s="228">
        <v>21405</v>
      </c>
      <c r="D668" s="229" t="s">
        <v>166</v>
      </c>
      <c r="E668" s="111" t="s">
        <v>6</v>
      </c>
      <c r="F668" s="111" t="s">
        <v>250</v>
      </c>
      <c r="G668" s="135">
        <v>0</v>
      </c>
      <c r="H668" s="112"/>
      <c r="I668" s="112">
        <v>0</v>
      </c>
      <c r="J668" s="112"/>
      <c r="K668" s="135">
        <v>0</v>
      </c>
      <c r="L668" s="112"/>
      <c r="M668" s="112">
        <v>0</v>
      </c>
      <c r="N668" s="112"/>
      <c r="O668" s="135"/>
      <c r="P668" s="112"/>
      <c r="Q668" s="112"/>
      <c r="R668" s="112"/>
    </row>
    <row r="669" spans="1:18" s="113" customFormat="1" ht="12" customHeight="1">
      <c r="A669" s="110" t="s">
        <v>8</v>
      </c>
      <c r="B669" s="110"/>
      <c r="C669" s="228">
        <v>214051</v>
      </c>
      <c r="D669" s="229" t="s">
        <v>166</v>
      </c>
      <c r="E669" s="111" t="s">
        <v>6</v>
      </c>
      <c r="F669" s="111" t="s">
        <v>250</v>
      </c>
      <c r="G669" s="135">
        <v>0</v>
      </c>
      <c r="H669" s="112"/>
      <c r="I669" s="112">
        <v>0</v>
      </c>
      <c r="J669" s="112"/>
      <c r="K669" s="135">
        <v>0</v>
      </c>
      <c r="L669" s="112"/>
      <c r="M669" s="112">
        <v>0</v>
      </c>
      <c r="N669" s="112"/>
      <c r="O669" s="135"/>
      <c r="P669" s="112"/>
      <c r="Q669" s="112"/>
      <c r="R669" s="112"/>
    </row>
    <row r="670" spans="1:18" s="113" customFormat="1" ht="12" customHeight="1">
      <c r="A670" s="110" t="s">
        <v>8</v>
      </c>
      <c r="B670" s="110"/>
      <c r="C670" s="228">
        <v>2140511</v>
      </c>
      <c r="D670" s="229" t="s">
        <v>166</v>
      </c>
      <c r="E670" s="111" t="s">
        <v>6</v>
      </c>
      <c r="F670" s="111" t="s">
        <v>250</v>
      </c>
      <c r="G670" s="135">
        <v>0</v>
      </c>
      <c r="H670" s="112"/>
      <c r="I670" s="112">
        <v>0</v>
      </c>
      <c r="J670" s="112"/>
      <c r="K670" s="135">
        <v>0</v>
      </c>
      <c r="L670" s="112"/>
      <c r="M670" s="112">
        <v>0</v>
      </c>
      <c r="N670" s="112"/>
      <c r="O670" s="135"/>
      <c r="P670" s="112"/>
      <c r="Q670" s="112"/>
      <c r="R670" s="112"/>
    </row>
    <row r="671" spans="1:18" s="113" customFormat="1" ht="12" customHeight="1">
      <c r="A671" s="110" t="s">
        <v>8</v>
      </c>
      <c r="B671" s="110"/>
      <c r="C671" s="228">
        <v>21405111</v>
      </c>
      <c r="D671" s="229" t="s">
        <v>1154</v>
      </c>
      <c r="E671" s="111" t="s">
        <v>6</v>
      </c>
      <c r="F671" s="111" t="s">
        <v>250</v>
      </c>
      <c r="G671" s="135">
        <v>0</v>
      </c>
      <c r="H671" s="112"/>
      <c r="I671" s="112">
        <v>0</v>
      </c>
      <c r="J671" s="112"/>
      <c r="K671" s="135">
        <v>0</v>
      </c>
      <c r="L671" s="112"/>
      <c r="M671" s="112">
        <v>0</v>
      </c>
      <c r="N671" s="112"/>
      <c r="O671" s="135"/>
      <c r="P671" s="112"/>
      <c r="Q671" s="112"/>
      <c r="R671" s="112"/>
    </row>
    <row r="672" spans="1:18" s="113" customFormat="1" ht="12" customHeight="1">
      <c r="A672" s="110" t="s">
        <v>8</v>
      </c>
      <c r="B672" s="110" t="s">
        <v>285</v>
      </c>
      <c r="C672" s="228">
        <v>2140511101</v>
      </c>
      <c r="D672" s="229" t="s">
        <v>1155</v>
      </c>
      <c r="E672" s="111" t="s">
        <v>6</v>
      </c>
      <c r="F672" s="111" t="s">
        <v>251</v>
      </c>
      <c r="G672" s="135">
        <v>21829586</v>
      </c>
      <c r="H672" s="112"/>
      <c r="I672" s="112">
        <v>3437.01</v>
      </c>
      <c r="J672" s="112"/>
      <c r="K672" s="135">
        <v>19900000</v>
      </c>
      <c r="L672" s="112"/>
      <c r="M672" s="112">
        <v>2866.75</v>
      </c>
      <c r="N672" s="112"/>
      <c r="O672" s="135"/>
      <c r="P672" s="112"/>
      <c r="Q672" s="112"/>
      <c r="R672" s="112"/>
    </row>
    <row r="673" spans="1:18" s="113" customFormat="1" ht="12" customHeight="1">
      <c r="A673" s="110" t="s">
        <v>8</v>
      </c>
      <c r="B673" s="110" t="s">
        <v>285</v>
      </c>
      <c r="C673" s="228">
        <v>2140511102</v>
      </c>
      <c r="D673" s="229" t="s">
        <v>1156</v>
      </c>
      <c r="E673" s="111" t="s">
        <v>163</v>
      </c>
      <c r="F673" s="111" t="s">
        <v>251</v>
      </c>
      <c r="G673" s="135">
        <v>15942</v>
      </c>
      <c r="H673" s="112"/>
      <c r="I673" s="112">
        <v>2.5100000000000016</v>
      </c>
      <c r="J673" s="112"/>
      <c r="K673" s="135">
        <v>17632</v>
      </c>
      <c r="L673" s="112"/>
      <c r="M673" s="112">
        <v>2.54</v>
      </c>
      <c r="N673" s="112"/>
      <c r="O673" s="135"/>
      <c r="P673" s="112"/>
      <c r="Q673" s="112"/>
      <c r="R673" s="112"/>
    </row>
    <row r="674" spans="1:18" s="113" customFormat="1" ht="12" customHeight="1">
      <c r="A674" s="110" t="s">
        <v>8</v>
      </c>
      <c r="B674" s="110"/>
      <c r="C674" s="228">
        <v>21405112</v>
      </c>
      <c r="D674" s="229" t="s">
        <v>1157</v>
      </c>
      <c r="E674" s="111" t="s">
        <v>6</v>
      </c>
      <c r="F674" s="111" t="s">
        <v>250</v>
      </c>
      <c r="G674" s="135">
        <v>0</v>
      </c>
      <c r="H674" s="112"/>
      <c r="I674" s="112">
        <v>0</v>
      </c>
      <c r="J674" s="112"/>
      <c r="K674" s="135">
        <v>0</v>
      </c>
      <c r="L674" s="112"/>
      <c r="M674" s="112">
        <v>0</v>
      </c>
      <c r="N674" s="112"/>
      <c r="O674" s="135"/>
      <c r="P674" s="112"/>
      <c r="Q674" s="112"/>
      <c r="R674" s="112"/>
    </row>
    <row r="675" spans="1:18" s="113" customFormat="1" ht="12" customHeight="1">
      <c r="A675" s="110" t="s">
        <v>8</v>
      </c>
      <c r="B675" s="110" t="s">
        <v>285</v>
      </c>
      <c r="C675" s="228">
        <v>2140511202</v>
      </c>
      <c r="D675" s="229" t="s">
        <v>1158</v>
      </c>
      <c r="E675" s="111" t="s">
        <v>163</v>
      </c>
      <c r="F675" s="111" t="s">
        <v>251</v>
      </c>
      <c r="G675" s="135">
        <v>42553657</v>
      </c>
      <c r="H675" s="112"/>
      <c r="I675" s="112">
        <v>6699.9599999999991</v>
      </c>
      <c r="J675" s="112"/>
      <c r="K675" s="135">
        <v>33422379</v>
      </c>
      <c r="L675" s="112"/>
      <c r="M675" s="112">
        <v>4814.76</v>
      </c>
      <c r="N675" s="112"/>
      <c r="O675" s="135"/>
      <c r="P675" s="112"/>
      <c r="Q675" s="112"/>
      <c r="R675" s="112"/>
    </row>
    <row r="676" spans="1:18" s="113" customFormat="1" ht="12" customHeight="1">
      <c r="A676" s="110" t="s">
        <v>8</v>
      </c>
      <c r="B676" s="110"/>
      <c r="C676" s="228">
        <v>217</v>
      </c>
      <c r="D676" s="229" t="s">
        <v>866</v>
      </c>
      <c r="E676" s="111" t="s">
        <v>6</v>
      </c>
      <c r="F676" s="111" t="s">
        <v>250</v>
      </c>
      <c r="G676" s="135">
        <v>0</v>
      </c>
      <c r="H676" s="112"/>
      <c r="I676" s="112">
        <v>0</v>
      </c>
      <c r="J676" s="112"/>
      <c r="K676" s="135">
        <v>0</v>
      </c>
      <c r="L676" s="112"/>
      <c r="M676" s="112">
        <v>0</v>
      </c>
      <c r="N676" s="112"/>
      <c r="O676" s="135"/>
      <c r="P676" s="112"/>
      <c r="Q676" s="112"/>
      <c r="R676" s="112"/>
    </row>
    <row r="677" spans="1:18" s="113" customFormat="1" ht="12" customHeight="1">
      <c r="A677" s="110" t="s">
        <v>8</v>
      </c>
      <c r="B677" s="110"/>
      <c r="C677" s="228">
        <v>219</v>
      </c>
      <c r="D677" s="229" t="s">
        <v>866</v>
      </c>
      <c r="E677" s="111" t="s">
        <v>6</v>
      </c>
      <c r="F677" s="111" t="s">
        <v>250</v>
      </c>
      <c r="G677" s="135">
        <v>0</v>
      </c>
      <c r="H677" s="112"/>
      <c r="I677" s="112">
        <v>0</v>
      </c>
      <c r="J677" s="112"/>
      <c r="K677" s="135">
        <v>0</v>
      </c>
      <c r="L677" s="112"/>
      <c r="M677" s="112">
        <v>0</v>
      </c>
      <c r="N677" s="112"/>
      <c r="O677" s="135"/>
      <c r="P677" s="112"/>
      <c r="Q677" s="112"/>
      <c r="R677" s="112"/>
    </row>
    <row r="678" spans="1:18" s="113" customFormat="1" ht="12" customHeight="1">
      <c r="A678" s="110" t="s">
        <v>8</v>
      </c>
      <c r="B678" s="110"/>
      <c r="C678" s="228">
        <v>21901</v>
      </c>
      <c r="D678" s="229" t="s">
        <v>797</v>
      </c>
      <c r="E678" s="111" t="s">
        <v>6</v>
      </c>
      <c r="F678" s="111" t="s">
        <v>250</v>
      </c>
      <c r="G678" s="135">
        <v>0</v>
      </c>
      <c r="H678" s="112"/>
      <c r="I678" s="112">
        <v>0</v>
      </c>
      <c r="J678" s="112"/>
      <c r="K678" s="135">
        <v>0</v>
      </c>
      <c r="L678" s="112"/>
      <c r="M678" s="112">
        <v>0</v>
      </c>
      <c r="N678" s="112"/>
      <c r="O678" s="135"/>
      <c r="P678" s="112"/>
      <c r="Q678" s="112"/>
      <c r="R678" s="112"/>
    </row>
    <row r="679" spans="1:18" s="113" customFormat="1" ht="12" customHeight="1">
      <c r="A679" s="110" t="s">
        <v>8</v>
      </c>
      <c r="B679" s="110"/>
      <c r="C679" s="228">
        <v>22</v>
      </c>
      <c r="D679" s="229" t="s">
        <v>89</v>
      </c>
      <c r="E679" s="111" t="s">
        <v>6</v>
      </c>
      <c r="F679" s="111" t="s">
        <v>250</v>
      </c>
      <c r="G679" s="135">
        <v>0</v>
      </c>
      <c r="H679" s="112"/>
      <c r="I679" s="112">
        <v>0</v>
      </c>
      <c r="J679" s="112"/>
      <c r="K679" s="135">
        <v>0</v>
      </c>
      <c r="L679" s="112"/>
      <c r="M679" s="112">
        <v>0</v>
      </c>
      <c r="N679" s="112"/>
      <c r="O679" s="135"/>
      <c r="P679" s="112"/>
      <c r="Q679" s="112"/>
      <c r="R679" s="112"/>
    </row>
    <row r="680" spans="1:18" s="113" customFormat="1" ht="12" customHeight="1">
      <c r="A680" s="110" t="s">
        <v>8</v>
      </c>
      <c r="B680" s="110"/>
      <c r="C680" s="228">
        <v>222</v>
      </c>
      <c r="D680" s="229" t="s">
        <v>867</v>
      </c>
      <c r="E680" s="111" t="s">
        <v>6</v>
      </c>
      <c r="F680" s="111" t="s">
        <v>250</v>
      </c>
      <c r="G680" s="135">
        <v>0</v>
      </c>
      <c r="H680" s="112"/>
      <c r="I680" s="112">
        <v>0</v>
      </c>
      <c r="J680" s="112"/>
      <c r="K680" s="135">
        <v>0</v>
      </c>
      <c r="L680" s="112"/>
      <c r="M680" s="112">
        <v>0</v>
      </c>
      <c r="N680" s="112"/>
      <c r="O680" s="135"/>
      <c r="P680" s="112"/>
      <c r="Q680" s="112"/>
      <c r="R680" s="112"/>
    </row>
    <row r="681" spans="1:18" s="113" customFormat="1" ht="12" customHeight="1">
      <c r="A681" s="110" t="s">
        <v>8</v>
      </c>
      <c r="B681" s="110"/>
      <c r="C681" s="228">
        <v>22201</v>
      </c>
      <c r="D681" s="229" t="s">
        <v>819</v>
      </c>
      <c r="E681" s="111" t="s">
        <v>6</v>
      </c>
      <c r="F681" s="111" t="s">
        <v>250</v>
      </c>
      <c r="G681" s="135">
        <v>0</v>
      </c>
      <c r="H681" s="112"/>
      <c r="I681" s="112">
        <v>0</v>
      </c>
      <c r="J681" s="112"/>
      <c r="K681" s="135">
        <v>0</v>
      </c>
      <c r="L681" s="112"/>
      <c r="M681" s="112">
        <v>0</v>
      </c>
      <c r="N681" s="112"/>
      <c r="O681" s="135"/>
      <c r="P681" s="112"/>
      <c r="Q681" s="112"/>
      <c r="R681" s="112"/>
    </row>
    <row r="682" spans="1:18" s="113" customFormat="1" ht="12" customHeight="1">
      <c r="A682" s="110" t="s">
        <v>8</v>
      </c>
      <c r="B682" s="110"/>
      <c r="C682" s="228">
        <v>222011</v>
      </c>
      <c r="D682" s="229" t="s">
        <v>819</v>
      </c>
      <c r="E682" s="111" t="s">
        <v>6</v>
      </c>
      <c r="F682" s="111" t="s">
        <v>250</v>
      </c>
      <c r="G682" s="135">
        <v>0</v>
      </c>
      <c r="H682" s="112"/>
      <c r="I682" s="112">
        <v>0</v>
      </c>
      <c r="J682" s="112"/>
      <c r="K682" s="135">
        <v>0</v>
      </c>
      <c r="L682" s="112"/>
      <c r="M682" s="112">
        <v>0</v>
      </c>
      <c r="N682" s="112"/>
      <c r="O682" s="135"/>
      <c r="P682" s="112"/>
      <c r="Q682" s="112"/>
      <c r="R682" s="112"/>
    </row>
    <row r="683" spans="1:18" s="113" customFormat="1" ht="12" customHeight="1">
      <c r="A683" s="110" t="s">
        <v>8</v>
      </c>
      <c r="B683" s="110"/>
      <c r="C683" s="228">
        <v>2220111</v>
      </c>
      <c r="D683" s="229" t="s">
        <v>820</v>
      </c>
      <c r="E683" s="111" t="s">
        <v>6</v>
      </c>
      <c r="F683" s="111" t="s">
        <v>250</v>
      </c>
      <c r="G683" s="135">
        <v>0</v>
      </c>
      <c r="H683" s="112"/>
      <c r="I683" s="112">
        <v>0</v>
      </c>
      <c r="J683" s="112"/>
      <c r="K683" s="135">
        <v>0</v>
      </c>
      <c r="L683" s="112"/>
      <c r="M683" s="112">
        <v>0</v>
      </c>
      <c r="N683" s="112"/>
      <c r="O683" s="135"/>
      <c r="P683" s="112"/>
      <c r="Q683" s="112"/>
      <c r="R683" s="112"/>
    </row>
    <row r="684" spans="1:18" s="113" customFormat="1" ht="12" customHeight="1">
      <c r="A684" s="110" t="s">
        <v>8</v>
      </c>
      <c r="B684" s="110"/>
      <c r="C684" s="228">
        <v>22201111</v>
      </c>
      <c r="D684" s="229" t="s">
        <v>820</v>
      </c>
      <c r="E684" s="111" t="s">
        <v>6</v>
      </c>
      <c r="F684" s="111" t="s">
        <v>250</v>
      </c>
      <c r="G684" s="135">
        <v>0</v>
      </c>
      <c r="H684" s="112"/>
      <c r="I684" s="112">
        <v>0</v>
      </c>
      <c r="J684" s="112"/>
      <c r="K684" s="135">
        <v>0</v>
      </c>
      <c r="L684" s="112"/>
      <c r="M684" s="112">
        <v>0</v>
      </c>
      <c r="N684" s="112"/>
      <c r="O684" s="135"/>
      <c r="P684" s="112"/>
      <c r="Q684" s="112"/>
      <c r="R684" s="112"/>
    </row>
    <row r="685" spans="1:18" s="113" customFormat="1" ht="12" customHeight="1">
      <c r="A685" s="110" t="s">
        <v>8</v>
      </c>
      <c r="B685" s="110"/>
      <c r="C685" s="228">
        <v>2220111101</v>
      </c>
      <c r="D685" s="229" t="s">
        <v>821</v>
      </c>
      <c r="E685" s="111" t="s">
        <v>6</v>
      </c>
      <c r="F685" s="111" t="s">
        <v>251</v>
      </c>
      <c r="G685" s="135">
        <v>0</v>
      </c>
      <c r="H685" s="112"/>
      <c r="I685" s="112">
        <v>0</v>
      </c>
      <c r="J685" s="112"/>
      <c r="K685" s="135">
        <v>0</v>
      </c>
      <c r="L685" s="112"/>
      <c r="M685" s="112">
        <v>0</v>
      </c>
      <c r="N685" s="112"/>
      <c r="O685" s="135"/>
      <c r="P685" s="112"/>
      <c r="Q685" s="112"/>
      <c r="R685" s="112"/>
    </row>
    <row r="686" spans="1:18" s="113" customFormat="1" ht="12" customHeight="1">
      <c r="A686" s="110" t="s">
        <v>8</v>
      </c>
      <c r="B686" s="110"/>
      <c r="C686" s="228">
        <v>2220111102</v>
      </c>
      <c r="D686" s="229" t="s">
        <v>822</v>
      </c>
      <c r="E686" s="111" t="s">
        <v>163</v>
      </c>
      <c r="F686" s="111" t="s">
        <v>251</v>
      </c>
      <c r="G686" s="135">
        <v>0</v>
      </c>
      <c r="H686" s="112"/>
      <c r="I686" s="112">
        <v>0</v>
      </c>
      <c r="J686" s="112"/>
      <c r="K686" s="135">
        <v>0</v>
      </c>
      <c r="L686" s="112"/>
      <c r="M686" s="112">
        <v>0</v>
      </c>
      <c r="N686" s="112"/>
      <c r="O686" s="135"/>
      <c r="P686" s="112"/>
      <c r="Q686" s="112"/>
      <c r="R686" s="112"/>
    </row>
    <row r="687" spans="1:18" s="113" customFormat="1" ht="12" customHeight="1">
      <c r="A687" s="110" t="s">
        <v>8</v>
      </c>
      <c r="B687" s="110"/>
      <c r="C687" s="228">
        <v>2220112</v>
      </c>
      <c r="D687" s="229" t="s">
        <v>823</v>
      </c>
      <c r="E687" s="111" t="s">
        <v>6</v>
      </c>
      <c r="F687" s="111" t="s">
        <v>250</v>
      </c>
      <c r="G687" s="135">
        <v>0</v>
      </c>
      <c r="H687" s="112"/>
      <c r="I687" s="112">
        <v>0</v>
      </c>
      <c r="J687" s="112"/>
      <c r="K687" s="135">
        <v>0</v>
      </c>
      <c r="L687" s="112"/>
      <c r="M687" s="112">
        <v>0</v>
      </c>
      <c r="N687" s="112"/>
      <c r="O687" s="135"/>
      <c r="P687" s="112"/>
      <c r="Q687" s="112"/>
      <c r="R687" s="112"/>
    </row>
    <row r="688" spans="1:18" s="113" customFormat="1" ht="12" customHeight="1">
      <c r="A688" s="110" t="s">
        <v>8</v>
      </c>
      <c r="B688" s="110"/>
      <c r="C688" s="228">
        <v>22201121</v>
      </c>
      <c r="D688" s="229" t="s">
        <v>824</v>
      </c>
      <c r="E688" s="111" t="s">
        <v>6</v>
      </c>
      <c r="F688" s="111" t="s">
        <v>250</v>
      </c>
      <c r="G688" s="135">
        <v>0</v>
      </c>
      <c r="H688" s="112"/>
      <c r="I688" s="112">
        <v>0</v>
      </c>
      <c r="J688" s="112"/>
      <c r="K688" s="135">
        <v>0</v>
      </c>
      <c r="L688" s="112"/>
      <c r="M688" s="112">
        <v>0</v>
      </c>
      <c r="N688" s="112"/>
      <c r="O688" s="135"/>
      <c r="P688" s="112"/>
      <c r="Q688" s="112"/>
      <c r="R688" s="112"/>
    </row>
    <row r="689" spans="1:18" s="113" customFormat="1" ht="12" customHeight="1">
      <c r="A689" s="110" t="s">
        <v>8</v>
      </c>
      <c r="B689" s="110"/>
      <c r="C689" s="228">
        <v>2220112101</v>
      </c>
      <c r="D689" s="229" t="s">
        <v>824</v>
      </c>
      <c r="E689" s="111" t="s">
        <v>6</v>
      </c>
      <c r="F689" s="111" t="s">
        <v>251</v>
      </c>
      <c r="G689" s="135">
        <v>0</v>
      </c>
      <c r="H689" s="112"/>
      <c r="I689" s="112">
        <v>0</v>
      </c>
      <c r="J689" s="112"/>
      <c r="K689" s="135">
        <v>0</v>
      </c>
      <c r="L689" s="112"/>
      <c r="M689" s="112">
        <v>0</v>
      </c>
      <c r="N689" s="112"/>
      <c r="O689" s="135"/>
      <c r="P689" s="112"/>
      <c r="Q689" s="112"/>
      <c r="R689" s="112"/>
    </row>
    <row r="690" spans="1:18" s="113" customFormat="1" ht="12" customHeight="1">
      <c r="A690" s="110" t="s">
        <v>8</v>
      </c>
      <c r="B690" s="110"/>
      <c r="C690" s="228">
        <v>2220112102</v>
      </c>
      <c r="D690" s="229" t="s">
        <v>824</v>
      </c>
      <c r="E690" s="111" t="s">
        <v>6</v>
      </c>
      <c r="F690" s="111" t="s">
        <v>251</v>
      </c>
      <c r="G690" s="135">
        <v>0</v>
      </c>
      <c r="H690" s="112"/>
      <c r="I690" s="112">
        <v>0</v>
      </c>
      <c r="J690" s="112"/>
      <c r="K690" s="135">
        <v>0</v>
      </c>
      <c r="L690" s="112"/>
      <c r="M690" s="112">
        <v>0</v>
      </c>
      <c r="N690" s="112"/>
      <c r="O690" s="135"/>
      <c r="P690" s="112"/>
      <c r="Q690" s="112"/>
      <c r="R690" s="112"/>
    </row>
    <row r="691" spans="1:18" s="113" customFormat="1" ht="12" customHeight="1">
      <c r="A691" s="110" t="s">
        <v>8</v>
      </c>
      <c r="B691" s="110"/>
      <c r="C691" s="228">
        <v>22201122</v>
      </c>
      <c r="D691" s="229" t="s">
        <v>825</v>
      </c>
      <c r="E691" s="111" t="s">
        <v>6</v>
      </c>
      <c r="F691" s="111" t="s">
        <v>250</v>
      </c>
      <c r="G691" s="135">
        <v>0</v>
      </c>
      <c r="H691" s="112"/>
      <c r="I691" s="112">
        <v>0</v>
      </c>
      <c r="J691" s="112"/>
      <c r="K691" s="135">
        <v>0</v>
      </c>
      <c r="L691" s="112"/>
      <c r="M691" s="112">
        <v>0</v>
      </c>
      <c r="N691" s="112"/>
      <c r="O691" s="135"/>
      <c r="P691" s="112"/>
      <c r="Q691" s="112"/>
      <c r="R691" s="112"/>
    </row>
    <row r="692" spans="1:18" s="113" customFormat="1" ht="12" customHeight="1">
      <c r="A692" s="110" t="s">
        <v>8</v>
      </c>
      <c r="B692" s="110"/>
      <c r="C692" s="228">
        <v>2220112201</v>
      </c>
      <c r="D692" s="229" t="s">
        <v>825</v>
      </c>
      <c r="E692" s="111" t="s">
        <v>6</v>
      </c>
      <c r="F692" s="111" t="s">
        <v>251</v>
      </c>
      <c r="G692" s="135">
        <v>0</v>
      </c>
      <c r="H692" s="112"/>
      <c r="I692" s="112">
        <v>0</v>
      </c>
      <c r="J692" s="112"/>
      <c r="K692" s="135">
        <v>0</v>
      </c>
      <c r="L692" s="112"/>
      <c r="M692" s="112">
        <v>0</v>
      </c>
      <c r="N692" s="112"/>
      <c r="O692" s="135"/>
      <c r="P692" s="112"/>
      <c r="Q692" s="112"/>
      <c r="R692" s="112"/>
    </row>
    <row r="693" spans="1:18" s="113" customFormat="1" ht="12" customHeight="1">
      <c r="A693" s="110" t="s">
        <v>8</v>
      </c>
      <c r="B693" s="110"/>
      <c r="C693" s="228">
        <v>2220112202</v>
      </c>
      <c r="D693" s="229" t="s">
        <v>825</v>
      </c>
      <c r="E693" s="111" t="s">
        <v>6</v>
      </c>
      <c r="F693" s="111" t="s">
        <v>251</v>
      </c>
      <c r="G693" s="135">
        <v>0</v>
      </c>
      <c r="H693" s="112"/>
      <c r="I693" s="112">
        <v>0</v>
      </c>
      <c r="J693" s="112"/>
      <c r="K693" s="135">
        <v>0</v>
      </c>
      <c r="L693" s="112"/>
      <c r="M693" s="112">
        <v>0</v>
      </c>
      <c r="N693" s="112"/>
      <c r="O693" s="135"/>
      <c r="P693" s="112"/>
      <c r="Q693" s="112"/>
      <c r="R693" s="112"/>
    </row>
    <row r="694" spans="1:18" s="113" customFormat="1" ht="12" customHeight="1">
      <c r="A694" s="110" t="s">
        <v>8</v>
      </c>
      <c r="B694" s="110"/>
      <c r="C694" s="228">
        <v>229</v>
      </c>
      <c r="D694" s="229" t="s">
        <v>866</v>
      </c>
      <c r="E694" s="111" t="s">
        <v>6</v>
      </c>
      <c r="F694" s="111" t="s">
        <v>250</v>
      </c>
      <c r="G694" s="135">
        <v>0</v>
      </c>
      <c r="H694" s="112"/>
      <c r="I694" s="112">
        <v>0</v>
      </c>
      <c r="J694" s="112"/>
      <c r="K694" s="135">
        <v>0</v>
      </c>
      <c r="L694" s="112"/>
      <c r="M694" s="112">
        <v>0</v>
      </c>
      <c r="N694" s="112"/>
      <c r="O694" s="135"/>
      <c r="P694" s="112"/>
      <c r="Q694" s="112"/>
      <c r="R694" s="112"/>
    </row>
    <row r="695" spans="1:18" s="113" customFormat="1" ht="12" customHeight="1">
      <c r="A695" s="110" t="s">
        <v>8</v>
      </c>
      <c r="B695" s="110"/>
      <c r="C695" s="228">
        <v>22901</v>
      </c>
      <c r="D695" s="229" t="s">
        <v>797</v>
      </c>
      <c r="E695" s="111" t="s">
        <v>6</v>
      </c>
      <c r="F695" s="111" t="s">
        <v>250</v>
      </c>
      <c r="G695" s="135">
        <v>0</v>
      </c>
      <c r="H695" s="112"/>
      <c r="I695" s="112">
        <v>0</v>
      </c>
      <c r="J695" s="112"/>
      <c r="K695" s="135">
        <v>0</v>
      </c>
      <c r="L695" s="112"/>
      <c r="M695" s="112">
        <v>0</v>
      </c>
      <c r="N695" s="112"/>
      <c r="O695" s="135"/>
      <c r="P695" s="112"/>
      <c r="Q695" s="112"/>
      <c r="R695" s="112"/>
    </row>
    <row r="696" spans="1:18" s="113" customFormat="1" ht="12" customHeight="1">
      <c r="A696" s="110" t="s">
        <v>20</v>
      </c>
      <c r="B696" s="110"/>
      <c r="C696" s="228">
        <v>3</v>
      </c>
      <c r="D696" s="229" t="s">
        <v>22</v>
      </c>
      <c r="E696" s="111" t="s">
        <v>6</v>
      </c>
      <c r="F696" s="111" t="s">
        <v>250</v>
      </c>
      <c r="G696" s="135">
        <v>0</v>
      </c>
      <c r="H696" s="112"/>
      <c r="I696" s="112">
        <v>0</v>
      </c>
      <c r="J696" s="112"/>
      <c r="K696" s="135">
        <v>0</v>
      </c>
      <c r="L696" s="112"/>
      <c r="M696" s="112">
        <v>0</v>
      </c>
      <c r="N696" s="112"/>
      <c r="O696" s="135"/>
      <c r="P696" s="112"/>
      <c r="Q696" s="112"/>
      <c r="R696" s="112"/>
    </row>
    <row r="697" spans="1:18" s="113" customFormat="1" ht="12" customHeight="1">
      <c r="A697" s="110" t="s">
        <v>20</v>
      </c>
      <c r="B697" s="110"/>
      <c r="C697" s="228">
        <v>301</v>
      </c>
      <c r="D697" s="229" t="s">
        <v>144</v>
      </c>
      <c r="E697" s="111" t="s">
        <v>6</v>
      </c>
      <c r="F697" s="111" t="s">
        <v>250</v>
      </c>
      <c r="G697" s="135">
        <v>0</v>
      </c>
      <c r="H697" s="112"/>
      <c r="I697" s="112">
        <v>0</v>
      </c>
      <c r="J697" s="112"/>
      <c r="K697" s="135">
        <v>0</v>
      </c>
      <c r="L697" s="112"/>
      <c r="M697" s="112">
        <v>0</v>
      </c>
      <c r="N697" s="112"/>
      <c r="O697" s="135"/>
      <c r="P697" s="112"/>
      <c r="Q697" s="112"/>
      <c r="R697" s="112"/>
    </row>
    <row r="698" spans="1:18" s="113" customFormat="1" ht="12" customHeight="1">
      <c r="A698" s="110" t="s">
        <v>20</v>
      </c>
      <c r="B698" s="110"/>
      <c r="C698" s="228">
        <v>3011</v>
      </c>
      <c r="D698" s="229" t="s">
        <v>454</v>
      </c>
      <c r="E698" s="111" t="s">
        <v>6</v>
      </c>
      <c r="F698" s="111" t="s">
        <v>250</v>
      </c>
      <c r="G698" s="135">
        <v>0</v>
      </c>
      <c r="H698" s="112"/>
      <c r="I698" s="112">
        <v>0</v>
      </c>
      <c r="J698" s="112"/>
      <c r="K698" s="135">
        <v>0</v>
      </c>
      <c r="L698" s="112"/>
      <c r="M698" s="112">
        <v>0</v>
      </c>
      <c r="N698" s="112"/>
      <c r="O698" s="135"/>
      <c r="P698" s="112"/>
      <c r="Q698" s="112"/>
      <c r="R698" s="112"/>
    </row>
    <row r="699" spans="1:18" s="113" customFormat="1" ht="12" customHeight="1">
      <c r="A699" s="110" t="s">
        <v>20</v>
      </c>
      <c r="B699" s="110"/>
      <c r="C699" s="228">
        <v>30111</v>
      </c>
      <c r="D699" s="229" t="s">
        <v>454</v>
      </c>
      <c r="E699" s="111" t="s">
        <v>6</v>
      </c>
      <c r="F699" s="111" t="s">
        <v>250</v>
      </c>
      <c r="G699" s="135">
        <v>0</v>
      </c>
      <c r="H699" s="112"/>
      <c r="I699" s="112">
        <v>0</v>
      </c>
      <c r="J699" s="112"/>
      <c r="K699" s="135">
        <v>0</v>
      </c>
      <c r="L699" s="112"/>
      <c r="M699" s="112">
        <v>0</v>
      </c>
      <c r="N699" s="112"/>
      <c r="O699" s="135"/>
      <c r="P699" s="112"/>
      <c r="Q699" s="112"/>
      <c r="R699" s="112"/>
    </row>
    <row r="700" spans="1:18" s="113" customFormat="1" ht="12" customHeight="1">
      <c r="A700" s="110" t="s">
        <v>20</v>
      </c>
      <c r="B700" s="110"/>
      <c r="C700" s="228">
        <v>301111</v>
      </c>
      <c r="D700" s="229" t="s">
        <v>868</v>
      </c>
      <c r="E700" s="111" t="s">
        <v>6</v>
      </c>
      <c r="F700" s="111" t="s">
        <v>250</v>
      </c>
      <c r="G700" s="135">
        <v>0</v>
      </c>
      <c r="H700" s="112"/>
      <c r="I700" s="112">
        <v>0</v>
      </c>
      <c r="J700" s="112"/>
      <c r="K700" s="135">
        <v>0</v>
      </c>
      <c r="L700" s="112"/>
      <c r="M700" s="112">
        <v>0</v>
      </c>
      <c r="N700" s="112"/>
      <c r="O700" s="135"/>
      <c r="P700" s="112"/>
      <c r="Q700" s="112"/>
      <c r="R700" s="112"/>
    </row>
    <row r="701" spans="1:18" s="113" customFormat="1" ht="12" customHeight="1">
      <c r="A701" s="110" t="s">
        <v>20</v>
      </c>
      <c r="B701" s="110"/>
      <c r="C701" s="228">
        <v>3011111</v>
      </c>
      <c r="D701" s="229" t="s">
        <v>868</v>
      </c>
      <c r="E701" s="111" t="s">
        <v>6</v>
      </c>
      <c r="F701" s="111" t="s">
        <v>250</v>
      </c>
      <c r="G701" s="135">
        <v>0</v>
      </c>
      <c r="H701" s="112"/>
      <c r="I701" s="112">
        <v>0</v>
      </c>
      <c r="J701" s="112"/>
      <c r="K701" s="135">
        <v>0</v>
      </c>
      <c r="L701" s="112"/>
      <c r="M701" s="112">
        <v>0</v>
      </c>
      <c r="N701" s="112"/>
      <c r="O701" s="135"/>
      <c r="P701" s="112"/>
      <c r="Q701" s="112"/>
      <c r="R701" s="112"/>
    </row>
    <row r="702" spans="1:18" s="113" customFormat="1" ht="12" customHeight="1">
      <c r="A702" s="110" t="s">
        <v>20</v>
      </c>
      <c r="B702" s="110"/>
      <c r="C702" s="228">
        <v>30111111</v>
      </c>
      <c r="D702" s="229" t="s">
        <v>868</v>
      </c>
      <c r="E702" s="111" t="s">
        <v>6</v>
      </c>
      <c r="F702" s="111" t="s">
        <v>250</v>
      </c>
      <c r="G702" s="135">
        <v>0</v>
      </c>
      <c r="H702" s="112"/>
      <c r="I702" s="112">
        <v>0</v>
      </c>
      <c r="J702" s="112"/>
      <c r="K702" s="135">
        <v>0</v>
      </c>
      <c r="L702" s="112"/>
      <c r="M702" s="112">
        <v>0</v>
      </c>
      <c r="N702" s="112"/>
      <c r="O702" s="135"/>
      <c r="P702" s="112"/>
      <c r="Q702" s="112"/>
      <c r="R702" s="112"/>
    </row>
    <row r="703" spans="1:18" s="113" customFormat="1" ht="12" customHeight="1">
      <c r="A703" s="110" t="s">
        <v>20</v>
      </c>
      <c r="B703" s="110"/>
      <c r="C703" s="228">
        <v>3011111101</v>
      </c>
      <c r="D703" s="229" t="s">
        <v>868</v>
      </c>
      <c r="E703" s="111" t="s">
        <v>6</v>
      </c>
      <c r="F703" s="111" t="s">
        <v>251</v>
      </c>
      <c r="G703" s="135">
        <v>0</v>
      </c>
      <c r="H703" s="112"/>
      <c r="I703" s="112">
        <v>0</v>
      </c>
      <c r="J703" s="112"/>
      <c r="K703" s="135">
        <v>0</v>
      </c>
      <c r="L703" s="112"/>
      <c r="M703" s="112">
        <v>0</v>
      </c>
      <c r="N703" s="112"/>
      <c r="O703" s="135"/>
      <c r="P703" s="112"/>
      <c r="Q703" s="112"/>
      <c r="R703" s="112"/>
    </row>
    <row r="704" spans="1:18" s="113" customFormat="1" ht="12" customHeight="1">
      <c r="A704" s="110" t="s">
        <v>20</v>
      </c>
      <c r="B704" s="110"/>
      <c r="C704" s="228">
        <v>301112</v>
      </c>
      <c r="D704" s="229" t="s">
        <v>145</v>
      </c>
      <c r="E704" s="111" t="s">
        <v>6</v>
      </c>
      <c r="F704" s="111" t="s">
        <v>250</v>
      </c>
      <c r="G704" s="135">
        <v>0</v>
      </c>
      <c r="H704" s="112"/>
      <c r="I704" s="112">
        <v>0</v>
      </c>
      <c r="J704" s="112"/>
      <c r="K704" s="135">
        <v>0</v>
      </c>
      <c r="L704" s="112"/>
      <c r="M704" s="112">
        <v>0</v>
      </c>
      <c r="N704" s="112"/>
      <c r="O704" s="135"/>
      <c r="P704" s="112"/>
      <c r="Q704" s="112"/>
      <c r="R704" s="112"/>
    </row>
    <row r="705" spans="1:18" s="113" customFormat="1" ht="12" customHeight="1">
      <c r="A705" s="110" t="s">
        <v>20</v>
      </c>
      <c r="B705" s="110"/>
      <c r="C705" s="228">
        <v>3011121</v>
      </c>
      <c r="D705" s="229" t="s">
        <v>145</v>
      </c>
      <c r="E705" s="111" t="s">
        <v>6</v>
      </c>
      <c r="F705" s="111" t="s">
        <v>250</v>
      </c>
      <c r="G705" s="135">
        <v>0</v>
      </c>
      <c r="H705" s="112"/>
      <c r="I705" s="112">
        <v>0</v>
      </c>
      <c r="J705" s="112"/>
      <c r="K705" s="135">
        <v>0</v>
      </c>
      <c r="L705" s="112"/>
      <c r="M705" s="112">
        <v>0</v>
      </c>
      <c r="N705" s="112"/>
      <c r="O705" s="135"/>
      <c r="P705" s="112"/>
      <c r="Q705" s="112"/>
      <c r="R705" s="112"/>
    </row>
    <row r="706" spans="1:18" s="113" customFormat="1" ht="12" customHeight="1">
      <c r="A706" s="110" t="s">
        <v>20</v>
      </c>
      <c r="B706" s="110"/>
      <c r="C706" s="228">
        <v>30111211</v>
      </c>
      <c r="D706" s="229" t="s">
        <v>145</v>
      </c>
      <c r="E706" s="111" t="s">
        <v>6</v>
      </c>
      <c r="F706" s="111" t="s">
        <v>250</v>
      </c>
      <c r="G706" s="135">
        <v>0</v>
      </c>
      <c r="H706" s="112"/>
      <c r="I706" s="112">
        <v>0</v>
      </c>
      <c r="J706" s="112"/>
      <c r="K706" s="135">
        <v>0</v>
      </c>
      <c r="L706" s="112"/>
      <c r="M706" s="112">
        <v>0</v>
      </c>
      <c r="N706" s="112"/>
      <c r="O706" s="135"/>
      <c r="P706" s="112"/>
      <c r="Q706" s="112"/>
      <c r="R706" s="112"/>
    </row>
    <row r="707" spans="1:18" s="113" customFormat="1" ht="12" customHeight="1">
      <c r="A707" s="110" t="s">
        <v>20</v>
      </c>
      <c r="B707" s="110" t="s">
        <v>1066</v>
      </c>
      <c r="C707" s="228">
        <v>3011121101</v>
      </c>
      <c r="D707" s="229" t="s">
        <v>398</v>
      </c>
      <c r="E707" s="111" t="s">
        <v>6</v>
      </c>
      <c r="F707" s="111" t="s">
        <v>251</v>
      </c>
      <c r="G707" s="135">
        <v>18200000000</v>
      </c>
      <c r="H707" s="112"/>
      <c r="I707" s="112">
        <v>2605980.71</v>
      </c>
      <c r="J707" s="112"/>
      <c r="K707" s="135">
        <v>18200000000</v>
      </c>
      <c r="L707" s="112"/>
      <c r="M707" s="112">
        <v>2605980.71</v>
      </c>
      <c r="N707" s="112"/>
      <c r="O707" s="135"/>
      <c r="P707" s="112"/>
      <c r="Q707" s="112"/>
      <c r="R707" s="112"/>
    </row>
    <row r="708" spans="1:18" s="113" customFormat="1" ht="12" customHeight="1">
      <c r="A708" s="110" t="s">
        <v>20</v>
      </c>
      <c r="B708" s="110"/>
      <c r="C708" s="228">
        <v>3011121102</v>
      </c>
      <c r="D708" s="229" t="s">
        <v>869</v>
      </c>
      <c r="E708" s="111" t="s">
        <v>6</v>
      </c>
      <c r="F708" s="111" t="s">
        <v>251</v>
      </c>
      <c r="G708" s="135">
        <v>0</v>
      </c>
      <c r="H708" s="112"/>
      <c r="I708" s="112">
        <v>0</v>
      </c>
      <c r="J708" s="112"/>
      <c r="K708" s="135">
        <v>0</v>
      </c>
      <c r="L708" s="112"/>
      <c r="M708" s="112">
        <v>0</v>
      </c>
      <c r="N708" s="112"/>
      <c r="O708" s="135"/>
      <c r="P708" s="112"/>
      <c r="Q708" s="112"/>
      <c r="R708" s="112"/>
    </row>
    <row r="709" spans="1:18" s="113" customFormat="1" ht="12" customHeight="1">
      <c r="A709" s="110" t="s">
        <v>20</v>
      </c>
      <c r="B709" s="110"/>
      <c r="C709" s="228">
        <v>3011121103</v>
      </c>
      <c r="D709" s="229" t="s">
        <v>399</v>
      </c>
      <c r="E709" s="111" t="s">
        <v>6</v>
      </c>
      <c r="F709" s="111" t="s">
        <v>251</v>
      </c>
      <c r="G709" s="135">
        <v>0</v>
      </c>
      <c r="H709" s="112"/>
      <c r="I709" s="112">
        <v>0</v>
      </c>
      <c r="J709" s="112"/>
      <c r="K709" s="135">
        <v>0</v>
      </c>
      <c r="L709" s="112"/>
      <c r="M709" s="112">
        <v>0</v>
      </c>
      <c r="N709" s="112"/>
      <c r="O709" s="135"/>
      <c r="P709" s="112"/>
      <c r="Q709" s="112"/>
      <c r="R709" s="112"/>
    </row>
    <row r="710" spans="1:18" s="113" customFormat="1" ht="12" customHeight="1">
      <c r="A710" s="110" t="s">
        <v>20</v>
      </c>
      <c r="B710" s="110"/>
      <c r="C710" s="228">
        <v>301113</v>
      </c>
      <c r="D710" s="229" t="s">
        <v>870</v>
      </c>
      <c r="E710" s="111" t="s">
        <v>6</v>
      </c>
      <c r="F710" s="111" t="s">
        <v>250</v>
      </c>
      <c r="G710" s="135">
        <v>0</v>
      </c>
      <c r="H710" s="112"/>
      <c r="I710" s="112">
        <v>0</v>
      </c>
      <c r="J710" s="112"/>
      <c r="K710" s="135">
        <v>0</v>
      </c>
      <c r="L710" s="112"/>
      <c r="M710" s="112">
        <v>0</v>
      </c>
      <c r="N710" s="112"/>
      <c r="O710" s="135"/>
      <c r="P710" s="112"/>
      <c r="Q710" s="112"/>
      <c r="R710" s="112"/>
    </row>
    <row r="711" spans="1:18" s="113" customFormat="1" ht="12" customHeight="1">
      <c r="A711" s="110" t="s">
        <v>20</v>
      </c>
      <c r="B711" s="110"/>
      <c r="C711" s="228">
        <v>3011131</v>
      </c>
      <c r="D711" s="229" t="s">
        <v>870</v>
      </c>
      <c r="E711" s="111" t="s">
        <v>6</v>
      </c>
      <c r="F711" s="111" t="s">
        <v>250</v>
      </c>
      <c r="G711" s="135">
        <v>0</v>
      </c>
      <c r="H711" s="112"/>
      <c r="I711" s="112">
        <v>0</v>
      </c>
      <c r="J711" s="112"/>
      <c r="K711" s="135">
        <v>0</v>
      </c>
      <c r="L711" s="112"/>
      <c r="M711" s="112">
        <v>0</v>
      </c>
      <c r="N711" s="112"/>
      <c r="O711" s="135"/>
      <c r="P711" s="112"/>
      <c r="Q711" s="112"/>
      <c r="R711" s="112"/>
    </row>
    <row r="712" spans="1:18" s="113" customFormat="1" ht="12" customHeight="1">
      <c r="A712" s="110" t="s">
        <v>20</v>
      </c>
      <c r="B712" s="110"/>
      <c r="C712" s="228">
        <v>30111311</v>
      </c>
      <c r="D712" s="229" t="s">
        <v>870</v>
      </c>
      <c r="E712" s="111" t="s">
        <v>6</v>
      </c>
      <c r="F712" s="111" t="s">
        <v>250</v>
      </c>
      <c r="G712" s="135">
        <v>0</v>
      </c>
      <c r="H712" s="112"/>
      <c r="I712" s="112">
        <v>0</v>
      </c>
      <c r="J712" s="112"/>
      <c r="K712" s="135">
        <v>0</v>
      </c>
      <c r="L712" s="112"/>
      <c r="M712" s="112">
        <v>0</v>
      </c>
      <c r="N712" s="112"/>
      <c r="O712" s="135"/>
      <c r="P712" s="112"/>
      <c r="Q712" s="112"/>
      <c r="R712" s="112"/>
    </row>
    <row r="713" spans="1:18" s="113" customFormat="1" ht="12" customHeight="1">
      <c r="A713" s="110" t="s">
        <v>20</v>
      </c>
      <c r="B713" s="110"/>
      <c r="C713" s="228">
        <v>3011131101</v>
      </c>
      <c r="D713" s="229" t="s">
        <v>870</v>
      </c>
      <c r="E713" s="111" t="s">
        <v>6</v>
      </c>
      <c r="F713" s="111" t="s">
        <v>251</v>
      </c>
      <c r="G713" s="135">
        <v>0</v>
      </c>
      <c r="H713" s="112"/>
      <c r="I713" s="112">
        <v>0</v>
      </c>
      <c r="J713" s="112"/>
      <c r="K713" s="135">
        <v>0</v>
      </c>
      <c r="L713" s="112"/>
      <c r="M713" s="112">
        <v>0</v>
      </c>
      <c r="N713" s="112"/>
      <c r="O713" s="135"/>
      <c r="P713" s="112"/>
      <c r="Q713" s="112"/>
      <c r="R713" s="112"/>
    </row>
    <row r="714" spans="1:18" s="113" customFormat="1" ht="12" customHeight="1">
      <c r="A714" s="110" t="s">
        <v>20</v>
      </c>
      <c r="B714" s="110"/>
      <c r="C714" s="228">
        <v>3011131102</v>
      </c>
      <c r="D714" s="229" t="s">
        <v>871</v>
      </c>
      <c r="E714" s="111" t="s">
        <v>6</v>
      </c>
      <c r="F714" s="111" t="s">
        <v>251</v>
      </c>
      <c r="G714" s="135">
        <v>0</v>
      </c>
      <c r="H714" s="112"/>
      <c r="I714" s="112">
        <v>0</v>
      </c>
      <c r="J714" s="112"/>
      <c r="K714" s="135">
        <v>0</v>
      </c>
      <c r="L714" s="112"/>
      <c r="M714" s="112">
        <v>0</v>
      </c>
      <c r="N714" s="112"/>
      <c r="O714" s="135"/>
      <c r="P714" s="112"/>
      <c r="Q714" s="112"/>
      <c r="R714" s="112"/>
    </row>
    <row r="715" spans="1:18" s="113" customFormat="1" ht="12" customHeight="1">
      <c r="A715" s="110" t="s">
        <v>20</v>
      </c>
      <c r="B715" s="110"/>
      <c r="C715" s="228">
        <v>302</v>
      </c>
      <c r="D715" s="229" t="s">
        <v>455</v>
      </c>
      <c r="E715" s="111" t="s">
        <v>6</v>
      </c>
      <c r="F715" s="111" t="s">
        <v>250</v>
      </c>
      <c r="G715" s="135">
        <v>0</v>
      </c>
      <c r="H715" s="112"/>
      <c r="I715" s="112">
        <v>0</v>
      </c>
      <c r="J715" s="112"/>
      <c r="K715" s="135">
        <v>0</v>
      </c>
      <c r="L715" s="112"/>
      <c r="M715" s="112">
        <v>0</v>
      </c>
      <c r="N715" s="112"/>
      <c r="O715" s="135"/>
      <c r="P715" s="112"/>
      <c r="Q715" s="112"/>
      <c r="R715" s="112"/>
    </row>
    <row r="716" spans="1:18" s="113" customFormat="1" ht="12" customHeight="1">
      <c r="A716" s="110" t="s">
        <v>20</v>
      </c>
      <c r="B716" s="110"/>
      <c r="C716" s="228">
        <v>3021</v>
      </c>
      <c r="D716" s="229" t="s">
        <v>399</v>
      </c>
      <c r="E716" s="111" t="s">
        <v>6</v>
      </c>
      <c r="F716" s="111" t="s">
        <v>250</v>
      </c>
      <c r="G716" s="135">
        <v>0</v>
      </c>
      <c r="H716" s="112"/>
      <c r="I716" s="112">
        <v>0</v>
      </c>
      <c r="J716" s="112"/>
      <c r="K716" s="135">
        <v>0</v>
      </c>
      <c r="L716" s="112"/>
      <c r="M716" s="112">
        <v>0</v>
      </c>
      <c r="N716" s="112"/>
      <c r="O716" s="135"/>
      <c r="P716" s="112"/>
      <c r="Q716" s="112"/>
      <c r="R716" s="112"/>
    </row>
    <row r="717" spans="1:18" s="113" customFormat="1" ht="12" customHeight="1">
      <c r="A717" s="110" t="s">
        <v>20</v>
      </c>
      <c r="B717" s="110"/>
      <c r="C717" s="228">
        <v>30211</v>
      </c>
      <c r="D717" s="229" t="s">
        <v>399</v>
      </c>
      <c r="E717" s="111" t="s">
        <v>6</v>
      </c>
      <c r="F717" s="111" t="s">
        <v>250</v>
      </c>
      <c r="G717" s="135">
        <v>0</v>
      </c>
      <c r="H717" s="112"/>
      <c r="I717" s="112">
        <v>0</v>
      </c>
      <c r="J717" s="112"/>
      <c r="K717" s="135">
        <v>0</v>
      </c>
      <c r="L717" s="112"/>
      <c r="M717" s="112">
        <v>0</v>
      </c>
      <c r="N717" s="112"/>
      <c r="O717" s="135"/>
      <c r="P717" s="112"/>
      <c r="Q717" s="112"/>
      <c r="R717" s="112"/>
    </row>
    <row r="718" spans="1:18" s="113" customFormat="1" ht="12" customHeight="1">
      <c r="A718" s="110" t="s">
        <v>20</v>
      </c>
      <c r="B718" s="110"/>
      <c r="C718" s="228">
        <v>302111</v>
      </c>
      <c r="D718" s="229" t="s">
        <v>399</v>
      </c>
      <c r="E718" s="111" t="s">
        <v>6</v>
      </c>
      <c r="F718" s="111" t="s">
        <v>250</v>
      </c>
      <c r="G718" s="135">
        <v>0</v>
      </c>
      <c r="H718" s="112"/>
      <c r="I718" s="112">
        <v>0</v>
      </c>
      <c r="J718" s="112"/>
      <c r="K718" s="135">
        <v>0</v>
      </c>
      <c r="L718" s="112"/>
      <c r="M718" s="112">
        <v>0</v>
      </c>
      <c r="N718" s="112"/>
      <c r="O718" s="135"/>
      <c r="P718" s="112"/>
      <c r="Q718" s="112"/>
      <c r="R718" s="112"/>
    </row>
    <row r="719" spans="1:18" s="113" customFormat="1" ht="12" customHeight="1">
      <c r="A719" s="110" t="s">
        <v>20</v>
      </c>
      <c r="B719" s="110"/>
      <c r="C719" s="228">
        <v>3021111</v>
      </c>
      <c r="D719" s="229" t="s">
        <v>399</v>
      </c>
      <c r="E719" s="111" t="s">
        <v>6</v>
      </c>
      <c r="F719" s="111" t="s">
        <v>250</v>
      </c>
      <c r="G719" s="135">
        <v>0</v>
      </c>
      <c r="H719" s="112"/>
      <c r="I719" s="112">
        <v>0</v>
      </c>
      <c r="J719" s="112"/>
      <c r="K719" s="135">
        <v>0</v>
      </c>
      <c r="L719" s="112"/>
      <c r="M719" s="112">
        <v>0</v>
      </c>
      <c r="N719" s="112"/>
      <c r="O719" s="135"/>
      <c r="P719" s="112"/>
      <c r="Q719" s="112"/>
      <c r="R719" s="112"/>
    </row>
    <row r="720" spans="1:18" s="113" customFormat="1" ht="12" customHeight="1">
      <c r="A720" s="110" t="s">
        <v>20</v>
      </c>
      <c r="B720" s="110"/>
      <c r="C720" s="228">
        <v>30211111</v>
      </c>
      <c r="D720" s="229" t="s">
        <v>399</v>
      </c>
      <c r="E720" s="111" t="s">
        <v>6</v>
      </c>
      <c r="F720" s="111" t="s">
        <v>250</v>
      </c>
      <c r="G720" s="135">
        <v>0</v>
      </c>
      <c r="H720" s="112"/>
      <c r="I720" s="112">
        <v>0</v>
      </c>
      <c r="J720" s="112"/>
      <c r="K720" s="135">
        <v>0</v>
      </c>
      <c r="L720" s="112"/>
      <c r="M720" s="112">
        <v>0</v>
      </c>
      <c r="N720" s="112"/>
      <c r="O720" s="135"/>
      <c r="P720" s="112"/>
      <c r="Q720" s="112"/>
      <c r="R720" s="112"/>
    </row>
    <row r="721" spans="1:18" s="113" customFormat="1" ht="12" customHeight="1">
      <c r="A721" s="110" t="s">
        <v>20</v>
      </c>
      <c r="B721" s="229" t="s">
        <v>399</v>
      </c>
      <c r="C721" s="228">
        <v>3021111101</v>
      </c>
      <c r="D721" s="229" t="s">
        <v>399</v>
      </c>
      <c r="E721" s="111" t="s">
        <v>6</v>
      </c>
      <c r="F721" s="111" t="s">
        <v>251</v>
      </c>
      <c r="G721" s="135">
        <v>637857678</v>
      </c>
      <c r="H721" s="112"/>
      <c r="I721" s="112">
        <v>91749.82</v>
      </c>
      <c r="J721" s="112"/>
      <c r="K721" s="135">
        <v>588857678</v>
      </c>
      <c r="L721" s="112"/>
      <c r="M721" s="112">
        <v>84575.24</v>
      </c>
      <c r="N721" s="112"/>
      <c r="O721" s="135"/>
      <c r="P721" s="112"/>
      <c r="Q721" s="112"/>
      <c r="R721" s="112"/>
    </row>
    <row r="722" spans="1:18" s="113" customFormat="1" ht="12" customHeight="1">
      <c r="A722" s="110" t="s">
        <v>20</v>
      </c>
      <c r="B722" s="110"/>
      <c r="C722" s="228">
        <v>303</v>
      </c>
      <c r="D722" s="229" t="s">
        <v>12</v>
      </c>
      <c r="E722" s="111" t="s">
        <v>6</v>
      </c>
      <c r="F722" s="111" t="s">
        <v>250</v>
      </c>
      <c r="G722" s="135">
        <v>0</v>
      </c>
      <c r="H722" s="112"/>
      <c r="I722" s="112">
        <v>0</v>
      </c>
      <c r="J722" s="112"/>
      <c r="K722" s="135">
        <v>0</v>
      </c>
      <c r="L722" s="112"/>
      <c r="M722" s="112">
        <v>0</v>
      </c>
      <c r="N722" s="112"/>
      <c r="O722" s="135"/>
      <c r="P722" s="112"/>
      <c r="Q722" s="112"/>
      <c r="R722" s="112"/>
    </row>
    <row r="723" spans="1:18" s="113" customFormat="1" ht="12" customHeight="1">
      <c r="A723" s="110" t="s">
        <v>20</v>
      </c>
      <c r="B723" s="110"/>
      <c r="C723" s="228">
        <v>3031</v>
      </c>
      <c r="D723" s="229" t="s">
        <v>165</v>
      </c>
      <c r="E723" s="111" t="s">
        <v>6</v>
      </c>
      <c r="F723" s="111" t="s">
        <v>250</v>
      </c>
      <c r="G723" s="135">
        <v>0</v>
      </c>
      <c r="H723" s="112"/>
      <c r="I723" s="112">
        <v>0</v>
      </c>
      <c r="J723" s="112"/>
      <c r="K723" s="135">
        <v>0</v>
      </c>
      <c r="L723" s="112"/>
      <c r="M723" s="112">
        <v>0</v>
      </c>
      <c r="N723" s="112"/>
      <c r="O723" s="135"/>
      <c r="P723" s="112"/>
      <c r="Q723" s="112"/>
      <c r="R723" s="112"/>
    </row>
    <row r="724" spans="1:18" s="113" customFormat="1" ht="12" customHeight="1">
      <c r="A724" s="110" t="s">
        <v>20</v>
      </c>
      <c r="B724" s="110"/>
      <c r="C724" s="228">
        <v>30311</v>
      </c>
      <c r="D724" s="229" t="s">
        <v>165</v>
      </c>
      <c r="E724" s="111" t="s">
        <v>6</v>
      </c>
      <c r="F724" s="111" t="s">
        <v>250</v>
      </c>
      <c r="G724" s="135">
        <v>0</v>
      </c>
      <c r="H724" s="112"/>
      <c r="I724" s="112">
        <v>0</v>
      </c>
      <c r="J724" s="112"/>
      <c r="K724" s="135">
        <v>0</v>
      </c>
      <c r="L724" s="112"/>
      <c r="M724" s="112">
        <v>0</v>
      </c>
      <c r="N724" s="112"/>
      <c r="O724" s="135"/>
      <c r="P724" s="112"/>
      <c r="Q724" s="112"/>
      <c r="R724" s="112"/>
    </row>
    <row r="725" spans="1:18" s="113" customFormat="1" ht="12" customHeight="1">
      <c r="A725" s="110" t="s">
        <v>20</v>
      </c>
      <c r="B725" s="110"/>
      <c r="C725" s="228">
        <v>303111</v>
      </c>
      <c r="D725" s="229" t="s">
        <v>165</v>
      </c>
      <c r="E725" s="111" t="s">
        <v>6</v>
      </c>
      <c r="F725" s="111" t="s">
        <v>250</v>
      </c>
      <c r="G725" s="135">
        <v>0</v>
      </c>
      <c r="H725" s="112"/>
      <c r="I725" s="112">
        <v>0</v>
      </c>
      <c r="J725" s="112"/>
      <c r="K725" s="135">
        <v>0</v>
      </c>
      <c r="L725" s="112"/>
      <c r="M725" s="112">
        <v>0</v>
      </c>
      <c r="N725" s="112"/>
      <c r="O725" s="135"/>
      <c r="P725" s="112"/>
      <c r="Q725" s="112"/>
      <c r="R725" s="112"/>
    </row>
    <row r="726" spans="1:18" s="113" customFormat="1" ht="12" customHeight="1">
      <c r="A726" s="110" t="s">
        <v>20</v>
      </c>
      <c r="B726" s="110"/>
      <c r="C726" s="228">
        <v>3031111</v>
      </c>
      <c r="D726" s="229" t="s">
        <v>165</v>
      </c>
      <c r="E726" s="111" t="s">
        <v>6</v>
      </c>
      <c r="F726" s="111" t="s">
        <v>250</v>
      </c>
      <c r="G726" s="135">
        <v>0</v>
      </c>
      <c r="H726" s="112"/>
      <c r="I726" s="112">
        <v>0</v>
      </c>
      <c r="J726" s="112"/>
      <c r="K726" s="135">
        <v>0</v>
      </c>
      <c r="L726" s="112"/>
      <c r="M726" s="112">
        <v>0</v>
      </c>
      <c r="N726" s="112"/>
      <c r="O726" s="135"/>
      <c r="P726" s="112"/>
      <c r="Q726" s="112"/>
      <c r="R726" s="112"/>
    </row>
    <row r="727" spans="1:18" s="113" customFormat="1" ht="12" customHeight="1">
      <c r="A727" s="110" t="s">
        <v>20</v>
      </c>
      <c r="B727" s="110"/>
      <c r="C727" s="228">
        <v>30311111</v>
      </c>
      <c r="D727" s="229" t="s">
        <v>165</v>
      </c>
      <c r="E727" s="111" t="s">
        <v>6</v>
      </c>
      <c r="F727" s="111" t="s">
        <v>250</v>
      </c>
      <c r="G727" s="135">
        <v>0</v>
      </c>
      <c r="H727" s="112"/>
      <c r="I727" s="112">
        <v>0</v>
      </c>
      <c r="J727" s="112"/>
      <c r="K727" s="135">
        <v>0</v>
      </c>
      <c r="L727" s="112"/>
      <c r="M727" s="112">
        <v>0</v>
      </c>
      <c r="N727" s="112"/>
      <c r="O727" s="135"/>
      <c r="P727" s="112"/>
      <c r="Q727" s="112"/>
      <c r="R727" s="112"/>
    </row>
    <row r="728" spans="1:18" s="113" customFormat="1" ht="12" customHeight="1">
      <c r="A728" s="110" t="s">
        <v>20</v>
      </c>
      <c r="B728" s="110"/>
      <c r="C728" s="228">
        <v>3031111101</v>
      </c>
      <c r="D728" s="229" t="s">
        <v>872</v>
      </c>
      <c r="E728" s="111" t="s">
        <v>6</v>
      </c>
      <c r="F728" s="111" t="s">
        <v>251</v>
      </c>
      <c r="G728" s="135">
        <v>0</v>
      </c>
      <c r="H728" s="112"/>
      <c r="I728" s="112">
        <v>0</v>
      </c>
      <c r="J728" s="112"/>
      <c r="K728" s="135">
        <v>0</v>
      </c>
      <c r="L728" s="112"/>
      <c r="M728" s="112">
        <v>0</v>
      </c>
      <c r="N728" s="112"/>
      <c r="O728" s="135"/>
      <c r="P728" s="112"/>
      <c r="Q728" s="112"/>
      <c r="R728" s="112"/>
    </row>
    <row r="729" spans="1:18" s="113" customFormat="1" ht="12" customHeight="1">
      <c r="A729" s="110" t="s">
        <v>20</v>
      </c>
      <c r="B729" s="110"/>
      <c r="C729" s="228">
        <v>3031111102</v>
      </c>
      <c r="D729" s="229" t="s">
        <v>873</v>
      </c>
      <c r="E729" s="111" t="s">
        <v>6</v>
      </c>
      <c r="F729" s="111" t="s">
        <v>251</v>
      </c>
      <c r="G729" s="135">
        <v>0</v>
      </c>
      <c r="H729" s="112"/>
      <c r="I729" s="112">
        <v>0</v>
      </c>
      <c r="J729" s="112"/>
      <c r="K729" s="135">
        <v>0</v>
      </c>
      <c r="L729" s="112"/>
      <c r="M729" s="112">
        <v>0</v>
      </c>
      <c r="N729" s="112"/>
      <c r="O729" s="135"/>
      <c r="P729" s="112"/>
      <c r="Q729" s="112"/>
      <c r="R729" s="112"/>
    </row>
    <row r="730" spans="1:18" s="113" customFormat="1" ht="12" customHeight="1">
      <c r="A730" s="110" t="s">
        <v>20</v>
      </c>
      <c r="B730" s="110"/>
      <c r="C730" s="228">
        <v>3031111103</v>
      </c>
      <c r="D730" s="229" t="s">
        <v>874</v>
      </c>
      <c r="E730" s="111" t="s">
        <v>6</v>
      </c>
      <c r="F730" s="111" t="s">
        <v>251</v>
      </c>
      <c r="G730" s="135">
        <v>0</v>
      </c>
      <c r="H730" s="112"/>
      <c r="I730" s="112">
        <v>0</v>
      </c>
      <c r="J730" s="112"/>
      <c r="K730" s="135">
        <v>0</v>
      </c>
      <c r="L730" s="112"/>
      <c r="M730" s="112">
        <v>0</v>
      </c>
      <c r="N730" s="112"/>
      <c r="O730" s="135"/>
      <c r="P730" s="112"/>
      <c r="Q730" s="112"/>
      <c r="R730" s="112"/>
    </row>
    <row r="731" spans="1:18" s="113" customFormat="1" ht="12" customHeight="1">
      <c r="A731" s="110" t="s">
        <v>20</v>
      </c>
      <c r="B731" s="110"/>
      <c r="C731" s="228">
        <v>3031111104</v>
      </c>
      <c r="D731" s="229" t="s">
        <v>875</v>
      </c>
      <c r="E731" s="111" t="s">
        <v>6</v>
      </c>
      <c r="F731" s="111" t="s">
        <v>251</v>
      </c>
      <c r="G731" s="135">
        <v>0</v>
      </c>
      <c r="H731" s="112"/>
      <c r="I731" s="112">
        <v>0</v>
      </c>
      <c r="J731" s="112"/>
      <c r="K731" s="135">
        <v>0</v>
      </c>
      <c r="L731" s="112"/>
      <c r="M731" s="112">
        <v>0</v>
      </c>
      <c r="N731" s="112"/>
      <c r="O731" s="135"/>
      <c r="P731" s="112"/>
      <c r="Q731" s="112"/>
      <c r="R731" s="112"/>
    </row>
    <row r="732" spans="1:18" s="113" customFormat="1" ht="12" customHeight="1">
      <c r="A732" s="110" t="s">
        <v>20</v>
      </c>
      <c r="B732" s="110"/>
      <c r="C732" s="228">
        <v>304</v>
      </c>
      <c r="D732" s="229" t="s">
        <v>111</v>
      </c>
      <c r="E732" s="111" t="s">
        <v>6</v>
      </c>
      <c r="F732" s="111" t="s">
        <v>250</v>
      </c>
      <c r="G732" s="135">
        <v>0</v>
      </c>
      <c r="H732" s="112"/>
      <c r="I732" s="112">
        <v>0</v>
      </c>
      <c r="J732" s="112"/>
      <c r="K732" s="135">
        <v>0</v>
      </c>
      <c r="L732" s="112"/>
      <c r="M732" s="112">
        <v>0</v>
      </c>
      <c r="N732" s="112"/>
      <c r="O732" s="135"/>
      <c r="P732" s="112"/>
      <c r="Q732" s="112"/>
      <c r="R732" s="112"/>
    </row>
    <row r="733" spans="1:18" s="113" customFormat="1" ht="12" customHeight="1">
      <c r="A733" s="110" t="s">
        <v>20</v>
      </c>
      <c r="B733" s="110"/>
      <c r="C733" s="228">
        <v>3041</v>
      </c>
      <c r="D733" s="229" t="s">
        <v>456</v>
      </c>
      <c r="E733" s="111" t="s">
        <v>6</v>
      </c>
      <c r="F733" s="111" t="s">
        <v>250</v>
      </c>
      <c r="G733" s="135">
        <v>0</v>
      </c>
      <c r="H733" s="112"/>
      <c r="I733" s="112">
        <v>0</v>
      </c>
      <c r="J733" s="112"/>
      <c r="K733" s="135">
        <v>0</v>
      </c>
      <c r="L733" s="112"/>
      <c r="M733" s="112">
        <v>0</v>
      </c>
      <c r="N733" s="112"/>
      <c r="O733" s="135"/>
      <c r="P733" s="112"/>
      <c r="Q733" s="112"/>
      <c r="R733" s="112"/>
    </row>
    <row r="734" spans="1:18" s="113" customFormat="1" ht="12" customHeight="1">
      <c r="A734" s="110" t="s">
        <v>20</v>
      </c>
      <c r="B734" s="110"/>
      <c r="C734" s="228">
        <v>30411</v>
      </c>
      <c r="D734" s="229" t="s">
        <v>456</v>
      </c>
      <c r="E734" s="111" t="s">
        <v>6</v>
      </c>
      <c r="F734" s="111" t="s">
        <v>250</v>
      </c>
      <c r="G734" s="135">
        <v>0</v>
      </c>
      <c r="H734" s="112"/>
      <c r="I734" s="112">
        <v>0</v>
      </c>
      <c r="J734" s="112"/>
      <c r="K734" s="135">
        <v>0</v>
      </c>
      <c r="L734" s="112"/>
      <c r="M734" s="112">
        <v>0</v>
      </c>
      <c r="N734" s="112"/>
      <c r="O734" s="135"/>
      <c r="P734" s="112"/>
      <c r="Q734" s="112"/>
      <c r="R734" s="112"/>
    </row>
    <row r="735" spans="1:18" s="113" customFormat="1" ht="12" customHeight="1">
      <c r="A735" s="110" t="s">
        <v>20</v>
      </c>
      <c r="B735" s="110"/>
      <c r="C735" s="228">
        <v>304111</v>
      </c>
      <c r="D735" s="229" t="s">
        <v>456</v>
      </c>
      <c r="E735" s="111" t="s">
        <v>6</v>
      </c>
      <c r="F735" s="111" t="s">
        <v>250</v>
      </c>
      <c r="G735" s="135">
        <v>0</v>
      </c>
      <c r="H735" s="112"/>
      <c r="I735" s="112">
        <v>0</v>
      </c>
      <c r="J735" s="112"/>
      <c r="K735" s="135">
        <v>0</v>
      </c>
      <c r="L735" s="112"/>
      <c r="M735" s="112">
        <v>0</v>
      </c>
      <c r="N735" s="112"/>
      <c r="O735" s="135"/>
      <c r="P735" s="112"/>
      <c r="Q735" s="112"/>
      <c r="R735" s="112"/>
    </row>
    <row r="736" spans="1:18" s="113" customFormat="1" ht="12" customHeight="1">
      <c r="A736" s="110" t="s">
        <v>20</v>
      </c>
      <c r="B736" s="110"/>
      <c r="C736" s="228">
        <v>3041111</v>
      </c>
      <c r="D736" s="229" t="s">
        <v>456</v>
      </c>
      <c r="E736" s="111" t="s">
        <v>6</v>
      </c>
      <c r="F736" s="111" t="s">
        <v>250</v>
      </c>
      <c r="G736" s="135">
        <v>0</v>
      </c>
      <c r="H736" s="112"/>
      <c r="I736" s="112">
        <v>0</v>
      </c>
      <c r="J736" s="112"/>
      <c r="K736" s="135">
        <v>0</v>
      </c>
      <c r="L736" s="112"/>
      <c r="M736" s="112">
        <v>0</v>
      </c>
      <c r="N736" s="112"/>
      <c r="O736" s="135"/>
      <c r="P736" s="112"/>
      <c r="Q736" s="112"/>
      <c r="R736" s="112"/>
    </row>
    <row r="737" spans="1:18" s="113" customFormat="1" ht="12" customHeight="1">
      <c r="A737" s="110" t="s">
        <v>20</v>
      </c>
      <c r="B737" s="110"/>
      <c r="C737" s="228">
        <v>30411111</v>
      </c>
      <c r="D737" s="229" t="s">
        <v>456</v>
      </c>
      <c r="E737" s="111" t="s">
        <v>6</v>
      </c>
      <c r="F737" s="111" t="s">
        <v>250</v>
      </c>
      <c r="G737" s="135">
        <v>0</v>
      </c>
      <c r="H737" s="112"/>
      <c r="I737" s="112">
        <v>0</v>
      </c>
      <c r="J737" s="112"/>
      <c r="K737" s="135">
        <v>0</v>
      </c>
      <c r="L737" s="112"/>
      <c r="M737" s="112">
        <v>0</v>
      </c>
      <c r="N737" s="112"/>
      <c r="O737" s="135"/>
      <c r="P737" s="112"/>
      <c r="Q737" s="112"/>
      <c r="R737" s="112"/>
    </row>
    <row r="738" spans="1:18" s="113" customFormat="1" ht="12" customHeight="1">
      <c r="A738" s="110" t="s">
        <v>20</v>
      </c>
      <c r="B738" s="229" t="s">
        <v>146</v>
      </c>
      <c r="C738" s="228">
        <v>3041111101</v>
      </c>
      <c r="D738" s="229" t="s">
        <v>146</v>
      </c>
      <c r="E738" s="111" t="s">
        <v>6</v>
      </c>
      <c r="F738" s="111" t="s">
        <v>251</v>
      </c>
      <c r="G738" s="135">
        <v>-800236665</v>
      </c>
      <c r="H738" s="112"/>
      <c r="I738" s="112">
        <v>-80333.84</v>
      </c>
      <c r="J738" s="112"/>
      <c r="K738" s="135">
        <v>-68655950</v>
      </c>
      <c r="L738" s="112"/>
      <c r="M738" s="112">
        <v>-9481.2000000000007</v>
      </c>
      <c r="N738" s="112"/>
      <c r="O738" s="135"/>
      <c r="P738" s="112"/>
      <c r="Q738" s="112"/>
      <c r="R738" s="112"/>
    </row>
    <row r="739" spans="1:18" s="113" customFormat="1" ht="12" customHeight="1">
      <c r="A739" s="110" t="s">
        <v>20</v>
      </c>
      <c r="B739" s="229" t="s">
        <v>147</v>
      </c>
      <c r="C739" s="228">
        <v>3041111102</v>
      </c>
      <c r="D739" s="229" t="s">
        <v>147</v>
      </c>
      <c r="E739" s="111" t="s">
        <v>6</v>
      </c>
      <c r="F739" s="111" t="s">
        <v>251</v>
      </c>
      <c r="G739" s="135">
        <v>269024382</v>
      </c>
      <c r="H739" s="112"/>
      <c r="I739" s="112">
        <v>299597.58</v>
      </c>
      <c r="J739" s="112"/>
      <c r="K739" s="135">
        <v>-731580715</v>
      </c>
      <c r="L739" s="112"/>
      <c r="M739" s="112">
        <v>-70852.639999999999</v>
      </c>
      <c r="N739" s="112"/>
      <c r="O739" s="135"/>
      <c r="P739" s="112"/>
      <c r="Q739" s="112"/>
      <c r="R739" s="112"/>
    </row>
    <row r="740" spans="1:18" s="113" customFormat="1" ht="12" customHeight="1">
      <c r="A740" s="110" t="s">
        <v>148</v>
      </c>
      <c r="B740" s="110"/>
      <c r="C740" s="228">
        <v>4</v>
      </c>
      <c r="D740" s="229" t="s">
        <v>148</v>
      </c>
      <c r="E740" s="111" t="s">
        <v>6</v>
      </c>
      <c r="F740" s="111" t="s">
        <v>250</v>
      </c>
      <c r="G740" s="135">
        <v>0</v>
      </c>
      <c r="H740" s="112"/>
      <c r="I740" s="112">
        <v>0</v>
      </c>
      <c r="J740" s="112"/>
      <c r="K740" s="135">
        <v>0</v>
      </c>
      <c r="L740" s="112"/>
      <c r="M740" s="112">
        <v>0</v>
      </c>
      <c r="N740" s="112"/>
      <c r="O740" s="135"/>
      <c r="P740" s="112"/>
      <c r="Q740" s="112"/>
      <c r="R740" s="112"/>
    </row>
    <row r="741" spans="1:18" s="113" customFormat="1" ht="12" customHeight="1">
      <c r="A741" s="110" t="s">
        <v>148</v>
      </c>
      <c r="B741" s="110"/>
      <c r="C741" s="228">
        <v>41</v>
      </c>
      <c r="D741" s="229" t="s">
        <v>14</v>
      </c>
      <c r="E741" s="111" t="s">
        <v>6</v>
      </c>
      <c r="F741" s="111" t="s">
        <v>250</v>
      </c>
      <c r="G741" s="135">
        <v>0</v>
      </c>
      <c r="H741" s="112"/>
      <c r="I741" s="112">
        <v>0</v>
      </c>
      <c r="J741" s="112"/>
      <c r="K741" s="135">
        <v>0</v>
      </c>
      <c r="L741" s="112"/>
      <c r="M741" s="112">
        <v>0</v>
      </c>
      <c r="N741" s="112"/>
      <c r="O741" s="135"/>
      <c r="P741" s="112"/>
      <c r="Q741" s="112"/>
      <c r="R741" s="112"/>
    </row>
    <row r="742" spans="1:18" s="113" customFormat="1" ht="12" customHeight="1">
      <c r="A742" s="110" t="s">
        <v>148</v>
      </c>
      <c r="B742" s="110"/>
      <c r="C742" s="228">
        <v>411</v>
      </c>
      <c r="D742" s="229" t="s">
        <v>457</v>
      </c>
      <c r="E742" s="111" t="s">
        <v>6</v>
      </c>
      <c r="F742" s="111" t="s">
        <v>250</v>
      </c>
      <c r="G742" s="135">
        <v>0</v>
      </c>
      <c r="H742" s="112"/>
      <c r="I742" s="112">
        <v>0</v>
      </c>
      <c r="J742" s="112"/>
      <c r="K742" s="135">
        <v>0</v>
      </c>
      <c r="L742" s="112"/>
      <c r="M742" s="112">
        <v>0</v>
      </c>
      <c r="N742" s="112"/>
      <c r="O742" s="135"/>
      <c r="P742" s="112"/>
      <c r="Q742" s="112"/>
      <c r="R742" s="112"/>
    </row>
    <row r="743" spans="1:18" s="113" customFormat="1" ht="12" customHeight="1">
      <c r="A743" s="110" t="s">
        <v>148</v>
      </c>
      <c r="B743" s="110"/>
      <c r="C743" s="228">
        <v>41101</v>
      </c>
      <c r="D743" s="229" t="s">
        <v>457</v>
      </c>
      <c r="E743" s="111" t="s">
        <v>6</v>
      </c>
      <c r="F743" s="111" t="s">
        <v>250</v>
      </c>
      <c r="G743" s="135">
        <v>0</v>
      </c>
      <c r="H743" s="112"/>
      <c r="I743" s="112">
        <v>0</v>
      </c>
      <c r="J743" s="112"/>
      <c r="K743" s="135">
        <v>0</v>
      </c>
      <c r="L743" s="112"/>
      <c r="M743" s="112">
        <v>0</v>
      </c>
      <c r="N743" s="112"/>
      <c r="O743" s="135"/>
      <c r="P743" s="112"/>
      <c r="Q743" s="112"/>
      <c r="R743" s="112"/>
    </row>
    <row r="744" spans="1:18" s="113" customFormat="1" ht="12" customHeight="1">
      <c r="A744" s="110" t="s">
        <v>148</v>
      </c>
      <c r="B744" s="110"/>
      <c r="C744" s="228">
        <v>411011</v>
      </c>
      <c r="D744" s="229" t="s">
        <v>457</v>
      </c>
      <c r="E744" s="111" t="s">
        <v>6</v>
      </c>
      <c r="F744" s="111" t="s">
        <v>250</v>
      </c>
      <c r="G744" s="135">
        <v>0</v>
      </c>
      <c r="H744" s="112"/>
      <c r="I744" s="112">
        <v>0</v>
      </c>
      <c r="J744" s="112"/>
      <c r="K744" s="135">
        <v>0</v>
      </c>
      <c r="L744" s="112"/>
      <c r="M744" s="112">
        <v>0</v>
      </c>
      <c r="N744" s="112"/>
      <c r="O744" s="135"/>
      <c r="P744" s="112"/>
      <c r="Q744" s="112"/>
      <c r="R744" s="112"/>
    </row>
    <row r="745" spans="1:18" s="113" customFormat="1" ht="12" customHeight="1">
      <c r="A745" s="110" t="s">
        <v>148</v>
      </c>
      <c r="B745" s="110"/>
      <c r="C745" s="228">
        <v>4110111</v>
      </c>
      <c r="D745" s="229" t="s">
        <v>94</v>
      </c>
      <c r="E745" s="111" t="s">
        <v>6</v>
      </c>
      <c r="F745" s="111" t="s">
        <v>250</v>
      </c>
      <c r="G745" s="135">
        <v>0</v>
      </c>
      <c r="H745" s="112"/>
      <c r="I745" s="112">
        <v>0</v>
      </c>
      <c r="J745" s="112"/>
      <c r="K745" s="135">
        <v>0</v>
      </c>
      <c r="L745" s="112"/>
      <c r="M745" s="112">
        <v>0</v>
      </c>
      <c r="N745" s="112"/>
      <c r="O745" s="135"/>
      <c r="P745" s="112"/>
      <c r="Q745" s="112"/>
      <c r="R745" s="112"/>
    </row>
    <row r="746" spans="1:18" s="113" customFormat="1" ht="12" customHeight="1">
      <c r="A746" s="110" t="s">
        <v>148</v>
      </c>
      <c r="B746" s="110"/>
      <c r="C746" s="228">
        <v>41101111</v>
      </c>
      <c r="D746" s="229" t="s">
        <v>876</v>
      </c>
      <c r="E746" s="111" t="s">
        <v>6</v>
      </c>
      <c r="F746" s="111" t="s">
        <v>250</v>
      </c>
      <c r="G746" s="135">
        <v>0</v>
      </c>
      <c r="H746" s="112"/>
      <c r="I746" s="112">
        <v>0</v>
      </c>
      <c r="J746" s="112"/>
      <c r="K746" s="135">
        <v>0</v>
      </c>
      <c r="L746" s="112"/>
      <c r="M746" s="112">
        <v>0</v>
      </c>
      <c r="N746" s="112"/>
      <c r="O746" s="135"/>
      <c r="P746" s="112"/>
      <c r="Q746" s="112"/>
      <c r="R746" s="112"/>
    </row>
    <row r="747" spans="1:18" s="113" customFormat="1" ht="12" customHeight="1">
      <c r="A747" s="110" t="s">
        <v>148</v>
      </c>
      <c r="B747" s="110"/>
      <c r="C747" s="228">
        <v>4110111101</v>
      </c>
      <c r="D747" s="229" t="s">
        <v>877</v>
      </c>
      <c r="E747" s="111" t="s">
        <v>6</v>
      </c>
      <c r="F747" s="111" t="s">
        <v>251</v>
      </c>
      <c r="G747" s="135">
        <v>0</v>
      </c>
      <c r="H747" s="112"/>
      <c r="I747" s="112">
        <v>0</v>
      </c>
      <c r="J747" s="112"/>
      <c r="K747" s="135">
        <v>0</v>
      </c>
      <c r="L747" s="112"/>
      <c r="M747" s="112">
        <v>0</v>
      </c>
      <c r="N747" s="112"/>
      <c r="O747" s="135"/>
      <c r="P747" s="112"/>
      <c r="Q747" s="112"/>
      <c r="R747" s="112"/>
    </row>
    <row r="748" spans="1:18" s="113" customFormat="1" ht="12" customHeight="1">
      <c r="A748" s="110" t="s">
        <v>148</v>
      </c>
      <c r="B748" s="110"/>
      <c r="C748" s="228">
        <v>4110111102</v>
      </c>
      <c r="D748" s="229" t="s">
        <v>878</v>
      </c>
      <c r="E748" s="111" t="s">
        <v>163</v>
      </c>
      <c r="F748" s="111" t="s">
        <v>251</v>
      </c>
      <c r="G748" s="135">
        <v>0</v>
      </c>
      <c r="H748" s="112"/>
      <c r="I748" s="112">
        <v>0</v>
      </c>
      <c r="J748" s="112"/>
      <c r="K748" s="135">
        <v>0</v>
      </c>
      <c r="L748" s="112"/>
      <c r="M748" s="112">
        <v>0</v>
      </c>
      <c r="N748" s="112"/>
      <c r="O748" s="135"/>
      <c r="P748" s="112"/>
      <c r="Q748" s="112"/>
      <c r="R748" s="112"/>
    </row>
    <row r="749" spans="1:18" s="113" customFormat="1" ht="12" customHeight="1">
      <c r="A749" s="110" t="s">
        <v>148</v>
      </c>
      <c r="B749" s="110"/>
      <c r="C749" s="228">
        <v>41101112</v>
      </c>
      <c r="D749" s="229" t="s">
        <v>879</v>
      </c>
      <c r="E749" s="111" t="s">
        <v>6</v>
      </c>
      <c r="F749" s="111" t="s">
        <v>250</v>
      </c>
      <c r="G749" s="135">
        <v>0</v>
      </c>
      <c r="H749" s="112"/>
      <c r="I749" s="112">
        <v>0</v>
      </c>
      <c r="J749" s="112"/>
      <c r="K749" s="135">
        <v>0</v>
      </c>
      <c r="L749" s="112"/>
      <c r="M749" s="112">
        <v>0</v>
      </c>
      <c r="N749" s="112"/>
      <c r="O749" s="135"/>
      <c r="P749" s="112"/>
      <c r="Q749" s="112"/>
      <c r="R749" s="112"/>
    </row>
    <row r="750" spans="1:18" s="113" customFormat="1" ht="12" customHeight="1">
      <c r="A750" s="110" t="s">
        <v>148</v>
      </c>
      <c r="B750" s="110"/>
      <c r="C750" s="228">
        <v>4110111201</v>
      </c>
      <c r="D750" s="229" t="s">
        <v>880</v>
      </c>
      <c r="E750" s="111" t="s">
        <v>6</v>
      </c>
      <c r="F750" s="111" t="s">
        <v>251</v>
      </c>
      <c r="G750" s="135">
        <v>0</v>
      </c>
      <c r="H750" s="112"/>
      <c r="I750" s="112">
        <v>0</v>
      </c>
      <c r="J750" s="112"/>
      <c r="K750" s="135">
        <v>0</v>
      </c>
      <c r="L750" s="112"/>
      <c r="M750" s="112">
        <v>0</v>
      </c>
      <c r="N750" s="112"/>
      <c r="O750" s="135"/>
      <c r="P750" s="112"/>
      <c r="Q750" s="112"/>
      <c r="R750" s="112"/>
    </row>
    <row r="751" spans="1:18" s="113" customFormat="1" ht="12" customHeight="1">
      <c r="A751" s="110" t="s">
        <v>148</v>
      </c>
      <c r="B751" s="110"/>
      <c r="C751" s="228">
        <v>4110111202</v>
      </c>
      <c r="D751" s="229" t="s">
        <v>881</v>
      </c>
      <c r="E751" s="111" t="s">
        <v>163</v>
      </c>
      <c r="F751" s="111" t="s">
        <v>251</v>
      </c>
      <c r="G751" s="135">
        <v>0</v>
      </c>
      <c r="H751" s="112"/>
      <c r="I751" s="112">
        <v>0</v>
      </c>
      <c r="J751" s="112"/>
      <c r="K751" s="135">
        <v>0</v>
      </c>
      <c r="L751" s="112"/>
      <c r="M751" s="112">
        <v>0</v>
      </c>
      <c r="N751" s="112"/>
      <c r="O751" s="135"/>
      <c r="P751" s="112"/>
      <c r="Q751" s="112"/>
      <c r="R751" s="112"/>
    </row>
    <row r="752" spans="1:18" s="113" customFormat="1" ht="12" customHeight="1">
      <c r="A752" s="110" t="s">
        <v>148</v>
      </c>
      <c r="B752" s="110"/>
      <c r="C752" s="228">
        <v>41101113</v>
      </c>
      <c r="D752" s="229" t="s">
        <v>882</v>
      </c>
      <c r="E752" s="111" t="s">
        <v>6</v>
      </c>
      <c r="F752" s="111" t="s">
        <v>250</v>
      </c>
      <c r="G752" s="135">
        <v>0</v>
      </c>
      <c r="H752" s="112"/>
      <c r="I752" s="112">
        <v>0</v>
      </c>
      <c r="J752" s="112"/>
      <c r="K752" s="135">
        <v>0</v>
      </c>
      <c r="L752" s="112"/>
      <c r="M752" s="112">
        <v>0</v>
      </c>
      <c r="N752" s="112"/>
      <c r="O752" s="135"/>
      <c r="P752" s="112"/>
      <c r="Q752" s="112"/>
      <c r="R752" s="112"/>
    </row>
    <row r="753" spans="1:18" s="113" customFormat="1" ht="12" customHeight="1">
      <c r="A753" s="110" t="s">
        <v>148</v>
      </c>
      <c r="B753" s="110"/>
      <c r="C753" s="228">
        <v>4110111301</v>
      </c>
      <c r="D753" s="229" t="s">
        <v>883</v>
      </c>
      <c r="E753" s="111" t="s">
        <v>6</v>
      </c>
      <c r="F753" s="111" t="s">
        <v>251</v>
      </c>
      <c r="G753" s="135">
        <v>0</v>
      </c>
      <c r="H753" s="112"/>
      <c r="I753" s="112">
        <v>0</v>
      </c>
      <c r="J753" s="112"/>
      <c r="K753" s="135">
        <v>0</v>
      </c>
      <c r="L753" s="112"/>
      <c r="M753" s="112">
        <v>0</v>
      </c>
      <c r="N753" s="112"/>
      <c r="O753" s="135"/>
      <c r="P753" s="112"/>
      <c r="Q753" s="112"/>
      <c r="R753" s="112"/>
    </row>
    <row r="754" spans="1:18" s="113" customFormat="1" ht="12" customHeight="1">
      <c r="A754" s="110" t="s">
        <v>148</v>
      </c>
      <c r="B754" s="110"/>
      <c r="C754" s="228">
        <v>4110111302</v>
      </c>
      <c r="D754" s="229" t="s">
        <v>884</v>
      </c>
      <c r="E754" s="111" t="s">
        <v>163</v>
      </c>
      <c r="F754" s="111" t="s">
        <v>251</v>
      </c>
      <c r="G754" s="135">
        <v>0</v>
      </c>
      <c r="H754" s="112"/>
      <c r="I754" s="112">
        <v>0</v>
      </c>
      <c r="J754" s="112"/>
      <c r="K754" s="135">
        <v>0</v>
      </c>
      <c r="L754" s="112"/>
      <c r="M754" s="112">
        <v>0</v>
      </c>
      <c r="N754" s="112"/>
      <c r="O754" s="135"/>
      <c r="P754" s="112"/>
      <c r="Q754" s="112"/>
      <c r="R754" s="112"/>
    </row>
    <row r="755" spans="1:18" s="113" customFormat="1" ht="12" customHeight="1">
      <c r="A755" s="110" t="s">
        <v>148</v>
      </c>
      <c r="B755" s="110"/>
      <c r="C755" s="228">
        <v>4110112</v>
      </c>
      <c r="D755" s="229" t="s">
        <v>885</v>
      </c>
      <c r="E755" s="111" t="s">
        <v>6</v>
      </c>
      <c r="F755" s="111" t="s">
        <v>250</v>
      </c>
      <c r="G755" s="135">
        <v>0</v>
      </c>
      <c r="H755" s="112"/>
      <c r="I755" s="112">
        <v>0</v>
      </c>
      <c r="J755" s="112"/>
      <c r="K755" s="135">
        <v>0</v>
      </c>
      <c r="L755" s="112"/>
      <c r="M755" s="112">
        <v>0</v>
      </c>
      <c r="N755" s="112"/>
      <c r="O755" s="135"/>
      <c r="P755" s="112"/>
      <c r="Q755" s="112"/>
      <c r="R755" s="112"/>
    </row>
    <row r="756" spans="1:18" s="113" customFormat="1" ht="12" customHeight="1">
      <c r="A756" s="110" t="s">
        <v>148</v>
      </c>
      <c r="B756" s="110"/>
      <c r="C756" s="228">
        <v>41101121</v>
      </c>
      <c r="D756" s="229" t="s">
        <v>876</v>
      </c>
      <c r="E756" s="111" t="s">
        <v>6</v>
      </c>
      <c r="F756" s="111" t="s">
        <v>250</v>
      </c>
      <c r="G756" s="135">
        <v>0</v>
      </c>
      <c r="H756" s="112"/>
      <c r="I756" s="112">
        <v>0</v>
      </c>
      <c r="J756" s="112"/>
      <c r="K756" s="135">
        <v>0</v>
      </c>
      <c r="L756" s="112"/>
      <c r="M756" s="112">
        <v>0</v>
      </c>
      <c r="N756" s="112"/>
      <c r="O756" s="135"/>
      <c r="P756" s="112"/>
      <c r="Q756" s="112"/>
      <c r="R756" s="112"/>
    </row>
    <row r="757" spans="1:18" s="113" customFormat="1" ht="12" customHeight="1">
      <c r="A757" s="110" t="s">
        <v>148</v>
      </c>
      <c r="B757" s="110" t="s">
        <v>1340</v>
      </c>
      <c r="C757" s="228">
        <v>4110112101</v>
      </c>
      <c r="D757" s="229" t="s">
        <v>1159</v>
      </c>
      <c r="E757" s="111" t="s">
        <v>6</v>
      </c>
      <c r="F757" s="111" t="s">
        <v>251</v>
      </c>
      <c r="G757" s="135">
        <v>72519054</v>
      </c>
      <c r="H757" s="112"/>
      <c r="I757" s="112">
        <v>10981.08</v>
      </c>
      <c r="J757" s="112"/>
      <c r="K757" s="135">
        <v>23617500</v>
      </c>
      <c r="L757" s="112"/>
      <c r="M757" s="112">
        <v>3386.8300000000199</v>
      </c>
      <c r="N757" s="112"/>
      <c r="O757" s="135"/>
      <c r="P757" s="112"/>
      <c r="Q757" s="112"/>
      <c r="R757" s="112"/>
    </row>
    <row r="758" spans="1:18" s="113" customFormat="1" ht="12" customHeight="1">
      <c r="A758" s="110" t="s">
        <v>148</v>
      </c>
      <c r="B758" s="110" t="s">
        <v>1340</v>
      </c>
      <c r="C758" s="228">
        <v>4110112102</v>
      </c>
      <c r="D758" s="229" t="s">
        <v>1160</v>
      </c>
      <c r="E758" s="111" t="s">
        <v>6</v>
      </c>
      <c r="F758" s="111" t="s">
        <v>251</v>
      </c>
      <c r="G758" s="135">
        <v>876451934</v>
      </c>
      <c r="H758" s="112"/>
      <c r="I758" s="112">
        <v>132428.54999999999</v>
      </c>
      <c r="J758" s="112"/>
      <c r="K758" s="135">
        <v>67500000</v>
      </c>
      <c r="L758" s="112"/>
      <c r="M758" s="112">
        <v>9678.94</v>
      </c>
      <c r="N758" s="112"/>
      <c r="O758" s="135"/>
      <c r="P758" s="112"/>
      <c r="Q758" s="112"/>
      <c r="R758" s="112"/>
    </row>
    <row r="759" spans="1:18" s="113" customFormat="1" ht="12" customHeight="1">
      <c r="A759" s="110" t="s">
        <v>148</v>
      </c>
      <c r="B759" s="110"/>
      <c r="C759" s="228">
        <v>41101122</v>
      </c>
      <c r="D759" s="229" t="s">
        <v>879</v>
      </c>
      <c r="E759" s="111" t="s">
        <v>6</v>
      </c>
      <c r="F759" s="111" t="s">
        <v>250</v>
      </c>
      <c r="G759" s="135">
        <v>0</v>
      </c>
      <c r="H759" s="112"/>
      <c r="I759" s="112">
        <v>0</v>
      </c>
      <c r="J759" s="112"/>
      <c r="K759" s="135">
        <v>0</v>
      </c>
      <c r="L759" s="112"/>
      <c r="M759" s="112">
        <v>0</v>
      </c>
      <c r="N759" s="112"/>
      <c r="O759" s="135"/>
      <c r="P759" s="112"/>
      <c r="Q759" s="112"/>
      <c r="R759" s="112"/>
    </row>
    <row r="760" spans="1:18" s="113" customFormat="1" ht="12" customHeight="1">
      <c r="A760" s="110" t="s">
        <v>148</v>
      </c>
      <c r="B760" s="110" t="s">
        <v>1340</v>
      </c>
      <c r="C760" s="228">
        <v>4110112201</v>
      </c>
      <c r="D760" s="229" t="s">
        <v>1283</v>
      </c>
      <c r="E760" s="111" t="s">
        <v>163</v>
      </c>
      <c r="F760" s="111" t="s">
        <v>251</v>
      </c>
      <c r="G760" s="135">
        <v>1831723</v>
      </c>
      <c r="H760" s="112"/>
      <c r="I760" s="112">
        <v>264.60000000000002</v>
      </c>
      <c r="J760" s="112"/>
      <c r="K760" s="135">
        <v>0</v>
      </c>
      <c r="L760" s="112"/>
      <c r="M760" s="112">
        <v>0</v>
      </c>
      <c r="N760" s="112"/>
      <c r="O760" s="135"/>
      <c r="P760" s="112"/>
      <c r="Q760" s="112"/>
      <c r="R760" s="112"/>
    </row>
    <row r="761" spans="1:18" s="113" customFormat="1" ht="12" customHeight="1">
      <c r="A761" s="110" t="s">
        <v>148</v>
      </c>
      <c r="B761" s="110"/>
      <c r="C761" s="228">
        <v>4110112202</v>
      </c>
      <c r="D761" s="229" t="s">
        <v>881</v>
      </c>
      <c r="E761" s="111" t="s">
        <v>163</v>
      </c>
      <c r="F761" s="111" t="s">
        <v>251</v>
      </c>
      <c r="G761" s="135">
        <v>0</v>
      </c>
      <c r="H761" s="112"/>
      <c r="I761" s="112">
        <v>0</v>
      </c>
      <c r="J761" s="112"/>
      <c r="K761" s="135">
        <v>0</v>
      </c>
      <c r="L761" s="112"/>
      <c r="M761" s="112">
        <v>0</v>
      </c>
      <c r="N761" s="112"/>
      <c r="O761" s="135"/>
      <c r="P761" s="112"/>
      <c r="Q761" s="112"/>
      <c r="R761" s="112"/>
    </row>
    <row r="762" spans="1:18" s="113" customFormat="1" ht="12" customHeight="1">
      <c r="A762" s="110" t="s">
        <v>148</v>
      </c>
      <c r="B762" s="110"/>
      <c r="C762" s="228">
        <v>4110113</v>
      </c>
      <c r="D762" s="229" t="s">
        <v>458</v>
      </c>
      <c r="E762" s="111" t="s">
        <v>6</v>
      </c>
      <c r="F762" s="111" t="s">
        <v>250</v>
      </c>
      <c r="G762" s="135">
        <v>0</v>
      </c>
      <c r="H762" s="112"/>
      <c r="I762" s="112">
        <v>0</v>
      </c>
      <c r="J762" s="112"/>
      <c r="K762" s="135">
        <v>0</v>
      </c>
      <c r="L762" s="112"/>
      <c r="M762" s="112">
        <v>0</v>
      </c>
      <c r="N762" s="112"/>
      <c r="O762" s="135"/>
      <c r="P762" s="112"/>
      <c r="Q762" s="112"/>
      <c r="R762" s="112"/>
    </row>
    <row r="763" spans="1:18" s="113" customFormat="1" ht="12" customHeight="1">
      <c r="A763" s="110" t="s">
        <v>148</v>
      </c>
      <c r="B763" s="110"/>
      <c r="C763" s="228">
        <v>41101131</v>
      </c>
      <c r="D763" s="229" t="s">
        <v>400</v>
      </c>
      <c r="E763" s="111" t="s">
        <v>6</v>
      </c>
      <c r="F763" s="111" t="s">
        <v>250</v>
      </c>
      <c r="G763" s="135">
        <v>0</v>
      </c>
      <c r="H763" s="112"/>
      <c r="I763" s="112">
        <v>0</v>
      </c>
      <c r="J763" s="112"/>
      <c r="K763" s="135">
        <v>0</v>
      </c>
      <c r="L763" s="112"/>
      <c r="M763" s="112">
        <v>0</v>
      </c>
      <c r="N763" s="112"/>
      <c r="O763" s="135"/>
      <c r="P763" s="112"/>
      <c r="Q763" s="112"/>
      <c r="R763" s="112"/>
    </row>
    <row r="764" spans="1:18" s="113" customFormat="1" ht="12" customHeight="1">
      <c r="A764" s="110" t="s">
        <v>148</v>
      </c>
      <c r="B764" s="110"/>
      <c r="C764" s="228">
        <v>4110113101</v>
      </c>
      <c r="D764" s="229" t="s">
        <v>400</v>
      </c>
      <c r="E764" s="111" t="s">
        <v>6</v>
      </c>
      <c r="F764" s="111" t="s">
        <v>251</v>
      </c>
      <c r="G764" s="135">
        <v>0</v>
      </c>
      <c r="H764" s="112"/>
      <c r="I764" s="112">
        <v>0</v>
      </c>
      <c r="J764" s="112"/>
      <c r="K764" s="135">
        <v>0</v>
      </c>
      <c r="L764" s="112"/>
      <c r="M764" s="112">
        <v>0</v>
      </c>
      <c r="N764" s="112"/>
      <c r="O764" s="135"/>
      <c r="P764" s="112"/>
      <c r="Q764" s="112"/>
      <c r="R764" s="112"/>
    </row>
    <row r="765" spans="1:18" s="113" customFormat="1" ht="12" customHeight="1">
      <c r="A765" s="110" t="s">
        <v>148</v>
      </c>
      <c r="B765" s="110"/>
      <c r="C765" s="228">
        <v>4110113102</v>
      </c>
      <c r="D765" s="229" t="s">
        <v>400</v>
      </c>
      <c r="E765" s="111" t="s">
        <v>6</v>
      </c>
      <c r="F765" s="111" t="s">
        <v>251</v>
      </c>
      <c r="G765" s="135">
        <v>0</v>
      </c>
      <c r="H765" s="112"/>
      <c r="I765" s="112">
        <v>0</v>
      </c>
      <c r="J765" s="112"/>
      <c r="K765" s="135">
        <v>0</v>
      </c>
      <c r="L765" s="112"/>
      <c r="M765" s="112">
        <v>0</v>
      </c>
      <c r="N765" s="112"/>
      <c r="O765" s="135"/>
      <c r="P765" s="112"/>
      <c r="Q765" s="112"/>
      <c r="R765" s="112"/>
    </row>
    <row r="766" spans="1:18" s="113" customFormat="1" ht="12" customHeight="1">
      <c r="A766" s="110" t="s">
        <v>148</v>
      </c>
      <c r="B766" s="110"/>
      <c r="C766" s="228">
        <v>411013</v>
      </c>
      <c r="D766" s="229" t="s">
        <v>458</v>
      </c>
      <c r="E766" s="111" t="s">
        <v>6</v>
      </c>
      <c r="F766" s="111" t="s">
        <v>250</v>
      </c>
      <c r="G766" s="135">
        <v>0</v>
      </c>
      <c r="H766" s="112"/>
      <c r="I766" s="112">
        <v>0</v>
      </c>
      <c r="J766" s="112"/>
      <c r="K766" s="135">
        <v>0</v>
      </c>
      <c r="L766" s="112"/>
      <c r="M766" s="112">
        <v>0</v>
      </c>
      <c r="N766" s="112"/>
      <c r="O766" s="135"/>
      <c r="P766" s="112"/>
      <c r="Q766" s="112"/>
      <c r="R766" s="112"/>
    </row>
    <row r="767" spans="1:18" s="113" customFormat="1" ht="12" customHeight="1">
      <c r="A767" s="110" t="s">
        <v>148</v>
      </c>
      <c r="B767" s="110"/>
      <c r="C767" s="228">
        <v>4110131</v>
      </c>
      <c r="D767" s="229" t="s">
        <v>400</v>
      </c>
      <c r="E767" s="111" t="s">
        <v>6</v>
      </c>
      <c r="F767" s="111" t="s">
        <v>250</v>
      </c>
      <c r="G767" s="135">
        <v>0</v>
      </c>
      <c r="H767" s="112"/>
      <c r="I767" s="112">
        <v>0</v>
      </c>
      <c r="J767" s="112"/>
      <c r="K767" s="135">
        <v>0</v>
      </c>
      <c r="L767" s="112"/>
      <c r="M767" s="112">
        <v>0</v>
      </c>
      <c r="N767" s="112"/>
      <c r="O767" s="135"/>
      <c r="P767" s="112"/>
      <c r="Q767" s="112"/>
      <c r="R767" s="112"/>
    </row>
    <row r="768" spans="1:18" s="113" customFormat="1" ht="12" customHeight="1">
      <c r="A768" s="110" t="s">
        <v>148</v>
      </c>
      <c r="B768" s="110"/>
      <c r="C768" s="228">
        <v>41101311</v>
      </c>
      <c r="D768" s="229" t="s">
        <v>400</v>
      </c>
      <c r="E768" s="111" t="s">
        <v>6</v>
      </c>
      <c r="F768" s="111" t="s">
        <v>250</v>
      </c>
      <c r="G768" s="135">
        <v>0</v>
      </c>
      <c r="H768" s="112"/>
      <c r="I768" s="112">
        <v>0</v>
      </c>
      <c r="J768" s="112"/>
      <c r="K768" s="135">
        <v>0</v>
      </c>
      <c r="L768" s="112"/>
      <c r="M768" s="112">
        <v>0</v>
      </c>
      <c r="N768" s="112"/>
      <c r="O768" s="135"/>
      <c r="P768" s="112"/>
      <c r="Q768" s="112"/>
      <c r="R768" s="112"/>
    </row>
    <row r="769" spans="1:18" s="113" customFormat="1" ht="12" customHeight="1">
      <c r="A769" s="110" t="s">
        <v>148</v>
      </c>
      <c r="B769" s="110" t="s">
        <v>95</v>
      </c>
      <c r="C769" s="228">
        <v>4110131102</v>
      </c>
      <c r="D769" s="229" t="s">
        <v>1162</v>
      </c>
      <c r="E769" s="111" t="s">
        <v>6</v>
      </c>
      <c r="F769" s="111" t="s">
        <v>251</v>
      </c>
      <c r="G769" s="135">
        <v>812500000</v>
      </c>
      <c r="H769" s="112"/>
      <c r="I769" s="112">
        <v>126000.25</v>
      </c>
      <c r="J769" s="112"/>
      <c r="K769" s="135">
        <v>0</v>
      </c>
      <c r="L769" s="112"/>
      <c r="M769" s="112">
        <v>0</v>
      </c>
      <c r="N769" s="112"/>
      <c r="O769" s="135"/>
      <c r="P769" s="112"/>
      <c r="Q769" s="112"/>
      <c r="R769" s="112"/>
    </row>
    <row r="770" spans="1:18" s="113" customFormat="1" ht="12" customHeight="1">
      <c r="A770" s="110" t="s">
        <v>148</v>
      </c>
      <c r="B770" s="110"/>
      <c r="C770" s="228">
        <v>4110131103</v>
      </c>
      <c r="D770" s="229" t="s">
        <v>1161</v>
      </c>
      <c r="E770" s="111" t="s">
        <v>6</v>
      </c>
      <c r="F770" s="111" t="s">
        <v>251</v>
      </c>
      <c r="G770" s="135">
        <v>0</v>
      </c>
      <c r="H770" s="112"/>
      <c r="I770" s="112">
        <v>0</v>
      </c>
      <c r="J770" s="112"/>
      <c r="K770" s="135">
        <v>340909091</v>
      </c>
      <c r="L770" s="112"/>
      <c r="M770" s="112">
        <v>48907.06</v>
      </c>
      <c r="N770" s="112"/>
      <c r="O770" s="135"/>
      <c r="P770" s="112"/>
      <c r="Q770" s="112"/>
      <c r="R770" s="112"/>
    </row>
    <row r="771" spans="1:18" s="113" customFormat="1" ht="12" customHeight="1">
      <c r="A771" s="110" t="s">
        <v>148</v>
      </c>
      <c r="B771" s="110"/>
      <c r="C771" s="228">
        <v>41101312</v>
      </c>
      <c r="D771" s="229" t="s">
        <v>400</v>
      </c>
      <c r="E771" s="111" t="s">
        <v>6</v>
      </c>
      <c r="F771" s="111" t="s">
        <v>250</v>
      </c>
      <c r="G771" s="135">
        <v>0</v>
      </c>
      <c r="H771" s="112"/>
      <c r="I771" s="112">
        <v>0</v>
      </c>
      <c r="J771" s="112"/>
      <c r="K771" s="135">
        <v>0</v>
      </c>
      <c r="L771" s="112"/>
      <c r="M771" s="112">
        <v>0</v>
      </c>
      <c r="N771" s="112"/>
      <c r="O771" s="135"/>
      <c r="P771" s="112"/>
      <c r="Q771" s="112"/>
      <c r="R771" s="112"/>
    </row>
    <row r="772" spans="1:18" s="113" customFormat="1" ht="12" customHeight="1">
      <c r="A772" s="110" t="s">
        <v>148</v>
      </c>
      <c r="B772" s="110"/>
      <c r="C772" s="228">
        <v>4110131202</v>
      </c>
      <c r="D772" s="229" t="s">
        <v>1162</v>
      </c>
      <c r="E772" s="111" t="s">
        <v>6</v>
      </c>
      <c r="F772" s="111" t="s">
        <v>251</v>
      </c>
      <c r="G772" s="135">
        <v>0</v>
      </c>
      <c r="H772" s="112"/>
      <c r="I772" s="112">
        <v>0</v>
      </c>
      <c r="J772" s="112"/>
      <c r="K772" s="135">
        <v>1484820455</v>
      </c>
      <c r="L772" s="112"/>
      <c r="M772" s="112">
        <v>213508.37</v>
      </c>
      <c r="N772" s="112"/>
      <c r="O772" s="135"/>
      <c r="P772" s="112"/>
      <c r="Q772" s="112"/>
      <c r="R772" s="112"/>
    </row>
    <row r="773" spans="1:18" s="113" customFormat="1" ht="12" customHeight="1">
      <c r="A773" s="110" t="s">
        <v>148</v>
      </c>
      <c r="B773" s="110"/>
      <c r="C773" s="228">
        <v>411014</v>
      </c>
      <c r="D773" s="229" t="s">
        <v>1284</v>
      </c>
      <c r="E773" s="111" t="s">
        <v>6</v>
      </c>
      <c r="F773" s="111" t="s">
        <v>250</v>
      </c>
      <c r="G773" s="135">
        <v>0</v>
      </c>
      <c r="H773" s="112"/>
      <c r="I773" s="112">
        <v>0</v>
      </c>
      <c r="J773" s="112"/>
      <c r="K773" s="135">
        <v>0</v>
      </c>
      <c r="L773" s="112"/>
      <c r="M773" s="112">
        <v>0</v>
      </c>
      <c r="N773" s="112"/>
      <c r="O773" s="135"/>
      <c r="P773" s="112"/>
      <c r="Q773" s="112"/>
      <c r="R773" s="112"/>
    </row>
    <row r="774" spans="1:18" s="113" customFormat="1" ht="12" customHeight="1">
      <c r="A774" s="110" t="s">
        <v>148</v>
      </c>
      <c r="B774" s="110"/>
      <c r="C774" s="228">
        <v>4110141</v>
      </c>
      <c r="D774" s="229" t="s">
        <v>1285</v>
      </c>
      <c r="E774" s="111" t="s">
        <v>6</v>
      </c>
      <c r="F774" s="111" t="s">
        <v>250</v>
      </c>
      <c r="G774" s="135">
        <v>0</v>
      </c>
      <c r="H774" s="112"/>
      <c r="I774" s="112">
        <v>0</v>
      </c>
      <c r="J774" s="112"/>
      <c r="K774" s="135">
        <v>0</v>
      </c>
      <c r="L774" s="112"/>
      <c r="M774" s="112">
        <v>0</v>
      </c>
      <c r="N774" s="112"/>
      <c r="O774" s="135"/>
      <c r="P774" s="112"/>
      <c r="Q774" s="112"/>
      <c r="R774" s="112"/>
    </row>
    <row r="775" spans="1:18" s="113" customFormat="1" ht="12" customHeight="1">
      <c r="A775" s="110" t="s">
        <v>148</v>
      </c>
      <c r="B775" s="110"/>
      <c r="C775" s="228">
        <v>41101412</v>
      </c>
      <c r="D775" s="229" t="s">
        <v>1286</v>
      </c>
      <c r="E775" s="111" t="s">
        <v>163</v>
      </c>
      <c r="F775" s="111" t="s">
        <v>250</v>
      </c>
      <c r="G775" s="135">
        <v>0</v>
      </c>
      <c r="H775" s="112"/>
      <c r="I775" s="112">
        <v>0</v>
      </c>
      <c r="J775" s="112"/>
      <c r="K775" s="135">
        <v>0</v>
      </c>
      <c r="L775" s="112"/>
      <c r="M775" s="112">
        <v>0</v>
      </c>
      <c r="N775" s="112"/>
      <c r="O775" s="135"/>
      <c r="P775" s="112"/>
      <c r="Q775" s="112"/>
      <c r="R775" s="112"/>
    </row>
    <row r="776" spans="1:18" s="113" customFormat="1" ht="12" customHeight="1">
      <c r="A776" s="110" t="s">
        <v>148</v>
      </c>
      <c r="B776" s="110" t="s">
        <v>1340</v>
      </c>
      <c r="C776" s="228">
        <v>4110141201</v>
      </c>
      <c r="D776" s="229" t="s">
        <v>1287</v>
      </c>
      <c r="E776" s="111" t="s">
        <v>163</v>
      </c>
      <c r="F776" s="111" t="s">
        <v>251</v>
      </c>
      <c r="G776" s="135">
        <v>4110430</v>
      </c>
      <c r="H776" s="112"/>
      <c r="I776" s="112">
        <v>596.15</v>
      </c>
      <c r="J776" s="112"/>
      <c r="K776" s="135">
        <v>0</v>
      </c>
      <c r="L776" s="112"/>
      <c r="M776" s="112">
        <v>0</v>
      </c>
      <c r="N776" s="112"/>
      <c r="O776" s="135"/>
      <c r="P776" s="112"/>
      <c r="Q776" s="112"/>
      <c r="R776" s="112"/>
    </row>
    <row r="777" spans="1:18" s="113" customFormat="1" ht="12" customHeight="1">
      <c r="A777" s="110" t="s">
        <v>148</v>
      </c>
      <c r="B777" s="110"/>
      <c r="C777" s="228">
        <v>412</v>
      </c>
      <c r="D777" s="229" t="s">
        <v>886</v>
      </c>
      <c r="E777" s="111" t="s">
        <v>6</v>
      </c>
      <c r="F777" s="111" t="s">
        <v>250</v>
      </c>
      <c r="G777" s="135">
        <v>0</v>
      </c>
      <c r="H777" s="112"/>
      <c r="I777" s="112">
        <v>0</v>
      </c>
      <c r="J777" s="112"/>
      <c r="K777" s="135">
        <v>0</v>
      </c>
      <c r="L777" s="112"/>
      <c r="M777" s="112">
        <v>0</v>
      </c>
      <c r="N777" s="112"/>
      <c r="O777" s="135"/>
      <c r="P777" s="112"/>
      <c r="Q777" s="112"/>
      <c r="R777" s="112"/>
    </row>
    <row r="778" spans="1:18" s="113" customFormat="1" ht="12" customHeight="1">
      <c r="A778" s="110" t="s">
        <v>148</v>
      </c>
      <c r="B778" s="110"/>
      <c r="C778" s="228">
        <v>41201</v>
      </c>
      <c r="D778" s="229" t="s">
        <v>886</v>
      </c>
      <c r="E778" s="111" t="s">
        <v>6</v>
      </c>
      <c r="F778" s="111" t="s">
        <v>250</v>
      </c>
      <c r="G778" s="135">
        <v>0</v>
      </c>
      <c r="H778" s="112"/>
      <c r="I778" s="112">
        <v>0</v>
      </c>
      <c r="J778" s="112"/>
      <c r="K778" s="135">
        <v>0</v>
      </c>
      <c r="L778" s="112"/>
      <c r="M778" s="112">
        <v>0</v>
      </c>
      <c r="N778" s="112"/>
      <c r="O778" s="135"/>
      <c r="P778" s="112"/>
      <c r="Q778" s="112"/>
      <c r="R778" s="112"/>
    </row>
    <row r="779" spans="1:18" s="113" customFormat="1" ht="12" customHeight="1">
      <c r="A779" s="110" t="s">
        <v>148</v>
      </c>
      <c r="B779" s="110"/>
      <c r="C779" s="228">
        <v>412011</v>
      </c>
      <c r="D779" s="229" t="s">
        <v>886</v>
      </c>
      <c r="E779" s="111" t="s">
        <v>6</v>
      </c>
      <c r="F779" s="111" t="s">
        <v>250</v>
      </c>
      <c r="G779" s="135">
        <v>0</v>
      </c>
      <c r="H779" s="112"/>
      <c r="I779" s="112">
        <v>0</v>
      </c>
      <c r="J779" s="112"/>
      <c r="K779" s="135">
        <v>0</v>
      </c>
      <c r="L779" s="112"/>
      <c r="M779" s="112">
        <v>0</v>
      </c>
      <c r="N779" s="112"/>
      <c r="O779" s="135"/>
      <c r="P779" s="112"/>
      <c r="Q779" s="112"/>
      <c r="R779" s="112"/>
    </row>
    <row r="780" spans="1:18" s="113" customFormat="1" ht="12" customHeight="1">
      <c r="A780" s="110" t="s">
        <v>148</v>
      </c>
      <c r="B780" s="110"/>
      <c r="C780" s="228">
        <v>4120111</v>
      </c>
      <c r="D780" s="229" t="s">
        <v>886</v>
      </c>
      <c r="E780" s="111" t="s">
        <v>6</v>
      </c>
      <c r="F780" s="111" t="s">
        <v>250</v>
      </c>
      <c r="G780" s="135">
        <v>0</v>
      </c>
      <c r="H780" s="112"/>
      <c r="I780" s="112">
        <v>0</v>
      </c>
      <c r="J780" s="112"/>
      <c r="K780" s="135">
        <v>0</v>
      </c>
      <c r="L780" s="112"/>
      <c r="M780" s="112">
        <v>0</v>
      </c>
      <c r="N780" s="112"/>
      <c r="O780" s="135"/>
      <c r="P780" s="112"/>
      <c r="Q780" s="112"/>
      <c r="R780" s="112"/>
    </row>
    <row r="781" spans="1:18" s="113" customFormat="1" ht="12" customHeight="1">
      <c r="A781" s="110" t="s">
        <v>148</v>
      </c>
      <c r="B781" s="110"/>
      <c r="C781" s="228">
        <v>41201111</v>
      </c>
      <c r="D781" s="229" t="s">
        <v>887</v>
      </c>
      <c r="E781" s="111" t="s">
        <v>6</v>
      </c>
      <c r="F781" s="111" t="s">
        <v>250</v>
      </c>
      <c r="G781" s="135">
        <v>0</v>
      </c>
      <c r="H781" s="112"/>
      <c r="I781" s="112">
        <v>0</v>
      </c>
      <c r="J781" s="112"/>
      <c r="K781" s="135">
        <v>0</v>
      </c>
      <c r="L781" s="112"/>
      <c r="M781" s="112">
        <v>0</v>
      </c>
      <c r="N781" s="112"/>
      <c r="O781" s="135"/>
      <c r="P781" s="112"/>
      <c r="Q781" s="112"/>
      <c r="R781" s="112"/>
    </row>
    <row r="782" spans="1:18" s="113" customFormat="1" ht="12" customHeight="1">
      <c r="A782" s="110" t="s">
        <v>148</v>
      </c>
      <c r="B782" s="110"/>
      <c r="C782" s="228">
        <v>4120111101</v>
      </c>
      <c r="D782" s="229" t="s">
        <v>888</v>
      </c>
      <c r="E782" s="111" t="s">
        <v>6</v>
      </c>
      <c r="F782" s="111" t="s">
        <v>251</v>
      </c>
      <c r="G782" s="135">
        <v>0</v>
      </c>
      <c r="H782" s="112"/>
      <c r="I782" s="112">
        <v>0</v>
      </c>
      <c r="J782" s="112"/>
      <c r="K782" s="135">
        <v>0</v>
      </c>
      <c r="L782" s="112"/>
      <c r="M782" s="112">
        <v>0</v>
      </c>
      <c r="N782" s="112"/>
      <c r="O782" s="135"/>
      <c r="P782" s="112"/>
      <c r="Q782" s="112"/>
      <c r="R782" s="112"/>
    </row>
    <row r="783" spans="1:18" s="113" customFormat="1" ht="12" customHeight="1">
      <c r="A783" s="110" t="s">
        <v>148</v>
      </c>
      <c r="B783" s="110"/>
      <c r="C783" s="228">
        <v>4120111102</v>
      </c>
      <c r="D783" s="229" t="s">
        <v>889</v>
      </c>
      <c r="E783" s="111" t="s">
        <v>163</v>
      </c>
      <c r="F783" s="111" t="s">
        <v>251</v>
      </c>
      <c r="G783" s="135">
        <v>0</v>
      </c>
      <c r="H783" s="112"/>
      <c r="I783" s="112">
        <v>0</v>
      </c>
      <c r="J783" s="112"/>
      <c r="K783" s="135">
        <v>0</v>
      </c>
      <c r="L783" s="112"/>
      <c r="M783" s="112">
        <v>0</v>
      </c>
      <c r="N783" s="112"/>
      <c r="O783" s="135"/>
      <c r="P783" s="112"/>
      <c r="Q783" s="112"/>
      <c r="R783" s="112"/>
    </row>
    <row r="784" spans="1:18" s="113" customFormat="1" ht="12" customHeight="1">
      <c r="A784" s="110" t="s">
        <v>148</v>
      </c>
      <c r="B784" s="110"/>
      <c r="C784" s="228">
        <v>41201112</v>
      </c>
      <c r="D784" s="229" t="s">
        <v>126</v>
      </c>
      <c r="E784" s="111" t="s">
        <v>6</v>
      </c>
      <c r="F784" s="111" t="s">
        <v>250</v>
      </c>
      <c r="G784" s="135">
        <v>0</v>
      </c>
      <c r="H784" s="112"/>
      <c r="I784" s="112">
        <v>0</v>
      </c>
      <c r="J784" s="112"/>
      <c r="K784" s="135">
        <v>0</v>
      </c>
      <c r="L784" s="112"/>
      <c r="M784" s="112">
        <v>0</v>
      </c>
      <c r="N784" s="112"/>
      <c r="O784" s="135"/>
      <c r="P784" s="112"/>
      <c r="Q784" s="112"/>
      <c r="R784" s="112"/>
    </row>
    <row r="785" spans="1:18" s="113" customFormat="1" ht="12" customHeight="1">
      <c r="A785" s="110" t="s">
        <v>148</v>
      </c>
      <c r="B785" s="110"/>
      <c r="C785" s="228">
        <v>4120111201</v>
      </c>
      <c r="D785" s="229" t="s">
        <v>890</v>
      </c>
      <c r="E785" s="111" t="s">
        <v>6</v>
      </c>
      <c r="F785" s="111" t="s">
        <v>251</v>
      </c>
      <c r="G785" s="135">
        <v>0</v>
      </c>
      <c r="H785" s="112"/>
      <c r="I785" s="112">
        <v>0</v>
      </c>
      <c r="J785" s="112"/>
      <c r="K785" s="135">
        <v>0</v>
      </c>
      <c r="L785" s="112"/>
      <c r="M785" s="112">
        <v>0</v>
      </c>
      <c r="N785" s="112"/>
      <c r="O785" s="135"/>
      <c r="P785" s="112"/>
      <c r="Q785" s="112"/>
      <c r="R785" s="112"/>
    </row>
    <row r="786" spans="1:18" s="113" customFormat="1" ht="12" customHeight="1">
      <c r="A786" s="110" t="s">
        <v>148</v>
      </c>
      <c r="B786" s="110"/>
      <c r="C786" s="228">
        <v>4120111202</v>
      </c>
      <c r="D786" s="229" t="s">
        <v>891</v>
      </c>
      <c r="E786" s="111" t="s">
        <v>163</v>
      </c>
      <c r="F786" s="111" t="s">
        <v>251</v>
      </c>
      <c r="G786" s="135">
        <v>0</v>
      </c>
      <c r="H786" s="112"/>
      <c r="I786" s="112">
        <v>0</v>
      </c>
      <c r="J786" s="112"/>
      <c r="K786" s="135">
        <v>0</v>
      </c>
      <c r="L786" s="112"/>
      <c r="M786" s="112">
        <v>0</v>
      </c>
      <c r="N786" s="112"/>
      <c r="O786" s="135"/>
      <c r="P786" s="112"/>
      <c r="Q786" s="112"/>
      <c r="R786" s="112"/>
    </row>
    <row r="787" spans="1:18" s="113" customFormat="1" ht="12" customHeight="1">
      <c r="A787" s="110" t="s">
        <v>148</v>
      </c>
      <c r="B787" s="110"/>
      <c r="C787" s="228">
        <v>41201113</v>
      </c>
      <c r="D787" s="229" t="s">
        <v>892</v>
      </c>
      <c r="E787" s="111" t="s">
        <v>6</v>
      </c>
      <c r="F787" s="111" t="s">
        <v>250</v>
      </c>
      <c r="G787" s="135">
        <v>0</v>
      </c>
      <c r="H787" s="112"/>
      <c r="I787" s="112">
        <v>0</v>
      </c>
      <c r="J787" s="112"/>
      <c r="K787" s="135">
        <v>0</v>
      </c>
      <c r="L787" s="112"/>
      <c r="M787" s="112">
        <v>0</v>
      </c>
      <c r="N787" s="112"/>
      <c r="O787" s="135"/>
      <c r="P787" s="112"/>
      <c r="Q787" s="112"/>
      <c r="R787" s="112"/>
    </row>
    <row r="788" spans="1:18" s="113" customFormat="1" ht="12" customHeight="1">
      <c r="A788" s="110" t="s">
        <v>148</v>
      </c>
      <c r="B788" s="110" t="s">
        <v>98</v>
      </c>
      <c r="C788" s="228">
        <v>4120111301</v>
      </c>
      <c r="D788" s="229" t="s">
        <v>893</v>
      </c>
      <c r="E788" s="111" t="s">
        <v>6</v>
      </c>
      <c r="F788" s="111" t="s">
        <v>251</v>
      </c>
      <c r="G788" s="135">
        <v>0</v>
      </c>
      <c r="H788" s="112"/>
      <c r="I788" s="112">
        <v>0</v>
      </c>
      <c r="J788" s="112"/>
      <c r="K788" s="135">
        <v>0</v>
      </c>
      <c r="L788" s="112"/>
      <c r="M788" s="112">
        <v>0</v>
      </c>
      <c r="N788" s="112"/>
      <c r="O788" s="135"/>
      <c r="P788" s="112"/>
      <c r="Q788" s="112"/>
      <c r="R788" s="112"/>
    </row>
    <row r="789" spans="1:18" s="113" customFormat="1" ht="12" customHeight="1">
      <c r="A789" s="110" t="s">
        <v>148</v>
      </c>
      <c r="B789" s="110"/>
      <c r="C789" s="228">
        <v>4120111302</v>
      </c>
      <c r="D789" s="229" t="s">
        <v>894</v>
      </c>
      <c r="E789" s="111" t="s">
        <v>163</v>
      </c>
      <c r="F789" s="111" t="s">
        <v>251</v>
      </c>
      <c r="G789" s="135">
        <v>0</v>
      </c>
      <c r="H789" s="112"/>
      <c r="I789" s="112">
        <v>0</v>
      </c>
      <c r="J789" s="112"/>
      <c r="K789" s="135">
        <v>0</v>
      </c>
      <c r="L789" s="112"/>
      <c r="M789" s="112">
        <v>0</v>
      </c>
      <c r="N789" s="112"/>
      <c r="O789" s="135"/>
      <c r="P789" s="112"/>
      <c r="Q789" s="112"/>
      <c r="R789" s="112"/>
    </row>
    <row r="790" spans="1:18" s="113" customFormat="1" ht="12" customHeight="1">
      <c r="A790" s="110" t="s">
        <v>148</v>
      </c>
      <c r="B790" s="110"/>
      <c r="C790" s="228">
        <v>413</v>
      </c>
      <c r="D790" s="229" t="s">
        <v>459</v>
      </c>
      <c r="E790" s="111" t="s">
        <v>6</v>
      </c>
      <c r="F790" s="111" t="s">
        <v>250</v>
      </c>
      <c r="G790" s="135">
        <v>0</v>
      </c>
      <c r="H790" s="112"/>
      <c r="I790" s="112">
        <v>0</v>
      </c>
      <c r="J790" s="112"/>
      <c r="K790" s="135">
        <v>0</v>
      </c>
      <c r="L790" s="112"/>
      <c r="M790" s="112">
        <v>0</v>
      </c>
      <c r="N790" s="112"/>
      <c r="O790" s="135"/>
      <c r="P790" s="112"/>
      <c r="Q790" s="112"/>
      <c r="R790" s="112"/>
    </row>
    <row r="791" spans="1:18" s="113" customFormat="1" ht="12" customHeight="1">
      <c r="A791" s="110" t="s">
        <v>148</v>
      </c>
      <c r="B791" s="110"/>
      <c r="C791" s="228">
        <v>41301</v>
      </c>
      <c r="D791" s="229" t="s">
        <v>460</v>
      </c>
      <c r="E791" s="111" t="s">
        <v>6</v>
      </c>
      <c r="F791" s="111" t="s">
        <v>250</v>
      </c>
      <c r="G791" s="135">
        <v>0</v>
      </c>
      <c r="H791" s="112"/>
      <c r="I791" s="112">
        <v>0</v>
      </c>
      <c r="J791" s="112"/>
      <c r="K791" s="135">
        <v>0</v>
      </c>
      <c r="L791" s="112"/>
      <c r="M791" s="112">
        <v>0</v>
      </c>
      <c r="N791" s="112"/>
      <c r="O791" s="135"/>
      <c r="P791" s="112"/>
      <c r="Q791" s="112"/>
      <c r="R791" s="112"/>
    </row>
    <row r="792" spans="1:18" s="113" customFormat="1" ht="12" customHeight="1">
      <c r="A792" s="110" t="s">
        <v>148</v>
      </c>
      <c r="B792" s="110"/>
      <c r="C792" s="228">
        <v>413011</v>
      </c>
      <c r="D792" s="229" t="s">
        <v>460</v>
      </c>
      <c r="E792" s="111" t="s">
        <v>6</v>
      </c>
      <c r="F792" s="111" t="s">
        <v>250</v>
      </c>
      <c r="G792" s="135">
        <v>0</v>
      </c>
      <c r="H792" s="112"/>
      <c r="I792" s="112">
        <v>0</v>
      </c>
      <c r="J792" s="112"/>
      <c r="K792" s="135">
        <v>0</v>
      </c>
      <c r="L792" s="112"/>
      <c r="M792" s="112">
        <v>0</v>
      </c>
      <c r="N792" s="112"/>
      <c r="O792" s="135"/>
      <c r="P792" s="112"/>
      <c r="Q792" s="112"/>
      <c r="R792" s="112"/>
    </row>
    <row r="793" spans="1:18" s="113" customFormat="1" ht="12" customHeight="1">
      <c r="A793" s="110" t="s">
        <v>148</v>
      </c>
      <c r="B793" s="110"/>
      <c r="C793" s="228">
        <v>4130111</v>
      </c>
      <c r="D793" s="229" t="s">
        <v>460</v>
      </c>
      <c r="E793" s="111" t="s">
        <v>6</v>
      </c>
      <c r="F793" s="111" t="s">
        <v>250</v>
      </c>
      <c r="G793" s="135">
        <v>0</v>
      </c>
      <c r="H793" s="112"/>
      <c r="I793" s="112">
        <v>0</v>
      </c>
      <c r="J793" s="112"/>
      <c r="K793" s="135">
        <v>0</v>
      </c>
      <c r="L793" s="112"/>
      <c r="M793" s="112">
        <v>0</v>
      </c>
      <c r="N793" s="112"/>
      <c r="O793" s="135"/>
      <c r="P793" s="112"/>
      <c r="Q793" s="112"/>
      <c r="R793" s="112"/>
    </row>
    <row r="794" spans="1:18" s="113" customFormat="1" ht="12" customHeight="1">
      <c r="A794" s="110" t="s">
        <v>148</v>
      </c>
      <c r="B794" s="110"/>
      <c r="C794" s="228">
        <v>41301111</v>
      </c>
      <c r="D794" s="229" t="s">
        <v>207</v>
      </c>
      <c r="E794" s="111" t="s">
        <v>6</v>
      </c>
      <c r="F794" s="111" t="s">
        <v>250</v>
      </c>
      <c r="G794" s="135">
        <v>0</v>
      </c>
      <c r="H794" s="112"/>
      <c r="I794" s="112">
        <v>0</v>
      </c>
      <c r="J794" s="112"/>
      <c r="K794" s="135">
        <v>0</v>
      </c>
      <c r="L794" s="112"/>
      <c r="M794" s="112">
        <v>0</v>
      </c>
      <c r="N794" s="112"/>
      <c r="O794" s="135"/>
      <c r="P794" s="112"/>
      <c r="Q794" s="112"/>
      <c r="R794" s="112"/>
    </row>
    <row r="795" spans="1:18" s="113" customFormat="1" ht="12" customHeight="1">
      <c r="A795" s="110" t="s">
        <v>148</v>
      </c>
      <c r="B795" s="110"/>
      <c r="C795" s="228">
        <v>4130111101</v>
      </c>
      <c r="D795" s="229" t="s">
        <v>611</v>
      </c>
      <c r="E795" s="111" t="s">
        <v>6</v>
      </c>
      <c r="F795" s="111" t="s">
        <v>251</v>
      </c>
      <c r="G795" s="135">
        <v>0</v>
      </c>
      <c r="H795" s="112"/>
      <c r="I795" s="112">
        <v>0</v>
      </c>
      <c r="J795" s="112"/>
      <c r="K795" s="135">
        <v>0</v>
      </c>
      <c r="L795" s="112"/>
      <c r="M795" s="112">
        <v>0</v>
      </c>
      <c r="N795" s="112"/>
      <c r="O795" s="135"/>
      <c r="P795" s="112"/>
      <c r="Q795" s="112"/>
      <c r="R795" s="112"/>
    </row>
    <row r="796" spans="1:18" s="113" customFormat="1" ht="12" customHeight="1">
      <c r="A796" s="110" t="s">
        <v>148</v>
      </c>
      <c r="B796" s="110"/>
      <c r="C796" s="228">
        <v>4130111102</v>
      </c>
      <c r="D796" s="229" t="s">
        <v>612</v>
      </c>
      <c r="E796" s="111" t="s">
        <v>163</v>
      </c>
      <c r="F796" s="111" t="s">
        <v>251</v>
      </c>
      <c r="G796" s="135">
        <v>0</v>
      </c>
      <c r="H796" s="112"/>
      <c r="I796" s="112">
        <v>0</v>
      </c>
      <c r="J796" s="112"/>
      <c r="K796" s="135">
        <v>0</v>
      </c>
      <c r="L796" s="112"/>
      <c r="M796" s="112">
        <v>0</v>
      </c>
      <c r="N796" s="112"/>
      <c r="O796" s="135"/>
      <c r="P796" s="112"/>
      <c r="Q796" s="112"/>
      <c r="R796" s="112"/>
    </row>
    <row r="797" spans="1:18" s="113" customFormat="1" ht="12" customHeight="1">
      <c r="A797" s="110" t="s">
        <v>148</v>
      </c>
      <c r="B797" s="110" t="s">
        <v>1343</v>
      </c>
      <c r="C797" s="228">
        <v>4130111103</v>
      </c>
      <c r="D797" s="229" t="s">
        <v>614</v>
      </c>
      <c r="E797" s="111" t="s">
        <v>6</v>
      </c>
      <c r="F797" s="111" t="s">
        <v>251</v>
      </c>
      <c r="G797" s="135">
        <v>14280822</v>
      </c>
      <c r="H797" s="112"/>
      <c r="I797" s="112">
        <v>2158.3200000000002</v>
      </c>
      <c r="J797" s="112"/>
      <c r="K797" s="135">
        <v>0</v>
      </c>
      <c r="L797" s="112"/>
      <c r="M797" s="112">
        <v>0</v>
      </c>
      <c r="N797" s="112"/>
      <c r="O797" s="135"/>
      <c r="P797" s="112"/>
      <c r="Q797" s="112"/>
      <c r="R797" s="112"/>
    </row>
    <row r="798" spans="1:18" s="113" customFormat="1" ht="12" customHeight="1">
      <c r="A798" s="110" t="s">
        <v>148</v>
      </c>
      <c r="B798" s="110" t="s">
        <v>1343</v>
      </c>
      <c r="C798" s="228">
        <v>4130111104</v>
      </c>
      <c r="D798" s="229" t="s">
        <v>615</v>
      </c>
      <c r="E798" s="111" t="s">
        <v>163</v>
      </c>
      <c r="F798" s="111" t="s">
        <v>251</v>
      </c>
      <c r="G798" s="135">
        <v>1258200</v>
      </c>
      <c r="H798" s="112"/>
      <c r="I798" s="112">
        <v>182.85000000000014</v>
      </c>
      <c r="J798" s="112"/>
      <c r="K798" s="135">
        <v>0</v>
      </c>
      <c r="L798" s="112"/>
      <c r="M798" s="112">
        <v>0</v>
      </c>
      <c r="N798" s="112"/>
      <c r="O798" s="135"/>
      <c r="P798" s="112"/>
      <c r="Q798" s="112"/>
      <c r="R798" s="112"/>
    </row>
    <row r="799" spans="1:18" s="113" customFormat="1" ht="12" customHeight="1">
      <c r="A799" s="110" t="s">
        <v>148</v>
      </c>
      <c r="B799" s="110" t="s">
        <v>1343</v>
      </c>
      <c r="C799" s="228">
        <v>4130111105</v>
      </c>
      <c r="D799" s="229" t="s">
        <v>368</v>
      </c>
      <c r="E799" s="111" t="s">
        <v>6</v>
      </c>
      <c r="F799" s="111" t="s">
        <v>251</v>
      </c>
      <c r="G799" s="135">
        <v>18648642</v>
      </c>
      <c r="H799" s="112"/>
      <c r="I799" s="112">
        <v>2808.91</v>
      </c>
      <c r="J799" s="112"/>
      <c r="K799" s="135">
        <v>3181659</v>
      </c>
      <c r="L799" s="112"/>
      <c r="M799" s="112">
        <v>455.42</v>
      </c>
      <c r="N799" s="112"/>
      <c r="O799" s="135"/>
      <c r="P799" s="112"/>
      <c r="Q799" s="112"/>
      <c r="R799" s="112"/>
    </row>
    <row r="800" spans="1:18" s="113" customFormat="1" ht="12" customHeight="1">
      <c r="A800" s="110" t="s">
        <v>148</v>
      </c>
      <c r="B800" s="110" t="s">
        <v>1343</v>
      </c>
      <c r="C800" s="228">
        <v>4130111106</v>
      </c>
      <c r="D800" s="229" t="s">
        <v>369</v>
      </c>
      <c r="E800" s="111" t="s">
        <v>163</v>
      </c>
      <c r="F800" s="111" t="s">
        <v>251</v>
      </c>
      <c r="G800" s="135">
        <v>12631108</v>
      </c>
      <c r="H800" s="112"/>
      <c r="I800" s="112">
        <v>1870.75</v>
      </c>
      <c r="J800" s="112"/>
      <c r="K800" s="135">
        <v>33835322</v>
      </c>
      <c r="L800" s="112"/>
      <c r="M800" s="112">
        <v>4849.3100000000004</v>
      </c>
      <c r="N800" s="112"/>
      <c r="O800" s="135"/>
      <c r="P800" s="112"/>
      <c r="Q800" s="112"/>
      <c r="R800" s="112"/>
    </row>
    <row r="801" spans="1:18" s="113" customFormat="1" ht="12" customHeight="1">
      <c r="A801" s="110" t="s">
        <v>148</v>
      </c>
      <c r="B801" s="110" t="s">
        <v>1343</v>
      </c>
      <c r="C801" s="228">
        <v>4130111107</v>
      </c>
      <c r="D801" s="229" t="s">
        <v>370</v>
      </c>
      <c r="E801" s="111" t="s">
        <v>6</v>
      </c>
      <c r="F801" s="111" t="s">
        <v>251</v>
      </c>
      <c r="G801" s="135">
        <v>20334247</v>
      </c>
      <c r="H801" s="112"/>
      <c r="I801" s="112">
        <v>3132.06</v>
      </c>
      <c r="J801" s="112"/>
      <c r="K801" s="135">
        <v>37945</v>
      </c>
      <c r="L801" s="112"/>
      <c r="M801" s="112">
        <v>5.44</v>
      </c>
      <c r="N801" s="112"/>
      <c r="O801" s="135"/>
      <c r="P801" s="112"/>
      <c r="Q801" s="112"/>
      <c r="R801" s="112"/>
    </row>
    <row r="802" spans="1:18" s="113" customFormat="1" ht="12" customHeight="1">
      <c r="A802" s="110" t="s">
        <v>148</v>
      </c>
      <c r="B802" s="110" t="s">
        <v>99</v>
      </c>
      <c r="C802" s="228">
        <v>4130111108</v>
      </c>
      <c r="D802" s="229" t="s">
        <v>371</v>
      </c>
      <c r="E802" s="111" t="s">
        <v>163</v>
      </c>
      <c r="F802" s="111" t="s">
        <v>251</v>
      </c>
      <c r="G802" s="135">
        <v>0</v>
      </c>
      <c r="H802" s="112"/>
      <c r="I802" s="112">
        <v>0</v>
      </c>
      <c r="J802" s="112"/>
      <c r="K802" s="135">
        <v>12921275</v>
      </c>
      <c r="L802" s="112"/>
      <c r="M802" s="112">
        <v>1858</v>
      </c>
      <c r="N802" s="112"/>
      <c r="O802" s="135"/>
      <c r="P802" s="112"/>
      <c r="Q802" s="112"/>
      <c r="R802" s="112"/>
    </row>
    <row r="803" spans="1:18" s="113" customFormat="1" ht="12" customHeight="1">
      <c r="A803" s="110" t="s">
        <v>148</v>
      </c>
      <c r="B803" s="110"/>
      <c r="C803" s="228">
        <v>4130111109</v>
      </c>
      <c r="D803" s="229" t="s">
        <v>617</v>
      </c>
      <c r="E803" s="111" t="s">
        <v>6</v>
      </c>
      <c r="F803" s="111" t="s">
        <v>251</v>
      </c>
      <c r="G803" s="135">
        <v>0</v>
      </c>
      <c r="H803" s="112"/>
      <c r="I803" s="112">
        <v>0</v>
      </c>
      <c r="J803" s="112"/>
      <c r="K803" s="135">
        <v>0</v>
      </c>
      <c r="L803" s="112"/>
      <c r="M803" s="112">
        <v>0</v>
      </c>
      <c r="N803" s="112"/>
      <c r="O803" s="135"/>
      <c r="P803" s="112"/>
      <c r="Q803" s="112"/>
      <c r="R803" s="112"/>
    </row>
    <row r="804" spans="1:18" s="113" customFormat="1" ht="12" customHeight="1">
      <c r="A804" s="110" t="s">
        <v>148</v>
      </c>
      <c r="B804" s="110"/>
      <c r="C804" s="228">
        <v>4130111110</v>
      </c>
      <c r="D804" s="229" t="s">
        <v>618</v>
      </c>
      <c r="E804" s="111" t="s">
        <v>163</v>
      </c>
      <c r="F804" s="111" t="s">
        <v>251</v>
      </c>
      <c r="G804" s="135">
        <v>0</v>
      </c>
      <c r="H804" s="112"/>
      <c r="I804" s="112">
        <v>0</v>
      </c>
      <c r="J804" s="112"/>
      <c r="K804" s="135">
        <v>0</v>
      </c>
      <c r="L804" s="112"/>
      <c r="M804" s="112">
        <v>0</v>
      </c>
      <c r="N804" s="112"/>
      <c r="O804" s="135"/>
      <c r="P804" s="112"/>
      <c r="Q804" s="112"/>
      <c r="R804" s="112"/>
    </row>
    <row r="805" spans="1:18" s="113" customFormat="1" ht="12" customHeight="1">
      <c r="A805" s="110" t="s">
        <v>148</v>
      </c>
      <c r="B805" s="110"/>
      <c r="C805" s="228">
        <v>4130111111</v>
      </c>
      <c r="D805" s="229" t="s">
        <v>620</v>
      </c>
      <c r="E805" s="111" t="s">
        <v>6</v>
      </c>
      <c r="F805" s="111" t="s">
        <v>251</v>
      </c>
      <c r="G805" s="135">
        <v>0</v>
      </c>
      <c r="H805" s="112"/>
      <c r="I805" s="112">
        <v>0</v>
      </c>
      <c r="J805" s="112"/>
      <c r="K805" s="135">
        <v>0</v>
      </c>
      <c r="L805" s="112"/>
      <c r="M805" s="112">
        <v>0</v>
      </c>
      <c r="N805" s="112"/>
      <c r="O805" s="135"/>
      <c r="P805" s="112"/>
      <c r="Q805" s="112"/>
      <c r="R805" s="112"/>
    </row>
    <row r="806" spans="1:18" s="113" customFormat="1" ht="12" customHeight="1">
      <c r="A806" s="110" t="s">
        <v>148</v>
      </c>
      <c r="B806" s="110"/>
      <c r="C806" s="228">
        <v>4130111112</v>
      </c>
      <c r="D806" s="229" t="s">
        <v>621</v>
      </c>
      <c r="E806" s="111" t="s">
        <v>163</v>
      </c>
      <c r="F806" s="111" t="s">
        <v>251</v>
      </c>
      <c r="G806" s="135">
        <v>0</v>
      </c>
      <c r="H806" s="112"/>
      <c r="I806" s="112">
        <v>0</v>
      </c>
      <c r="J806" s="112"/>
      <c r="K806" s="135">
        <v>0</v>
      </c>
      <c r="L806" s="112"/>
      <c r="M806" s="112">
        <v>0</v>
      </c>
      <c r="N806" s="112"/>
      <c r="O806" s="135"/>
      <c r="P806" s="112"/>
      <c r="Q806" s="112"/>
      <c r="R806" s="112"/>
    </row>
    <row r="807" spans="1:18" s="113" customFormat="1" ht="12" customHeight="1">
      <c r="A807" s="110" t="s">
        <v>148</v>
      </c>
      <c r="B807" s="110"/>
      <c r="C807" s="228">
        <v>4130111113</v>
      </c>
      <c r="D807" s="229" t="s">
        <v>895</v>
      </c>
      <c r="E807" s="111" t="s">
        <v>6</v>
      </c>
      <c r="F807" s="111" t="s">
        <v>251</v>
      </c>
      <c r="G807" s="135">
        <v>0</v>
      </c>
      <c r="H807" s="112"/>
      <c r="I807" s="112">
        <v>0</v>
      </c>
      <c r="J807" s="112"/>
      <c r="K807" s="135">
        <v>250685</v>
      </c>
      <c r="L807" s="112"/>
      <c r="M807" s="112">
        <v>35.96</v>
      </c>
      <c r="N807" s="112"/>
      <c r="O807" s="135"/>
      <c r="P807" s="112"/>
      <c r="Q807" s="112"/>
      <c r="R807" s="112"/>
    </row>
    <row r="808" spans="1:18" s="113" customFormat="1" ht="12" customHeight="1">
      <c r="A808" s="110" t="s">
        <v>148</v>
      </c>
      <c r="B808" s="110"/>
      <c r="C808" s="228">
        <v>4130111114</v>
      </c>
      <c r="D808" s="229" t="s">
        <v>896</v>
      </c>
      <c r="E808" s="111" t="s">
        <v>163</v>
      </c>
      <c r="F808" s="111" t="s">
        <v>251</v>
      </c>
      <c r="G808" s="135">
        <v>0</v>
      </c>
      <c r="H808" s="112"/>
      <c r="I808" s="112">
        <v>0</v>
      </c>
      <c r="J808" s="112"/>
      <c r="K808" s="135">
        <v>0</v>
      </c>
      <c r="L808" s="112"/>
      <c r="M808" s="112">
        <v>0</v>
      </c>
      <c r="N808" s="112"/>
      <c r="O808" s="135"/>
      <c r="P808" s="112"/>
      <c r="Q808" s="112"/>
      <c r="R808" s="112"/>
    </row>
    <row r="809" spans="1:18" s="113" customFormat="1" ht="12" customHeight="1">
      <c r="A809" s="110" t="s">
        <v>148</v>
      </c>
      <c r="B809" s="110"/>
      <c r="C809" s="228">
        <v>4130111115</v>
      </c>
      <c r="D809" s="229" t="s">
        <v>897</v>
      </c>
      <c r="E809" s="111" t="s">
        <v>6</v>
      </c>
      <c r="F809" s="111" t="s">
        <v>251</v>
      </c>
      <c r="G809" s="135">
        <v>0</v>
      </c>
      <c r="H809" s="112"/>
      <c r="I809" s="112">
        <v>0</v>
      </c>
      <c r="J809" s="112"/>
      <c r="K809" s="135">
        <v>0</v>
      </c>
      <c r="L809" s="112"/>
      <c r="M809" s="112">
        <v>0</v>
      </c>
      <c r="N809" s="112"/>
      <c r="O809" s="135"/>
      <c r="P809" s="112"/>
      <c r="Q809" s="112"/>
      <c r="R809" s="112"/>
    </row>
    <row r="810" spans="1:18" s="113" customFormat="1" ht="12" customHeight="1">
      <c r="A810" s="110" t="s">
        <v>148</v>
      </c>
      <c r="B810" s="110"/>
      <c r="C810" s="228">
        <v>4130111116</v>
      </c>
      <c r="D810" s="229" t="s">
        <v>898</v>
      </c>
      <c r="E810" s="111" t="s">
        <v>163</v>
      </c>
      <c r="F810" s="111" t="s">
        <v>251</v>
      </c>
      <c r="G810" s="135">
        <v>0</v>
      </c>
      <c r="H810" s="112"/>
      <c r="I810" s="112">
        <v>0</v>
      </c>
      <c r="J810" s="112"/>
      <c r="K810" s="135">
        <v>0</v>
      </c>
      <c r="L810" s="112"/>
      <c r="M810" s="112">
        <v>0</v>
      </c>
      <c r="N810" s="112"/>
      <c r="O810" s="135"/>
      <c r="P810" s="112"/>
      <c r="Q810" s="112"/>
      <c r="R810" s="112"/>
    </row>
    <row r="811" spans="1:18" s="113" customFormat="1" ht="12" customHeight="1">
      <c r="A811" s="110" t="s">
        <v>148</v>
      </c>
      <c r="B811" s="110" t="s">
        <v>1314</v>
      </c>
      <c r="C811" s="228">
        <v>4130111117</v>
      </c>
      <c r="D811" s="229" t="s">
        <v>401</v>
      </c>
      <c r="E811" s="111" t="s">
        <v>6</v>
      </c>
      <c r="F811" s="111" t="s">
        <v>251</v>
      </c>
      <c r="G811" s="135">
        <v>9207671</v>
      </c>
      <c r="H811" s="112"/>
      <c r="I811" s="112">
        <v>1359.26</v>
      </c>
      <c r="J811" s="112"/>
      <c r="K811" s="135">
        <v>680678</v>
      </c>
      <c r="L811" s="112"/>
      <c r="M811" s="112">
        <v>97.88</v>
      </c>
      <c r="N811" s="112"/>
      <c r="O811" s="135"/>
      <c r="P811" s="112"/>
      <c r="Q811" s="112"/>
      <c r="R811" s="112"/>
    </row>
    <row r="812" spans="1:18" s="113" customFormat="1" ht="12" customHeight="1">
      <c r="A812" s="110" t="s">
        <v>148</v>
      </c>
      <c r="B812" s="110" t="s">
        <v>1314</v>
      </c>
      <c r="C812" s="228">
        <v>4130111118</v>
      </c>
      <c r="D812" s="229" t="s">
        <v>402</v>
      </c>
      <c r="E812" s="111" t="s">
        <v>163</v>
      </c>
      <c r="F812" s="111" t="s">
        <v>251</v>
      </c>
      <c r="G812" s="135">
        <v>2962221</v>
      </c>
      <c r="H812" s="112"/>
      <c r="I812" s="112">
        <v>452.05</v>
      </c>
      <c r="J812" s="112"/>
      <c r="K812" s="135">
        <v>141301</v>
      </c>
      <c r="L812" s="112"/>
      <c r="M812" s="112">
        <v>19.18</v>
      </c>
      <c r="N812" s="112"/>
      <c r="O812" s="135"/>
      <c r="P812" s="112"/>
      <c r="Q812" s="112"/>
      <c r="R812" s="112"/>
    </row>
    <row r="813" spans="1:18" s="113" customFormat="1" ht="12" customHeight="1">
      <c r="A813" s="110" t="s">
        <v>148</v>
      </c>
      <c r="B813" s="110"/>
      <c r="C813" s="228">
        <v>4130111119</v>
      </c>
      <c r="D813" s="229" t="s">
        <v>899</v>
      </c>
      <c r="E813" s="111" t="s">
        <v>6</v>
      </c>
      <c r="F813" s="111" t="s">
        <v>251</v>
      </c>
      <c r="G813" s="135">
        <v>0</v>
      </c>
      <c r="H813" s="112"/>
      <c r="I813" s="112">
        <v>0</v>
      </c>
      <c r="J813" s="112"/>
      <c r="K813" s="135">
        <v>0</v>
      </c>
      <c r="L813" s="112"/>
      <c r="M813" s="112">
        <v>0</v>
      </c>
      <c r="N813" s="112"/>
      <c r="O813" s="135"/>
      <c r="P813" s="112"/>
      <c r="Q813" s="112"/>
      <c r="R813" s="112"/>
    </row>
    <row r="814" spans="1:18" s="113" customFormat="1" ht="12" customHeight="1">
      <c r="A814" s="110" t="s">
        <v>148</v>
      </c>
      <c r="B814" s="110"/>
      <c r="C814" s="228">
        <v>4130111120</v>
      </c>
      <c r="D814" s="229" t="s">
        <v>900</v>
      </c>
      <c r="E814" s="111" t="s">
        <v>163</v>
      </c>
      <c r="F814" s="111" t="s">
        <v>251</v>
      </c>
      <c r="G814" s="135">
        <v>0</v>
      </c>
      <c r="H814" s="112"/>
      <c r="I814" s="112">
        <v>0</v>
      </c>
      <c r="J814" s="112"/>
      <c r="K814" s="135">
        <v>0</v>
      </c>
      <c r="L814" s="112"/>
      <c r="M814" s="112">
        <v>0</v>
      </c>
      <c r="N814" s="112"/>
      <c r="O814" s="135"/>
      <c r="P814" s="112"/>
      <c r="Q814" s="112"/>
      <c r="R814" s="112"/>
    </row>
    <row r="815" spans="1:18" s="113" customFormat="1" ht="12" customHeight="1">
      <c r="A815" s="110" t="s">
        <v>148</v>
      </c>
      <c r="B815" s="110"/>
      <c r="C815" s="228">
        <v>4130111121</v>
      </c>
      <c r="D815" s="229" t="s">
        <v>752</v>
      </c>
      <c r="E815" s="111" t="s">
        <v>6</v>
      </c>
      <c r="F815" s="111" t="s">
        <v>251</v>
      </c>
      <c r="G815" s="135">
        <v>0</v>
      </c>
      <c r="H815" s="112"/>
      <c r="I815" s="112">
        <v>0</v>
      </c>
      <c r="J815" s="112"/>
      <c r="K815" s="135">
        <v>0</v>
      </c>
      <c r="L815" s="112"/>
      <c r="M815" s="112">
        <v>0</v>
      </c>
      <c r="N815" s="112"/>
      <c r="O815" s="135"/>
      <c r="P815" s="112"/>
      <c r="Q815" s="112"/>
      <c r="R815" s="112"/>
    </row>
    <row r="816" spans="1:18" s="113" customFormat="1" ht="12" customHeight="1">
      <c r="A816" s="110" t="s">
        <v>148</v>
      </c>
      <c r="B816" s="110"/>
      <c r="C816" s="228">
        <v>4130111122</v>
      </c>
      <c r="D816" s="229" t="s">
        <v>753</v>
      </c>
      <c r="E816" s="111" t="s">
        <v>163</v>
      </c>
      <c r="F816" s="111" t="s">
        <v>251</v>
      </c>
      <c r="G816" s="135">
        <v>0</v>
      </c>
      <c r="H816" s="112"/>
      <c r="I816" s="112">
        <v>0</v>
      </c>
      <c r="J816" s="112"/>
      <c r="K816" s="135">
        <v>0</v>
      </c>
      <c r="L816" s="112"/>
      <c r="M816" s="112">
        <v>0</v>
      </c>
      <c r="N816" s="112"/>
      <c r="O816" s="135"/>
      <c r="P816" s="112"/>
      <c r="Q816" s="112"/>
      <c r="R816" s="112"/>
    </row>
    <row r="817" spans="1:18" s="113" customFormat="1" ht="12" customHeight="1">
      <c r="A817" s="110" t="s">
        <v>148</v>
      </c>
      <c r="B817" s="110"/>
      <c r="C817" s="228">
        <v>4130111123</v>
      </c>
      <c r="D817" s="229" t="s">
        <v>901</v>
      </c>
      <c r="E817" s="111" t="s">
        <v>6</v>
      </c>
      <c r="F817" s="111" t="s">
        <v>251</v>
      </c>
      <c r="G817" s="135">
        <v>0</v>
      </c>
      <c r="H817" s="112"/>
      <c r="I817" s="112">
        <v>0</v>
      </c>
      <c r="J817" s="112"/>
      <c r="K817" s="135">
        <v>0</v>
      </c>
      <c r="L817" s="112"/>
      <c r="M817" s="112">
        <v>0</v>
      </c>
      <c r="N817" s="112"/>
      <c r="O817" s="135"/>
      <c r="P817" s="112"/>
      <c r="Q817" s="112"/>
      <c r="R817" s="112"/>
    </row>
    <row r="818" spans="1:18" s="113" customFormat="1" ht="12" customHeight="1">
      <c r="A818" s="110" t="s">
        <v>148</v>
      </c>
      <c r="B818" s="110"/>
      <c r="C818" s="228">
        <v>4130111124</v>
      </c>
      <c r="D818" s="229" t="s">
        <v>902</v>
      </c>
      <c r="E818" s="111" t="s">
        <v>163</v>
      </c>
      <c r="F818" s="111" t="s">
        <v>251</v>
      </c>
      <c r="G818" s="135">
        <v>0</v>
      </c>
      <c r="H818" s="112"/>
      <c r="I818" s="112">
        <v>0</v>
      </c>
      <c r="J818" s="112"/>
      <c r="K818" s="135">
        <v>0</v>
      </c>
      <c r="L818" s="112"/>
      <c r="M818" s="112">
        <v>0</v>
      </c>
      <c r="N818" s="112"/>
      <c r="O818" s="135"/>
      <c r="P818" s="112"/>
      <c r="Q818" s="112"/>
      <c r="R818" s="112"/>
    </row>
    <row r="819" spans="1:18" s="113" customFormat="1" ht="12" customHeight="1">
      <c r="A819" s="110" t="s">
        <v>148</v>
      </c>
      <c r="B819" s="110"/>
      <c r="C819" s="228">
        <v>4130111125</v>
      </c>
      <c r="D819" s="229" t="s">
        <v>903</v>
      </c>
      <c r="E819" s="111" t="s">
        <v>6</v>
      </c>
      <c r="F819" s="111" t="s">
        <v>251</v>
      </c>
      <c r="G819" s="135">
        <v>0</v>
      </c>
      <c r="H819" s="112"/>
      <c r="I819" s="112">
        <v>0</v>
      </c>
      <c r="J819" s="112"/>
      <c r="K819" s="135">
        <v>0</v>
      </c>
      <c r="L819" s="112"/>
      <c r="M819" s="112">
        <v>0</v>
      </c>
      <c r="N819" s="112"/>
      <c r="O819" s="135"/>
      <c r="P819" s="112"/>
      <c r="Q819" s="112"/>
      <c r="R819" s="112"/>
    </row>
    <row r="820" spans="1:18" s="113" customFormat="1" ht="12" customHeight="1">
      <c r="A820" s="110" t="s">
        <v>148</v>
      </c>
      <c r="B820" s="110"/>
      <c r="C820" s="228">
        <v>4130111126</v>
      </c>
      <c r="D820" s="229" t="s">
        <v>904</v>
      </c>
      <c r="E820" s="111" t="s">
        <v>163</v>
      </c>
      <c r="F820" s="111" t="s">
        <v>251</v>
      </c>
      <c r="G820" s="135">
        <v>0</v>
      </c>
      <c r="H820" s="112"/>
      <c r="I820" s="112">
        <v>0</v>
      </c>
      <c r="J820" s="112"/>
      <c r="K820" s="135">
        <v>0</v>
      </c>
      <c r="L820" s="112"/>
      <c r="M820" s="112">
        <v>0</v>
      </c>
      <c r="N820" s="112"/>
      <c r="O820" s="135"/>
      <c r="P820" s="112"/>
      <c r="Q820" s="112"/>
      <c r="R820" s="112"/>
    </row>
    <row r="821" spans="1:18" s="113" customFormat="1" ht="12" customHeight="1">
      <c r="A821" s="110" t="s">
        <v>148</v>
      </c>
      <c r="B821" s="110"/>
      <c r="C821" s="228">
        <v>4130111127</v>
      </c>
      <c r="D821" s="229" t="s">
        <v>905</v>
      </c>
      <c r="E821" s="111" t="s">
        <v>6</v>
      </c>
      <c r="F821" s="111" t="s">
        <v>251</v>
      </c>
      <c r="G821" s="135">
        <v>0</v>
      </c>
      <c r="H821" s="112"/>
      <c r="I821" s="112">
        <v>0</v>
      </c>
      <c r="J821" s="112"/>
      <c r="K821" s="135">
        <v>0</v>
      </c>
      <c r="L821" s="112"/>
      <c r="M821" s="112">
        <v>0</v>
      </c>
      <c r="N821" s="112"/>
      <c r="O821" s="135"/>
      <c r="P821" s="112"/>
      <c r="Q821" s="112"/>
      <c r="R821" s="112"/>
    </row>
    <row r="822" spans="1:18" s="113" customFormat="1" ht="12" customHeight="1">
      <c r="A822" s="110" t="s">
        <v>148</v>
      </c>
      <c r="B822" s="110"/>
      <c r="C822" s="228">
        <v>4130111128</v>
      </c>
      <c r="D822" s="229" t="s">
        <v>906</v>
      </c>
      <c r="E822" s="111" t="s">
        <v>163</v>
      </c>
      <c r="F822" s="111" t="s">
        <v>251</v>
      </c>
      <c r="G822" s="135">
        <v>0</v>
      </c>
      <c r="H822" s="112"/>
      <c r="I822" s="112">
        <v>0</v>
      </c>
      <c r="J822" s="112"/>
      <c r="K822" s="135">
        <v>0</v>
      </c>
      <c r="L822" s="112"/>
      <c r="M822" s="112">
        <v>0</v>
      </c>
      <c r="N822" s="112"/>
      <c r="O822" s="135"/>
      <c r="P822" s="112"/>
      <c r="Q822" s="112"/>
      <c r="R822" s="112"/>
    </row>
    <row r="823" spans="1:18" s="113" customFormat="1" ht="12" customHeight="1">
      <c r="A823" s="110" t="s">
        <v>148</v>
      </c>
      <c r="B823" s="110"/>
      <c r="C823" s="228">
        <v>4130111129</v>
      </c>
      <c r="D823" s="229" t="s">
        <v>387</v>
      </c>
      <c r="E823" s="111" t="s">
        <v>6</v>
      </c>
      <c r="F823" s="111" t="s">
        <v>251</v>
      </c>
      <c r="G823" s="135">
        <v>0</v>
      </c>
      <c r="H823" s="112"/>
      <c r="I823" s="112">
        <v>0</v>
      </c>
      <c r="J823" s="112"/>
      <c r="K823" s="135">
        <v>0</v>
      </c>
      <c r="L823" s="112"/>
      <c r="M823" s="112">
        <v>0</v>
      </c>
      <c r="N823" s="112"/>
      <c r="O823" s="135"/>
      <c r="P823" s="112"/>
      <c r="Q823" s="112"/>
      <c r="R823" s="112"/>
    </row>
    <row r="824" spans="1:18" s="113" customFormat="1" ht="12" customHeight="1">
      <c r="A824" s="110" t="s">
        <v>148</v>
      </c>
      <c r="B824" s="110"/>
      <c r="C824" s="228">
        <v>4130111130</v>
      </c>
      <c r="D824" s="229" t="s">
        <v>907</v>
      </c>
      <c r="E824" s="111" t="s">
        <v>163</v>
      </c>
      <c r="F824" s="111" t="s">
        <v>251</v>
      </c>
      <c r="G824" s="135">
        <v>0</v>
      </c>
      <c r="H824" s="112"/>
      <c r="I824" s="112">
        <v>0</v>
      </c>
      <c r="J824" s="112"/>
      <c r="K824" s="135">
        <v>0</v>
      </c>
      <c r="L824" s="112"/>
      <c r="M824" s="112">
        <v>0</v>
      </c>
      <c r="N824" s="112"/>
      <c r="O824" s="135"/>
      <c r="P824" s="112"/>
      <c r="Q824" s="112"/>
      <c r="R824" s="112"/>
    </row>
    <row r="825" spans="1:18" s="113" customFormat="1" ht="12" customHeight="1">
      <c r="A825" s="110" t="s">
        <v>148</v>
      </c>
      <c r="B825" s="110"/>
      <c r="C825" s="228">
        <v>41301112</v>
      </c>
      <c r="D825" s="229" t="s">
        <v>908</v>
      </c>
      <c r="E825" s="111" t="s">
        <v>6</v>
      </c>
      <c r="F825" s="111" t="s">
        <v>250</v>
      </c>
      <c r="G825" s="135">
        <v>0</v>
      </c>
      <c r="H825" s="112"/>
      <c r="I825" s="112">
        <v>0</v>
      </c>
      <c r="J825" s="112"/>
      <c r="K825" s="135">
        <v>0</v>
      </c>
      <c r="L825" s="112"/>
      <c r="M825" s="112">
        <v>0</v>
      </c>
      <c r="N825" s="112"/>
      <c r="O825" s="135"/>
      <c r="P825" s="112"/>
      <c r="Q825" s="112"/>
      <c r="R825" s="112"/>
    </row>
    <row r="826" spans="1:18" s="113" customFormat="1" ht="12" customHeight="1">
      <c r="A826" s="110" t="s">
        <v>148</v>
      </c>
      <c r="B826" s="110"/>
      <c r="C826" s="228">
        <v>4130111201</v>
      </c>
      <c r="D826" s="229" t="s">
        <v>908</v>
      </c>
      <c r="E826" s="111" t="s">
        <v>6</v>
      </c>
      <c r="F826" s="111" t="s">
        <v>251</v>
      </c>
      <c r="G826" s="135">
        <v>0</v>
      </c>
      <c r="H826" s="112"/>
      <c r="I826" s="112">
        <v>0</v>
      </c>
      <c r="J826" s="112"/>
      <c r="K826" s="135">
        <v>0</v>
      </c>
      <c r="L826" s="112"/>
      <c r="M826" s="112">
        <v>0</v>
      </c>
      <c r="N826" s="112"/>
      <c r="O826" s="135"/>
      <c r="P826" s="112"/>
      <c r="Q826" s="112"/>
      <c r="R826" s="112"/>
    </row>
    <row r="827" spans="1:18" s="113" customFormat="1" ht="12" customHeight="1">
      <c r="A827" s="110" t="s">
        <v>148</v>
      </c>
      <c r="B827" s="110"/>
      <c r="C827" s="228">
        <v>4130111202</v>
      </c>
      <c r="D827" s="229" t="s">
        <v>908</v>
      </c>
      <c r="E827" s="111" t="s">
        <v>6</v>
      </c>
      <c r="F827" s="111" t="s">
        <v>251</v>
      </c>
      <c r="G827" s="135">
        <v>0</v>
      </c>
      <c r="H827" s="112"/>
      <c r="I827" s="112">
        <v>0</v>
      </c>
      <c r="J827" s="112"/>
      <c r="K827" s="135">
        <v>0</v>
      </c>
      <c r="L827" s="112"/>
      <c r="M827" s="112">
        <v>0</v>
      </c>
      <c r="N827" s="112"/>
      <c r="O827" s="135"/>
      <c r="P827" s="112"/>
      <c r="Q827" s="112"/>
      <c r="R827" s="112"/>
    </row>
    <row r="828" spans="1:18" s="113" customFormat="1" ht="12" customHeight="1">
      <c r="A828" s="110" t="s">
        <v>148</v>
      </c>
      <c r="B828" s="110"/>
      <c r="C828" s="228">
        <v>4130112</v>
      </c>
      <c r="D828" s="229" t="s">
        <v>461</v>
      </c>
      <c r="E828" s="111" t="s">
        <v>6</v>
      </c>
      <c r="F828" s="111" t="s">
        <v>250</v>
      </c>
      <c r="G828" s="135">
        <v>0</v>
      </c>
      <c r="H828" s="112"/>
      <c r="I828" s="112">
        <v>0</v>
      </c>
      <c r="J828" s="112"/>
      <c r="K828" s="135">
        <v>0</v>
      </c>
      <c r="L828" s="112"/>
      <c r="M828" s="112">
        <v>0</v>
      </c>
      <c r="N828" s="112"/>
      <c r="O828" s="135"/>
      <c r="P828" s="112"/>
      <c r="Q828" s="112"/>
      <c r="R828" s="112"/>
    </row>
    <row r="829" spans="1:18" s="113" customFormat="1" ht="12" customHeight="1">
      <c r="A829" s="110" t="s">
        <v>148</v>
      </c>
      <c r="B829" s="110"/>
      <c r="C829" s="228">
        <v>41301121</v>
      </c>
      <c r="D829" s="229" t="s">
        <v>462</v>
      </c>
      <c r="E829" s="111" t="s">
        <v>6</v>
      </c>
      <c r="F829" s="111" t="s">
        <v>250</v>
      </c>
      <c r="G829" s="135">
        <v>0</v>
      </c>
      <c r="H829" s="112"/>
      <c r="I829" s="112">
        <v>0</v>
      </c>
      <c r="J829" s="112"/>
      <c r="K829" s="135">
        <v>0</v>
      </c>
      <c r="L829" s="112"/>
      <c r="M829" s="112">
        <v>0</v>
      </c>
      <c r="N829" s="112"/>
      <c r="O829" s="135"/>
      <c r="P829" s="112"/>
      <c r="Q829" s="112"/>
      <c r="R829" s="112"/>
    </row>
    <row r="830" spans="1:18" s="113" customFormat="1" ht="12" customHeight="1">
      <c r="A830" s="110" t="s">
        <v>148</v>
      </c>
      <c r="B830" s="110"/>
      <c r="C830" s="228">
        <v>4130112101</v>
      </c>
      <c r="D830" s="229" t="s">
        <v>611</v>
      </c>
      <c r="E830" s="111" t="s">
        <v>6</v>
      </c>
      <c r="F830" s="111" t="s">
        <v>251</v>
      </c>
      <c r="G830" s="135">
        <v>0</v>
      </c>
      <c r="H830" s="112"/>
      <c r="I830" s="112">
        <v>0</v>
      </c>
      <c r="J830" s="112"/>
      <c r="K830" s="135">
        <v>0</v>
      </c>
      <c r="L830" s="112"/>
      <c r="M830" s="112">
        <v>0</v>
      </c>
      <c r="N830" s="112"/>
      <c r="O830" s="135"/>
      <c r="P830" s="112"/>
      <c r="Q830" s="112"/>
      <c r="R830" s="112"/>
    </row>
    <row r="831" spans="1:18" s="113" customFormat="1" ht="12" customHeight="1">
      <c r="A831" s="110" t="s">
        <v>148</v>
      </c>
      <c r="B831" s="110"/>
      <c r="C831" s="228">
        <v>4130112102</v>
      </c>
      <c r="D831" s="229" t="s">
        <v>612</v>
      </c>
      <c r="E831" s="111" t="s">
        <v>163</v>
      </c>
      <c r="F831" s="111" t="s">
        <v>251</v>
      </c>
      <c r="G831" s="135">
        <v>0</v>
      </c>
      <c r="H831" s="112"/>
      <c r="I831" s="112">
        <v>0</v>
      </c>
      <c r="J831" s="112"/>
      <c r="K831" s="135">
        <v>0</v>
      </c>
      <c r="L831" s="112"/>
      <c r="M831" s="112">
        <v>0</v>
      </c>
      <c r="N831" s="112"/>
      <c r="O831" s="135"/>
      <c r="P831" s="112"/>
      <c r="Q831" s="112"/>
      <c r="R831" s="112"/>
    </row>
    <row r="832" spans="1:18" s="113" customFormat="1" ht="12" customHeight="1">
      <c r="A832" s="110" t="s">
        <v>148</v>
      </c>
      <c r="B832" s="110"/>
      <c r="C832" s="228">
        <v>4130112103</v>
      </c>
      <c r="D832" s="229" t="s">
        <v>614</v>
      </c>
      <c r="E832" s="111" t="s">
        <v>6</v>
      </c>
      <c r="F832" s="111" t="s">
        <v>251</v>
      </c>
      <c r="G832" s="135">
        <v>0</v>
      </c>
      <c r="H832" s="112"/>
      <c r="I832" s="112">
        <v>0</v>
      </c>
      <c r="J832" s="112"/>
      <c r="K832" s="135">
        <v>0</v>
      </c>
      <c r="L832" s="112"/>
      <c r="M832" s="112">
        <v>0</v>
      </c>
      <c r="N832" s="112"/>
      <c r="O832" s="135"/>
      <c r="P832" s="112"/>
      <c r="Q832" s="112"/>
      <c r="R832" s="112"/>
    </row>
    <row r="833" spans="1:18" s="113" customFormat="1" ht="12" customHeight="1">
      <c r="A833" s="110" t="s">
        <v>148</v>
      </c>
      <c r="B833" s="110"/>
      <c r="C833" s="228">
        <v>4130112104</v>
      </c>
      <c r="D833" s="229" t="s">
        <v>615</v>
      </c>
      <c r="E833" s="111" t="s">
        <v>163</v>
      </c>
      <c r="F833" s="111" t="s">
        <v>251</v>
      </c>
      <c r="G833" s="135">
        <v>0</v>
      </c>
      <c r="H833" s="112"/>
      <c r="I833" s="112">
        <v>0</v>
      </c>
      <c r="J833" s="112"/>
      <c r="K833" s="135">
        <v>5001419</v>
      </c>
      <c r="L833" s="112"/>
      <c r="M833" s="112">
        <v>715.31</v>
      </c>
      <c r="N833" s="112"/>
      <c r="O833" s="135"/>
      <c r="P833" s="112"/>
      <c r="Q833" s="112"/>
      <c r="R833" s="112"/>
    </row>
    <row r="834" spans="1:18" s="113" customFormat="1" ht="12" customHeight="1">
      <c r="A834" s="110" t="s">
        <v>148</v>
      </c>
      <c r="B834" s="110" t="s">
        <v>1315</v>
      </c>
      <c r="C834" s="228">
        <v>4130112105</v>
      </c>
      <c r="D834" s="229" t="s">
        <v>368</v>
      </c>
      <c r="E834" s="111" t="s">
        <v>6</v>
      </c>
      <c r="F834" s="111" t="s">
        <v>251</v>
      </c>
      <c r="G834" s="135">
        <v>22324</v>
      </c>
      <c r="H834" s="112"/>
      <c r="I834" s="112">
        <v>3.19</v>
      </c>
      <c r="J834" s="112"/>
      <c r="K834" s="135">
        <v>35868</v>
      </c>
      <c r="L834" s="112"/>
      <c r="M834" s="112">
        <v>4.92</v>
      </c>
      <c r="N834" s="112"/>
      <c r="O834" s="135"/>
      <c r="P834" s="112"/>
      <c r="Q834" s="112"/>
      <c r="R834" s="112"/>
    </row>
    <row r="835" spans="1:18" s="113" customFormat="1" ht="12" customHeight="1">
      <c r="A835" s="110" t="s">
        <v>148</v>
      </c>
      <c r="B835" s="110"/>
      <c r="C835" s="228">
        <v>4130112106</v>
      </c>
      <c r="D835" s="229" t="s">
        <v>369</v>
      </c>
      <c r="E835" s="111" t="s">
        <v>163</v>
      </c>
      <c r="F835" s="111" t="s">
        <v>251</v>
      </c>
      <c r="G835" s="135">
        <v>0</v>
      </c>
      <c r="H835" s="112"/>
      <c r="I835" s="112">
        <v>0</v>
      </c>
      <c r="J835" s="112"/>
      <c r="K835" s="135">
        <v>0</v>
      </c>
      <c r="L835" s="112"/>
      <c r="M835" s="112">
        <v>0</v>
      </c>
      <c r="N835" s="112"/>
      <c r="O835" s="135"/>
      <c r="P835" s="112"/>
      <c r="Q835" s="112"/>
      <c r="R835" s="112"/>
    </row>
    <row r="836" spans="1:18" s="113" customFormat="1" ht="12" customHeight="1">
      <c r="A836" s="110" t="s">
        <v>148</v>
      </c>
      <c r="B836" s="110"/>
      <c r="C836" s="228">
        <v>4130112107</v>
      </c>
      <c r="D836" s="229" t="s">
        <v>370</v>
      </c>
      <c r="E836" s="111" t="s">
        <v>6</v>
      </c>
      <c r="F836" s="111" t="s">
        <v>251</v>
      </c>
      <c r="G836" s="135">
        <v>0</v>
      </c>
      <c r="H836" s="112"/>
      <c r="I836" s="112">
        <v>0</v>
      </c>
      <c r="J836" s="112"/>
      <c r="K836" s="135">
        <v>0</v>
      </c>
      <c r="L836" s="112"/>
      <c r="M836" s="112">
        <v>0</v>
      </c>
      <c r="N836" s="112"/>
      <c r="O836" s="135"/>
      <c r="P836" s="112"/>
      <c r="Q836" s="112"/>
      <c r="R836" s="112"/>
    </row>
    <row r="837" spans="1:18" s="113" customFormat="1" ht="12" customHeight="1">
      <c r="A837" s="110" t="s">
        <v>148</v>
      </c>
      <c r="B837" s="110"/>
      <c r="C837" s="228">
        <v>4130112108</v>
      </c>
      <c r="D837" s="229" t="s">
        <v>371</v>
      </c>
      <c r="E837" s="111" t="s">
        <v>163</v>
      </c>
      <c r="F837" s="111" t="s">
        <v>251</v>
      </c>
      <c r="G837" s="135">
        <v>0</v>
      </c>
      <c r="H837" s="112"/>
      <c r="I837" s="112">
        <v>0</v>
      </c>
      <c r="J837" s="112"/>
      <c r="K837" s="135">
        <v>0</v>
      </c>
      <c r="L837" s="112"/>
      <c r="M837" s="112">
        <v>0</v>
      </c>
      <c r="N837" s="112"/>
      <c r="O837" s="135"/>
      <c r="P837" s="112"/>
      <c r="Q837" s="112"/>
      <c r="R837" s="112"/>
    </row>
    <row r="838" spans="1:18" s="113" customFormat="1" ht="12" customHeight="1">
      <c r="A838" s="110" t="s">
        <v>148</v>
      </c>
      <c r="B838" s="110"/>
      <c r="C838" s="228">
        <v>4130112109</v>
      </c>
      <c r="D838" s="229" t="s">
        <v>617</v>
      </c>
      <c r="E838" s="111" t="s">
        <v>6</v>
      </c>
      <c r="F838" s="111" t="s">
        <v>251</v>
      </c>
      <c r="G838" s="135">
        <v>0</v>
      </c>
      <c r="H838" s="112"/>
      <c r="I838" s="112">
        <v>0</v>
      </c>
      <c r="J838" s="112"/>
      <c r="K838" s="135">
        <v>0</v>
      </c>
      <c r="L838" s="112"/>
      <c r="M838" s="112">
        <v>0</v>
      </c>
      <c r="N838" s="112"/>
      <c r="O838" s="135"/>
      <c r="P838" s="112"/>
      <c r="Q838" s="112"/>
      <c r="R838" s="112"/>
    </row>
    <row r="839" spans="1:18" s="113" customFormat="1" ht="12" customHeight="1">
      <c r="A839" s="110" t="s">
        <v>148</v>
      </c>
      <c r="B839" s="110"/>
      <c r="C839" s="228">
        <v>4130112110</v>
      </c>
      <c r="D839" s="229" t="s">
        <v>618</v>
      </c>
      <c r="E839" s="111" t="s">
        <v>163</v>
      </c>
      <c r="F839" s="111" t="s">
        <v>251</v>
      </c>
      <c r="G839" s="135">
        <v>0</v>
      </c>
      <c r="H839" s="112"/>
      <c r="I839" s="112">
        <v>0</v>
      </c>
      <c r="J839" s="112"/>
      <c r="K839" s="135">
        <v>0</v>
      </c>
      <c r="L839" s="112"/>
      <c r="M839" s="112">
        <v>0</v>
      </c>
      <c r="N839" s="112"/>
      <c r="O839" s="135"/>
      <c r="P839" s="112"/>
      <c r="Q839" s="112"/>
      <c r="R839" s="112"/>
    </row>
    <row r="840" spans="1:18" s="113" customFormat="1" ht="12" customHeight="1">
      <c r="A840" s="110" t="s">
        <v>148</v>
      </c>
      <c r="B840" s="110"/>
      <c r="C840" s="228">
        <v>4130112111</v>
      </c>
      <c r="D840" s="229" t="s">
        <v>620</v>
      </c>
      <c r="E840" s="111" t="s">
        <v>6</v>
      </c>
      <c r="F840" s="111" t="s">
        <v>251</v>
      </c>
      <c r="G840" s="135">
        <v>0</v>
      </c>
      <c r="H840" s="112"/>
      <c r="I840" s="112">
        <v>0</v>
      </c>
      <c r="J840" s="112"/>
      <c r="K840" s="135">
        <v>0</v>
      </c>
      <c r="L840" s="112"/>
      <c r="M840" s="112">
        <v>0</v>
      </c>
      <c r="N840" s="112"/>
      <c r="O840" s="135"/>
      <c r="P840" s="112"/>
      <c r="Q840" s="112"/>
      <c r="R840" s="112"/>
    </row>
    <row r="841" spans="1:18" s="113" customFormat="1" ht="12" customHeight="1">
      <c r="A841" s="110" t="s">
        <v>148</v>
      </c>
      <c r="B841" s="110"/>
      <c r="C841" s="228">
        <v>4130112112</v>
      </c>
      <c r="D841" s="229" t="s">
        <v>621</v>
      </c>
      <c r="E841" s="111" t="s">
        <v>163</v>
      </c>
      <c r="F841" s="111" t="s">
        <v>251</v>
      </c>
      <c r="G841" s="135">
        <v>0</v>
      </c>
      <c r="H841" s="112"/>
      <c r="I841" s="112">
        <v>0</v>
      </c>
      <c r="J841" s="112"/>
      <c r="K841" s="135">
        <v>0</v>
      </c>
      <c r="L841" s="112"/>
      <c r="M841" s="112">
        <v>0</v>
      </c>
      <c r="N841" s="112"/>
      <c r="O841" s="135"/>
      <c r="P841" s="112"/>
      <c r="Q841" s="112"/>
      <c r="R841" s="112"/>
    </row>
    <row r="842" spans="1:18" s="113" customFormat="1" ht="12" customHeight="1">
      <c r="A842" s="110" t="s">
        <v>148</v>
      </c>
      <c r="B842" s="110"/>
      <c r="C842" s="228">
        <v>4130112113</v>
      </c>
      <c r="D842" s="229" t="s">
        <v>895</v>
      </c>
      <c r="E842" s="111" t="s">
        <v>6</v>
      </c>
      <c r="F842" s="111" t="s">
        <v>251</v>
      </c>
      <c r="G842" s="135">
        <v>0</v>
      </c>
      <c r="H842" s="112"/>
      <c r="I842" s="112">
        <v>0</v>
      </c>
      <c r="J842" s="112"/>
      <c r="K842" s="135">
        <v>0</v>
      </c>
      <c r="L842" s="112"/>
      <c r="M842" s="112">
        <v>0</v>
      </c>
      <c r="N842" s="112"/>
      <c r="O842" s="135"/>
      <c r="P842" s="112"/>
      <c r="Q842" s="112"/>
      <c r="R842" s="112"/>
    </row>
    <row r="843" spans="1:18" s="113" customFormat="1" ht="12" customHeight="1">
      <c r="A843" s="110" t="s">
        <v>148</v>
      </c>
      <c r="B843" s="110"/>
      <c r="C843" s="228">
        <v>4130112114</v>
      </c>
      <c r="D843" s="229" t="s">
        <v>896</v>
      </c>
      <c r="E843" s="111" t="s">
        <v>163</v>
      </c>
      <c r="F843" s="111" t="s">
        <v>251</v>
      </c>
      <c r="G843" s="135">
        <v>0</v>
      </c>
      <c r="H843" s="112"/>
      <c r="I843" s="112">
        <v>0</v>
      </c>
      <c r="J843" s="112"/>
      <c r="K843" s="135">
        <v>0</v>
      </c>
      <c r="L843" s="112"/>
      <c r="M843" s="112">
        <v>0</v>
      </c>
      <c r="N843" s="112"/>
      <c r="O843" s="135"/>
      <c r="P843" s="112"/>
      <c r="Q843" s="112"/>
      <c r="R843" s="112"/>
    </row>
    <row r="844" spans="1:18" s="113" customFormat="1" ht="12" customHeight="1">
      <c r="A844" s="110" t="s">
        <v>148</v>
      </c>
      <c r="B844" s="110"/>
      <c r="C844" s="228">
        <v>4130112115</v>
      </c>
      <c r="D844" s="229" t="s">
        <v>897</v>
      </c>
      <c r="E844" s="111" t="s">
        <v>6</v>
      </c>
      <c r="F844" s="111" t="s">
        <v>251</v>
      </c>
      <c r="G844" s="135">
        <v>0</v>
      </c>
      <c r="H844" s="112"/>
      <c r="I844" s="112">
        <v>0</v>
      </c>
      <c r="J844" s="112"/>
      <c r="K844" s="135">
        <v>0</v>
      </c>
      <c r="L844" s="112"/>
      <c r="M844" s="112">
        <v>0</v>
      </c>
      <c r="N844" s="112"/>
      <c r="O844" s="135"/>
      <c r="P844" s="112"/>
      <c r="Q844" s="112"/>
      <c r="R844" s="112"/>
    </row>
    <row r="845" spans="1:18" s="113" customFormat="1" ht="12" customHeight="1">
      <c r="A845" s="110" t="s">
        <v>148</v>
      </c>
      <c r="B845" s="110"/>
      <c r="C845" s="228">
        <v>4130112116</v>
      </c>
      <c r="D845" s="229" t="s">
        <v>909</v>
      </c>
      <c r="E845" s="111" t="s">
        <v>163</v>
      </c>
      <c r="F845" s="111" t="s">
        <v>251</v>
      </c>
      <c r="G845" s="135">
        <v>0</v>
      </c>
      <c r="H845" s="112"/>
      <c r="I845" s="112">
        <v>0</v>
      </c>
      <c r="J845" s="112"/>
      <c r="K845" s="135">
        <v>0</v>
      </c>
      <c r="L845" s="112"/>
      <c r="M845" s="112">
        <v>0</v>
      </c>
      <c r="N845" s="112"/>
      <c r="O845" s="135"/>
      <c r="P845" s="112"/>
      <c r="Q845" s="112"/>
      <c r="R845" s="112"/>
    </row>
    <row r="846" spans="1:18" s="113" customFormat="1" ht="12" customHeight="1">
      <c r="A846" s="110" t="s">
        <v>148</v>
      </c>
      <c r="B846" s="110"/>
      <c r="C846" s="228">
        <v>4130112117</v>
      </c>
      <c r="D846" s="229" t="s">
        <v>401</v>
      </c>
      <c r="E846" s="111" t="s">
        <v>6</v>
      </c>
      <c r="F846" s="111" t="s">
        <v>251</v>
      </c>
      <c r="G846" s="135">
        <v>0</v>
      </c>
      <c r="H846" s="112"/>
      <c r="I846" s="112">
        <v>0</v>
      </c>
      <c r="J846" s="112"/>
      <c r="K846" s="135">
        <v>0</v>
      </c>
      <c r="L846" s="112"/>
      <c r="M846" s="112">
        <v>0</v>
      </c>
      <c r="N846" s="112"/>
      <c r="O846" s="135"/>
      <c r="P846" s="112"/>
      <c r="Q846" s="112"/>
      <c r="R846" s="112"/>
    </row>
    <row r="847" spans="1:18" s="113" customFormat="1" ht="12" customHeight="1">
      <c r="A847" s="110" t="s">
        <v>148</v>
      </c>
      <c r="B847" s="110"/>
      <c r="C847" s="228">
        <v>4130112118</v>
      </c>
      <c r="D847" s="229" t="s">
        <v>402</v>
      </c>
      <c r="E847" s="111" t="s">
        <v>163</v>
      </c>
      <c r="F847" s="111" t="s">
        <v>251</v>
      </c>
      <c r="G847" s="135">
        <v>0</v>
      </c>
      <c r="H847" s="112"/>
      <c r="I847" s="112">
        <v>0</v>
      </c>
      <c r="J847" s="112"/>
      <c r="K847" s="135">
        <v>1801024</v>
      </c>
      <c r="L847" s="112"/>
      <c r="M847" s="112">
        <v>258.05</v>
      </c>
      <c r="N847" s="112"/>
      <c r="O847" s="135"/>
      <c r="P847" s="112"/>
      <c r="Q847" s="112"/>
      <c r="R847" s="112"/>
    </row>
    <row r="848" spans="1:18" s="113" customFormat="1" ht="12" customHeight="1">
      <c r="A848" s="110" t="s">
        <v>148</v>
      </c>
      <c r="B848" s="110"/>
      <c r="C848" s="228">
        <v>4130112119</v>
      </c>
      <c r="D848" s="229" t="s">
        <v>899</v>
      </c>
      <c r="E848" s="111" t="s">
        <v>6</v>
      </c>
      <c r="F848" s="111" t="s">
        <v>251</v>
      </c>
      <c r="G848" s="135">
        <v>0</v>
      </c>
      <c r="H848" s="112"/>
      <c r="I848" s="112">
        <v>0</v>
      </c>
      <c r="J848" s="112"/>
      <c r="K848" s="135">
        <v>0</v>
      </c>
      <c r="L848" s="112"/>
      <c r="M848" s="112">
        <v>0</v>
      </c>
      <c r="N848" s="112"/>
      <c r="O848" s="135"/>
      <c r="P848" s="112"/>
      <c r="Q848" s="112"/>
      <c r="R848" s="112"/>
    </row>
    <row r="849" spans="1:18" s="113" customFormat="1" ht="12" customHeight="1">
      <c r="A849" s="110" t="s">
        <v>148</v>
      </c>
      <c r="B849" s="110"/>
      <c r="C849" s="228">
        <v>4130112120</v>
      </c>
      <c r="D849" s="229" t="s">
        <v>900</v>
      </c>
      <c r="E849" s="111" t="s">
        <v>163</v>
      </c>
      <c r="F849" s="111" t="s">
        <v>251</v>
      </c>
      <c r="G849" s="135">
        <v>0</v>
      </c>
      <c r="H849" s="112"/>
      <c r="I849" s="112">
        <v>0</v>
      </c>
      <c r="J849" s="112"/>
      <c r="K849" s="135">
        <v>0</v>
      </c>
      <c r="L849" s="112"/>
      <c r="M849" s="112">
        <v>0</v>
      </c>
      <c r="N849" s="112"/>
      <c r="O849" s="135"/>
      <c r="P849" s="112"/>
      <c r="Q849" s="112"/>
      <c r="R849" s="112"/>
    </row>
    <row r="850" spans="1:18" s="113" customFormat="1" ht="12" customHeight="1">
      <c r="A850" s="110" t="s">
        <v>148</v>
      </c>
      <c r="B850" s="110"/>
      <c r="C850" s="228">
        <v>4130112121</v>
      </c>
      <c r="D850" s="229" t="s">
        <v>752</v>
      </c>
      <c r="E850" s="111" t="s">
        <v>6</v>
      </c>
      <c r="F850" s="111" t="s">
        <v>251</v>
      </c>
      <c r="G850" s="135">
        <v>0</v>
      </c>
      <c r="H850" s="112"/>
      <c r="I850" s="112">
        <v>0</v>
      </c>
      <c r="J850" s="112"/>
      <c r="K850" s="135">
        <v>0</v>
      </c>
      <c r="L850" s="112"/>
      <c r="M850" s="112">
        <v>0</v>
      </c>
      <c r="N850" s="112"/>
      <c r="O850" s="135"/>
      <c r="P850" s="112"/>
      <c r="Q850" s="112"/>
      <c r="R850" s="112"/>
    </row>
    <row r="851" spans="1:18" s="113" customFormat="1" ht="12" customHeight="1">
      <c r="A851" s="110" t="s">
        <v>148</v>
      </c>
      <c r="B851" s="110"/>
      <c r="C851" s="228">
        <v>4130112122</v>
      </c>
      <c r="D851" s="229" t="s">
        <v>753</v>
      </c>
      <c r="E851" s="111" t="s">
        <v>163</v>
      </c>
      <c r="F851" s="111" t="s">
        <v>251</v>
      </c>
      <c r="G851" s="135">
        <v>0</v>
      </c>
      <c r="H851" s="112"/>
      <c r="I851" s="112">
        <v>0</v>
      </c>
      <c r="J851" s="112"/>
      <c r="K851" s="135">
        <v>0</v>
      </c>
      <c r="L851" s="112"/>
      <c r="M851" s="112">
        <v>0</v>
      </c>
      <c r="N851" s="112"/>
      <c r="O851" s="135"/>
      <c r="P851" s="112"/>
      <c r="Q851" s="112"/>
      <c r="R851" s="112"/>
    </row>
    <row r="852" spans="1:18" s="113" customFormat="1" ht="12" customHeight="1">
      <c r="A852" s="110" t="s">
        <v>148</v>
      </c>
      <c r="B852" s="110"/>
      <c r="C852" s="228">
        <v>4130112123</v>
      </c>
      <c r="D852" s="229" t="s">
        <v>901</v>
      </c>
      <c r="E852" s="111" t="s">
        <v>6</v>
      </c>
      <c r="F852" s="111" t="s">
        <v>251</v>
      </c>
      <c r="G852" s="135">
        <v>0</v>
      </c>
      <c r="H852" s="112"/>
      <c r="I852" s="112">
        <v>0</v>
      </c>
      <c r="J852" s="112"/>
      <c r="K852" s="135">
        <v>0</v>
      </c>
      <c r="L852" s="112"/>
      <c r="M852" s="112">
        <v>0</v>
      </c>
      <c r="N852" s="112"/>
      <c r="O852" s="135"/>
      <c r="P852" s="112"/>
      <c r="Q852" s="112"/>
      <c r="R852" s="112"/>
    </row>
    <row r="853" spans="1:18" s="113" customFormat="1" ht="12" customHeight="1">
      <c r="A853" s="110" t="s">
        <v>148</v>
      </c>
      <c r="B853" s="110"/>
      <c r="C853" s="228">
        <v>4130112124</v>
      </c>
      <c r="D853" s="229" t="s">
        <v>902</v>
      </c>
      <c r="E853" s="111" t="s">
        <v>163</v>
      </c>
      <c r="F853" s="111" t="s">
        <v>251</v>
      </c>
      <c r="G853" s="135">
        <v>0</v>
      </c>
      <c r="H853" s="112"/>
      <c r="I853" s="112">
        <v>0</v>
      </c>
      <c r="J853" s="112"/>
      <c r="K853" s="135">
        <v>0</v>
      </c>
      <c r="L853" s="112"/>
      <c r="M853" s="112">
        <v>0</v>
      </c>
      <c r="N853" s="112"/>
      <c r="O853" s="135"/>
      <c r="P853" s="112"/>
      <c r="Q853" s="112"/>
      <c r="R853" s="112"/>
    </row>
    <row r="854" spans="1:18" s="113" customFormat="1" ht="12" customHeight="1">
      <c r="A854" s="110" t="s">
        <v>148</v>
      </c>
      <c r="B854" s="110"/>
      <c r="C854" s="228">
        <v>4130112125</v>
      </c>
      <c r="D854" s="229" t="s">
        <v>903</v>
      </c>
      <c r="E854" s="111" t="s">
        <v>6</v>
      </c>
      <c r="F854" s="111" t="s">
        <v>251</v>
      </c>
      <c r="G854" s="135">
        <v>0</v>
      </c>
      <c r="H854" s="112"/>
      <c r="I854" s="112">
        <v>0</v>
      </c>
      <c r="J854" s="112"/>
      <c r="K854" s="135">
        <v>0</v>
      </c>
      <c r="L854" s="112"/>
      <c r="M854" s="112">
        <v>0</v>
      </c>
      <c r="N854" s="112"/>
      <c r="O854" s="135"/>
      <c r="P854" s="112"/>
      <c r="Q854" s="112"/>
      <c r="R854" s="112"/>
    </row>
    <row r="855" spans="1:18" s="113" customFormat="1" ht="12" customHeight="1">
      <c r="A855" s="110" t="s">
        <v>148</v>
      </c>
      <c r="B855" s="110"/>
      <c r="C855" s="228">
        <v>4130112126</v>
      </c>
      <c r="D855" s="229" t="s">
        <v>904</v>
      </c>
      <c r="E855" s="111" t="s">
        <v>163</v>
      </c>
      <c r="F855" s="111" t="s">
        <v>251</v>
      </c>
      <c r="G855" s="135">
        <v>0</v>
      </c>
      <c r="H855" s="112"/>
      <c r="I855" s="112">
        <v>0</v>
      </c>
      <c r="J855" s="112"/>
      <c r="K855" s="135">
        <v>0</v>
      </c>
      <c r="L855" s="112"/>
      <c r="M855" s="112">
        <v>0</v>
      </c>
      <c r="N855" s="112"/>
      <c r="O855" s="135"/>
      <c r="P855" s="112"/>
      <c r="Q855" s="112"/>
      <c r="R855" s="112"/>
    </row>
    <row r="856" spans="1:18" s="113" customFormat="1" ht="12" customHeight="1">
      <c r="A856" s="110" t="s">
        <v>148</v>
      </c>
      <c r="B856" s="110"/>
      <c r="C856" s="228">
        <v>4130112127</v>
      </c>
      <c r="D856" s="229" t="s">
        <v>905</v>
      </c>
      <c r="E856" s="111" t="s">
        <v>6</v>
      </c>
      <c r="F856" s="111" t="s">
        <v>251</v>
      </c>
      <c r="G856" s="135">
        <v>0</v>
      </c>
      <c r="H856" s="112"/>
      <c r="I856" s="112">
        <v>0</v>
      </c>
      <c r="J856" s="112"/>
      <c r="K856" s="135">
        <v>0</v>
      </c>
      <c r="L856" s="112"/>
      <c r="M856" s="112">
        <v>0</v>
      </c>
      <c r="N856" s="112"/>
      <c r="O856" s="135"/>
      <c r="P856" s="112"/>
      <c r="Q856" s="112"/>
      <c r="R856" s="112"/>
    </row>
    <row r="857" spans="1:18" s="113" customFormat="1" ht="12" customHeight="1">
      <c r="A857" s="110" t="s">
        <v>148</v>
      </c>
      <c r="B857" s="110"/>
      <c r="C857" s="228">
        <v>4130112128</v>
      </c>
      <c r="D857" s="229" t="s">
        <v>906</v>
      </c>
      <c r="E857" s="111" t="s">
        <v>163</v>
      </c>
      <c r="F857" s="111" t="s">
        <v>251</v>
      </c>
      <c r="G857" s="135">
        <v>0</v>
      </c>
      <c r="H857" s="112"/>
      <c r="I857" s="112">
        <v>0</v>
      </c>
      <c r="J857" s="112"/>
      <c r="K857" s="135">
        <v>0</v>
      </c>
      <c r="L857" s="112"/>
      <c r="M857" s="112">
        <v>0</v>
      </c>
      <c r="N857" s="112"/>
      <c r="O857" s="135"/>
      <c r="P857" s="112"/>
      <c r="Q857" s="112"/>
      <c r="R857" s="112"/>
    </row>
    <row r="858" spans="1:18" s="113" customFormat="1" ht="12" customHeight="1">
      <c r="A858" s="110" t="s">
        <v>148</v>
      </c>
      <c r="B858" s="110"/>
      <c r="C858" s="228">
        <v>4130112129</v>
      </c>
      <c r="D858" s="229" t="s">
        <v>387</v>
      </c>
      <c r="E858" s="111" t="s">
        <v>6</v>
      </c>
      <c r="F858" s="111" t="s">
        <v>251</v>
      </c>
      <c r="G858" s="135">
        <v>0</v>
      </c>
      <c r="H858" s="112"/>
      <c r="I858" s="112">
        <v>0</v>
      </c>
      <c r="J858" s="112"/>
      <c r="K858" s="135">
        <v>0</v>
      </c>
      <c r="L858" s="112"/>
      <c r="M858" s="112">
        <v>0</v>
      </c>
      <c r="N858" s="112"/>
      <c r="O858" s="135"/>
      <c r="P858" s="112"/>
      <c r="Q858" s="112"/>
      <c r="R858" s="112"/>
    </row>
    <row r="859" spans="1:18" s="113" customFormat="1" ht="12" customHeight="1">
      <c r="A859" s="110" t="s">
        <v>148</v>
      </c>
      <c r="B859" s="110"/>
      <c r="C859" s="228">
        <v>4130112130</v>
      </c>
      <c r="D859" s="229" t="s">
        <v>907</v>
      </c>
      <c r="E859" s="111" t="s">
        <v>163</v>
      </c>
      <c r="F859" s="111" t="s">
        <v>251</v>
      </c>
      <c r="G859" s="135">
        <v>0</v>
      </c>
      <c r="H859" s="112"/>
      <c r="I859" s="112">
        <v>0</v>
      </c>
      <c r="J859" s="112"/>
      <c r="K859" s="135">
        <v>0</v>
      </c>
      <c r="L859" s="112"/>
      <c r="M859" s="112">
        <v>0</v>
      </c>
      <c r="N859" s="112"/>
      <c r="O859" s="135"/>
      <c r="P859" s="112"/>
      <c r="Q859" s="112"/>
      <c r="R859" s="112"/>
    </row>
    <row r="860" spans="1:18" s="113" customFormat="1" ht="12" customHeight="1">
      <c r="A860" s="110" t="s">
        <v>148</v>
      </c>
      <c r="B860" s="110"/>
      <c r="C860" s="228">
        <v>4130112131</v>
      </c>
      <c r="D860" s="229" t="s">
        <v>910</v>
      </c>
      <c r="E860" s="111" t="s">
        <v>6</v>
      </c>
      <c r="F860" s="111" t="s">
        <v>251</v>
      </c>
      <c r="G860" s="135">
        <v>0</v>
      </c>
      <c r="H860" s="112"/>
      <c r="I860" s="112">
        <v>0</v>
      </c>
      <c r="J860" s="112"/>
      <c r="K860" s="135">
        <v>0</v>
      </c>
      <c r="L860" s="112"/>
      <c r="M860" s="112">
        <v>0</v>
      </c>
      <c r="N860" s="112"/>
      <c r="O860" s="135"/>
      <c r="P860" s="112"/>
      <c r="Q860" s="112"/>
      <c r="R860" s="112"/>
    </row>
    <row r="861" spans="1:18" s="113" customFormat="1" ht="12" customHeight="1">
      <c r="A861" s="110" t="s">
        <v>148</v>
      </c>
      <c r="B861" s="110"/>
      <c r="C861" s="228">
        <v>4130112132</v>
      </c>
      <c r="D861" s="229" t="s">
        <v>911</v>
      </c>
      <c r="E861" s="111" t="s">
        <v>163</v>
      </c>
      <c r="F861" s="111" t="s">
        <v>251</v>
      </c>
      <c r="G861" s="135">
        <v>0</v>
      </c>
      <c r="H861" s="112"/>
      <c r="I861" s="112">
        <v>0</v>
      </c>
      <c r="J861" s="112"/>
      <c r="K861" s="135">
        <v>0</v>
      </c>
      <c r="L861" s="112"/>
      <c r="M861" s="112">
        <v>0</v>
      </c>
      <c r="N861" s="112"/>
      <c r="O861" s="135"/>
      <c r="P861" s="112"/>
      <c r="Q861" s="112"/>
      <c r="R861" s="112"/>
    </row>
    <row r="862" spans="1:18" s="113" customFormat="1" ht="12" customHeight="1">
      <c r="A862" s="110" t="s">
        <v>148</v>
      </c>
      <c r="B862" s="110"/>
      <c r="C862" s="228">
        <v>41301122</v>
      </c>
      <c r="D862" s="229" t="s">
        <v>403</v>
      </c>
      <c r="E862" s="111" t="s">
        <v>6</v>
      </c>
      <c r="F862" s="111" t="s">
        <v>250</v>
      </c>
      <c r="G862" s="135">
        <v>0</v>
      </c>
      <c r="H862" s="112"/>
      <c r="I862" s="112">
        <v>0</v>
      </c>
      <c r="J862" s="112"/>
      <c r="K862" s="135">
        <v>0</v>
      </c>
      <c r="L862" s="112"/>
      <c r="M862" s="112">
        <v>0</v>
      </c>
      <c r="N862" s="112"/>
      <c r="O862" s="135"/>
      <c r="P862" s="112"/>
      <c r="Q862" s="112"/>
      <c r="R862" s="112"/>
    </row>
    <row r="863" spans="1:18" s="113" customFormat="1" ht="12" customHeight="1">
      <c r="A863" s="110" t="s">
        <v>148</v>
      </c>
      <c r="B863" s="110" t="s">
        <v>1126</v>
      </c>
      <c r="C863" s="228">
        <v>4130112201</v>
      </c>
      <c r="D863" s="229" t="s">
        <v>403</v>
      </c>
      <c r="E863" s="111" t="s">
        <v>6</v>
      </c>
      <c r="F863" s="111" t="s">
        <v>251</v>
      </c>
      <c r="G863" s="135">
        <v>0</v>
      </c>
      <c r="H863" s="112"/>
      <c r="I863" s="112">
        <v>0</v>
      </c>
      <c r="J863" s="112"/>
      <c r="K863" s="135">
        <v>3123429</v>
      </c>
      <c r="L863" s="112"/>
      <c r="M863" s="112">
        <v>447.7</v>
      </c>
      <c r="N863" s="112"/>
      <c r="O863" s="135"/>
      <c r="P863" s="112"/>
      <c r="Q863" s="112"/>
      <c r="R863" s="112"/>
    </row>
    <row r="864" spans="1:18" s="113" customFormat="1" ht="12" customHeight="1">
      <c r="A864" s="110" t="s">
        <v>148</v>
      </c>
      <c r="B864" s="110"/>
      <c r="C864" s="228">
        <v>4130112202</v>
      </c>
      <c r="D864" s="229" t="s">
        <v>403</v>
      </c>
      <c r="E864" s="111" t="s">
        <v>6</v>
      </c>
      <c r="F864" s="111" t="s">
        <v>251</v>
      </c>
      <c r="G864" s="135">
        <v>0</v>
      </c>
      <c r="H864" s="112"/>
      <c r="I864" s="112">
        <v>0</v>
      </c>
      <c r="J864" s="112"/>
      <c r="K864" s="135">
        <v>0</v>
      </c>
      <c r="L864" s="112"/>
      <c r="M864" s="112">
        <v>0</v>
      </c>
      <c r="N864" s="112"/>
      <c r="O864" s="135"/>
      <c r="P864" s="112"/>
      <c r="Q864" s="112"/>
      <c r="R864" s="112"/>
    </row>
    <row r="865" spans="1:18" s="113" customFormat="1" ht="12" customHeight="1">
      <c r="A865" s="110" t="s">
        <v>148</v>
      </c>
      <c r="B865" s="110"/>
      <c r="C865" s="228">
        <v>41301123</v>
      </c>
      <c r="D865" s="229" t="s">
        <v>1289</v>
      </c>
      <c r="E865" s="111" t="s">
        <v>6</v>
      </c>
      <c r="F865" s="111" t="s">
        <v>250</v>
      </c>
      <c r="G865" s="135">
        <v>0</v>
      </c>
      <c r="H865" s="112"/>
      <c r="I865" s="112">
        <v>0</v>
      </c>
      <c r="J865" s="112"/>
      <c r="K865" s="135">
        <v>0</v>
      </c>
      <c r="L865" s="112"/>
      <c r="M865" s="112">
        <v>0</v>
      </c>
      <c r="N865" s="112"/>
      <c r="O865" s="135"/>
      <c r="P865" s="112"/>
      <c r="Q865" s="112"/>
      <c r="R865" s="112"/>
    </row>
    <row r="866" spans="1:18" s="113" customFormat="1" ht="12" customHeight="1">
      <c r="A866" s="110" t="s">
        <v>148</v>
      </c>
      <c r="B866" s="110" t="s">
        <v>1312</v>
      </c>
      <c r="C866" s="228">
        <v>4130112303</v>
      </c>
      <c r="D866" s="229" t="s">
        <v>614</v>
      </c>
      <c r="E866" s="111" t="s">
        <v>6</v>
      </c>
      <c r="F866" s="111" t="s">
        <v>251</v>
      </c>
      <c r="G866" s="135">
        <v>15849231</v>
      </c>
      <c r="H866" s="112"/>
      <c r="I866" s="112">
        <v>2457.86</v>
      </c>
      <c r="J866" s="112"/>
      <c r="K866" s="135">
        <v>0</v>
      </c>
      <c r="L866" s="112"/>
      <c r="M866" s="112">
        <v>0</v>
      </c>
      <c r="N866" s="112"/>
      <c r="O866" s="135"/>
      <c r="P866" s="112"/>
      <c r="Q866" s="112"/>
      <c r="R866" s="112"/>
    </row>
    <row r="867" spans="1:18" s="113" customFormat="1" ht="12" customHeight="1">
      <c r="A867" s="110" t="s">
        <v>148</v>
      </c>
      <c r="B867" s="110" t="s">
        <v>1312</v>
      </c>
      <c r="C867" s="228">
        <v>4130112304</v>
      </c>
      <c r="D867" s="229" t="s">
        <v>615</v>
      </c>
      <c r="E867" s="111" t="s">
        <v>163</v>
      </c>
      <c r="F867" s="111" t="s">
        <v>251</v>
      </c>
      <c r="G867" s="135">
        <v>13159951</v>
      </c>
      <c r="H867" s="112"/>
      <c r="I867" s="112">
        <v>1901.01</v>
      </c>
      <c r="J867" s="112"/>
      <c r="K867" s="135">
        <v>0</v>
      </c>
      <c r="L867" s="112"/>
      <c r="M867" s="112">
        <v>0</v>
      </c>
      <c r="N867" s="112"/>
      <c r="O867" s="135"/>
      <c r="P867" s="112"/>
      <c r="Q867" s="112"/>
      <c r="R867" s="112"/>
    </row>
    <row r="868" spans="1:18" s="113" customFormat="1" ht="12" customHeight="1">
      <c r="A868" s="110" t="s">
        <v>148</v>
      </c>
      <c r="B868" s="110" t="s">
        <v>1312</v>
      </c>
      <c r="C868" s="228">
        <v>4130112305</v>
      </c>
      <c r="D868" s="229" t="s">
        <v>368</v>
      </c>
      <c r="E868" s="111" t="s">
        <v>6</v>
      </c>
      <c r="F868" s="111" t="s">
        <v>251</v>
      </c>
      <c r="G868" s="135">
        <v>276713544</v>
      </c>
      <c r="H868" s="112"/>
      <c r="I868" s="112">
        <v>40771.339999999997</v>
      </c>
      <c r="J868" s="112"/>
      <c r="K868" s="135">
        <v>0</v>
      </c>
      <c r="L868" s="112"/>
      <c r="M868" s="112">
        <v>0</v>
      </c>
      <c r="N868" s="112"/>
      <c r="O868" s="135"/>
      <c r="P868" s="112"/>
      <c r="Q868" s="112"/>
      <c r="R868" s="112"/>
    </row>
    <row r="869" spans="1:18" s="113" customFormat="1" ht="12" customHeight="1">
      <c r="A869" s="110" t="s">
        <v>148</v>
      </c>
      <c r="B869" s="110" t="s">
        <v>1312</v>
      </c>
      <c r="C869" s="228">
        <v>4130112306</v>
      </c>
      <c r="D869" s="229" t="s">
        <v>369</v>
      </c>
      <c r="E869" s="111" t="s">
        <v>163</v>
      </c>
      <c r="F869" s="111" t="s">
        <v>251</v>
      </c>
      <c r="G869" s="135">
        <v>8089926</v>
      </c>
      <c r="H869" s="112"/>
      <c r="I869" s="112">
        <v>1173.31</v>
      </c>
      <c r="J869" s="112"/>
      <c r="K869" s="135">
        <v>0</v>
      </c>
      <c r="L869" s="112"/>
      <c r="M869" s="112">
        <v>0</v>
      </c>
      <c r="N869" s="112"/>
      <c r="O869" s="135"/>
      <c r="P869" s="112"/>
      <c r="Q869" s="112"/>
      <c r="R869" s="112"/>
    </row>
    <row r="870" spans="1:18" s="113" customFormat="1" ht="12" customHeight="1">
      <c r="A870" s="110" t="s">
        <v>148</v>
      </c>
      <c r="B870" s="110" t="s">
        <v>1312</v>
      </c>
      <c r="C870" s="228">
        <v>4130112307</v>
      </c>
      <c r="D870" s="229" t="s">
        <v>370</v>
      </c>
      <c r="E870" s="111" t="s">
        <v>6</v>
      </c>
      <c r="F870" s="111" t="s">
        <v>251</v>
      </c>
      <c r="G870" s="135">
        <v>117682327</v>
      </c>
      <c r="H870" s="112"/>
      <c r="I870" s="112">
        <v>18020.189999999999</v>
      </c>
      <c r="J870" s="112"/>
      <c r="K870" s="135">
        <v>0</v>
      </c>
      <c r="L870" s="112"/>
      <c r="M870" s="112">
        <v>0</v>
      </c>
      <c r="N870" s="112"/>
      <c r="O870" s="135"/>
      <c r="P870" s="112"/>
      <c r="Q870" s="112"/>
      <c r="R870" s="112"/>
    </row>
    <row r="871" spans="1:18" s="113" customFormat="1" ht="12" customHeight="1">
      <c r="A871" s="110" t="s">
        <v>148</v>
      </c>
      <c r="B871" s="110" t="s">
        <v>1313</v>
      </c>
      <c r="C871" s="228">
        <v>4130112317</v>
      </c>
      <c r="D871" s="229" t="s">
        <v>401</v>
      </c>
      <c r="E871" s="111" t="s">
        <v>6</v>
      </c>
      <c r="F871" s="111" t="s">
        <v>251</v>
      </c>
      <c r="G871" s="135">
        <v>43974273</v>
      </c>
      <c r="H871" s="112"/>
      <c r="I871" s="112">
        <v>6352.96</v>
      </c>
      <c r="J871" s="112"/>
      <c r="K871" s="135">
        <v>0</v>
      </c>
      <c r="L871" s="112"/>
      <c r="M871" s="112">
        <v>0</v>
      </c>
      <c r="N871" s="112"/>
      <c r="O871" s="135"/>
      <c r="P871" s="112"/>
      <c r="Q871" s="112"/>
      <c r="R871" s="112"/>
    </row>
    <row r="872" spans="1:18" s="113" customFormat="1" ht="12" customHeight="1">
      <c r="A872" s="110" t="s">
        <v>148</v>
      </c>
      <c r="B872" s="110" t="s">
        <v>1313</v>
      </c>
      <c r="C872" s="228">
        <v>4130112318</v>
      </c>
      <c r="D872" s="229" t="s">
        <v>402</v>
      </c>
      <c r="E872" s="111" t="s">
        <v>163</v>
      </c>
      <c r="F872" s="111" t="s">
        <v>251</v>
      </c>
      <c r="G872" s="135">
        <v>4479020</v>
      </c>
      <c r="H872" s="112"/>
      <c r="I872" s="112">
        <v>652.66999999999996</v>
      </c>
      <c r="J872" s="112"/>
      <c r="K872" s="135">
        <v>0</v>
      </c>
      <c r="L872" s="112"/>
      <c r="M872" s="112">
        <v>0</v>
      </c>
      <c r="N872" s="112"/>
      <c r="O872" s="135"/>
      <c r="P872" s="112"/>
      <c r="Q872" s="112"/>
      <c r="R872" s="112"/>
    </row>
    <row r="873" spans="1:18" s="113" customFormat="1" ht="12" customHeight="1">
      <c r="A873" s="110" t="s">
        <v>148</v>
      </c>
      <c r="B873" s="110"/>
      <c r="C873" s="228">
        <v>414</v>
      </c>
      <c r="D873" s="229" t="s">
        <v>912</v>
      </c>
      <c r="E873" s="111" t="s">
        <v>6</v>
      </c>
      <c r="F873" s="111" t="s">
        <v>250</v>
      </c>
      <c r="G873" s="135">
        <v>0</v>
      </c>
      <c r="H873" s="112"/>
      <c r="I873" s="112">
        <v>0</v>
      </c>
      <c r="J873" s="112"/>
      <c r="K873" s="135">
        <v>0</v>
      </c>
      <c r="L873" s="112"/>
      <c r="M873" s="112">
        <v>0</v>
      </c>
      <c r="N873" s="112"/>
      <c r="O873" s="135"/>
      <c r="P873" s="112"/>
      <c r="Q873" s="112"/>
      <c r="R873" s="112"/>
    </row>
    <row r="874" spans="1:18" s="113" customFormat="1" ht="12" customHeight="1">
      <c r="A874" s="110" t="s">
        <v>148</v>
      </c>
      <c r="B874" s="110"/>
      <c r="C874" s="228">
        <v>41401</v>
      </c>
      <c r="D874" s="229" t="s">
        <v>913</v>
      </c>
      <c r="E874" s="111" t="s">
        <v>6</v>
      </c>
      <c r="F874" s="111" t="s">
        <v>250</v>
      </c>
      <c r="G874" s="135">
        <v>0</v>
      </c>
      <c r="H874" s="112"/>
      <c r="I874" s="112">
        <v>0</v>
      </c>
      <c r="J874" s="112"/>
      <c r="K874" s="135">
        <v>0</v>
      </c>
      <c r="L874" s="112"/>
      <c r="M874" s="112">
        <v>0</v>
      </c>
      <c r="N874" s="112"/>
      <c r="O874" s="135"/>
      <c r="P874" s="112"/>
      <c r="Q874" s="112"/>
      <c r="R874" s="112"/>
    </row>
    <row r="875" spans="1:18" s="113" customFormat="1" ht="12" customHeight="1">
      <c r="A875" s="110" t="s">
        <v>148</v>
      </c>
      <c r="B875" s="110"/>
      <c r="C875" s="228">
        <v>414011</v>
      </c>
      <c r="D875" s="229" t="s">
        <v>913</v>
      </c>
      <c r="E875" s="111" t="s">
        <v>6</v>
      </c>
      <c r="F875" s="111" t="s">
        <v>250</v>
      </c>
      <c r="G875" s="135">
        <v>0</v>
      </c>
      <c r="H875" s="112"/>
      <c r="I875" s="112">
        <v>0</v>
      </c>
      <c r="J875" s="112"/>
      <c r="K875" s="135">
        <v>0</v>
      </c>
      <c r="L875" s="112"/>
      <c r="M875" s="112">
        <v>0</v>
      </c>
      <c r="N875" s="112"/>
      <c r="O875" s="135"/>
      <c r="P875" s="112"/>
      <c r="Q875" s="112"/>
      <c r="R875" s="112"/>
    </row>
    <row r="876" spans="1:18" s="113" customFormat="1" ht="12" customHeight="1">
      <c r="A876" s="110" t="s">
        <v>148</v>
      </c>
      <c r="B876" s="110"/>
      <c r="C876" s="228">
        <v>4140111</v>
      </c>
      <c r="D876" s="229" t="s">
        <v>913</v>
      </c>
      <c r="E876" s="111" t="s">
        <v>6</v>
      </c>
      <c r="F876" s="111" t="s">
        <v>250</v>
      </c>
      <c r="G876" s="135">
        <v>0</v>
      </c>
      <c r="H876" s="112"/>
      <c r="I876" s="112">
        <v>0</v>
      </c>
      <c r="J876" s="112"/>
      <c r="K876" s="135">
        <v>0</v>
      </c>
      <c r="L876" s="112"/>
      <c r="M876" s="112">
        <v>0</v>
      </c>
      <c r="N876" s="112"/>
      <c r="O876" s="135"/>
      <c r="P876" s="112"/>
      <c r="Q876" s="112"/>
      <c r="R876" s="112"/>
    </row>
    <row r="877" spans="1:18" s="113" customFormat="1" ht="12" customHeight="1">
      <c r="A877" s="110" t="s">
        <v>148</v>
      </c>
      <c r="B877" s="110"/>
      <c r="C877" s="228">
        <v>41401111</v>
      </c>
      <c r="D877" s="229" t="s">
        <v>913</v>
      </c>
      <c r="E877" s="111" t="s">
        <v>6</v>
      </c>
      <c r="F877" s="111" t="s">
        <v>250</v>
      </c>
      <c r="G877" s="135">
        <v>0</v>
      </c>
      <c r="H877" s="112"/>
      <c r="I877" s="112">
        <v>0</v>
      </c>
      <c r="J877" s="112"/>
      <c r="K877" s="135">
        <v>0</v>
      </c>
      <c r="L877" s="112"/>
      <c r="M877" s="112">
        <v>0</v>
      </c>
      <c r="N877" s="112"/>
      <c r="O877" s="135"/>
      <c r="P877" s="112"/>
      <c r="Q877" s="112"/>
      <c r="R877" s="112"/>
    </row>
    <row r="878" spans="1:18" s="113" customFormat="1" ht="12" customHeight="1">
      <c r="A878" s="110" t="s">
        <v>148</v>
      </c>
      <c r="B878" s="110"/>
      <c r="C878" s="228">
        <v>4140111101</v>
      </c>
      <c r="D878" s="229" t="s">
        <v>913</v>
      </c>
      <c r="E878" s="111" t="s">
        <v>6</v>
      </c>
      <c r="F878" s="111" t="s">
        <v>251</v>
      </c>
      <c r="G878" s="135">
        <v>0</v>
      </c>
      <c r="H878" s="112"/>
      <c r="I878" s="112">
        <v>0</v>
      </c>
      <c r="J878" s="112"/>
      <c r="K878" s="135">
        <v>0</v>
      </c>
      <c r="L878" s="112"/>
      <c r="M878" s="112">
        <v>0</v>
      </c>
      <c r="N878" s="112"/>
      <c r="O878" s="135"/>
      <c r="P878" s="112"/>
      <c r="Q878" s="112"/>
      <c r="R878" s="112"/>
    </row>
    <row r="879" spans="1:18" s="113" customFormat="1" ht="12" customHeight="1">
      <c r="A879" s="110" t="s">
        <v>148</v>
      </c>
      <c r="B879" s="110"/>
      <c r="C879" s="228">
        <v>4140111102</v>
      </c>
      <c r="D879" s="229" t="s">
        <v>913</v>
      </c>
      <c r="E879" s="111" t="s">
        <v>163</v>
      </c>
      <c r="F879" s="111" t="s">
        <v>251</v>
      </c>
      <c r="G879" s="135">
        <v>0</v>
      </c>
      <c r="H879" s="112"/>
      <c r="I879" s="112">
        <v>0</v>
      </c>
      <c r="J879" s="112"/>
      <c r="K879" s="135">
        <v>0</v>
      </c>
      <c r="L879" s="112"/>
      <c r="M879" s="112">
        <v>0</v>
      </c>
      <c r="N879" s="112"/>
      <c r="O879" s="135"/>
      <c r="P879" s="112"/>
      <c r="Q879" s="112"/>
      <c r="R879" s="112"/>
    </row>
    <row r="880" spans="1:18" s="113" customFormat="1" ht="12" customHeight="1">
      <c r="A880" s="110" t="s">
        <v>148</v>
      </c>
      <c r="B880" s="110"/>
      <c r="C880" s="228">
        <v>415</v>
      </c>
      <c r="D880" s="229" t="s">
        <v>914</v>
      </c>
      <c r="E880" s="111" t="s">
        <v>6</v>
      </c>
      <c r="F880" s="111" t="s">
        <v>250</v>
      </c>
      <c r="G880" s="135">
        <v>0</v>
      </c>
      <c r="H880" s="112"/>
      <c r="I880" s="112">
        <v>0</v>
      </c>
      <c r="J880" s="112"/>
      <c r="K880" s="135">
        <v>0</v>
      </c>
      <c r="L880" s="112"/>
      <c r="M880" s="112">
        <v>0</v>
      </c>
      <c r="N880" s="112"/>
      <c r="O880" s="135"/>
      <c r="P880" s="112"/>
      <c r="Q880" s="112"/>
      <c r="R880" s="112"/>
    </row>
    <row r="881" spans="1:18" s="113" customFormat="1" ht="12" customHeight="1">
      <c r="A881" s="110" t="s">
        <v>148</v>
      </c>
      <c r="B881" s="110"/>
      <c r="C881" s="228">
        <v>416</v>
      </c>
      <c r="D881" s="229" t="s">
        <v>915</v>
      </c>
      <c r="E881" s="111" t="s">
        <v>6</v>
      </c>
      <c r="F881" s="111" t="s">
        <v>250</v>
      </c>
      <c r="G881" s="135">
        <v>0</v>
      </c>
      <c r="H881" s="112"/>
      <c r="I881" s="112">
        <v>0</v>
      </c>
      <c r="J881" s="112"/>
      <c r="K881" s="135">
        <v>0</v>
      </c>
      <c r="L881" s="112"/>
      <c r="M881" s="112">
        <v>0</v>
      </c>
      <c r="N881" s="112"/>
      <c r="O881" s="135"/>
      <c r="P881" s="112"/>
      <c r="Q881" s="112"/>
      <c r="R881" s="112"/>
    </row>
    <row r="882" spans="1:18" s="113" customFormat="1" ht="12" customHeight="1">
      <c r="A882" s="110" t="s">
        <v>148</v>
      </c>
      <c r="B882" s="110"/>
      <c r="C882" s="228">
        <v>41601</v>
      </c>
      <c r="D882" s="229" t="s">
        <v>168</v>
      </c>
      <c r="E882" s="111" t="s">
        <v>6</v>
      </c>
      <c r="F882" s="111" t="s">
        <v>250</v>
      </c>
      <c r="G882" s="135">
        <v>0</v>
      </c>
      <c r="H882" s="112"/>
      <c r="I882" s="112">
        <v>0</v>
      </c>
      <c r="J882" s="112"/>
      <c r="K882" s="135">
        <v>0</v>
      </c>
      <c r="L882" s="112"/>
      <c r="M882" s="112">
        <v>0</v>
      </c>
      <c r="N882" s="112"/>
      <c r="O882" s="135"/>
      <c r="P882" s="112"/>
      <c r="Q882" s="112"/>
      <c r="R882" s="112"/>
    </row>
    <row r="883" spans="1:18" s="113" customFormat="1" ht="12" customHeight="1">
      <c r="A883" s="110" t="s">
        <v>148</v>
      </c>
      <c r="B883" s="110"/>
      <c r="C883" s="228">
        <v>416011</v>
      </c>
      <c r="D883" s="229" t="s">
        <v>168</v>
      </c>
      <c r="E883" s="111" t="s">
        <v>6</v>
      </c>
      <c r="F883" s="111" t="s">
        <v>250</v>
      </c>
      <c r="G883" s="135">
        <v>0</v>
      </c>
      <c r="H883" s="112"/>
      <c r="I883" s="112">
        <v>0</v>
      </c>
      <c r="J883" s="112"/>
      <c r="K883" s="135">
        <v>0</v>
      </c>
      <c r="L883" s="112"/>
      <c r="M883" s="112">
        <v>0</v>
      </c>
      <c r="N883" s="112"/>
      <c r="O883" s="135"/>
      <c r="P883" s="112"/>
      <c r="Q883" s="112"/>
      <c r="R883" s="112"/>
    </row>
    <row r="884" spans="1:18" s="113" customFormat="1" ht="12" customHeight="1">
      <c r="A884" s="110" t="s">
        <v>148</v>
      </c>
      <c r="B884" s="110"/>
      <c r="C884" s="228">
        <v>4160111</v>
      </c>
      <c r="D884" s="229" t="s">
        <v>168</v>
      </c>
      <c r="E884" s="111" t="s">
        <v>6</v>
      </c>
      <c r="F884" s="111" t="s">
        <v>250</v>
      </c>
      <c r="G884" s="135">
        <v>0</v>
      </c>
      <c r="H884" s="112"/>
      <c r="I884" s="112">
        <v>0</v>
      </c>
      <c r="J884" s="112"/>
      <c r="K884" s="135">
        <v>0</v>
      </c>
      <c r="L884" s="112"/>
      <c r="M884" s="112">
        <v>0</v>
      </c>
      <c r="N884" s="112"/>
      <c r="O884" s="135"/>
      <c r="P884" s="112"/>
      <c r="Q884" s="112"/>
      <c r="R884" s="112"/>
    </row>
    <row r="885" spans="1:18" s="113" customFormat="1" ht="12" customHeight="1">
      <c r="A885" s="110" t="s">
        <v>148</v>
      </c>
      <c r="B885" s="110"/>
      <c r="C885" s="228">
        <v>41601111</v>
      </c>
      <c r="D885" s="229" t="s">
        <v>168</v>
      </c>
      <c r="E885" s="111" t="s">
        <v>6</v>
      </c>
      <c r="F885" s="111" t="s">
        <v>250</v>
      </c>
      <c r="G885" s="135">
        <v>0</v>
      </c>
      <c r="H885" s="112"/>
      <c r="I885" s="112">
        <v>0</v>
      </c>
      <c r="J885" s="112"/>
      <c r="K885" s="135">
        <v>0</v>
      </c>
      <c r="L885" s="112"/>
      <c r="M885" s="112">
        <v>0</v>
      </c>
      <c r="N885" s="112"/>
      <c r="O885" s="135"/>
      <c r="P885" s="112"/>
      <c r="Q885" s="112"/>
      <c r="R885" s="112"/>
    </row>
    <row r="886" spans="1:18" s="113" customFormat="1" ht="12" customHeight="1">
      <c r="A886" s="110" t="s">
        <v>148</v>
      </c>
      <c r="B886" s="110"/>
      <c r="C886" s="228">
        <v>4160115</v>
      </c>
      <c r="D886" s="229" t="s">
        <v>1163</v>
      </c>
      <c r="E886" s="111" t="s">
        <v>6</v>
      </c>
      <c r="F886" s="111" t="s">
        <v>250</v>
      </c>
      <c r="G886" s="135">
        <v>0</v>
      </c>
      <c r="H886" s="112"/>
      <c r="I886" s="112">
        <v>0</v>
      </c>
      <c r="J886" s="112"/>
      <c r="K886" s="135">
        <v>0</v>
      </c>
      <c r="L886" s="112"/>
      <c r="M886" s="112">
        <v>0</v>
      </c>
      <c r="N886" s="112"/>
      <c r="O886" s="135"/>
      <c r="P886" s="112"/>
      <c r="Q886" s="112"/>
      <c r="R886" s="112"/>
    </row>
    <row r="887" spans="1:18" s="113" customFormat="1" ht="12" customHeight="1">
      <c r="A887" s="110" t="s">
        <v>148</v>
      </c>
      <c r="B887" s="110"/>
      <c r="C887" s="228">
        <v>41601151</v>
      </c>
      <c r="D887" s="229" t="s">
        <v>1164</v>
      </c>
      <c r="E887" s="111" t="s">
        <v>6</v>
      </c>
      <c r="F887" s="111" t="s">
        <v>250</v>
      </c>
      <c r="G887" s="135">
        <v>0</v>
      </c>
      <c r="H887" s="112"/>
      <c r="I887" s="112">
        <v>0</v>
      </c>
      <c r="J887" s="112"/>
      <c r="K887" s="135">
        <v>0</v>
      </c>
      <c r="L887" s="112"/>
      <c r="M887" s="112">
        <v>0</v>
      </c>
      <c r="N887" s="112"/>
      <c r="O887" s="135"/>
      <c r="P887" s="112"/>
      <c r="Q887" s="112"/>
      <c r="R887" s="112"/>
    </row>
    <row r="888" spans="1:18" s="113" customFormat="1" ht="12" customHeight="1">
      <c r="A888" s="110" t="s">
        <v>148</v>
      </c>
      <c r="B888" s="110" t="s">
        <v>1344</v>
      </c>
      <c r="C888" s="228">
        <v>4160115101</v>
      </c>
      <c r="D888" s="229" t="s">
        <v>1165</v>
      </c>
      <c r="E888" s="111" t="s">
        <v>6</v>
      </c>
      <c r="F888" s="111" t="s">
        <v>251</v>
      </c>
      <c r="G888" s="135">
        <v>2917618</v>
      </c>
      <c r="H888" s="112"/>
      <c r="I888" s="112">
        <v>441.8</v>
      </c>
      <c r="J888" s="112"/>
      <c r="K888" s="135">
        <v>1889400</v>
      </c>
      <c r="L888" s="112"/>
      <c r="M888" s="112">
        <v>270.95999999999998</v>
      </c>
      <c r="N888" s="112"/>
      <c r="O888" s="135"/>
      <c r="P888" s="112"/>
      <c r="Q888" s="112"/>
      <c r="R888" s="112"/>
    </row>
    <row r="889" spans="1:18" s="113" customFormat="1" ht="12" customHeight="1">
      <c r="A889" s="110" t="s">
        <v>148</v>
      </c>
      <c r="B889" s="110" t="s">
        <v>1344</v>
      </c>
      <c r="C889" s="228">
        <v>4160115102</v>
      </c>
      <c r="D889" s="229" t="s">
        <v>1166</v>
      </c>
      <c r="E889" s="111" t="s">
        <v>6</v>
      </c>
      <c r="F889" s="111" t="s">
        <v>251</v>
      </c>
      <c r="G889" s="135">
        <v>61890433</v>
      </c>
      <c r="H889" s="112"/>
      <c r="I889" s="112">
        <v>9353.25</v>
      </c>
      <c r="J889" s="112"/>
      <c r="K889" s="135">
        <v>27110600</v>
      </c>
      <c r="L889" s="112"/>
      <c r="M889" s="112">
        <v>3889.05</v>
      </c>
      <c r="N889" s="112"/>
      <c r="O889" s="135"/>
      <c r="P889" s="112"/>
      <c r="Q889" s="112"/>
      <c r="R889" s="112"/>
    </row>
    <row r="890" spans="1:18" s="113" customFormat="1" ht="12" customHeight="1">
      <c r="A890" s="110" t="s">
        <v>148</v>
      </c>
      <c r="B890" s="110"/>
      <c r="C890" s="228">
        <v>4160115103</v>
      </c>
      <c r="D890" s="229" t="s">
        <v>1167</v>
      </c>
      <c r="E890" s="111" t="s">
        <v>6</v>
      </c>
      <c r="F890" s="111" t="s">
        <v>251</v>
      </c>
      <c r="G890" s="135">
        <v>0</v>
      </c>
      <c r="H890" s="112"/>
      <c r="I890" s="112">
        <v>0</v>
      </c>
      <c r="J890" s="112"/>
      <c r="K890" s="135">
        <v>50000000</v>
      </c>
      <c r="L890" s="112"/>
      <c r="M890" s="112">
        <v>7173.04</v>
      </c>
      <c r="N890" s="112"/>
      <c r="O890" s="135"/>
      <c r="P890" s="112"/>
      <c r="Q890" s="112"/>
      <c r="R890" s="112"/>
    </row>
    <row r="891" spans="1:18" s="113" customFormat="1" ht="12" customHeight="1">
      <c r="A891" s="110" t="s">
        <v>148</v>
      </c>
      <c r="B891" s="110"/>
      <c r="C891" s="228">
        <v>41601152</v>
      </c>
      <c r="D891" s="229" t="s">
        <v>1282</v>
      </c>
      <c r="E891" s="111" t="s">
        <v>163</v>
      </c>
      <c r="F891" s="111" t="s">
        <v>250</v>
      </c>
      <c r="G891" s="135">
        <v>0</v>
      </c>
      <c r="H891" s="112"/>
      <c r="I891" s="112">
        <v>0</v>
      </c>
      <c r="J891" s="112"/>
      <c r="K891" s="135">
        <v>0</v>
      </c>
      <c r="L891" s="112"/>
      <c r="M891" s="112">
        <v>0</v>
      </c>
      <c r="N891" s="112"/>
      <c r="O891" s="135"/>
      <c r="P891" s="112"/>
      <c r="Q891" s="112"/>
      <c r="R891" s="112"/>
    </row>
    <row r="892" spans="1:18" s="113" customFormat="1" ht="12" customHeight="1">
      <c r="A892" s="110" t="s">
        <v>148</v>
      </c>
      <c r="B892" s="110" t="s">
        <v>1344</v>
      </c>
      <c r="C892" s="228">
        <v>4160115201</v>
      </c>
      <c r="D892" s="229" t="s">
        <v>1290</v>
      </c>
      <c r="E892" s="111" t="s">
        <v>163</v>
      </c>
      <c r="F892" s="111" t="s">
        <v>251</v>
      </c>
      <c r="G892" s="135">
        <v>73241</v>
      </c>
      <c r="H892" s="112"/>
      <c r="I892" s="112">
        <v>10.58</v>
      </c>
      <c r="J892" s="112"/>
      <c r="K892" s="135">
        <v>0</v>
      </c>
      <c r="L892" s="112"/>
      <c r="M892" s="112">
        <v>0</v>
      </c>
      <c r="N892" s="112"/>
      <c r="O892" s="135"/>
      <c r="P892" s="112"/>
      <c r="Q892" s="112"/>
      <c r="R892" s="112"/>
    </row>
    <row r="893" spans="1:18" s="113" customFormat="1" ht="12" customHeight="1">
      <c r="A893" s="110" t="s">
        <v>148</v>
      </c>
      <c r="B893" s="110"/>
      <c r="C893" s="228">
        <v>4160116</v>
      </c>
      <c r="D893" s="229" t="s">
        <v>1119</v>
      </c>
      <c r="E893" s="111" t="s">
        <v>6</v>
      </c>
      <c r="F893" s="111" t="s">
        <v>250</v>
      </c>
      <c r="G893" s="135">
        <v>0</v>
      </c>
      <c r="H893" s="112"/>
      <c r="I893" s="112">
        <v>0</v>
      </c>
      <c r="J893" s="112"/>
      <c r="K893" s="135">
        <v>0</v>
      </c>
      <c r="L893" s="112"/>
      <c r="M893" s="112">
        <v>0</v>
      </c>
      <c r="N893" s="112"/>
      <c r="O893" s="135"/>
      <c r="P893" s="112"/>
      <c r="Q893" s="112"/>
      <c r="R893" s="112"/>
    </row>
    <row r="894" spans="1:18" s="113" customFormat="1" ht="12" customHeight="1">
      <c r="A894" s="110" t="s">
        <v>148</v>
      </c>
      <c r="B894" s="110"/>
      <c r="C894" s="228">
        <v>41601161</v>
      </c>
      <c r="D894" s="229" t="s">
        <v>1168</v>
      </c>
      <c r="E894" s="111" t="s">
        <v>6</v>
      </c>
      <c r="F894" s="111" t="s">
        <v>250</v>
      </c>
      <c r="G894" s="135">
        <v>0</v>
      </c>
      <c r="H894" s="112"/>
      <c r="I894" s="112">
        <v>0</v>
      </c>
      <c r="J894" s="112"/>
      <c r="K894" s="135">
        <v>0</v>
      </c>
      <c r="L894" s="112"/>
      <c r="M894" s="112">
        <v>0</v>
      </c>
      <c r="N894" s="112"/>
      <c r="O894" s="135"/>
      <c r="P894" s="112"/>
      <c r="Q894" s="112"/>
      <c r="R894" s="112"/>
    </row>
    <row r="895" spans="1:18" s="113" customFormat="1" ht="12" customHeight="1">
      <c r="A895" s="110" t="s">
        <v>148</v>
      </c>
      <c r="B895" s="110" t="s">
        <v>1344</v>
      </c>
      <c r="C895" s="228">
        <v>4160116101</v>
      </c>
      <c r="D895" s="229" t="s">
        <v>1169</v>
      </c>
      <c r="E895" s="111" t="s">
        <v>6</v>
      </c>
      <c r="F895" s="111" t="s">
        <v>251</v>
      </c>
      <c r="G895" s="135">
        <v>679390</v>
      </c>
      <c r="H895" s="112"/>
      <c r="I895" s="112">
        <v>102.91</v>
      </c>
      <c r="J895" s="112"/>
      <c r="K895" s="135">
        <v>472350</v>
      </c>
      <c r="L895" s="112"/>
      <c r="M895" s="112">
        <v>67.7</v>
      </c>
      <c r="N895" s="112"/>
      <c r="O895" s="135"/>
      <c r="P895" s="112"/>
      <c r="Q895" s="112"/>
      <c r="R895" s="112"/>
    </row>
    <row r="896" spans="1:18" s="113" customFormat="1" ht="12" customHeight="1">
      <c r="A896" s="110" t="s">
        <v>148</v>
      </c>
      <c r="B896" s="110" t="s">
        <v>1344</v>
      </c>
      <c r="C896" s="228">
        <v>4160116102</v>
      </c>
      <c r="D896" s="229" t="s">
        <v>1170</v>
      </c>
      <c r="E896" s="111" t="s">
        <v>6</v>
      </c>
      <c r="F896" s="111" t="s">
        <v>251</v>
      </c>
      <c r="G896" s="135">
        <v>15522609</v>
      </c>
      <c r="H896" s="112"/>
      <c r="I896" s="112">
        <v>2345.89</v>
      </c>
      <c r="J896" s="112"/>
      <c r="K896" s="135">
        <v>6777650</v>
      </c>
      <c r="L896" s="112"/>
      <c r="M896" s="112">
        <v>972.24</v>
      </c>
      <c r="N896" s="112"/>
      <c r="O896" s="135"/>
      <c r="P896" s="112"/>
      <c r="Q896" s="112"/>
      <c r="R896" s="112"/>
    </row>
    <row r="897" spans="1:18" s="113" customFormat="1" ht="12" customHeight="1">
      <c r="A897" s="110" t="s">
        <v>148</v>
      </c>
      <c r="B897" s="110"/>
      <c r="C897" s="228">
        <v>4160116103</v>
      </c>
      <c r="D897" s="229" t="s">
        <v>1171</v>
      </c>
      <c r="E897" s="111" t="s">
        <v>6</v>
      </c>
      <c r="F897" s="111" t="s">
        <v>251</v>
      </c>
      <c r="G897" s="135">
        <v>0</v>
      </c>
      <c r="H897" s="112"/>
      <c r="I897" s="112">
        <v>0</v>
      </c>
      <c r="J897" s="112"/>
      <c r="K897" s="135">
        <v>12500000</v>
      </c>
      <c r="L897" s="112"/>
      <c r="M897" s="112">
        <v>1793.25</v>
      </c>
      <c r="N897" s="112"/>
      <c r="O897" s="135"/>
      <c r="P897" s="112"/>
      <c r="Q897" s="112"/>
      <c r="R897" s="112"/>
    </row>
    <row r="898" spans="1:18" s="113" customFormat="1" ht="12" customHeight="1">
      <c r="A898" s="110" t="s">
        <v>148</v>
      </c>
      <c r="B898" s="110"/>
      <c r="C898" s="228">
        <v>41601162</v>
      </c>
      <c r="D898" s="229" t="s">
        <v>1291</v>
      </c>
      <c r="E898" s="111" t="s">
        <v>163</v>
      </c>
      <c r="F898" s="111" t="s">
        <v>250</v>
      </c>
      <c r="G898" s="135">
        <v>0</v>
      </c>
      <c r="H898" s="112"/>
      <c r="I898" s="112">
        <v>0</v>
      </c>
      <c r="J898" s="112"/>
      <c r="K898" s="135">
        <v>0</v>
      </c>
      <c r="L898" s="112"/>
      <c r="M898" s="112">
        <v>0</v>
      </c>
      <c r="N898" s="112"/>
      <c r="O898" s="135"/>
      <c r="P898" s="112"/>
      <c r="Q898" s="112"/>
      <c r="R898" s="112"/>
    </row>
    <row r="899" spans="1:18" s="113" customFormat="1" ht="12" customHeight="1">
      <c r="A899" s="110" t="s">
        <v>148</v>
      </c>
      <c r="B899" s="110" t="s">
        <v>1344</v>
      </c>
      <c r="C899" s="228">
        <v>4160116201</v>
      </c>
      <c r="D899" s="229" t="s">
        <v>1292</v>
      </c>
      <c r="E899" s="111" t="s">
        <v>163</v>
      </c>
      <c r="F899" s="111" t="s">
        <v>251</v>
      </c>
      <c r="G899" s="135">
        <v>18345</v>
      </c>
      <c r="H899" s="112"/>
      <c r="I899" s="112">
        <v>2.65</v>
      </c>
      <c r="J899" s="112"/>
      <c r="K899" s="135">
        <v>0</v>
      </c>
      <c r="L899" s="112"/>
      <c r="M899" s="112">
        <v>0</v>
      </c>
      <c r="N899" s="112"/>
      <c r="O899" s="135"/>
      <c r="P899" s="112"/>
      <c r="Q899" s="112"/>
      <c r="R899" s="112"/>
    </row>
    <row r="900" spans="1:18" s="113" customFormat="1" ht="12" customHeight="1">
      <c r="A900" s="110" t="s">
        <v>148</v>
      </c>
      <c r="B900" s="110"/>
      <c r="C900" s="228">
        <v>42</v>
      </c>
      <c r="D900" s="229" t="s">
        <v>206</v>
      </c>
      <c r="E900" s="111" t="s">
        <v>6</v>
      </c>
      <c r="F900" s="111" t="s">
        <v>250</v>
      </c>
      <c r="G900" s="135">
        <v>0</v>
      </c>
      <c r="H900" s="112"/>
      <c r="I900" s="112">
        <v>0</v>
      </c>
      <c r="J900" s="112"/>
      <c r="K900" s="135">
        <v>0</v>
      </c>
      <c r="L900" s="112"/>
      <c r="M900" s="112">
        <v>0</v>
      </c>
      <c r="N900" s="112"/>
      <c r="O900" s="135"/>
      <c r="P900" s="112"/>
      <c r="Q900" s="112"/>
      <c r="R900" s="112"/>
    </row>
    <row r="901" spans="1:18" s="113" customFormat="1" ht="12" customHeight="1">
      <c r="A901" s="110" t="s">
        <v>148</v>
      </c>
      <c r="B901" s="110"/>
      <c r="C901" s="228">
        <v>421</v>
      </c>
      <c r="D901" s="229" t="s">
        <v>103</v>
      </c>
      <c r="E901" s="111" t="s">
        <v>6</v>
      </c>
      <c r="F901" s="111" t="s">
        <v>250</v>
      </c>
      <c r="G901" s="135">
        <v>0</v>
      </c>
      <c r="H901" s="112"/>
      <c r="I901" s="112">
        <v>0</v>
      </c>
      <c r="J901" s="112"/>
      <c r="K901" s="135">
        <v>0</v>
      </c>
      <c r="L901" s="112"/>
      <c r="M901" s="112">
        <v>0</v>
      </c>
      <c r="N901" s="112"/>
      <c r="O901" s="135"/>
      <c r="P901" s="112"/>
      <c r="Q901" s="112"/>
      <c r="R901" s="112"/>
    </row>
    <row r="902" spans="1:18" s="113" customFormat="1" ht="12" customHeight="1">
      <c r="A902" s="110" t="s">
        <v>148</v>
      </c>
      <c r="B902" s="110"/>
      <c r="C902" s="228">
        <v>42101</v>
      </c>
      <c r="D902" s="229" t="s">
        <v>103</v>
      </c>
      <c r="E902" s="111" t="s">
        <v>6</v>
      </c>
      <c r="F902" s="111" t="s">
        <v>250</v>
      </c>
      <c r="G902" s="135">
        <v>0</v>
      </c>
      <c r="H902" s="112"/>
      <c r="I902" s="112">
        <v>0</v>
      </c>
      <c r="J902" s="112"/>
      <c r="K902" s="135">
        <v>0</v>
      </c>
      <c r="L902" s="112"/>
      <c r="M902" s="112">
        <v>0</v>
      </c>
      <c r="N902" s="112"/>
      <c r="O902" s="135"/>
      <c r="P902" s="112"/>
      <c r="Q902" s="112"/>
      <c r="R902" s="112"/>
    </row>
    <row r="903" spans="1:18" s="113" customFormat="1" ht="12" customHeight="1">
      <c r="A903" s="110" t="s">
        <v>148</v>
      </c>
      <c r="B903" s="110"/>
      <c r="C903" s="228">
        <v>421011</v>
      </c>
      <c r="D903" s="229" t="s">
        <v>103</v>
      </c>
      <c r="E903" s="111" t="s">
        <v>6</v>
      </c>
      <c r="F903" s="111" t="s">
        <v>250</v>
      </c>
      <c r="G903" s="135">
        <v>0</v>
      </c>
      <c r="H903" s="112"/>
      <c r="I903" s="112">
        <v>0</v>
      </c>
      <c r="J903" s="112"/>
      <c r="K903" s="135">
        <v>0</v>
      </c>
      <c r="L903" s="112"/>
      <c r="M903" s="112">
        <v>0</v>
      </c>
      <c r="N903" s="112"/>
      <c r="O903" s="135"/>
      <c r="P903" s="112"/>
      <c r="Q903" s="112"/>
      <c r="R903" s="112"/>
    </row>
    <row r="904" spans="1:18" s="113" customFormat="1" ht="12" customHeight="1">
      <c r="A904" s="110" t="s">
        <v>148</v>
      </c>
      <c r="B904" s="110"/>
      <c r="C904" s="228">
        <v>4210111</v>
      </c>
      <c r="D904" s="229" t="s">
        <v>103</v>
      </c>
      <c r="E904" s="111" t="s">
        <v>6</v>
      </c>
      <c r="F904" s="111" t="s">
        <v>250</v>
      </c>
      <c r="G904" s="135">
        <v>0</v>
      </c>
      <c r="H904" s="112"/>
      <c r="I904" s="112">
        <v>0</v>
      </c>
      <c r="J904" s="112"/>
      <c r="K904" s="135">
        <v>0</v>
      </c>
      <c r="L904" s="112"/>
      <c r="M904" s="112">
        <v>0</v>
      </c>
      <c r="N904" s="112"/>
      <c r="O904" s="135"/>
      <c r="P904" s="112"/>
      <c r="Q904" s="112"/>
      <c r="R904" s="112"/>
    </row>
    <row r="905" spans="1:18" s="113" customFormat="1" ht="12" customHeight="1">
      <c r="A905" s="110" t="s">
        <v>148</v>
      </c>
      <c r="B905" s="110"/>
      <c r="C905" s="228">
        <v>42101111</v>
      </c>
      <c r="D905" s="229" t="s">
        <v>207</v>
      </c>
      <c r="E905" s="111" t="s">
        <v>6</v>
      </c>
      <c r="F905" s="111" t="s">
        <v>250</v>
      </c>
      <c r="G905" s="135">
        <v>0</v>
      </c>
      <c r="H905" s="112"/>
      <c r="I905" s="112">
        <v>0</v>
      </c>
      <c r="J905" s="112"/>
      <c r="K905" s="135">
        <v>0</v>
      </c>
      <c r="L905" s="112"/>
      <c r="M905" s="112">
        <v>0</v>
      </c>
      <c r="N905" s="112"/>
      <c r="O905" s="135"/>
      <c r="P905" s="112"/>
      <c r="Q905" s="112"/>
      <c r="R905" s="112"/>
    </row>
    <row r="906" spans="1:18" s="113" customFormat="1" ht="12" customHeight="1">
      <c r="A906" s="110" t="s">
        <v>148</v>
      </c>
      <c r="B906" s="110" t="s">
        <v>103</v>
      </c>
      <c r="C906" s="228">
        <v>4210111101</v>
      </c>
      <c r="D906" s="229" t="s">
        <v>207</v>
      </c>
      <c r="E906" s="111" t="s">
        <v>6</v>
      </c>
      <c r="F906" s="111" t="s">
        <v>251</v>
      </c>
      <c r="G906" s="135">
        <v>0</v>
      </c>
      <c r="H906" s="112"/>
      <c r="I906" s="112">
        <v>0</v>
      </c>
      <c r="J906" s="112"/>
      <c r="K906" s="135">
        <v>13588</v>
      </c>
      <c r="L906" s="112"/>
      <c r="M906" s="112">
        <v>1.95</v>
      </c>
      <c r="N906" s="112"/>
      <c r="O906" s="135"/>
      <c r="P906" s="112"/>
      <c r="Q906" s="112"/>
      <c r="R906" s="112"/>
    </row>
    <row r="907" spans="1:18" s="113" customFormat="1" ht="12" customHeight="1">
      <c r="A907" s="110" t="s">
        <v>148</v>
      </c>
      <c r="B907" s="110"/>
      <c r="C907" s="228">
        <v>4210111102</v>
      </c>
      <c r="D907" s="229" t="s">
        <v>916</v>
      </c>
      <c r="E907" s="111" t="s">
        <v>6</v>
      </c>
      <c r="F907" s="111" t="s">
        <v>251</v>
      </c>
      <c r="G907" s="135">
        <v>0</v>
      </c>
      <c r="H907" s="112"/>
      <c r="I907" s="112">
        <v>0</v>
      </c>
      <c r="J907" s="112"/>
      <c r="K907" s="135">
        <v>0</v>
      </c>
      <c r="L907" s="112"/>
      <c r="M907" s="112">
        <v>0</v>
      </c>
      <c r="N907" s="112"/>
      <c r="O907" s="135"/>
      <c r="P907" s="112"/>
      <c r="Q907" s="112"/>
      <c r="R907" s="112"/>
    </row>
    <row r="908" spans="1:18" s="113" customFormat="1" ht="12" customHeight="1">
      <c r="A908" s="110" t="s">
        <v>148</v>
      </c>
      <c r="B908" s="110"/>
      <c r="C908" s="228">
        <v>422</v>
      </c>
      <c r="D908" s="229" t="s">
        <v>463</v>
      </c>
      <c r="E908" s="111" t="s">
        <v>6</v>
      </c>
      <c r="F908" s="111" t="s">
        <v>250</v>
      </c>
      <c r="G908" s="135">
        <v>0</v>
      </c>
      <c r="H908" s="112"/>
      <c r="I908" s="112">
        <v>0</v>
      </c>
      <c r="J908" s="112"/>
      <c r="K908" s="135">
        <v>0</v>
      </c>
      <c r="L908" s="112"/>
      <c r="M908" s="112">
        <v>0</v>
      </c>
      <c r="N908" s="112"/>
      <c r="O908" s="135"/>
      <c r="P908" s="112"/>
      <c r="Q908" s="112"/>
      <c r="R908" s="112"/>
    </row>
    <row r="909" spans="1:18" s="113" customFormat="1" ht="12" customHeight="1">
      <c r="A909" s="110" t="s">
        <v>148</v>
      </c>
      <c r="B909" s="110"/>
      <c r="C909" s="228">
        <v>42201</v>
      </c>
      <c r="D909" s="229" t="s">
        <v>463</v>
      </c>
      <c r="E909" s="111" t="s">
        <v>6</v>
      </c>
      <c r="F909" s="111" t="s">
        <v>250</v>
      </c>
      <c r="G909" s="135">
        <v>0</v>
      </c>
      <c r="H909" s="112"/>
      <c r="I909" s="112">
        <v>0</v>
      </c>
      <c r="J909" s="112"/>
      <c r="K909" s="135">
        <v>0</v>
      </c>
      <c r="L909" s="112"/>
      <c r="M909" s="112">
        <v>0</v>
      </c>
      <c r="N909" s="112"/>
      <c r="O909" s="135"/>
      <c r="P909" s="112"/>
      <c r="Q909" s="112"/>
      <c r="R909" s="112"/>
    </row>
    <row r="910" spans="1:18" s="113" customFormat="1" ht="12" customHeight="1">
      <c r="A910" s="110" t="s">
        <v>148</v>
      </c>
      <c r="B910" s="110"/>
      <c r="C910" s="228">
        <v>422011</v>
      </c>
      <c r="D910" s="229" t="s">
        <v>463</v>
      </c>
      <c r="E910" s="111" t="s">
        <v>6</v>
      </c>
      <c r="F910" s="111" t="s">
        <v>250</v>
      </c>
      <c r="G910" s="135">
        <v>0</v>
      </c>
      <c r="H910" s="112"/>
      <c r="I910" s="112">
        <v>0</v>
      </c>
      <c r="J910" s="112"/>
      <c r="K910" s="135">
        <v>0</v>
      </c>
      <c r="L910" s="112"/>
      <c r="M910" s="112">
        <v>0</v>
      </c>
      <c r="N910" s="112"/>
      <c r="O910" s="135"/>
      <c r="P910" s="112"/>
      <c r="Q910" s="112"/>
      <c r="R910" s="112"/>
    </row>
    <row r="911" spans="1:18" s="113" customFormat="1" ht="12" customHeight="1">
      <c r="A911" s="110" t="s">
        <v>148</v>
      </c>
      <c r="B911" s="110"/>
      <c r="C911" s="228">
        <v>4220111</v>
      </c>
      <c r="D911" s="229" t="s">
        <v>463</v>
      </c>
      <c r="E911" s="111" t="s">
        <v>6</v>
      </c>
      <c r="F911" s="111" t="s">
        <v>250</v>
      </c>
      <c r="G911" s="135">
        <v>0</v>
      </c>
      <c r="H911" s="112"/>
      <c r="I911" s="112">
        <v>0</v>
      </c>
      <c r="J911" s="112"/>
      <c r="K911" s="135">
        <v>0</v>
      </c>
      <c r="L911" s="112"/>
      <c r="M911" s="112">
        <v>0</v>
      </c>
      <c r="N911" s="112"/>
      <c r="O911" s="135"/>
      <c r="P911" s="112"/>
      <c r="Q911" s="112"/>
      <c r="R911" s="112"/>
    </row>
    <row r="912" spans="1:18" s="113" customFormat="1" ht="12" customHeight="1">
      <c r="A912" s="110" t="s">
        <v>148</v>
      </c>
      <c r="B912" s="110"/>
      <c r="C912" s="228">
        <v>42201111</v>
      </c>
      <c r="D912" s="229" t="s">
        <v>463</v>
      </c>
      <c r="E912" s="111" t="s">
        <v>6</v>
      </c>
      <c r="F912" s="111" t="s">
        <v>250</v>
      </c>
      <c r="G912" s="135">
        <v>0</v>
      </c>
      <c r="H912" s="112"/>
      <c r="I912" s="112">
        <v>0</v>
      </c>
      <c r="J912" s="112"/>
      <c r="K912" s="135">
        <v>0</v>
      </c>
      <c r="L912" s="112"/>
      <c r="M912" s="112">
        <v>0</v>
      </c>
      <c r="N912" s="112"/>
      <c r="O912" s="135"/>
      <c r="P912" s="112"/>
      <c r="Q912" s="112"/>
      <c r="R912" s="112"/>
    </row>
    <row r="913" spans="1:18" s="113" customFormat="1" ht="12" customHeight="1">
      <c r="A913" s="110" t="s">
        <v>148</v>
      </c>
      <c r="B913" s="110" t="s">
        <v>174</v>
      </c>
      <c r="C913" s="228">
        <v>4220111101</v>
      </c>
      <c r="D913" s="229" t="s">
        <v>404</v>
      </c>
      <c r="E913" s="111" t="s">
        <v>6</v>
      </c>
      <c r="F913" s="111" t="s">
        <v>251</v>
      </c>
      <c r="G913" s="135">
        <v>242244744</v>
      </c>
      <c r="H913" s="112"/>
      <c r="I913" s="112">
        <v>603573.19999999995</v>
      </c>
      <c r="J913" s="112"/>
      <c r="K913" s="135">
        <v>707252093</v>
      </c>
      <c r="L913" s="112"/>
      <c r="M913" s="112">
        <v>258660.54</v>
      </c>
      <c r="N913" s="112"/>
      <c r="O913" s="135"/>
      <c r="P913" s="112"/>
      <c r="Q913" s="112"/>
      <c r="R913" s="112"/>
    </row>
    <row r="914" spans="1:18" s="113" customFormat="1" ht="12" customHeight="1">
      <c r="A914" s="110" t="s">
        <v>148</v>
      </c>
      <c r="B914" s="110" t="s">
        <v>174</v>
      </c>
      <c r="C914" s="228">
        <v>4220111102</v>
      </c>
      <c r="D914" s="229" t="s">
        <v>405</v>
      </c>
      <c r="E914" s="111" t="s">
        <v>6</v>
      </c>
      <c r="F914" s="111" t="s">
        <v>251</v>
      </c>
      <c r="G914" s="135">
        <v>20254196</v>
      </c>
      <c r="H914" s="112"/>
      <c r="I914" s="112">
        <v>5175.5</v>
      </c>
      <c r="J914" s="112"/>
      <c r="K914" s="135">
        <v>38066652</v>
      </c>
      <c r="L914" s="112"/>
      <c r="M914" s="112">
        <v>15591.5</v>
      </c>
      <c r="N914" s="112"/>
      <c r="O914" s="135"/>
      <c r="P914" s="112"/>
      <c r="Q914" s="112"/>
      <c r="R914" s="112"/>
    </row>
    <row r="915" spans="1:18" s="113" customFormat="1" ht="12" customHeight="1">
      <c r="A915" s="110" t="s">
        <v>148</v>
      </c>
      <c r="B915" s="110"/>
      <c r="C915" s="228">
        <v>4610111101</v>
      </c>
      <c r="D915" s="229" t="s">
        <v>127</v>
      </c>
      <c r="E915" s="111" t="s">
        <v>6</v>
      </c>
      <c r="F915" s="111" t="s">
        <v>251</v>
      </c>
      <c r="G915" s="135">
        <v>0</v>
      </c>
      <c r="H915" s="112"/>
      <c r="I915" s="112">
        <v>0</v>
      </c>
      <c r="J915" s="112"/>
      <c r="K915" s="135">
        <v>0</v>
      </c>
      <c r="L915" s="112"/>
      <c r="M915" s="112">
        <v>0</v>
      </c>
      <c r="N915" s="112"/>
      <c r="O915" s="135"/>
      <c r="P915" s="112"/>
      <c r="Q915" s="112"/>
      <c r="R915" s="112"/>
    </row>
    <row r="916" spans="1:18" s="113" customFormat="1" ht="12" customHeight="1">
      <c r="A916" s="110" t="s">
        <v>148</v>
      </c>
      <c r="B916" s="110"/>
      <c r="C916" s="228">
        <v>4610111102</v>
      </c>
      <c r="D916" s="229" t="s">
        <v>917</v>
      </c>
      <c r="E916" s="111" t="s">
        <v>6</v>
      </c>
      <c r="F916" s="111" t="s">
        <v>251</v>
      </c>
      <c r="G916" s="135">
        <v>0</v>
      </c>
      <c r="H916" s="112"/>
      <c r="I916" s="112">
        <v>0</v>
      </c>
      <c r="J916" s="112"/>
      <c r="K916" s="135">
        <v>0</v>
      </c>
      <c r="L916" s="112"/>
      <c r="M916" s="112">
        <v>0</v>
      </c>
      <c r="N916" s="112"/>
      <c r="O916" s="135"/>
      <c r="P916" s="112"/>
      <c r="Q916" s="112"/>
      <c r="R916" s="112"/>
    </row>
    <row r="917" spans="1:18" s="113" customFormat="1" ht="12" customHeight="1">
      <c r="A917" s="110" t="s">
        <v>148</v>
      </c>
      <c r="B917" s="110"/>
      <c r="C917" s="228">
        <v>4610111103</v>
      </c>
      <c r="D917" s="229" t="s">
        <v>918</v>
      </c>
      <c r="E917" s="111" t="s">
        <v>6</v>
      </c>
      <c r="F917" s="111" t="s">
        <v>251</v>
      </c>
      <c r="G917" s="135">
        <v>0</v>
      </c>
      <c r="H917" s="112"/>
      <c r="I917" s="112">
        <v>0</v>
      </c>
      <c r="J917" s="112"/>
      <c r="K917" s="135">
        <v>0</v>
      </c>
      <c r="L917" s="112"/>
      <c r="M917" s="112">
        <v>0</v>
      </c>
      <c r="N917" s="112"/>
      <c r="O917" s="135"/>
      <c r="P917" s="112"/>
      <c r="Q917" s="112"/>
      <c r="R917" s="112"/>
    </row>
    <row r="918" spans="1:18" s="113" customFormat="1" ht="12" customHeight="1">
      <c r="A918" s="110" t="s">
        <v>148</v>
      </c>
      <c r="B918" s="110"/>
      <c r="C918" s="228">
        <v>4610111104</v>
      </c>
      <c r="D918" s="229" t="s">
        <v>919</v>
      </c>
      <c r="E918" s="111" t="s">
        <v>6</v>
      </c>
      <c r="F918" s="111" t="s">
        <v>251</v>
      </c>
      <c r="G918" s="135">
        <v>0</v>
      </c>
      <c r="H918" s="112"/>
      <c r="I918" s="112">
        <v>0</v>
      </c>
      <c r="J918" s="112"/>
      <c r="K918" s="135">
        <v>0</v>
      </c>
      <c r="L918" s="112"/>
      <c r="M918" s="112">
        <v>0</v>
      </c>
      <c r="N918" s="112"/>
      <c r="O918" s="135"/>
      <c r="P918" s="112"/>
      <c r="Q918" s="112"/>
      <c r="R918" s="112"/>
    </row>
    <row r="919" spans="1:18" s="113" customFormat="1" ht="12" customHeight="1">
      <c r="A919" s="110" t="s">
        <v>148</v>
      </c>
      <c r="B919" s="110"/>
      <c r="C919" s="228">
        <v>48</v>
      </c>
      <c r="D919" s="229" t="s">
        <v>464</v>
      </c>
      <c r="E919" s="111" t="s">
        <v>6</v>
      </c>
      <c r="F919" s="111" t="s">
        <v>250</v>
      </c>
      <c r="G919" s="135">
        <v>0</v>
      </c>
      <c r="H919" s="112"/>
      <c r="I919" s="112">
        <v>0</v>
      </c>
      <c r="J919" s="112"/>
      <c r="K919" s="135">
        <v>0</v>
      </c>
      <c r="L919" s="112"/>
      <c r="M919" s="112">
        <v>0</v>
      </c>
      <c r="N919" s="112"/>
      <c r="O919" s="135"/>
      <c r="P919" s="112"/>
      <c r="Q919" s="112"/>
      <c r="R919" s="112"/>
    </row>
    <row r="920" spans="1:18" s="113" customFormat="1" ht="12" customHeight="1">
      <c r="A920" s="110" t="s">
        <v>148</v>
      </c>
      <c r="B920" s="110"/>
      <c r="C920" s="228">
        <v>481</v>
      </c>
      <c r="D920" s="229" t="s">
        <v>465</v>
      </c>
      <c r="E920" s="111" t="s">
        <v>6</v>
      </c>
      <c r="F920" s="111" t="s">
        <v>250</v>
      </c>
      <c r="G920" s="135">
        <v>0</v>
      </c>
      <c r="H920" s="112"/>
      <c r="I920" s="112">
        <v>0</v>
      </c>
      <c r="J920" s="112"/>
      <c r="K920" s="135">
        <v>0</v>
      </c>
      <c r="L920" s="112"/>
      <c r="M920" s="112">
        <v>0</v>
      </c>
      <c r="N920" s="112"/>
      <c r="O920" s="135"/>
      <c r="P920" s="112"/>
      <c r="Q920" s="112"/>
      <c r="R920" s="112"/>
    </row>
    <row r="921" spans="1:18" s="113" customFormat="1" ht="12" customHeight="1">
      <c r="A921" s="110" t="s">
        <v>148</v>
      </c>
      <c r="B921" s="110"/>
      <c r="C921" s="228">
        <v>48101</v>
      </c>
      <c r="D921" s="229" t="s">
        <v>465</v>
      </c>
      <c r="E921" s="111" t="s">
        <v>6</v>
      </c>
      <c r="F921" s="111" t="s">
        <v>250</v>
      </c>
      <c r="G921" s="135">
        <v>0</v>
      </c>
      <c r="H921" s="112"/>
      <c r="I921" s="112">
        <v>0</v>
      </c>
      <c r="J921" s="112"/>
      <c r="K921" s="135">
        <v>0</v>
      </c>
      <c r="L921" s="112"/>
      <c r="M921" s="112">
        <v>0</v>
      </c>
      <c r="N921" s="112"/>
      <c r="O921" s="135"/>
      <c r="P921" s="112"/>
      <c r="Q921" s="112"/>
      <c r="R921" s="112"/>
    </row>
    <row r="922" spans="1:18" s="113" customFormat="1" ht="12" customHeight="1">
      <c r="A922" s="110" t="s">
        <v>148</v>
      </c>
      <c r="B922" s="110"/>
      <c r="C922" s="228">
        <v>481011</v>
      </c>
      <c r="D922" s="229" t="s">
        <v>465</v>
      </c>
      <c r="E922" s="111" t="s">
        <v>6</v>
      </c>
      <c r="F922" s="111" t="s">
        <v>250</v>
      </c>
      <c r="G922" s="135">
        <v>0</v>
      </c>
      <c r="H922" s="112"/>
      <c r="I922" s="112">
        <v>0</v>
      </c>
      <c r="J922" s="112"/>
      <c r="K922" s="135">
        <v>0</v>
      </c>
      <c r="L922" s="112"/>
      <c r="M922" s="112">
        <v>0</v>
      </c>
      <c r="N922" s="112"/>
      <c r="O922" s="135"/>
      <c r="P922" s="112"/>
      <c r="Q922" s="112"/>
      <c r="R922" s="112"/>
    </row>
    <row r="923" spans="1:18" s="113" customFormat="1" ht="12" customHeight="1">
      <c r="A923" s="110" t="s">
        <v>148</v>
      </c>
      <c r="B923" s="110"/>
      <c r="C923" s="228">
        <v>4810111</v>
      </c>
      <c r="D923" s="229" t="s">
        <v>465</v>
      </c>
      <c r="E923" s="111" t="s">
        <v>6</v>
      </c>
      <c r="F923" s="111" t="s">
        <v>250</v>
      </c>
      <c r="G923" s="135">
        <v>0</v>
      </c>
      <c r="H923" s="112"/>
      <c r="I923" s="112">
        <v>0</v>
      </c>
      <c r="J923" s="112"/>
      <c r="K923" s="135">
        <v>0</v>
      </c>
      <c r="L923" s="112"/>
      <c r="M923" s="112">
        <v>0</v>
      </c>
      <c r="N923" s="112"/>
      <c r="O923" s="135"/>
      <c r="P923" s="112"/>
      <c r="Q923" s="112"/>
      <c r="R923" s="112"/>
    </row>
    <row r="924" spans="1:18" s="113" customFormat="1" ht="12" customHeight="1">
      <c r="A924" s="110" t="s">
        <v>148</v>
      </c>
      <c r="B924" s="110"/>
      <c r="C924" s="228">
        <v>48101111</v>
      </c>
      <c r="D924" s="229" t="s">
        <v>465</v>
      </c>
      <c r="E924" s="111" t="s">
        <v>6</v>
      </c>
      <c r="F924" s="111" t="s">
        <v>250</v>
      </c>
      <c r="G924" s="135">
        <v>0</v>
      </c>
      <c r="H924" s="112"/>
      <c r="I924" s="112">
        <v>0</v>
      </c>
      <c r="J924" s="112"/>
      <c r="K924" s="135">
        <v>0</v>
      </c>
      <c r="L924" s="112"/>
      <c r="M924" s="112">
        <v>0</v>
      </c>
      <c r="N924" s="112"/>
      <c r="O924" s="135"/>
      <c r="P924" s="112"/>
      <c r="Q924" s="112"/>
      <c r="R924" s="112"/>
    </row>
    <row r="925" spans="1:18" s="113" customFormat="1" ht="12" customHeight="1">
      <c r="A925" s="110" t="s">
        <v>148</v>
      </c>
      <c r="B925" s="110"/>
      <c r="C925" s="228">
        <v>4810111101</v>
      </c>
      <c r="D925" s="229" t="s">
        <v>149</v>
      </c>
      <c r="E925" s="111" t="s">
        <v>6</v>
      </c>
      <c r="F925" s="111" t="s">
        <v>251</v>
      </c>
      <c r="G925" s="135">
        <v>0</v>
      </c>
      <c r="H925" s="112"/>
      <c r="I925" s="112">
        <v>0</v>
      </c>
      <c r="J925" s="112"/>
      <c r="K925" s="135">
        <v>0</v>
      </c>
      <c r="L925" s="112"/>
      <c r="M925" s="112">
        <v>0</v>
      </c>
      <c r="N925" s="112"/>
      <c r="O925" s="135"/>
      <c r="P925" s="112"/>
      <c r="Q925" s="112"/>
      <c r="R925" s="112"/>
    </row>
    <row r="926" spans="1:18" s="113" customFormat="1" ht="12" customHeight="1">
      <c r="A926" s="110" t="s">
        <v>148</v>
      </c>
      <c r="B926" s="110" t="s">
        <v>142</v>
      </c>
      <c r="C926" s="228">
        <v>4810111102</v>
      </c>
      <c r="D926" s="229" t="s">
        <v>406</v>
      </c>
      <c r="E926" s="111" t="s">
        <v>6</v>
      </c>
      <c r="F926" s="111" t="s">
        <v>251</v>
      </c>
      <c r="G926" s="135">
        <v>3761</v>
      </c>
      <c r="H926" s="112"/>
      <c r="I926" s="112">
        <v>0.55000000000000004</v>
      </c>
      <c r="J926" s="112"/>
      <c r="K926" s="135">
        <v>3425</v>
      </c>
      <c r="L926" s="112"/>
      <c r="M926" s="112">
        <v>0.49</v>
      </c>
      <c r="N926" s="112"/>
      <c r="O926" s="135"/>
      <c r="P926" s="112"/>
      <c r="Q926" s="112"/>
      <c r="R926" s="112"/>
    </row>
    <row r="927" spans="1:18" s="113" customFormat="1" ht="12" customHeight="1">
      <c r="A927" s="110" t="s">
        <v>148</v>
      </c>
      <c r="B927" s="110" t="s">
        <v>1207</v>
      </c>
      <c r="C927" s="228">
        <v>4810111103</v>
      </c>
      <c r="D927" s="229" t="s">
        <v>920</v>
      </c>
      <c r="E927" s="111" t="s">
        <v>6</v>
      </c>
      <c r="F927" s="111" t="s">
        <v>251</v>
      </c>
      <c r="G927" s="135">
        <v>3241820</v>
      </c>
      <c r="H927" s="112"/>
      <c r="I927" s="112">
        <v>466.11</v>
      </c>
      <c r="J927" s="112"/>
      <c r="K927" s="135">
        <v>0</v>
      </c>
      <c r="L927" s="112"/>
      <c r="M927" s="112">
        <v>0</v>
      </c>
      <c r="N927" s="112"/>
      <c r="O927" s="135"/>
      <c r="P927" s="112"/>
      <c r="Q927" s="112"/>
      <c r="R927" s="112"/>
    </row>
    <row r="928" spans="1:18" s="113" customFormat="1" ht="12" customHeight="1">
      <c r="A928" s="110" t="s">
        <v>148</v>
      </c>
      <c r="B928" s="110"/>
      <c r="C928" s="228">
        <v>4810111104</v>
      </c>
      <c r="D928" s="229" t="s">
        <v>921</v>
      </c>
      <c r="E928" s="111" t="s">
        <v>6</v>
      </c>
      <c r="F928" s="111" t="s">
        <v>251</v>
      </c>
      <c r="G928" s="135">
        <v>0</v>
      </c>
      <c r="H928" s="112"/>
      <c r="I928" s="112">
        <v>0</v>
      </c>
      <c r="J928" s="112"/>
      <c r="K928" s="135">
        <v>0</v>
      </c>
      <c r="L928" s="112"/>
      <c r="M928" s="112">
        <v>0</v>
      </c>
      <c r="N928" s="112"/>
      <c r="O928" s="135"/>
      <c r="P928" s="112"/>
      <c r="Q928" s="112"/>
      <c r="R928" s="112"/>
    </row>
    <row r="929" spans="1:18" s="113" customFormat="1" ht="12" customHeight="1">
      <c r="A929" s="110" t="s">
        <v>148</v>
      </c>
      <c r="B929" s="110"/>
      <c r="C929" s="228">
        <v>4810111105</v>
      </c>
      <c r="D929" s="229" t="s">
        <v>922</v>
      </c>
      <c r="E929" s="111" t="s">
        <v>6</v>
      </c>
      <c r="F929" s="111" t="s">
        <v>251</v>
      </c>
      <c r="G929" s="135">
        <v>0</v>
      </c>
      <c r="H929" s="112"/>
      <c r="I929" s="112">
        <v>0</v>
      </c>
      <c r="J929" s="112"/>
      <c r="K929" s="135">
        <v>0</v>
      </c>
      <c r="L929" s="112"/>
      <c r="M929" s="112">
        <v>0</v>
      </c>
      <c r="N929" s="112"/>
      <c r="O929" s="135"/>
      <c r="P929" s="112"/>
      <c r="Q929" s="112"/>
      <c r="R929" s="112"/>
    </row>
    <row r="930" spans="1:18" s="113" customFormat="1" ht="12" customHeight="1">
      <c r="A930" s="110" t="s">
        <v>167</v>
      </c>
      <c r="B930" s="110"/>
      <c r="C930" s="228">
        <v>5</v>
      </c>
      <c r="D930" s="229" t="s">
        <v>167</v>
      </c>
      <c r="E930" s="111" t="s">
        <v>6</v>
      </c>
      <c r="F930" s="111" t="s">
        <v>250</v>
      </c>
      <c r="G930" s="135">
        <v>0</v>
      </c>
      <c r="H930" s="112"/>
      <c r="I930" s="112">
        <v>0</v>
      </c>
      <c r="J930" s="112"/>
      <c r="K930" s="135">
        <v>0</v>
      </c>
      <c r="L930" s="112"/>
      <c r="M930" s="112">
        <v>0</v>
      </c>
      <c r="N930" s="112"/>
      <c r="O930" s="135"/>
      <c r="P930" s="112"/>
      <c r="Q930" s="112"/>
      <c r="R930" s="112"/>
    </row>
    <row r="931" spans="1:18" s="113" customFormat="1" ht="12" customHeight="1">
      <c r="A931" s="110" t="s">
        <v>167</v>
      </c>
      <c r="B931" s="110"/>
      <c r="C931" s="228">
        <v>51</v>
      </c>
      <c r="D931" s="229" t="s">
        <v>466</v>
      </c>
      <c r="E931" s="111" t="s">
        <v>6</v>
      </c>
      <c r="F931" s="111" t="s">
        <v>250</v>
      </c>
      <c r="G931" s="135">
        <v>0</v>
      </c>
      <c r="H931" s="112"/>
      <c r="I931" s="112">
        <v>0</v>
      </c>
      <c r="J931" s="112"/>
      <c r="K931" s="135">
        <v>0</v>
      </c>
      <c r="L931" s="112"/>
      <c r="M931" s="112">
        <v>0</v>
      </c>
      <c r="N931" s="112"/>
      <c r="O931" s="135"/>
      <c r="P931" s="112"/>
      <c r="Q931" s="112"/>
      <c r="R931" s="112"/>
    </row>
    <row r="932" spans="1:18" s="113" customFormat="1" ht="12" customHeight="1">
      <c r="A932" s="110" t="s">
        <v>167</v>
      </c>
      <c r="B932" s="110"/>
      <c r="C932" s="228">
        <v>511</v>
      </c>
      <c r="D932" s="229" t="s">
        <v>467</v>
      </c>
      <c r="E932" s="111" t="s">
        <v>6</v>
      </c>
      <c r="F932" s="111" t="s">
        <v>250</v>
      </c>
      <c r="G932" s="135">
        <v>0</v>
      </c>
      <c r="H932" s="112"/>
      <c r="I932" s="112">
        <v>0</v>
      </c>
      <c r="J932" s="112"/>
      <c r="K932" s="135">
        <v>0</v>
      </c>
      <c r="L932" s="112"/>
      <c r="M932" s="112">
        <v>0</v>
      </c>
      <c r="N932" s="112"/>
      <c r="O932" s="135"/>
      <c r="P932" s="112"/>
      <c r="Q932" s="112"/>
      <c r="R932" s="112"/>
    </row>
    <row r="933" spans="1:18" s="113" customFormat="1" ht="12" customHeight="1">
      <c r="A933" s="110" t="s">
        <v>167</v>
      </c>
      <c r="B933" s="110"/>
      <c r="C933" s="228">
        <v>51101</v>
      </c>
      <c r="D933" s="229" t="s">
        <v>34</v>
      </c>
      <c r="E933" s="111" t="s">
        <v>6</v>
      </c>
      <c r="F933" s="111" t="s">
        <v>250</v>
      </c>
      <c r="G933" s="135">
        <v>0</v>
      </c>
      <c r="H933" s="112"/>
      <c r="I933" s="112">
        <v>0</v>
      </c>
      <c r="J933" s="112"/>
      <c r="K933" s="135">
        <v>0</v>
      </c>
      <c r="L933" s="112"/>
      <c r="M933" s="112">
        <v>0</v>
      </c>
      <c r="N933" s="112"/>
      <c r="O933" s="135"/>
      <c r="P933" s="112"/>
      <c r="Q933" s="112"/>
      <c r="R933" s="112"/>
    </row>
    <row r="934" spans="1:18" s="113" customFormat="1" ht="12" customHeight="1">
      <c r="A934" s="110" t="s">
        <v>167</v>
      </c>
      <c r="B934" s="110"/>
      <c r="C934" s="228">
        <v>511011</v>
      </c>
      <c r="D934" s="229" t="s">
        <v>34</v>
      </c>
      <c r="E934" s="111" t="s">
        <v>6</v>
      </c>
      <c r="F934" s="111" t="s">
        <v>250</v>
      </c>
      <c r="G934" s="135">
        <v>0</v>
      </c>
      <c r="H934" s="112"/>
      <c r="I934" s="112">
        <v>0</v>
      </c>
      <c r="J934" s="112"/>
      <c r="K934" s="135">
        <v>0</v>
      </c>
      <c r="L934" s="112"/>
      <c r="M934" s="112">
        <v>0</v>
      </c>
      <c r="N934" s="112"/>
      <c r="O934" s="135"/>
      <c r="P934" s="112"/>
      <c r="Q934" s="112"/>
      <c r="R934" s="112"/>
    </row>
    <row r="935" spans="1:18" s="113" customFormat="1" ht="12" customHeight="1">
      <c r="A935" s="110" t="s">
        <v>167</v>
      </c>
      <c r="B935" s="110"/>
      <c r="C935" s="228">
        <v>5110111</v>
      </c>
      <c r="D935" s="229" t="s">
        <v>34</v>
      </c>
      <c r="E935" s="111" t="s">
        <v>6</v>
      </c>
      <c r="F935" s="111" t="s">
        <v>250</v>
      </c>
      <c r="G935" s="135">
        <v>0</v>
      </c>
      <c r="H935" s="112"/>
      <c r="I935" s="112">
        <v>0</v>
      </c>
      <c r="J935" s="112"/>
      <c r="K935" s="135">
        <v>0</v>
      </c>
      <c r="L935" s="112"/>
      <c r="M935" s="112">
        <v>0</v>
      </c>
      <c r="N935" s="112"/>
      <c r="O935" s="135"/>
      <c r="P935" s="112"/>
      <c r="Q935" s="112"/>
      <c r="R935" s="112"/>
    </row>
    <row r="936" spans="1:18" s="113" customFormat="1" ht="12" customHeight="1">
      <c r="A936" s="110" t="s">
        <v>167</v>
      </c>
      <c r="B936" s="110"/>
      <c r="C936" s="228">
        <v>51101111</v>
      </c>
      <c r="D936" s="229" t="s">
        <v>209</v>
      </c>
      <c r="E936" s="111" t="s">
        <v>6</v>
      </c>
      <c r="F936" s="111" t="s">
        <v>250</v>
      </c>
      <c r="G936" s="135">
        <v>0</v>
      </c>
      <c r="H936" s="112"/>
      <c r="I936" s="112">
        <v>0</v>
      </c>
      <c r="J936" s="112"/>
      <c r="K936" s="135">
        <v>0</v>
      </c>
      <c r="L936" s="112"/>
      <c r="M936" s="112">
        <v>0</v>
      </c>
      <c r="N936" s="112"/>
      <c r="O936" s="135"/>
      <c r="P936" s="112"/>
      <c r="Q936" s="112"/>
      <c r="R936" s="112"/>
    </row>
    <row r="937" spans="1:18" s="113" customFormat="1" ht="12" customHeight="1">
      <c r="A937" s="110" t="s">
        <v>167</v>
      </c>
      <c r="B937" s="110"/>
      <c r="C937" s="228">
        <v>5110111101</v>
      </c>
      <c r="D937" s="229" t="s">
        <v>923</v>
      </c>
      <c r="E937" s="111" t="s">
        <v>6</v>
      </c>
      <c r="F937" s="111" t="s">
        <v>251</v>
      </c>
      <c r="G937" s="135">
        <v>0</v>
      </c>
      <c r="H937" s="112"/>
      <c r="I937" s="112">
        <v>0</v>
      </c>
      <c r="J937" s="112"/>
      <c r="K937" s="135">
        <v>0</v>
      </c>
      <c r="L937" s="112"/>
      <c r="M937" s="112">
        <v>0</v>
      </c>
      <c r="N937" s="112"/>
      <c r="O937" s="135"/>
      <c r="P937" s="112"/>
      <c r="Q937" s="112"/>
      <c r="R937" s="112"/>
    </row>
    <row r="938" spans="1:18" s="113" customFormat="1" ht="12" customHeight="1">
      <c r="A938" s="110" t="s">
        <v>167</v>
      </c>
      <c r="B938" s="110"/>
      <c r="C938" s="228">
        <v>5110111102</v>
      </c>
      <c r="D938" s="229" t="s">
        <v>209</v>
      </c>
      <c r="E938" s="111" t="s">
        <v>6</v>
      </c>
      <c r="F938" s="111" t="s">
        <v>251</v>
      </c>
      <c r="G938" s="135">
        <v>0</v>
      </c>
      <c r="H938" s="112"/>
      <c r="I938" s="112">
        <v>0</v>
      </c>
      <c r="J938" s="112"/>
      <c r="K938" s="135">
        <v>0</v>
      </c>
      <c r="L938" s="112"/>
      <c r="M938" s="112">
        <v>0</v>
      </c>
      <c r="N938" s="112"/>
      <c r="O938" s="135"/>
      <c r="P938" s="112"/>
      <c r="Q938" s="112"/>
      <c r="R938" s="112"/>
    </row>
    <row r="939" spans="1:18" s="113" customFormat="1" ht="12" customHeight="1">
      <c r="A939" s="110" t="s">
        <v>167</v>
      </c>
      <c r="B939" s="110"/>
      <c r="C939" s="228">
        <v>51101112</v>
      </c>
      <c r="D939" s="229" t="s">
        <v>468</v>
      </c>
      <c r="E939" s="111" t="s">
        <v>6</v>
      </c>
      <c r="F939" s="111" t="s">
        <v>250</v>
      </c>
      <c r="G939" s="135">
        <v>0</v>
      </c>
      <c r="H939" s="112"/>
      <c r="I939" s="112">
        <v>0</v>
      </c>
      <c r="J939" s="112"/>
      <c r="K939" s="135">
        <v>0</v>
      </c>
      <c r="L939" s="112"/>
      <c r="M939" s="112">
        <v>0</v>
      </c>
      <c r="N939" s="112"/>
      <c r="O939" s="135"/>
      <c r="P939" s="112"/>
      <c r="Q939" s="112"/>
      <c r="R939" s="112"/>
    </row>
    <row r="940" spans="1:18" s="113" customFormat="1" ht="12" customHeight="1">
      <c r="A940" s="110" t="s">
        <v>167</v>
      </c>
      <c r="B940" s="110"/>
      <c r="C940" s="228">
        <v>5110111201</v>
      </c>
      <c r="D940" s="229" t="s">
        <v>407</v>
      </c>
      <c r="E940" s="111" t="s">
        <v>6</v>
      </c>
      <c r="F940" s="111" t="s">
        <v>251</v>
      </c>
      <c r="G940" s="135">
        <v>0</v>
      </c>
      <c r="H940" s="112"/>
      <c r="I940" s="112">
        <v>0</v>
      </c>
      <c r="J940" s="112"/>
      <c r="K940" s="135">
        <v>0</v>
      </c>
      <c r="L940" s="112"/>
      <c r="M940" s="112">
        <v>0</v>
      </c>
      <c r="N940" s="112"/>
      <c r="O940" s="135"/>
      <c r="P940" s="112"/>
      <c r="Q940" s="112"/>
      <c r="R940" s="112"/>
    </row>
    <row r="941" spans="1:18" s="113" customFormat="1" ht="12" customHeight="1">
      <c r="A941" s="110" t="s">
        <v>167</v>
      </c>
      <c r="B941" s="110" t="s">
        <v>34</v>
      </c>
      <c r="C941" s="228">
        <v>5110111202</v>
      </c>
      <c r="D941" s="229" t="s">
        <v>407</v>
      </c>
      <c r="E941" s="111" t="s">
        <v>163</v>
      </c>
      <c r="F941" s="111" t="s">
        <v>251</v>
      </c>
      <c r="G941" s="135">
        <v>0</v>
      </c>
      <c r="H941" s="112"/>
      <c r="I941" s="112">
        <v>0</v>
      </c>
      <c r="J941" s="112"/>
      <c r="K941" s="135">
        <v>720036032</v>
      </c>
      <c r="L941" s="112"/>
      <c r="M941" s="112">
        <v>103536.91</v>
      </c>
      <c r="N941" s="112"/>
      <c r="O941" s="135"/>
      <c r="P941" s="112"/>
      <c r="Q941" s="112"/>
      <c r="R941" s="112"/>
    </row>
    <row r="942" spans="1:18" s="113" customFormat="1" ht="12" customHeight="1">
      <c r="A942" s="110" t="s">
        <v>167</v>
      </c>
      <c r="B942" s="110"/>
      <c r="C942" s="228">
        <v>51101113</v>
      </c>
      <c r="D942" s="229" t="s">
        <v>1293</v>
      </c>
      <c r="E942" s="111" t="s">
        <v>6</v>
      </c>
      <c r="F942" s="111" t="s">
        <v>250</v>
      </c>
      <c r="G942" s="135">
        <v>0</v>
      </c>
      <c r="H942" s="112"/>
      <c r="I942" s="112">
        <v>0</v>
      </c>
      <c r="J942" s="112"/>
      <c r="K942" s="135">
        <v>0</v>
      </c>
      <c r="L942" s="112"/>
      <c r="M942" s="112">
        <v>0</v>
      </c>
      <c r="N942" s="112"/>
      <c r="O942" s="135"/>
      <c r="P942" s="112"/>
      <c r="Q942" s="112"/>
      <c r="R942" s="112"/>
    </row>
    <row r="943" spans="1:18" s="113" customFormat="1" ht="12" customHeight="1">
      <c r="A943" s="110" t="s">
        <v>167</v>
      </c>
      <c r="B943" s="110" t="s">
        <v>34</v>
      </c>
      <c r="C943" s="228">
        <v>5110111301</v>
      </c>
      <c r="D943" s="229" t="s">
        <v>1294</v>
      </c>
      <c r="E943" s="111" t="s">
        <v>6</v>
      </c>
      <c r="F943" s="111" t="s">
        <v>251</v>
      </c>
      <c r="G943" s="135">
        <v>22841065</v>
      </c>
      <c r="H943" s="112"/>
      <c r="I943" s="112">
        <v>3358.74</v>
      </c>
      <c r="J943" s="112"/>
      <c r="K943" s="135">
        <v>0</v>
      </c>
      <c r="L943" s="112"/>
      <c r="M943" s="112">
        <v>0</v>
      </c>
      <c r="N943" s="112"/>
      <c r="O943" s="135"/>
      <c r="P943" s="112"/>
      <c r="Q943" s="112"/>
      <c r="R943" s="112"/>
    </row>
    <row r="944" spans="1:18" s="113" customFormat="1" ht="12" customHeight="1">
      <c r="A944" s="110" t="s">
        <v>167</v>
      </c>
      <c r="B944" s="110"/>
      <c r="C944" s="228">
        <v>51102</v>
      </c>
      <c r="D944" s="229" t="s">
        <v>469</v>
      </c>
      <c r="E944" s="111" t="s">
        <v>6</v>
      </c>
      <c r="F944" s="111" t="s">
        <v>250</v>
      </c>
      <c r="G944" s="135">
        <v>0</v>
      </c>
      <c r="H944" s="112"/>
      <c r="I944" s="112">
        <v>0</v>
      </c>
      <c r="J944" s="112"/>
      <c r="K944" s="135">
        <v>0</v>
      </c>
      <c r="L944" s="112"/>
      <c r="M944" s="112">
        <v>0</v>
      </c>
      <c r="N944" s="112"/>
      <c r="O944" s="135"/>
      <c r="P944" s="112"/>
      <c r="Q944" s="112"/>
      <c r="R944" s="112"/>
    </row>
    <row r="945" spans="1:18" s="113" customFormat="1" ht="12" customHeight="1">
      <c r="A945" s="110" t="s">
        <v>167</v>
      </c>
      <c r="B945" s="110"/>
      <c r="C945" s="228">
        <v>511021</v>
      </c>
      <c r="D945" s="229" t="s">
        <v>469</v>
      </c>
      <c r="E945" s="111" t="s">
        <v>6</v>
      </c>
      <c r="F945" s="111" t="s">
        <v>250</v>
      </c>
      <c r="G945" s="135">
        <v>0</v>
      </c>
      <c r="H945" s="112"/>
      <c r="I945" s="112">
        <v>0</v>
      </c>
      <c r="J945" s="112"/>
      <c r="K945" s="135">
        <v>0</v>
      </c>
      <c r="L945" s="112"/>
      <c r="M945" s="112">
        <v>0</v>
      </c>
      <c r="N945" s="112"/>
      <c r="O945" s="135"/>
      <c r="P945" s="112"/>
      <c r="Q945" s="112"/>
      <c r="R945" s="112"/>
    </row>
    <row r="946" spans="1:18" s="113" customFormat="1" ht="12" customHeight="1">
      <c r="A946" s="110" t="s">
        <v>167</v>
      </c>
      <c r="B946" s="110"/>
      <c r="C946" s="228">
        <v>5110211</v>
      </c>
      <c r="D946" s="229" t="s">
        <v>469</v>
      </c>
      <c r="E946" s="111" t="s">
        <v>6</v>
      </c>
      <c r="F946" s="111" t="s">
        <v>250</v>
      </c>
      <c r="G946" s="135">
        <v>0</v>
      </c>
      <c r="H946" s="112"/>
      <c r="I946" s="112">
        <v>0</v>
      </c>
      <c r="J946" s="112"/>
      <c r="K946" s="135">
        <v>0</v>
      </c>
      <c r="L946" s="112"/>
      <c r="M946" s="112">
        <v>0</v>
      </c>
      <c r="N946" s="112"/>
      <c r="O946" s="135"/>
      <c r="P946" s="112"/>
      <c r="Q946" s="112"/>
      <c r="R946" s="112"/>
    </row>
    <row r="947" spans="1:18" s="113" customFormat="1" ht="12" customHeight="1">
      <c r="A947" s="110" t="s">
        <v>167</v>
      </c>
      <c r="B947" s="110"/>
      <c r="C947" s="228">
        <v>51102111</v>
      </c>
      <c r="D947" s="229" t="s">
        <v>469</v>
      </c>
      <c r="E947" s="111" t="s">
        <v>6</v>
      </c>
      <c r="F947" s="111" t="s">
        <v>250</v>
      </c>
      <c r="G947" s="135">
        <v>0</v>
      </c>
      <c r="H947" s="112"/>
      <c r="I947" s="112">
        <v>0</v>
      </c>
      <c r="J947" s="112"/>
      <c r="K947" s="135">
        <v>0</v>
      </c>
      <c r="L947" s="112"/>
      <c r="M947" s="112">
        <v>0</v>
      </c>
      <c r="N947" s="112"/>
      <c r="O947" s="135"/>
      <c r="P947" s="112"/>
      <c r="Q947" s="112"/>
      <c r="R947" s="112"/>
    </row>
    <row r="948" spans="1:18" s="113" customFormat="1" ht="12" customHeight="1">
      <c r="A948" s="110" t="s">
        <v>167</v>
      </c>
      <c r="B948" s="110" t="s">
        <v>33</v>
      </c>
      <c r="C948" s="228">
        <v>5110211101</v>
      </c>
      <c r="D948" s="229" t="s">
        <v>408</v>
      </c>
      <c r="E948" s="111" t="s">
        <v>6</v>
      </c>
      <c r="F948" s="111" t="s">
        <v>251</v>
      </c>
      <c r="G948" s="135">
        <v>370494</v>
      </c>
      <c r="H948" s="112"/>
      <c r="I948" s="112">
        <v>54.25</v>
      </c>
      <c r="J948" s="112"/>
      <c r="K948" s="135">
        <v>78604308</v>
      </c>
      <c r="L948" s="112"/>
      <c r="M948" s="112">
        <v>11302.84</v>
      </c>
      <c r="N948" s="112"/>
      <c r="O948" s="135"/>
      <c r="P948" s="112"/>
      <c r="Q948" s="112"/>
      <c r="R948" s="112"/>
    </row>
    <row r="949" spans="1:18" s="113" customFormat="1" ht="12" customHeight="1">
      <c r="A949" s="110" t="s">
        <v>167</v>
      </c>
      <c r="B949" s="110" t="s">
        <v>33</v>
      </c>
      <c r="C949" s="228">
        <v>5110211102</v>
      </c>
      <c r="D949" s="229" t="s">
        <v>924</v>
      </c>
      <c r="E949" s="111" t="s">
        <v>163</v>
      </c>
      <c r="F949" s="111" t="s">
        <v>251</v>
      </c>
      <c r="G949" s="135">
        <v>92287261</v>
      </c>
      <c r="H949" s="112"/>
      <c r="I949" s="112">
        <v>15045.71</v>
      </c>
      <c r="J949" s="112"/>
      <c r="K949" s="135">
        <v>29989621</v>
      </c>
      <c r="L949" s="112"/>
      <c r="M949" s="112">
        <v>4377.05</v>
      </c>
      <c r="N949" s="112"/>
      <c r="O949" s="135"/>
      <c r="P949" s="112"/>
      <c r="Q949" s="112"/>
      <c r="R949" s="112"/>
    </row>
    <row r="950" spans="1:18" s="113" customFormat="1" ht="12" customHeight="1">
      <c r="A950" s="110" t="s">
        <v>167</v>
      </c>
      <c r="B950" s="110"/>
      <c r="C950" s="228">
        <v>51102112</v>
      </c>
      <c r="D950" s="229" t="s">
        <v>1119</v>
      </c>
      <c r="E950" s="111" t="s">
        <v>6</v>
      </c>
      <c r="F950" s="111" t="s">
        <v>250</v>
      </c>
      <c r="G950" s="135">
        <v>0</v>
      </c>
      <c r="H950" s="112"/>
      <c r="I950" s="112">
        <v>0</v>
      </c>
      <c r="J950" s="112"/>
      <c r="K950" s="135">
        <v>0</v>
      </c>
      <c r="L950" s="112"/>
      <c r="M950" s="112">
        <v>0</v>
      </c>
      <c r="N950" s="112"/>
      <c r="O950" s="135"/>
      <c r="P950" s="112"/>
      <c r="Q950" s="112"/>
      <c r="R950" s="112"/>
    </row>
    <row r="951" spans="1:18" s="113" customFormat="1" ht="12" customHeight="1">
      <c r="A951" s="110" t="s">
        <v>167</v>
      </c>
      <c r="B951" s="110" t="s">
        <v>470</v>
      </c>
      <c r="C951" s="228">
        <v>5110211201</v>
      </c>
      <c r="D951" s="229" t="s">
        <v>1172</v>
      </c>
      <c r="E951" s="111" t="s">
        <v>6</v>
      </c>
      <c r="F951" s="111" t="s">
        <v>251</v>
      </c>
      <c r="G951" s="135">
        <v>21868718</v>
      </c>
      <c r="H951" s="112"/>
      <c r="I951" s="112">
        <v>3588.67</v>
      </c>
      <c r="J951" s="112"/>
      <c r="K951" s="135">
        <v>19915130</v>
      </c>
      <c r="L951" s="112"/>
      <c r="M951" s="112">
        <v>2920.67</v>
      </c>
      <c r="N951" s="112"/>
      <c r="O951" s="135"/>
      <c r="P951" s="112"/>
      <c r="Q951" s="112"/>
      <c r="R951" s="112"/>
    </row>
    <row r="952" spans="1:18" s="113" customFormat="1" ht="12" customHeight="1">
      <c r="A952" s="110" t="s">
        <v>167</v>
      </c>
      <c r="B952" s="110" t="s">
        <v>470</v>
      </c>
      <c r="C952" s="228">
        <v>5110211202</v>
      </c>
      <c r="D952" s="229" t="s">
        <v>1173</v>
      </c>
      <c r="E952" s="111" t="s">
        <v>163</v>
      </c>
      <c r="F952" s="111" t="s">
        <v>251</v>
      </c>
      <c r="G952" s="135">
        <v>69545</v>
      </c>
      <c r="H952" s="112"/>
      <c r="I952" s="112">
        <v>10.34</v>
      </c>
      <c r="J952" s="112"/>
      <c r="K952" s="135">
        <v>34839</v>
      </c>
      <c r="L952" s="112"/>
      <c r="M952" s="112">
        <v>5.04</v>
      </c>
      <c r="N952" s="112"/>
      <c r="O952" s="135"/>
      <c r="P952" s="112"/>
      <c r="Q952" s="112"/>
      <c r="R952" s="112"/>
    </row>
    <row r="953" spans="1:18" s="113" customFormat="1" ht="12" customHeight="1">
      <c r="A953" s="110" t="s">
        <v>167</v>
      </c>
      <c r="B953" s="110"/>
      <c r="C953" s="228">
        <v>51103</v>
      </c>
      <c r="D953" s="229" t="s">
        <v>470</v>
      </c>
      <c r="E953" s="111" t="s">
        <v>6</v>
      </c>
      <c r="F953" s="111" t="s">
        <v>250</v>
      </c>
      <c r="G953" s="135">
        <v>0</v>
      </c>
      <c r="H953" s="112"/>
      <c r="I953" s="112">
        <v>0</v>
      </c>
      <c r="J953" s="112"/>
      <c r="K953" s="135">
        <v>0</v>
      </c>
      <c r="L953" s="112"/>
      <c r="M953" s="112">
        <v>0</v>
      </c>
      <c r="N953" s="112"/>
      <c r="O953" s="135"/>
      <c r="P953" s="112"/>
      <c r="Q953" s="112"/>
      <c r="R953" s="112"/>
    </row>
    <row r="954" spans="1:18" s="113" customFormat="1" ht="12" customHeight="1">
      <c r="A954" s="110" t="s">
        <v>167</v>
      </c>
      <c r="B954" s="110"/>
      <c r="C954" s="228">
        <v>511031</v>
      </c>
      <c r="D954" s="229" t="s">
        <v>461</v>
      </c>
      <c r="E954" s="111" t="s">
        <v>6</v>
      </c>
      <c r="F954" s="111" t="s">
        <v>250</v>
      </c>
      <c r="G954" s="135">
        <v>0</v>
      </c>
      <c r="H954" s="112"/>
      <c r="I954" s="112">
        <v>0</v>
      </c>
      <c r="J954" s="112"/>
      <c r="K954" s="135">
        <v>0</v>
      </c>
      <c r="L954" s="112"/>
      <c r="M954" s="112">
        <v>0</v>
      </c>
      <c r="N954" s="112"/>
      <c r="O954" s="135"/>
      <c r="P954" s="112"/>
      <c r="Q954" s="112"/>
      <c r="R954" s="112"/>
    </row>
    <row r="955" spans="1:18" s="113" customFormat="1" ht="12" customHeight="1">
      <c r="A955" s="110" t="s">
        <v>167</v>
      </c>
      <c r="B955" s="110"/>
      <c r="C955" s="228">
        <v>5110311</v>
      </c>
      <c r="D955" s="229" t="s">
        <v>461</v>
      </c>
      <c r="E955" s="111" t="s">
        <v>6</v>
      </c>
      <c r="F955" s="111" t="s">
        <v>250</v>
      </c>
      <c r="G955" s="135">
        <v>0</v>
      </c>
      <c r="H955" s="112"/>
      <c r="I955" s="112">
        <v>0</v>
      </c>
      <c r="J955" s="112"/>
      <c r="K955" s="135">
        <v>0</v>
      </c>
      <c r="L955" s="112"/>
      <c r="M955" s="112">
        <v>0</v>
      </c>
      <c r="N955" s="112"/>
      <c r="O955" s="135"/>
      <c r="P955" s="112"/>
      <c r="Q955" s="112"/>
      <c r="R955" s="112"/>
    </row>
    <row r="956" spans="1:18" s="113" customFormat="1" ht="12" customHeight="1">
      <c r="A956" s="110" t="s">
        <v>167</v>
      </c>
      <c r="B956" s="110"/>
      <c r="C956" s="228">
        <v>51103111</v>
      </c>
      <c r="D956" s="229" t="s">
        <v>403</v>
      </c>
      <c r="E956" s="111" t="s">
        <v>6</v>
      </c>
      <c r="F956" s="111" t="s">
        <v>250</v>
      </c>
      <c r="G956" s="135">
        <v>0</v>
      </c>
      <c r="H956" s="112"/>
      <c r="I956" s="112">
        <v>0</v>
      </c>
      <c r="J956" s="112"/>
      <c r="K956" s="135">
        <v>0</v>
      </c>
      <c r="L956" s="112"/>
      <c r="M956" s="112">
        <v>0</v>
      </c>
      <c r="N956" s="112"/>
      <c r="O956" s="135"/>
      <c r="P956" s="112"/>
      <c r="Q956" s="112"/>
      <c r="R956" s="112"/>
    </row>
    <row r="957" spans="1:18" s="113" customFormat="1" ht="12" customHeight="1">
      <c r="A957" s="110" t="s">
        <v>167</v>
      </c>
      <c r="B957" s="110"/>
      <c r="C957" s="228">
        <v>5110311101</v>
      </c>
      <c r="D957" s="229" t="s">
        <v>403</v>
      </c>
      <c r="E957" s="111" t="s">
        <v>6</v>
      </c>
      <c r="F957" s="111" t="s">
        <v>251</v>
      </c>
      <c r="G957" s="135">
        <v>0</v>
      </c>
      <c r="H957" s="112"/>
      <c r="I957" s="112">
        <v>0</v>
      </c>
      <c r="J957" s="112"/>
      <c r="K957" s="135">
        <v>0</v>
      </c>
      <c r="L957" s="112"/>
      <c r="M957" s="112">
        <v>0</v>
      </c>
      <c r="N957" s="112"/>
      <c r="O957" s="135"/>
      <c r="P957" s="112"/>
      <c r="Q957" s="112"/>
      <c r="R957" s="112"/>
    </row>
    <row r="958" spans="1:18" s="113" customFormat="1" ht="12" customHeight="1">
      <c r="A958" s="110" t="s">
        <v>167</v>
      </c>
      <c r="B958" s="110"/>
      <c r="C958" s="228">
        <v>5110311102</v>
      </c>
      <c r="D958" s="229" t="s">
        <v>403</v>
      </c>
      <c r="E958" s="111" t="s">
        <v>6</v>
      </c>
      <c r="F958" s="111" t="s">
        <v>251</v>
      </c>
      <c r="G958" s="135">
        <v>0</v>
      </c>
      <c r="H958" s="112"/>
      <c r="I958" s="112">
        <v>0</v>
      </c>
      <c r="J958" s="112"/>
      <c r="K958" s="135">
        <v>0</v>
      </c>
      <c r="L958" s="112"/>
      <c r="M958" s="112">
        <v>0</v>
      </c>
      <c r="N958" s="112"/>
      <c r="O958" s="135"/>
      <c r="P958" s="112"/>
      <c r="Q958" s="112"/>
      <c r="R958" s="112"/>
    </row>
    <row r="959" spans="1:18" s="113" customFormat="1" ht="12" customHeight="1">
      <c r="A959" s="110" t="s">
        <v>167</v>
      </c>
      <c r="B959" s="110"/>
      <c r="C959" s="228">
        <v>51103112</v>
      </c>
      <c r="D959" s="229" t="s">
        <v>471</v>
      </c>
      <c r="E959" s="111" t="s">
        <v>6</v>
      </c>
      <c r="F959" s="111" t="s">
        <v>250</v>
      </c>
      <c r="G959" s="135">
        <v>0</v>
      </c>
      <c r="H959" s="112"/>
      <c r="I959" s="112">
        <v>0</v>
      </c>
      <c r="J959" s="112"/>
      <c r="K959" s="135">
        <v>0</v>
      </c>
      <c r="L959" s="112"/>
      <c r="M959" s="112">
        <v>0</v>
      </c>
      <c r="N959" s="112"/>
      <c r="O959" s="135"/>
      <c r="P959" s="112"/>
      <c r="Q959" s="112"/>
      <c r="R959" s="112"/>
    </row>
    <row r="960" spans="1:18" s="113" customFormat="1" ht="12" customHeight="1">
      <c r="A960" s="110" t="s">
        <v>167</v>
      </c>
      <c r="B960" s="110"/>
      <c r="C960" s="228">
        <v>5110311201</v>
      </c>
      <c r="D960" s="229" t="s">
        <v>611</v>
      </c>
      <c r="E960" s="111" t="s">
        <v>6</v>
      </c>
      <c r="F960" s="111" t="s">
        <v>251</v>
      </c>
      <c r="G960" s="135">
        <v>0</v>
      </c>
      <c r="H960" s="112"/>
      <c r="I960" s="112">
        <v>0</v>
      </c>
      <c r="J960" s="112"/>
      <c r="K960" s="135">
        <v>250685</v>
      </c>
      <c r="L960" s="112"/>
      <c r="M960" s="112">
        <v>35.96</v>
      </c>
      <c r="N960" s="112"/>
      <c r="O960" s="135"/>
      <c r="P960" s="112"/>
      <c r="Q960" s="112"/>
      <c r="R960" s="112"/>
    </row>
    <row r="961" spans="1:18" s="113" customFormat="1" ht="12" customHeight="1">
      <c r="A961" s="110" t="s">
        <v>167</v>
      </c>
      <c r="B961" s="110"/>
      <c r="C961" s="228">
        <v>5110311202</v>
      </c>
      <c r="D961" s="229" t="s">
        <v>612</v>
      </c>
      <c r="E961" s="111" t="s">
        <v>163</v>
      </c>
      <c r="F961" s="111" t="s">
        <v>251</v>
      </c>
      <c r="G961" s="135">
        <v>0</v>
      </c>
      <c r="H961" s="112"/>
      <c r="I961" s="112">
        <v>0</v>
      </c>
      <c r="J961" s="112"/>
      <c r="K961" s="135">
        <v>0</v>
      </c>
      <c r="L961" s="112"/>
      <c r="M961" s="112">
        <v>0</v>
      </c>
      <c r="N961" s="112"/>
      <c r="O961" s="135"/>
      <c r="P961" s="112"/>
      <c r="Q961" s="112"/>
      <c r="R961" s="112"/>
    </row>
    <row r="962" spans="1:18" s="113" customFormat="1" ht="12" customHeight="1">
      <c r="A962" s="110" t="s">
        <v>167</v>
      </c>
      <c r="B962" s="110" t="s">
        <v>470</v>
      </c>
      <c r="C962" s="228">
        <v>5110311203</v>
      </c>
      <c r="D962" s="229" t="s">
        <v>614</v>
      </c>
      <c r="E962" s="111" t="s">
        <v>6</v>
      </c>
      <c r="F962" s="111" t="s">
        <v>251</v>
      </c>
      <c r="G962" s="135">
        <v>9614732</v>
      </c>
      <c r="H962" s="112"/>
      <c r="I962" s="112">
        <v>1452.66</v>
      </c>
      <c r="J962" s="112"/>
      <c r="K962" s="135">
        <v>0</v>
      </c>
      <c r="L962" s="112"/>
      <c r="M962" s="112">
        <v>0</v>
      </c>
      <c r="N962" s="112"/>
      <c r="O962" s="135"/>
      <c r="P962" s="112"/>
      <c r="Q962" s="112"/>
      <c r="R962" s="112"/>
    </row>
    <row r="963" spans="1:18" s="113" customFormat="1" ht="12" customHeight="1">
      <c r="A963" s="110" t="s">
        <v>167</v>
      </c>
      <c r="B963" s="110" t="s">
        <v>470</v>
      </c>
      <c r="C963" s="228">
        <v>5110311204</v>
      </c>
      <c r="D963" s="229" t="s">
        <v>615</v>
      </c>
      <c r="E963" s="111" t="s">
        <v>163</v>
      </c>
      <c r="F963" s="111" t="s">
        <v>251</v>
      </c>
      <c r="G963" s="135">
        <v>6331</v>
      </c>
      <c r="H963" s="112"/>
      <c r="I963" s="112">
        <v>0.92</v>
      </c>
      <c r="J963" s="112"/>
      <c r="K963" s="135">
        <v>0</v>
      </c>
      <c r="L963" s="112"/>
      <c r="M963" s="112">
        <v>0</v>
      </c>
      <c r="N963" s="112"/>
      <c r="O963" s="135"/>
      <c r="P963" s="112"/>
      <c r="Q963" s="112"/>
      <c r="R963" s="112"/>
    </row>
    <row r="964" spans="1:18" s="113" customFormat="1" ht="12" customHeight="1">
      <c r="A964" s="110" t="s">
        <v>167</v>
      </c>
      <c r="B964" s="110" t="s">
        <v>470</v>
      </c>
      <c r="C964" s="228">
        <v>5110311205</v>
      </c>
      <c r="D964" s="229" t="s">
        <v>368</v>
      </c>
      <c r="E964" s="111" t="s">
        <v>6</v>
      </c>
      <c r="F964" s="111" t="s">
        <v>251</v>
      </c>
      <c r="G964" s="135">
        <v>2227321</v>
      </c>
      <c r="H964" s="112"/>
      <c r="I964" s="112">
        <v>334.02</v>
      </c>
      <c r="J964" s="112"/>
      <c r="K964" s="135">
        <v>225509</v>
      </c>
      <c r="L964" s="112"/>
      <c r="M964" s="112">
        <v>32.340000000000003</v>
      </c>
      <c r="N964" s="112"/>
      <c r="O964" s="135"/>
      <c r="P964" s="112"/>
      <c r="Q964" s="112"/>
      <c r="R964" s="112"/>
    </row>
    <row r="965" spans="1:18" s="113" customFormat="1" ht="12" customHeight="1">
      <c r="A965" s="110" t="s">
        <v>167</v>
      </c>
      <c r="B965" s="110" t="s">
        <v>470</v>
      </c>
      <c r="C965" s="228">
        <v>5110311206</v>
      </c>
      <c r="D965" s="229" t="s">
        <v>369</v>
      </c>
      <c r="E965" s="111" t="s">
        <v>163</v>
      </c>
      <c r="F965" s="111" t="s">
        <v>251</v>
      </c>
      <c r="G965" s="135">
        <v>3306554</v>
      </c>
      <c r="H965" s="112"/>
      <c r="I965" s="112">
        <v>488.10999999999996</v>
      </c>
      <c r="J965" s="112"/>
      <c r="K965" s="135">
        <v>6009822</v>
      </c>
      <c r="L965" s="112"/>
      <c r="M965" s="112">
        <v>860.09</v>
      </c>
      <c r="N965" s="112"/>
      <c r="O965" s="135"/>
      <c r="P965" s="112"/>
      <c r="Q965" s="112"/>
      <c r="R965" s="112"/>
    </row>
    <row r="966" spans="1:18" s="113" customFormat="1" ht="12" customHeight="1">
      <c r="A966" s="110" t="s">
        <v>167</v>
      </c>
      <c r="B966" s="110" t="s">
        <v>470</v>
      </c>
      <c r="C966" s="228">
        <v>5110311207</v>
      </c>
      <c r="D966" s="229" t="s">
        <v>370</v>
      </c>
      <c r="E966" s="111" t="s">
        <v>6</v>
      </c>
      <c r="F966" s="111" t="s">
        <v>251</v>
      </c>
      <c r="G966" s="135">
        <v>1086390</v>
      </c>
      <c r="H966" s="112"/>
      <c r="I966" s="112">
        <v>168.49</v>
      </c>
      <c r="J966" s="112"/>
      <c r="K966" s="135">
        <v>37945</v>
      </c>
      <c r="L966" s="112"/>
      <c r="M966" s="112">
        <v>5.44</v>
      </c>
      <c r="N966" s="112"/>
      <c r="O966" s="135"/>
      <c r="P966" s="112"/>
      <c r="Q966" s="112"/>
      <c r="R966" s="112"/>
    </row>
    <row r="967" spans="1:18" s="113" customFormat="1" ht="12" customHeight="1">
      <c r="A967" s="110" t="s">
        <v>167</v>
      </c>
      <c r="B967" s="110"/>
      <c r="C967" s="228">
        <v>5110311208</v>
      </c>
      <c r="D967" s="229" t="s">
        <v>371</v>
      </c>
      <c r="E967" s="111" t="s">
        <v>163</v>
      </c>
      <c r="F967" s="111" t="s">
        <v>251</v>
      </c>
      <c r="G967" s="135">
        <v>0</v>
      </c>
      <c r="H967" s="112"/>
      <c r="I967" s="112">
        <v>0</v>
      </c>
      <c r="J967" s="112"/>
      <c r="K967" s="135">
        <v>0</v>
      </c>
      <c r="L967" s="112"/>
      <c r="M967" s="112">
        <v>0</v>
      </c>
      <c r="N967" s="112"/>
      <c r="O967" s="135"/>
      <c r="P967" s="112"/>
      <c r="Q967" s="112"/>
      <c r="R967" s="112"/>
    </row>
    <row r="968" spans="1:18" s="113" customFormat="1" ht="12" customHeight="1">
      <c r="A968" s="110" t="s">
        <v>167</v>
      </c>
      <c r="B968" s="110"/>
      <c r="C968" s="228">
        <v>5110311209</v>
      </c>
      <c r="D968" s="229" t="s">
        <v>617</v>
      </c>
      <c r="E968" s="111" t="s">
        <v>6</v>
      </c>
      <c r="F968" s="111" t="s">
        <v>251</v>
      </c>
      <c r="G968" s="135">
        <v>0</v>
      </c>
      <c r="H968" s="112"/>
      <c r="I968" s="112">
        <v>0</v>
      </c>
      <c r="J968" s="112"/>
      <c r="K968" s="135">
        <v>0</v>
      </c>
      <c r="L968" s="112"/>
      <c r="M968" s="112">
        <v>0</v>
      </c>
      <c r="N968" s="112"/>
      <c r="O968" s="135"/>
      <c r="P968" s="112"/>
      <c r="Q968" s="112"/>
      <c r="R968" s="112"/>
    </row>
    <row r="969" spans="1:18" s="113" customFormat="1" ht="12" customHeight="1">
      <c r="A969" s="110" t="s">
        <v>167</v>
      </c>
      <c r="B969" s="110"/>
      <c r="C969" s="228">
        <v>5110311210</v>
      </c>
      <c r="D969" s="229" t="s">
        <v>618</v>
      </c>
      <c r="E969" s="111" t="s">
        <v>163</v>
      </c>
      <c r="F969" s="111" t="s">
        <v>251</v>
      </c>
      <c r="G969" s="135">
        <v>0</v>
      </c>
      <c r="H969" s="112"/>
      <c r="I969" s="112">
        <v>0</v>
      </c>
      <c r="J969" s="112"/>
      <c r="K969" s="135">
        <v>0</v>
      </c>
      <c r="L969" s="112"/>
      <c r="M969" s="112">
        <v>0</v>
      </c>
      <c r="N969" s="112"/>
      <c r="O969" s="135"/>
      <c r="P969" s="112"/>
      <c r="Q969" s="112"/>
      <c r="R969" s="112"/>
    </row>
    <row r="970" spans="1:18" s="113" customFormat="1" ht="12" customHeight="1">
      <c r="A970" s="110" t="s">
        <v>167</v>
      </c>
      <c r="B970" s="110"/>
      <c r="C970" s="228">
        <v>5110311211</v>
      </c>
      <c r="D970" s="229" t="s">
        <v>620</v>
      </c>
      <c r="E970" s="111" t="s">
        <v>6</v>
      </c>
      <c r="F970" s="111" t="s">
        <v>251</v>
      </c>
      <c r="G970" s="135">
        <v>0</v>
      </c>
      <c r="H970" s="112"/>
      <c r="I970" s="112">
        <v>0</v>
      </c>
      <c r="J970" s="112"/>
      <c r="K970" s="135">
        <v>0</v>
      </c>
      <c r="L970" s="112"/>
      <c r="M970" s="112">
        <v>0</v>
      </c>
      <c r="N970" s="112"/>
      <c r="O970" s="135"/>
      <c r="P970" s="112"/>
      <c r="Q970" s="112"/>
      <c r="R970" s="112"/>
    </row>
    <row r="971" spans="1:18" s="113" customFormat="1" ht="12" customHeight="1">
      <c r="A971" s="110" t="s">
        <v>167</v>
      </c>
      <c r="B971" s="110"/>
      <c r="C971" s="228">
        <v>5110311212</v>
      </c>
      <c r="D971" s="229" t="s">
        <v>621</v>
      </c>
      <c r="E971" s="111" t="s">
        <v>163</v>
      </c>
      <c r="F971" s="111" t="s">
        <v>251</v>
      </c>
      <c r="G971" s="135">
        <v>0</v>
      </c>
      <c r="H971" s="112"/>
      <c r="I971" s="112">
        <v>0</v>
      </c>
      <c r="J971" s="112"/>
      <c r="K971" s="135">
        <v>0</v>
      </c>
      <c r="L971" s="112"/>
      <c r="M971" s="112">
        <v>0</v>
      </c>
      <c r="N971" s="112"/>
      <c r="O971" s="135"/>
      <c r="P971" s="112"/>
      <c r="Q971" s="112"/>
      <c r="R971" s="112"/>
    </row>
    <row r="972" spans="1:18" s="113" customFormat="1" ht="12" customHeight="1">
      <c r="A972" s="110" t="s">
        <v>167</v>
      </c>
      <c r="B972" s="110"/>
      <c r="C972" s="228">
        <v>5110311213</v>
      </c>
      <c r="D972" s="229" t="s">
        <v>895</v>
      </c>
      <c r="E972" s="111" t="s">
        <v>6</v>
      </c>
      <c r="F972" s="111" t="s">
        <v>251</v>
      </c>
      <c r="G972" s="135">
        <v>0</v>
      </c>
      <c r="H972" s="112"/>
      <c r="I972" s="112">
        <v>0</v>
      </c>
      <c r="J972" s="112"/>
      <c r="K972" s="135">
        <v>0</v>
      </c>
      <c r="L972" s="112"/>
      <c r="M972" s="112">
        <v>0</v>
      </c>
      <c r="N972" s="112"/>
      <c r="O972" s="135"/>
      <c r="P972" s="112"/>
      <c r="Q972" s="112"/>
      <c r="R972" s="112"/>
    </row>
    <row r="973" spans="1:18" s="113" customFormat="1" ht="12" customHeight="1">
      <c r="A973" s="110" t="s">
        <v>167</v>
      </c>
      <c r="B973" s="110"/>
      <c r="C973" s="228">
        <v>5110311214</v>
      </c>
      <c r="D973" s="229" t="s">
        <v>896</v>
      </c>
      <c r="E973" s="111" t="s">
        <v>163</v>
      </c>
      <c r="F973" s="111" t="s">
        <v>251</v>
      </c>
      <c r="G973" s="135">
        <v>0</v>
      </c>
      <c r="H973" s="112"/>
      <c r="I973" s="112">
        <v>0</v>
      </c>
      <c r="J973" s="112"/>
      <c r="K973" s="135">
        <v>0</v>
      </c>
      <c r="L973" s="112"/>
      <c r="M973" s="112">
        <v>0</v>
      </c>
      <c r="N973" s="112"/>
      <c r="O973" s="135"/>
      <c r="P973" s="112"/>
      <c r="Q973" s="112"/>
      <c r="R973" s="112"/>
    </row>
    <row r="974" spans="1:18" s="113" customFormat="1" ht="12" customHeight="1">
      <c r="A974" s="110" t="s">
        <v>167</v>
      </c>
      <c r="B974" s="110"/>
      <c r="C974" s="228">
        <v>5110311215</v>
      </c>
      <c r="D974" s="229" t="s">
        <v>897</v>
      </c>
      <c r="E974" s="111" t="s">
        <v>6</v>
      </c>
      <c r="F974" s="111" t="s">
        <v>251</v>
      </c>
      <c r="G974" s="135">
        <v>0</v>
      </c>
      <c r="H974" s="112"/>
      <c r="I974" s="112">
        <v>0</v>
      </c>
      <c r="J974" s="112"/>
      <c r="K974" s="135">
        <v>0</v>
      </c>
      <c r="L974" s="112"/>
      <c r="M974" s="112">
        <v>0</v>
      </c>
      <c r="N974" s="112"/>
      <c r="O974" s="135"/>
      <c r="P974" s="112"/>
      <c r="Q974" s="112"/>
      <c r="R974" s="112"/>
    </row>
    <row r="975" spans="1:18" s="113" customFormat="1" ht="12" customHeight="1">
      <c r="A975" s="110" t="s">
        <v>167</v>
      </c>
      <c r="B975" s="110"/>
      <c r="C975" s="228">
        <v>5110311216</v>
      </c>
      <c r="D975" s="229" t="s">
        <v>898</v>
      </c>
      <c r="E975" s="111" t="s">
        <v>163</v>
      </c>
      <c r="F975" s="111" t="s">
        <v>251</v>
      </c>
      <c r="G975" s="135">
        <v>0</v>
      </c>
      <c r="H975" s="112"/>
      <c r="I975" s="112">
        <v>0</v>
      </c>
      <c r="J975" s="112"/>
      <c r="K975" s="135">
        <v>0</v>
      </c>
      <c r="L975" s="112"/>
      <c r="M975" s="112">
        <v>0</v>
      </c>
      <c r="N975" s="112"/>
      <c r="O975" s="135"/>
      <c r="P975" s="112"/>
      <c r="Q975" s="112"/>
      <c r="R975" s="112"/>
    </row>
    <row r="976" spans="1:18" s="113" customFormat="1" ht="12" customHeight="1">
      <c r="A976" s="110" t="s">
        <v>167</v>
      </c>
      <c r="B976" s="110"/>
      <c r="C976" s="228">
        <v>5110311217</v>
      </c>
      <c r="D976" s="229" t="s">
        <v>401</v>
      </c>
      <c r="E976" s="111" t="s">
        <v>6</v>
      </c>
      <c r="F976" s="111" t="s">
        <v>251</v>
      </c>
      <c r="G976" s="135">
        <v>0</v>
      </c>
      <c r="H976" s="112"/>
      <c r="I976" s="112">
        <v>0</v>
      </c>
      <c r="J976" s="112"/>
      <c r="K976" s="135">
        <v>0</v>
      </c>
      <c r="L976" s="112"/>
      <c r="M976" s="112">
        <v>0</v>
      </c>
      <c r="N976" s="112"/>
      <c r="O976" s="135"/>
      <c r="P976" s="112"/>
      <c r="Q976" s="112"/>
      <c r="R976" s="112"/>
    </row>
    <row r="977" spans="1:18" s="113" customFormat="1" ht="12" customHeight="1">
      <c r="A977" s="110" t="s">
        <v>167</v>
      </c>
      <c r="B977" s="110" t="s">
        <v>470</v>
      </c>
      <c r="C977" s="228">
        <v>5110311218</v>
      </c>
      <c r="D977" s="229" t="s">
        <v>402</v>
      </c>
      <c r="E977" s="111" t="s">
        <v>163</v>
      </c>
      <c r="F977" s="111" t="s">
        <v>251</v>
      </c>
      <c r="G977" s="135">
        <v>343630</v>
      </c>
      <c r="H977" s="112"/>
      <c r="I977" s="112">
        <v>52.44</v>
      </c>
      <c r="J977" s="112"/>
      <c r="K977" s="135">
        <v>0</v>
      </c>
      <c r="L977" s="112"/>
      <c r="M977" s="112">
        <v>0</v>
      </c>
      <c r="N977" s="112"/>
      <c r="O977" s="135"/>
      <c r="P977" s="112"/>
      <c r="Q977" s="112"/>
      <c r="R977" s="112"/>
    </row>
    <row r="978" spans="1:18" s="113" customFormat="1" ht="12" customHeight="1">
      <c r="A978" s="110" t="s">
        <v>167</v>
      </c>
      <c r="B978" s="110"/>
      <c r="C978" s="228">
        <v>5110311219</v>
      </c>
      <c r="D978" s="229" t="s">
        <v>899</v>
      </c>
      <c r="E978" s="111" t="s">
        <v>6</v>
      </c>
      <c r="F978" s="111" t="s">
        <v>251</v>
      </c>
      <c r="G978" s="135">
        <v>0</v>
      </c>
      <c r="H978" s="112"/>
      <c r="I978" s="112">
        <v>0</v>
      </c>
      <c r="J978" s="112"/>
      <c r="K978" s="135">
        <v>0</v>
      </c>
      <c r="L978" s="112"/>
      <c r="M978" s="112">
        <v>0</v>
      </c>
      <c r="N978" s="112"/>
      <c r="O978" s="135"/>
      <c r="P978" s="112"/>
      <c r="Q978" s="112"/>
      <c r="R978" s="112"/>
    </row>
    <row r="979" spans="1:18" s="113" customFormat="1" ht="12" customHeight="1">
      <c r="A979" s="110" t="s">
        <v>167</v>
      </c>
      <c r="B979" s="110"/>
      <c r="C979" s="228">
        <v>5110311220</v>
      </c>
      <c r="D979" s="229" t="s">
        <v>900</v>
      </c>
      <c r="E979" s="111" t="s">
        <v>163</v>
      </c>
      <c r="F979" s="111" t="s">
        <v>251</v>
      </c>
      <c r="G979" s="135">
        <v>0</v>
      </c>
      <c r="H979" s="112"/>
      <c r="I979" s="112">
        <v>0</v>
      </c>
      <c r="J979" s="112"/>
      <c r="K979" s="135">
        <v>0</v>
      </c>
      <c r="L979" s="112"/>
      <c r="M979" s="112">
        <v>0</v>
      </c>
      <c r="N979" s="112"/>
      <c r="O979" s="135"/>
      <c r="P979" s="112"/>
      <c r="Q979" s="112"/>
      <c r="R979" s="112"/>
    </row>
    <row r="980" spans="1:18" s="113" customFormat="1" ht="12" customHeight="1">
      <c r="A980" s="110" t="s">
        <v>167</v>
      </c>
      <c r="B980" s="110"/>
      <c r="C980" s="228">
        <v>5110311221</v>
      </c>
      <c r="D980" s="229" t="s">
        <v>752</v>
      </c>
      <c r="E980" s="111" t="s">
        <v>6</v>
      </c>
      <c r="F980" s="111" t="s">
        <v>251</v>
      </c>
      <c r="G980" s="135">
        <v>0</v>
      </c>
      <c r="H980" s="112"/>
      <c r="I980" s="112">
        <v>0</v>
      </c>
      <c r="J980" s="112"/>
      <c r="K980" s="135">
        <v>0</v>
      </c>
      <c r="L980" s="112"/>
      <c r="M980" s="112">
        <v>0</v>
      </c>
      <c r="N980" s="112"/>
      <c r="O980" s="135"/>
      <c r="P980" s="112"/>
      <c r="Q980" s="112"/>
      <c r="R980" s="112"/>
    </row>
    <row r="981" spans="1:18" s="113" customFormat="1" ht="12" customHeight="1">
      <c r="A981" s="110" t="s">
        <v>167</v>
      </c>
      <c r="B981" s="110"/>
      <c r="C981" s="228">
        <v>5110311222</v>
      </c>
      <c r="D981" s="229" t="s">
        <v>753</v>
      </c>
      <c r="E981" s="111" t="s">
        <v>163</v>
      </c>
      <c r="F981" s="111" t="s">
        <v>251</v>
      </c>
      <c r="G981" s="135">
        <v>0</v>
      </c>
      <c r="H981" s="112"/>
      <c r="I981" s="112">
        <v>0</v>
      </c>
      <c r="J981" s="112"/>
      <c r="K981" s="135">
        <v>0</v>
      </c>
      <c r="L981" s="112"/>
      <c r="M981" s="112">
        <v>0</v>
      </c>
      <c r="N981" s="112"/>
      <c r="O981" s="135"/>
      <c r="P981" s="112"/>
      <c r="Q981" s="112"/>
      <c r="R981" s="112"/>
    </row>
    <row r="982" spans="1:18" s="113" customFormat="1" ht="12" customHeight="1">
      <c r="A982" s="110" t="s">
        <v>167</v>
      </c>
      <c r="B982" s="110"/>
      <c r="C982" s="228">
        <v>5110311223</v>
      </c>
      <c r="D982" s="229" t="s">
        <v>901</v>
      </c>
      <c r="E982" s="111" t="s">
        <v>6</v>
      </c>
      <c r="F982" s="111" t="s">
        <v>251</v>
      </c>
      <c r="G982" s="135">
        <v>0</v>
      </c>
      <c r="H982" s="112"/>
      <c r="I982" s="112">
        <v>0</v>
      </c>
      <c r="J982" s="112"/>
      <c r="K982" s="135">
        <v>0</v>
      </c>
      <c r="L982" s="112"/>
      <c r="M982" s="112">
        <v>0</v>
      </c>
      <c r="N982" s="112"/>
      <c r="O982" s="135"/>
      <c r="P982" s="112"/>
      <c r="Q982" s="112"/>
      <c r="R982" s="112"/>
    </row>
    <row r="983" spans="1:18" s="113" customFormat="1" ht="12" customHeight="1">
      <c r="A983" s="110" t="s">
        <v>167</v>
      </c>
      <c r="B983" s="110"/>
      <c r="C983" s="228">
        <v>5110311224</v>
      </c>
      <c r="D983" s="229" t="s">
        <v>902</v>
      </c>
      <c r="E983" s="111" t="s">
        <v>163</v>
      </c>
      <c r="F983" s="111" t="s">
        <v>251</v>
      </c>
      <c r="G983" s="135">
        <v>0</v>
      </c>
      <c r="H983" s="112"/>
      <c r="I983" s="112">
        <v>0</v>
      </c>
      <c r="J983" s="112"/>
      <c r="K983" s="135">
        <v>0</v>
      </c>
      <c r="L983" s="112"/>
      <c r="M983" s="112">
        <v>0</v>
      </c>
      <c r="N983" s="112"/>
      <c r="O983" s="135"/>
      <c r="P983" s="112"/>
      <c r="Q983" s="112"/>
      <c r="R983" s="112"/>
    </row>
    <row r="984" spans="1:18" s="113" customFormat="1" ht="12" customHeight="1">
      <c r="A984" s="110" t="s">
        <v>167</v>
      </c>
      <c r="B984" s="110"/>
      <c r="C984" s="228">
        <v>5110311225</v>
      </c>
      <c r="D984" s="229" t="s">
        <v>903</v>
      </c>
      <c r="E984" s="111" t="s">
        <v>6</v>
      </c>
      <c r="F984" s="111" t="s">
        <v>251</v>
      </c>
      <c r="G984" s="135">
        <v>0</v>
      </c>
      <c r="H984" s="112"/>
      <c r="I984" s="112">
        <v>0</v>
      </c>
      <c r="J984" s="112"/>
      <c r="K984" s="135">
        <v>0</v>
      </c>
      <c r="L984" s="112"/>
      <c r="M984" s="112">
        <v>0</v>
      </c>
      <c r="N984" s="112"/>
      <c r="O984" s="135"/>
      <c r="P984" s="112"/>
      <c r="Q984" s="112"/>
      <c r="R984" s="112"/>
    </row>
    <row r="985" spans="1:18" s="113" customFormat="1" ht="12" customHeight="1">
      <c r="A985" s="110" t="s">
        <v>167</v>
      </c>
      <c r="B985" s="110"/>
      <c r="C985" s="228">
        <v>5110311226</v>
      </c>
      <c r="D985" s="229" t="s">
        <v>904</v>
      </c>
      <c r="E985" s="111" t="s">
        <v>163</v>
      </c>
      <c r="F985" s="111" t="s">
        <v>251</v>
      </c>
      <c r="G985" s="135">
        <v>0</v>
      </c>
      <c r="H985" s="112"/>
      <c r="I985" s="112">
        <v>0</v>
      </c>
      <c r="J985" s="112"/>
      <c r="K985" s="135">
        <v>0</v>
      </c>
      <c r="L985" s="112"/>
      <c r="M985" s="112">
        <v>0</v>
      </c>
      <c r="N985" s="112"/>
      <c r="O985" s="135"/>
      <c r="P985" s="112"/>
      <c r="Q985" s="112"/>
      <c r="R985" s="112"/>
    </row>
    <row r="986" spans="1:18" s="113" customFormat="1" ht="12" customHeight="1">
      <c r="A986" s="110" t="s">
        <v>167</v>
      </c>
      <c r="B986" s="110"/>
      <c r="C986" s="228">
        <v>5110311227</v>
      </c>
      <c r="D986" s="229" t="s">
        <v>905</v>
      </c>
      <c r="E986" s="111" t="s">
        <v>6</v>
      </c>
      <c r="F986" s="111" t="s">
        <v>251</v>
      </c>
      <c r="G986" s="135">
        <v>0</v>
      </c>
      <c r="H986" s="112"/>
      <c r="I986" s="112">
        <v>0</v>
      </c>
      <c r="J986" s="112"/>
      <c r="K986" s="135">
        <v>0</v>
      </c>
      <c r="L986" s="112"/>
      <c r="M986" s="112">
        <v>0</v>
      </c>
      <c r="N986" s="112"/>
      <c r="O986" s="135"/>
      <c r="P986" s="112"/>
      <c r="Q986" s="112"/>
      <c r="R986" s="112"/>
    </row>
    <row r="987" spans="1:18" s="113" customFormat="1" ht="12" customHeight="1">
      <c r="A987" s="110" t="s">
        <v>167</v>
      </c>
      <c r="B987" s="110"/>
      <c r="C987" s="228">
        <v>5110311228</v>
      </c>
      <c r="D987" s="229" t="s">
        <v>906</v>
      </c>
      <c r="E987" s="111" t="s">
        <v>163</v>
      </c>
      <c r="F987" s="111" t="s">
        <v>251</v>
      </c>
      <c r="G987" s="135">
        <v>0</v>
      </c>
      <c r="H987" s="112"/>
      <c r="I987" s="112">
        <v>0</v>
      </c>
      <c r="J987" s="112"/>
      <c r="K987" s="135">
        <v>0</v>
      </c>
      <c r="L987" s="112"/>
      <c r="M987" s="112">
        <v>0</v>
      </c>
      <c r="N987" s="112"/>
      <c r="O987" s="135"/>
      <c r="P987" s="112"/>
      <c r="Q987" s="112"/>
      <c r="R987" s="112"/>
    </row>
    <row r="988" spans="1:18" s="113" customFormat="1" ht="12" customHeight="1">
      <c r="A988" s="110" t="s">
        <v>167</v>
      </c>
      <c r="B988" s="110"/>
      <c r="C988" s="228">
        <v>5110311229</v>
      </c>
      <c r="D988" s="229" t="s">
        <v>608</v>
      </c>
      <c r="E988" s="111" t="s">
        <v>6</v>
      </c>
      <c r="F988" s="111" t="s">
        <v>251</v>
      </c>
      <c r="G988" s="135">
        <v>0</v>
      </c>
      <c r="H988" s="112"/>
      <c r="I988" s="112">
        <v>0</v>
      </c>
      <c r="J988" s="112"/>
      <c r="K988" s="135">
        <v>0</v>
      </c>
      <c r="L988" s="112"/>
      <c r="M988" s="112">
        <v>0</v>
      </c>
      <c r="N988" s="112"/>
      <c r="O988" s="135"/>
      <c r="P988" s="112"/>
      <c r="Q988" s="112"/>
      <c r="R988" s="112"/>
    </row>
    <row r="989" spans="1:18" s="113" customFormat="1" ht="12" customHeight="1">
      <c r="A989" s="110" t="s">
        <v>167</v>
      </c>
      <c r="B989" s="110"/>
      <c r="C989" s="228">
        <v>5110311230</v>
      </c>
      <c r="D989" s="229" t="s">
        <v>609</v>
      </c>
      <c r="E989" s="111" t="s">
        <v>163</v>
      </c>
      <c r="F989" s="111" t="s">
        <v>251</v>
      </c>
      <c r="G989" s="135">
        <v>0</v>
      </c>
      <c r="H989" s="112"/>
      <c r="I989" s="112">
        <v>0</v>
      </c>
      <c r="J989" s="112"/>
      <c r="K989" s="135">
        <v>0</v>
      </c>
      <c r="L989" s="112"/>
      <c r="M989" s="112">
        <v>0</v>
      </c>
      <c r="N989" s="112"/>
      <c r="O989" s="135"/>
      <c r="P989" s="112"/>
      <c r="Q989" s="112"/>
      <c r="R989" s="112"/>
    </row>
    <row r="990" spans="1:18" s="113" customFormat="1" ht="12" customHeight="1">
      <c r="A990" s="110" t="s">
        <v>167</v>
      </c>
      <c r="B990" s="110"/>
      <c r="C990" s="228">
        <v>5110311231</v>
      </c>
      <c r="D990" s="229" t="s">
        <v>925</v>
      </c>
      <c r="E990" s="111" t="s">
        <v>6</v>
      </c>
      <c r="F990" s="111" t="s">
        <v>251</v>
      </c>
      <c r="G990" s="135">
        <v>0</v>
      </c>
      <c r="H990" s="112"/>
      <c r="I990" s="112">
        <v>0</v>
      </c>
      <c r="J990" s="112"/>
      <c r="K990" s="135">
        <v>0</v>
      </c>
      <c r="L990" s="112"/>
      <c r="M990" s="112">
        <v>0</v>
      </c>
      <c r="N990" s="112"/>
      <c r="O990" s="135"/>
      <c r="P990" s="112"/>
      <c r="Q990" s="112"/>
      <c r="R990" s="112"/>
    </row>
    <row r="991" spans="1:18" s="113" customFormat="1" ht="12" customHeight="1">
      <c r="A991" s="110" t="s">
        <v>167</v>
      </c>
      <c r="B991" s="110"/>
      <c r="C991" s="228">
        <v>51103113</v>
      </c>
      <c r="D991" s="229" t="s">
        <v>1295</v>
      </c>
      <c r="E991" s="111" t="s">
        <v>6</v>
      </c>
      <c r="F991" s="111" t="s">
        <v>250</v>
      </c>
      <c r="G991" s="135">
        <v>0</v>
      </c>
      <c r="H991" s="112"/>
      <c r="I991" s="112">
        <v>0</v>
      </c>
      <c r="J991" s="112"/>
      <c r="K991" s="135">
        <v>0</v>
      </c>
      <c r="L991" s="112"/>
      <c r="M991" s="112">
        <v>0</v>
      </c>
      <c r="N991" s="112"/>
      <c r="O991" s="135"/>
      <c r="P991" s="112"/>
      <c r="Q991" s="112"/>
      <c r="R991" s="112"/>
    </row>
    <row r="992" spans="1:18" s="113" customFormat="1" ht="12" customHeight="1">
      <c r="A992" s="110" t="s">
        <v>167</v>
      </c>
      <c r="B992" s="110" t="s">
        <v>470</v>
      </c>
      <c r="C992" s="228">
        <v>5110311307</v>
      </c>
      <c r="D992" s="229" t="s">
        <v>370</v>
      </c>
      <c r="E992" s="111" t="s">
        <v>6</v>
      </c>
      <c r="F992" s="111" t="s">
        <v>251</v>
      </c>
      <c r="G992" s="135">
        <v>178</v>
      </c>
      <c r="H992" s="112"/>
      <c r="I992" s="112">
        <v>0.03</v>
      </c>
      <c r="J992" s="112"/>
      <c r="K992" s="135">
        <v>0</v>
      </c>
      <c r="L992" s="112"/>
      <c r="M992" s="112">
        <v>0</v>
      </c>
      <c r="N992" s="112"/>
      <c r="O992" s="135"/>
      <c r="P992" s="112"/>
      <c r="Q992" s="112"/>
      <c r="R992" s="112"/>
    </row>
    <row r="993" spans="1:18" s="113" customFormat="1" ht="12" customHeight="1">
      <c r="A993" s="110" t="s">
        <v>167</v>
      </c>
      <c r="B993" s="110"/>
      <c r="C993" s="228">
        <v>51104</v>
      </c>
      <c r="D993" s="229" t="s">
        <v>1296</v>
      </c>
      <c r="E993" s="111" t="s">
        <v>6</v>
      </c>
      <c r="F993" s="111" t="s">
        <v>250</v>
      </c>
      <c r="G993" s="135">
        <v>0</v>
      </c>
      <c r="H993" s="112"/>
      <c r="I993" s="112">
        <v>0</v>
      </c>
      <c r="J993" s="112"/>
      <c r="K993" s="135">
        <v>0</v>
      </c>
      <c r="L993" s="112"/>
      <c r="M993" s="112">
        <v>0</v>
      </c>
      <c r="N993" s="112"/>
      <c r="O993" s="135"/>
      <c r="P993" s="112"/>
      <c r="Q993" s="112"/>
      <c r="R993" s="112"/>
    </row>
    <row r="994" spans="1:18" s="113" customFormat="1" ht="12" customHeight="1">
      <c r="A994" s="110" t="s">
        <v>167</v>
      </c>
      <c r="B994" s="110"/>
      <c r="C994" s="228">
        <v>511041</v>
      </c>
      <c r="D994" s="229" t="s">
        <v>1296</v>
      </c>
      <c r="E994" s="111" t="s">
        <v>6</v>
      </c>
      <c r="F994" s="111" t="s">
        <v>250</v>
      </c>
      <c r="G994" s="135">
        <v>0</v>
      </c>
      <c r="H994" s="112"/>
      <c r="I994" s="112">
        <v>0</v>
      </c>
      <c r="J994" s="112"/>
      <c r="K994" s="135">
        <v>0</v>
      </c>
      <c r="L994" s="112"/>
      <c r="M994" s="112">
        <v>0</v>
      </c>
      <c r="N994" s="112"/>
      <c r="O994" s="135"/>
      <c r="P994" s="112"/>
      <c r="Q994" s="112"/>
      <c r="R994" s="112"/>
    </row>
    <row r="995" spans="1:18" s="113" customFormat="1" ht="12" customHeight="1">
      <c r="A995" s="110" t="s">
        <v>167</v>
      </c>
      <c r="B995" s="110"/>
      <c r="C995" s="228">
        <v>5110411</v>
      </c>
      <c r="D995" s="229" t="s">
        <v>1296</v>
      </c>
      <c r="E995" s="111" t="s">
        <v>6</v>
      </c>
      <c r="F995" s="111" t="s">
        <v>250</v>
      </c>
      <c r="G995" s="135">
        <v>0</v>
      </c>
      <c r="H995" s="112"/>
      <c r="I995" s="112">
        <v>0</v>
      </c>
      <c r="J995" s="112"/>
      <c r="K995" s="135">
        <v>0</v>
      </c>
      <c r="L995" s="112"/>
      <c r="M995" s="112">
        <v>0</v>
      </c>
      <c r="N995" s="112"/>
      <c r="O995" s="135"/>
      <c r="P995" s="112"/>
      <c r="Q995" s="112"/>
      <c r="R995" s="112"/>
    </row>
    <row r="996" spans="1:18" s="113" customFormat="1" ht="12" customHeight="1">
      <c r="A996" s="110" t="s">
        <v>167</v>
      </c>
      <c r="B996" s="110"/>
      <c r="C996" s="228">
        <v>51104111</v>
      </c>
      <c r="D996" s="229" t="s">
        <v>1296</v>
      </c>
      <c r="E996" s="111" t="s">
        <v>6</v>
      </c>
      <c r="F996" s="111" t="s">
        <v>250</v>
      </c>
      <c r="G996" s="135">
        <v>0</v>
      </c>
      <c r="H996" s="112"/>
      <c r="I996" s="112">
        <v>0</v>
      </c>
      <c r="J996" s="112"/>
      <c r="K996" s="135">
        <v>0</v>
      </c>
      <c r="L996" s="112"/>
      <c r="M996" s="112">
        <v>0</v>
      </c>
      <c r="N996" s="112"/>
      <c r="O996" s="135"/>
      <c r="P996" s="112"/>
      <c r="Q996" s="112"/>
      <c r="R996" s="112"/>
    </row>
    <row r="997" spans="1:18" s="113" customFormat="1" ht="12" customHeight="1">
      <c r="A997" s="110" t="s">
        <v>167</v>
      </c>
      <c r="B997" s="110" t="s">
        <v>470</v>
      </c>
      <c r="C997" s="228">
        <v>5110411101</v>
      </c>
      <c r="D997" s="229" t="s">
        <v>1297</v>
      </c>
      <c r="E997" s="111" t="s">
        <v>6</v>
      </c>
      <c r="F997" s="111" t="s">
        <v>251</v>
      </c>
      <c r="G997" s="135">
        <v>2530200</v>
      </c>
      <c r="H997" s="112"/>
      <c r="I997" s="112">
        <v>369.11</v>
      </c>
      <c r="J997" s="112"/>
      <c r="K997" s="135">
        <v>0</v>
      </c>
      <c r="L997" s="112"/>
      <c r="M997" s="112">
        <v>0</v>
      </c>
      <c r="N997" s="112"/>
      <c r="O997" s="135"/>
      <c r="P997" s="112"/>
      <c r="Q997" s="112"/>
      <c r="R997" s="112"/>
    </row>
    <row r="998" spans="1:18" s="113" customFormat="1" ht="12" customHeight="1">
      <c r="A998" s="110" t="s">
        <v>167</v>
      </c>
      <c r="B998" s="110"/>
      <c r="C998" s="228">
        <v>512</v>
      </c>
      <c r="D998" s="229" t="s">
        <v>208</v>
      </c>
      <c r="E998" s="111" t="s">
        <v>6</v>
      </c>
      <c r="F998" s="111" t="s">
        <v>250</v>
      </c>
      <c r="G998" s="135">
        <v>0</v>
      </c>
      <c r="H998" s="112"/>
      <c r="I998" s="112">
        <v>0</v>
      </c>
      <c r="J998" s="112"/>
      <c r="K998" s="135">
        <v>0</v>
      </c>
      <c r="L998" s="112"/>
      <c r="M998" s="112">
        <v>0</v>
      </c>
      <c r="N998" s="112"/>
      <c r="O998" s="135"/>
      <c r="P998" s="112"/>
      <c r="Q998" s="112"/>
      <c r="R998" s="112"/>
    </row>
    <row r="999" spans="1:18" s="113" customFormat="1" ht="12" customHeight="1">
      <c r="A999" s="110" t="s">
        <v>167</v>
      </c>
      <c r="B999" s="110"/>
      <c r="C999" s="228">
        <v>51201</v>
      </c>
      <c r="D999" s="229" t="s">
        <v>472</v>
      </c>
      <c r="E999" s="111" t="s">
        <v>6</v>
      </c>
      <c r="F999" s="111" t="s">
        <v>250</v>
      </c>
      <c r="G999" s="135">
        <v>0</v>
      </c>
      <c r="H999" s="112"/>
      <c r="I999" s="112">
        <v>0</v>
      </c>
      <c r="J999" s="112"/>
      <c r="K999" s="135">
        <v>0</v>
      </c>
      <c r="L999" s="112"/>
      <c r="M999" s="112">
        <v>0</v>
      </c>
      <c r="N999" s="112"/>
      <c r="O999" s="135"/>
      <c r="P999" s="112"/>
      <c r="Q999" s="112"/>
      <c r="R999" s="112"/>
    </row>
    <row r="1000" spans="1:18" s="113" customFormat="1" ht="12" customHeight="1">
      <c r="A1000" s="110" t="s">
        <v>167</v>
      </c>
      <c r="B1000" s="110"/>
      <c r="C1000" s="228">
        <v>512011</v>
      </c>
      <c r="D1000" s="229" t="s">
        <v>472</v>
      </c>
      <c r="E1000" s="111" t="s">
        <v>6</v>
      </c>
      <c r="F1000" s="111" t="s">
        <v>250</v>
      </c>
      <c r="G1000" s="135">
        <v>0</v>
      </c>
      <c r="H1000" s="112"/>
      <c r="I1000" s="112">
        <v>0</v>
      </c>
      <c r="J1000" s="112"/>
      <c r="K1000" s="135">
        <v>0</v>
      </c>
      <c r="L1000" s="112"/>
      <c r="M1000" s="112">
        <v>0</v>
      </c>
      <c r="N1000" s="112"/>
      <c r="O1000" s="135"/>
      <c r="P1000" s="112"/>
      <c r="Q1000" s="112"/>
      <c r="R1000" s="112"/>
    </row>
    <row r="1001" spans="1:18" s="113" customFormat="1" ht="12" customHeight="1">
      <c r="A1001" s="110" t="s">
        <v>167</v>
      </c>
      <c r="B1001" s="110"/>
      <c r="C1001" s="228">
        <v>5120111</v>
      </c>
      <c r="D1001" s="229" t="s">
        <v>472</v>
      </c>
      <c r="E1001" s="111" t="s">
        <v>6</v>
      </c>
      <c r="F1001" s="111" t="s">
        <v>250</v>
      </c>
      <c r="G1001" s="135">
        <v>0</v>
      </c>
      <c r="H1001" s="112"/>
      <c r="I1001" s="112">
        <v>0</v>
      </c>
      <c r="J1001" s="112"/>
      <c r="K1001" s="135">
        <v>0</v>
      </c>
      <c r="L1001" s="112"/>
      <c r="M1001" s="112">
        <v>0</v>
      </c>
      <c r="N1001" s="112"/>
      <c r="O1001" s="135"/>
      <c r="P1001" s="112"/>
      <c r="Q1001" s="112"/>
      <c r="R1001" s="112"/>
    </row>
    <row r="1002" spans="1:18" s="113" customFormat="1" ht="12" customHeight="1">
      <c r="A1002" s="110" t="s">
        <v>167</v>
      </c>
      <c r="B1002" s="110"/>
      <c r="C1002" s="228">
        <v>51201111</v>
      </c>
      <c r="D1002" s="229" t="s">
        <v>472</v>
      </c>
      <c r="E1002" s="111" t="s">
        <v>6</v>
      </c>
      <c r="F1002" s="111" t="s">
        <v>250</v>
      </c>
      <c r="G1002" s="135">
        <v>0</v>
      </c>
      <c r="H1002" s="112"/>
      <c r="I1002" s="112">
        <v>0</v>
      </c>
      <c r="J1002" s="112"/>
      <c r="K1002" s="135">
        <v>0</v>
      </c>
      <c r="L1002" s="112"/>
      <c r="M1002" s="112">
        <v>0</v>
      </c>
      <c r="N1002" s="112"/>
      <c r="O1002" s="135"/>
      <c r="P1002" s="112"/>
      <c r="Q1002" s="112"/>
      <c r="R1002" s="112"/>
    </row>
    <row r="1003" spans="1:18" s="113" customFormat="1" ht="12" customHeight="1">
      <c r="A1003" s="110" t="s">
        <v>167</v>
      </c>
      <c r="B1003" s="110" t="s">
        <v>36</v>
      </c>
      <c r="C1003" s="228">
        <v>5120111101</v>
      </c>
      <c r="D1003" s="229" t="s">
        <v>409</v>
      </c>
      <c r="E1003" s="111" t="s">
        <v>6</v>
      </c>
      <c r="F1003" s="111" t="s">
        <v>251</v>
      </c>
      <c r="G1003" s="135">
        <v>0</v>
      </c>
      <c r="H1003" s="112"/>
      <c r="I1003" s="112">
        <v>0</v>
      </c>
      <c r="J1003" s="112"/>
      <c r="K1003" s="135">
        <v>18288671</v>
      </c>
      <c r="L1003" s="112"/>
      <c r="M1003" s="112">
        <v>2599.9</v>
      </c>
      <c r="N1003" s="112"/>
      <c r="O1003" s="135"/>
      <c r="P1003" s="112"/>
      <c r="Q1003" s="112"/>
      <c r="R1003" s="112"/>
    </row>
    <row r="1004" spans="1:18" s="113" customFormat="1" ht="12" customHeight="1">
      <c r="A1004" s="110" t="s">
        <v>167</v>
      </c>
      <c r="B1004" s="110"/>
      <c r="C1004" s="228">
        <v>5120111102</v>
      </c>
      <c r="D1004" s="229" t="s">
        <v>926</v>
      </c>
      <c r="E1004" s="111" t="s">
        <v>6</v>
      </c>
      <c r="F1004" s="111" t="s">
        <v>251</v>
      </c>
      <c r="G1004" s="135">
        <v>0</v>
      </c>
      <c r="H1004" s="112"/>
      <c r="I1004" s="112">
        <v>0</v>
      </c>
      <c r="J1004" s="112"/>
      <c r="K1004" s="135">
        <v>0</v>
      </c>
      <c r="L1004" s="112"/>
      <c r="M1004" s="112">
        <v>0</v>
      </c>
      <c r="N1004" s="112"/>
      <c r="O1004" s="135"/>
      <c r="P1004" s="112"/>
      <c r="Q1004" s="112"/>
      <c r="R1004" s="112"/>
    </row>
    <row r="1005" spans="1:18" s="113" customFormat="1" ht="12" customHeight="1">
      <c r="A1005" s="110" t="s">
        <v>167</v>
      </c>
      <c r="B1005" s="110"/>
      <c r="C1005" s="228">
        <v>5120111103</v>
      </c>
      <c r="D1005" s="229" t="s">
        <v>155</v>
      </c>
      <c r="E1005" s="111" t="s">
        <v>6</v>
      </c>
      <c r="F1005" s="111" t="s">
        <v>251</v>
      </c>
      <c r="G1005" s="135">
        <v>0</v>
      </c>
      <c r="H1005" s="112"/>
      <c r="I1005" s="112">
        <v>0</v>
      </c>
      <c r="J1005" s="112"/>
      <c r="K1005" s="135">
        <v>0</v>
      </c>
      <c r="L1005" s="112"/>
      <c r="M1005" s="112">
        <v>0</v>
      </c>
      <c r="N1005" s="112"/>
      <c r="O1005" s="135"/>
      <c r="P1005" s="112"/>
      <c r="Q1005" s="112"/>
      <c r="R1005" s="112"/>
    </row>
    <row r="1006" spans="1:18" s="113" customFormat="1" ht="12" customHeight="1">
      <c r="A1006" s="110" t="s">
        <v>167</v>
      </c>
      <c r="B1006" s="110"/>
      <c r="C1006" s="228">
        <v>5120111104</v>
      </c>
      <c r="D1006" s="229" t="s">
        <v>156</v>
      </c>
      <c r="E1006" s="111" t="s">
        <v>6</v>
      </c>
      <c r="F1006" s="111" t="s">
        <v>251</v>
      </c>
      <c r="G1006" s="135">
        <v>0</v>
      </c>
      <c r="H1006" s="112"/>
      <c r="I1006" s="112">
        <v>0</v>
      </c>
      <c r="J1006" s="112"/>
      <c r="K1006" s="135">
        <v>0</v>
      </c>
      <c r="L1006" s="112"/>
      <c r="M1006" s="112">
        <v>0</v>
      </c>
      <c r="N1006" s="112"/>
      <c r="O1006" s="135"/>
      <c r="P1006" s="112"/>
      <c r="Q1006" s="112"/>
      <c r="R1006" s="112"/>
    </row>
    <row r="1007" spans="1:18" s="113" customFormat="1" ht="12" customHeight="1">
      <c r="A1007" s="110" t="s">
        <v>167</v>
      </c>
      <c r="B1007" s="110"/>
      <c r="C1007" s="228">
        <v>5120111105</v>
      </c>
      <c r="D1007" s="229" t="s">
        <v>927</v>
      </c>
      <c r="E1007" s="111" t="s">
        <v>6</v>
      </c>
      <c r="F1007" s="111" t="s">
        <v>251</v>
      </c>
      <c r="G1007" s="135">
        <v>0</v>
      </c>
      <c r="H1007" s="112"/>
      <c r="I1007" s="112">
        <v>0</v>
      </c>
      <c r="J1007" s="112"/>
      <c r="K1007" s="135">
        <v>0</v>
      </c>
      <c r="L1007" s="112"/>
      <c r="M1007" s="112">
        <v>0</v>
      </c>
      <c r="N1007" s="112"/>
      <c r="O1007" s="135"/>
      <c r="P1007" s="112"/>
      <c r="Q1007" s="112"/>
      <c r="R1007" s="112"/>
    </row>
    <row r="1008" spans="1:18" s="113" customFormat="1" ht="12" customHeight="1">
      <c r="A1008" s="110" t="s">
        <v>167</v>
      </c>
      <c r="B1008" s="110"/>
      <c r="C1008" s="228">
        <v>5120111106</v>
      </c>
      <c r="D1008" s="229" t="s">
        <v>928</v>
      </c>
      <c r="E1008" s="111" t="s">
        <v>6</v>
      </c>
      <c r="F1008" s="111" t="s">
        <v>251</v>
      </c>
      <c r="G1008" s="135">
        <v>0</v>
      </c>
      <c r="H1008" s="112"/>
      <c r="I1008" s="112">
        <v>0</v>
      </c>
      <c r="J1008" s="112"/>
      <c r="K1008" s="135">
        <v>0</v>
      </c>
      <c r="L1008" s="112"/>
      <c r="M1008" s="112">
        <v>0</v>
      </c>
      <c r="N1008" s="112"/>
      <c r="O1008" s="135"/>
      <c r="P1008" s="112"/>
      <c r="Q1008" s="112"/>
      <c r="R1008" s="112"/>
    </row>
    <row r="1009" spans="1:18" s="113" customFormat="1" ht="12" customHeight="1">
      <c r="A1009" s="110" t="s">
        <v>167</v>
      </c>
      <c r="B1009" s="110"/>
      <c r="C1009" s="228">
        <v>513</v>
      </c>
      <c r="D1009" s="229" t="s">
        <v>15</v>
      </c>
      <c r="E1009" s="111" t="s">
        <v>6</v>
      </c>
      <c r="F1009" s="111" t="s">
        <v>250</v>
      </c>
      <c r="G1009" s="135">
        <v>0</v>
      </c>
      <c r="H1009" s="112"/>
      <c r="I1009" s="112">
        <v>0</v>
      </c>
      <c r="J1009" s="112"/>
      <c r="K1009" s="135">
        <v>0</v>
      </c>
      <c r="L1009" s="112"/>
      <c r="M1009" s="112">
        <v>0</v>
      </c>
      <c r="N1009" s="112"/>
      <c r="O1009" s="135"/>
      <c r="P1009" s="112"/>
      <c r="Q1009" s="112"/>
      <c r="R1009" s="112"/>
    </row>
    <row r="1010" spans="1:18" s="113" customFormat="1" ht="12" customHeight="1">
      <c r="A1010" s="110" t="s">
        <v>167</v>
      </c>
      <c r="B1010" s="110"/>
      <c r="C1010" s="228">
        <v>51301</v>
      </c>
      <c r="D1010" s="229" t="s">
        <v>210</v>
      </c>
      <c r="E1010" s="111" t="s">
        <v>6</v>
      </c>
      <c r="F1010" s="111" t="s">
        <v>250</v>
      </c>
      <c r="G1010" s="135">
        <v>0</v>
      </c>
      <c r="H1010" s="112"/>
      <c r="I1010" s="112">
        <v>0</v>
      </c>
      <c r="J1010" s="112"/>
      <c r="K1010" s="135">
        <v>0</v>
      </c>
      <c r="L1010" s="112"/>
      <c r="M1010" s="112">
        <v>0</v>
      </c>
      <c r="N1010" s="112"/>
      <c r="O1010" s="135"/>
      <c r="P1010" s="112"/>
      <c r="Q1010" s="112"/>
      <c r="R1010" s="112"/>
    </row>
    <row r="1011" spans="1:18" s="113" customFormat="1" ht="12" customHeight="1">
      <c r="A1011" s="110" t="s">
        <v>167</v>
      </c>
      <c r="B1011" s="110"/>
      <c r="C1011" s="228">
        <v>513011</v>
      </c>
      <c r="D1011" s="229" t="s">
        <v>210</v>
      </c>
      <c r="E1011" s="111" t="s">
        <v>6</v>
      </c>
      <c r="F1011" s="111" t="s">
        <v>250</v>
      </c>
      <c r="G1011" s="135">
        <v>0</v>
      </c>
      <c r="H1011" s="112"/>
      <c r="I1011" s="112">
        <v>0</v>
      </c>
      <c r="J1011" s="112"/>
      <c r="K1011" s="135">
        <v>0</v>
      </c>
      <c r="L1011" s="112"/>
      <c r="M1011" s="112">
        <v>0</v>
      </c>
      <c r="N1011" s="112"/>
      <c r="O1011" s="135"/>
      <c r="P1011" s="112"/>
      <c r="Q1011" s="112"/>
      <c r="R1011" s="112"/>
    </row>
    <row r="1012" spans="1:18" s="113" customFormat="1" ht="12" customHeight="1">
      <c r="A1012" s="110" t="s">
        <v>167</v>
      </c>
      <c r="B1012" s="110"/>
      <c r="C1012" s="228">
        <v>5130111</v>
      </c>
      <c r="D1012" s="229" t="s">
        <v>210</v>
      </c>
      <c r="E1012" s="111" t="s">
        <v>6</v>
      </c>
      <c r="F1012" s="111" t="s">
        <v>250</v>
      </c>
      <c r="G1012" s="135">
        <v>0</v>
      </c>
      <c r="H1012" s="112"/>
      <c r="I1012" s="112">
        <v>0</v>
      </c>
      <c r="J1012" s="112"/>
      <c r="K1012" s="135">
        <v>0</v>
      </c>
      <c r="L1012" s="112"/>
      <c r="M1012" s="112">
        <v>0</v>
      </c>
      <c r="N1012" s="112"/>
      <c r="O1012" s="135"/>
      <c r="P1012" s="112"/>
      <c r="Q1012" s="112"/>
      <c r="R1012" s="112"/>
    </row>
    <row r="1013" spans="1:18" s="113" customFormat="1" ht="12" customHeight="1">
      <c r="A1013" s="110" t="s">
        <v>167</v>
      </c>
      <c r="B1013" s="110"/>
      <c r="C1013" s="228">
        <v>51301111</v>
      </c>
      <c r="D1013" s="229" t="s">
        <v>210</v>
      </c>
      <c r="E1013" s="111" t="s">
        <v>6</v>
      </c>
      <c r="F1013" s="111" t="s">
        <v>250</v>
      </c>
      <c r="G1013" s="135">
        <v>0</v>
      </c>
      <c r="H1013" s="112"/>
      <c r="I1013" s="112">
        <v>0</v>
      </c>
      <c r="J1013" s="112"/>
      <c r="K1013" s="135">
        <v>0</v>
      </c>
      <c r="L1013" s="112"/>
      <c r="M1013" s="112">
        <v>0</v>
      </c>
      <c r="N1013" s="112"/>
      <c r="O1013" s="135"/>
      <c r="P1013" s="112"/>
      <c r="Q1013" s="112"/>
      <c r="R1013" s="112"/>
    </row>
    <row r="1014" spans="1:18" s="113" customFormat="1" ht="12" customHeight="1">
      <c r="A1014" s="110" t="s">
        <v>167</v>
      </c>
      <c r="B1014" s="110" t="s">
        <v>100</v>
      </c>
      <c r="C1014" s="228">
        <v>5130111101</v>
      </c>
      <c r="D1014" s="229" t="s">
        <v>150</v>
      </c>
      <c r="E1014" s="111" t="s">
        <v>6</v>
      </c>
      <c r="F1014" s="111" t="s">
        <v>251</v>
      </c>
      <c r="G1014" s="135">
        <v>631419773</v>
      </c>
      <c r="H1014" s="112"/>
      <c r="I1014" s="112">
        <v>94880.639999999999</v>
      </c>
      <c r="J1014" s="112"/>
      <c r="K1014" s="135">
        <v>705584235</v>
      </c>
      <c r="L1014" s="112"/>
      <c r="M1014" s="112">
        <v>101380.03</v>
      </c>
      <c r="N1014" s="112"/>
      <c r="O1014" s="135"/>
      <c r="P1014" s="112"/>
      <c r="Q1014" s="112"/>
      <c r="R1014" s="112"/>
    </row>
    <row r="1015" spans="1:18" s="113" customFormat="1" ht="12" customHeight="1">
      <c r="A1015" s="110" t="s">
        <v>167</v>
      </c>
      <c r="B1015" s="110"/>
      <c r="C1015" s="228">
        <v>5130111102</v>
      </c>
      <c r="D1015" s="229" t="s">
        <v>929</v>
      </c>
      <c r="E1015" s="111" t="s">
        <v>6</v>
      </c>
      <c r="F1015" s="111" t="s">
        <v>251</v>
      </c>
      <c r="G1015" s="135">
        <v>0</v>
      </c>
      <c r="H1015" s="112"/>
      <c r="I1015" s="112">
        <v>0</v>
      </c>
      <c r="J1015" s="112"/>
      <c r="K1015" s="135">
        <v>0</v>
      </c>
      <c r="L1015" s="112"/>
      <c r="M1015" s="112">
        <v>0</v>
      </c>
      <c r="N1015" s="112"/>
      <c r="O1015" s="135"/>
      <c r="P1015" s="112"/>
      <c r="Q1015" s="112"/>
      <c r="R1015" s="112"/>
    </row>
    <row r="1016" spans="1:18" s="113" customFormat="1" ht="12" customHeight="1">
      <c r="A1016" s="110" t="s">
        <v>167</v>
      </c>
      <c r="B1016" s="110"/>
      <c r="C1016" s="228">
        <v>5130111103</v>
      </c>
      <c r="D1016" s="229" t="s">
        <v>141</v>
      </c>
      <c r="E1016" s="111" t="s">
        <v>6</v>
      </c>
      <c r="F1016" s="111" t="s">
        <v>251</v>
      </c>
      <c r="G1016" s="135">
        <v>0</v>
      </c>
      <c r="H1016" s="112"/>
      <c r="I1016" s="112">
        <v>0</v>
      </c>
      <c r="J1016" s="112"/>
      <c r="K1016" s="135">
        <v>0</v>
      </c>
      <c r="L1016" s="112"/>
      <c r="M1016" s="112">
        <v>0</v>
      </c>
      <c r="N1016" s="112"/>
      <c r="O1016" s="135"/>
      <c r="P1016" s="112"/>
      <c r="Q1016" s="112"/>
      <c r="R1016" s="112"/>
    </row>
    <row r="1017" spans="1:18" s="113" customFormat="1" ht="12" customHeight="1">
      <c r="A1017" s="110" t="s">
        <v>167</v>
      </c>
      <c r="B1017" s="110" t="s">
        <v>100</v>
      </c>
      <c r="C1017" s="228">
        <v>5130111104</v>
      </c>
      <c r="D1017" s="229" t="s">
        <v>152</v>
      </c>
      <c r="E1017" s="111" t="s">
        <v>6</v>
      </c>
      <c r="F1017" s="111" t="s">
        <v>251</v>
      </c>
      <c r="G1017" s="135">
        <v>53618315</v>
      </c>
      <c r="H1017" s="112"/>
      <c r="I1017" s="112">
        <v>8059.33</v>
      </c>
      <c r="J1017" s="112"/>
      <c r="K1017" s="135">
        <v>60188964</v>
      </c>
      <c r="L1017" s="112"/>
      <c r="M1017" s="112">
        <v>8650.4</v>
      </c>
      <c r="N1017" s="112"/>
      <c r="O1017" s="135"/>
      <c r="P1017" s="112"/>
      <c r="Q1017" s="112"/>
      <c r="R1017" s="112"/>
    </row>
    <row r="1018" spans="1:18" s="113" customFormat="1" ht="12" customHeight="1">
      <c r="A1018" s="110" t="s">
        <v>167</v>
      </c>
      <c r="B1018" s="110"/>
      <c r="C1018" s="228">
        <v>5130111105</v>
      </c>
      <c r="D1018" s="229" t="s">
        <v>153</v>
      </c>
      <c r="E1018" s="111" t="s">
        <v>6</v>
      </c>
      <c r="F1018" s="111" t="s">
        <v>251</v>
      </c>
      <c r="G1018" s="135">
        <v>0</v>
      </c>
      <c r="H1018" s="112"/>
      <c r="I1018" s="112">
        <v>0</v>
      </c>
      <c r="J1018" s="112"/>
      <c r="K1018" s="135">
        <v>0</v>
      </c>
      <c r="L1018" s="112"/>
      <c r="M1018" s="112">
        <v>0</v>
      </c>
      <c r="N1018" s="112"/>
      <c r="O1018" s="135"/>
      <c r="P1018" s="112"/>
      <c r="Q1018" s="112"/>
      <c r="R1018" s="112"/>
    </row>
    <row r="1019" spans="1:18" s="113" customFormat="1" ht="12" customHeight="1">
      <c r="A1019" s="110" t="s">
        <v>167</v>
      </c>
      <c r="B1019" s="110" t="s">
        <v>1345</v>
      </c>
      <c r="C1019" s="228">
        <v>5130111106</v>
      </c>
      <c r="D1019" s="229" t="s">
        <v>410</v>
      </c>
      <c r="E1019" s="111" t="s">
        <v>6</v>
      </c>
      <c r="F1019" s="111" t="s">
        <v>251</v>
      </c>
      <c r="G1019" s="135">
        <v>2521766</v>
      </c>
      <c r="H1019" s="112"/>
      <c r="I1019" s="112">
        <v>380.56</v>
      </c>
      <c r="J1019" s="112"/>
      <c r="K1019" s="135">
        <v>1534988</v>
      </c>
      <c r="L1019" s="112"/>
      <c r="M1019" s="112">
        <v>220.96</v>
      </c>
      <c r="N1019" s="112"/>
      <c r="O1019" s="135"/>
      <c r="P1019" s="112"/>
      <c r="Q1019" s="112"/>
      <c r="R1019" s="112"/>
    </row>
    <row r="1020" spans="1:18" s="113" customFormat="1" ht="12" customHeight="1">
      <c r="A1020" s="110" t="s">
        <v>167</v>
      </c>
      <c r="B1020" s="110" t="s">
        <v>100</v>
      </c>
      <c r="C1020" s="228">
        <v>5130111107</v>
      </c>
      <c r="D1020" s="229" t="s">
        <v>151</v>
      </c>
      <c r="E1020" s="111" t="s">
        <v>6</v>
      </c>
      <c r="F1020" s="111" t="s">
        <v>251</v>
      </c>
      <c r="G1020" s="135">
        <v>480496666</v>
      </c>
      <c r="H1020" s="112"/>
      <c r="I1020" s="112">
        <v>76131.55</v>
      </c>
      <c r="J1020" s="112"/>
      <c r="K1020" s="135">
        <v>9983333</v>
      </c>
      <c r="L1020" s="112"/>
      <c r="M1020" s="112">
        <v>1461.42</v>
      </c>
      <c r="N1020" s="112"/>
      <c r="O1020" s="135"/>
      <c r="P1020" s="112"/>
      <c r="Q1020" s="112"/>
      <c r="R1020" s="112"/>
    </row>
    <row r="1021" spans="1:18" s="113" customFormat="1" ht="12" customHeight="1">
      <c r="A1021" s="110" t="s">
        <v>167</v>
      </c>
      <c r="B1021" s="110"/>
      <c r="C1021" s="228">
        <v>51302</v>
      </c>
      <c r="D1021" s="229" t="s">
        <v>394</v>
      </c>
      <c r="E1021" s="111" t="s">
        <v>6</v>
      </c>
      <c r="F1021" s="111" t="s">
        <v>250</v>
      </c>
      <c r="G1021" s="135">
        <v>0</v>
      </c>
      <c r="H1021" s="112"/>
      <c r="I1021" s="112">
        <v>0</v>
      </c>
      <c r="J1021" s="112"/>
      <c r="K1021" s="135">
        <v>0</v>
      </c>
      <c r="L1021" s="112"/>
      <c r="M1021" s="112">
        <v>0</v>
      </c>
      <c r="N1021" s="112"/>
      <c r="O1021" s="135"/>
      <c r="P1021" s="112"/>
      <c r="Q1021" s="112"/>
      <c r="R1021" s="112"/>
    </row>
    <row r="1022" spans="1:18" s="113" customFormat="1" ht="12" customHeight="1">
      <c r="A1022" s="110" t="s">
        <v>167</v>
      </c>
      <c r="B1022" s="110"/>
      <c r="C1022" s="228">
        <v>513021</v>
      </c>
      <c r="D1022" s="229" t="s">
        <v>394</v>
      </c>
      <c r="E1022" s="111" t="s">
        <v>6</v>
      </c>
      <c r="F1022" s="111" t="s">
        <v>250</v>
      </c>
      <c r="G1022" s="135">
        <v>0</v>
      </c>
      <c r="H1022" s="112"/>
      <c r="I1022" s="112">
        <v>0</v>
      </c>
      <c r="J1022" s="112"/>
      <c r="K1022" s="135">
        <v>0</v>
      </c>
      <c r="L1022" s="112"/>
      <c r="M1022" s="112">
        <v>0</v>
      </c>
      <c r="N1022" s="112"/>
      <c r="O1022" s="135"/>
      <c r="P1022" s="112"/>
      <c r="Q1022" s="112"/>
      <c r="R1022" s="112"/>
    </row>
    <row r="1023" spans="1:18" s="113" customFormat="1" ht="12" customHeight="1">
      <c r="A1023" s="110" t="s">
        <v>167</v>
      </c>
      <c r="B1023" s="110"/>
      <c r="C1023" s="228">
        <v>5130211</v>
      </c>
      <c r="D1023" s="229" t="s">
        <v>394</v>
      </c>
      <c r="E1023" s="111" t="s">
        <v>6</v>
      </c>
      <c r="F1023" s="111" t="s">
        <v>250</v>
      </c>
      <c r="G1023" s="135">
        <v>0</v>
      </c>
      <c r="H1023" s="112"/>
      <c r="I1023" s="112">
        <v>0</v>
      </c>
      <c r="J1023" s="112"/>
      <c r="K1023" s="135">
        <v>0</v>
      </c>
      <c r="L1023" s="112"/>
      <c r="M1023" s="112">
        <v>0</v>
      </c>
      <c r="N1023" s="112"/>
      <c r="O1023" s="135"/>
      <c r="P1023" s="112"/>
      <c r="Q1023" s="112"/>
      <c r="R1023" s="112"/>
    </row>
    <row r="1024" spans="1:18" s="113" customFormat="1" ht="12" customHeight="1">
      <c r="A1024" s="110" t="s">
        <v>167</v>
      </c>
      <c r="B1024" s="110"/>
      <c r="C1024" s="228">
        <v>51302111</v>
      </c>
      <c r="D1024" s="229" t="s">
        <v>394</v>
      </c>
      <c r="E1024" s="111" t="s">
        <v>6</v>
      </c>
      <c r="F1024" s="111" t="s">
        <v>250</v>
      </c>
      <c r="G1024" s="135">
        <v>0</v>
      </c>
      <c r="H1024" s="112"/>
      <c r="I1024" s="112">
        <v>0</v>
      </c>
      <c r="J1024" s="112"/>
      <c r="K1024" s="135">
        <v>0</v>
      </c>
      <c r="L1024" s="112"/>
      <c r="M1024" s="112">
        <v>0</v>
      </c>
      <c r="N1024" s="112"/>
      <c r="O1024" s="135"/>
      <c r="P1024" s="112"/>
      <c r="Q1024" s="112"/>
      <c r="R1024" s="112"/>
    </row>
    <row r="1025" spans="1:18" s="113" customFormat="1" ht="12" customHeight="1">
      <c r="A1025" s="110" t="s">
        <v>167</v>
      </c>
      <c r="B1025" s="110" t="s">
        <v>1345</v>
      </c>
      <c r="C1025" s="228">
        <v>5130211101</v>
      </c>
      <c r="D1025" s="229" t="s">
        <v>411</v>
      </c>
      <c r="E1025" s="111" t="s">
        <v>6</v>
      </c>
      <c r="F1025" s="111" t="s">
        <v>251</v>
      </c>
      <c r="G1025" s="135">
        <v>183466214</v>
      </c>
      <c r="H1025" s="112"/>
      <c r="I1025" s="112">
        <v>28128.46</v>
      </c>
      <c r="J1025" s="112"/>
      <c r="K1025" s="135">
        <v>118068650</v>
      </c>
      <c r="L1025" s="112"/>
      <c r="M1025" s="112">
        <v>16968.84</v>
      </c>
      <c r="N1025" s="112"/>
      <c r="O1025" s="135"/>
      <c r="P1025" s="112"/>
      <c r="Q1025" s="112"/>
      <c r="R1025" s="112"/>
    </row>
    <row r="1026" spans="1:18" s="113" customFormat="1" ht="12" customHeight="1">
      <c r="A1026" s="110" t="s">
        <v>167</v>
      </c>
      <c r="B1026" s="110"/>
      <c r="C1026" s="228">
        <v>5130211102</v>
      </c>
      <c r="D1026" s="229" t="s">
        <v>930</v>
      </c>
      <c r="E1026" s="111" t="s">
        <v>6</v>
      </c>
      <c r="F1026" s="111" t="s">
        <v>251</v>
      </c>
      <c r="G1026" s="135">
        <v>0</v>
      </c>
      <c r="H1026" s="112"/>
      <c r="I1026" s="112">
        <v>0</v>
      </c>
      <c r="J1026" s="112"/>
      <c r="K1026" s="135">
        <v>0</v>
      </c>
      <c r="L1026" s="112"/>
      <c r="M1026" s="112">
        <v>0</v>
      </c>
      <c r="N1026" s="112"/>
      <c r="O1026" s="135"/>
      <c r="P1026" s="112"/>
      <c r="Q1026" s="112"/>
      <c r="R1026" s="112"/>
    </row>
    <row r="1027" spans="1:18" s="113" customFormat="1" ht="12" customHeight="1">
      <c r="A1027" s="110" t="s">
        <v>167</v>
      </c>
      <c r="B1027" s="110" t="s">
        <v>100</v>
      </c>
      <c r="C1027" s="228">
        <v>5130211103</v>
      </c>
      <c r="D1027" s="229" t="s">
        <v>412</v>
      </c>
      <c r="E1027" s="111" t="s">
        <v>6</v>
      </c>
      <c r="F1027" s="111" t="s">
        <v>251</v>
      </c>
      <c r="G1027" s="135">
        <v>0</v>
      </c>
      <c r="H1027" s="112"/>
      <c r="I1027" s="112">
        <v>0</v>
      </c>
      <c r="J1027" s="112"/>
      <c r="K1027" s="135">
        <v>4000000</v>
      </c>
      <c r="L1027" s="112"/>
      <c r="M1027" s="112">
        <v>572.22</v>
      </c>
      <c r="N1027" s="112"/>
      <c r="O1027" s="135"/>
      <c r="P1027" s="112"/>
      <c r="Q1027" s="112"/>
      <c r="R1027" s="112"/>
    </row>
    <row r="1028" spans="1:18" s="113" customFormat="1" ht="12" customHeight="1">
      <c r="A1028" s="110" t="s">
        <v>167</v>
      </c>
      <c r="B1028" s="110"/>
      <c r="C1028" s="228">
        <v>5130211104</v>
      </c>
      <c r="D1028" s="229" t="s">
        <v>154</v>
      </c>
      <c r="E1028" s="111" t="s">
        <v>6</v>
      </c>
      <c r="F1028" s="111" t="s">
        <v>251</v>
      </c>
      <c r="G1028" s="135">
        <v>0</v>
      </c>
      <c r="H1028" s="112"/>
      <c r="I1028" s="112">
        <v>0</v>
      </c>
      <c r="J1028" s="112"/>
      <c r="K1028" s="135">
        <v>42724616</v>
      </c>
      <c r="L1028" s="112"/>
      <c r="M1028" s="112">
        <v>6074.23</v>
      </c>
      <c r="N1028" s="112"/>
      <c r="O1028" s="135"/>
      <c r="P1028" s="112"/>
      <c r="Q1028" s="112"/>
      <c r="R1028" s="112"/>
    </row>
    <row r="1029" spans="1:18" s="113" customFormat="1" ht="12" customHeight="1">
      <c r="A1029" s="110" t="s">
        <v>167</v>
      </c>
      <c r="B1029" s="110"/>
      <c r="C1029" s="228">
        <v>5130211105</v>
      </c>
      <c r="D1029" s="229" t="s">
        <v>931</v>
      </c>
      <c r="E1029" s="111" t="s">
        <v>6</v>
      </c>
      <c r="F1029" s="111" t="s">
        <v>251</v>
      </c>
      <c r="G1029" s="135">
        <v>0</v>
      </c>
      <c r="H1029" s="112"/>
      <c r="I1029" s="112">
        <v>0</v>
      </c>
      <c r="J1029" s="112"/>
      <c r="K1029" s="135">
        <v>0</v>
      </c>
      <c r="L1029" s="112"/>
      <c r="M1029" s="112">
        <v>0</v>
      </c>
      <c r="N1029" s="112"/>
      <c r="O1029" s="135"/>
      <c r="P1029" s="112"/>
      <c r="Q1029" s="112"/>
      <c r="R1029" s="112"/>
    </row>
    <row r="1030" spans="1:18" s="113" customFormat="1" ht="12" customHeight="1">
      <c r="A1030" s="110" t="s">
        <v>167</v>
      </c>
      <c r="B1030" s="110" t="s">
        <v>1345</v>
      </c>
      <c r="C1030" s="228">
        <v>5130211106</v>
      </c>
      <c r="D1030" s="229" t="s">
        <v>932</v>
      </c>
      <c r="E1030" s="111" t="s">
        <v>6</v>
      </c>
      <c r="F1030" s="111" t="s">
        <v>251</v>
      </c>
      <c r="G1030" s="135">
        <v>141266</v>
      </c>
      <c r="H1030" s="112"/>
      <c r="I1030" s="112">
        <v>21.479999999999997</v>
      </c>
      <c r="J1030" s="112"/>
      <c r="K1030" s="135">
        <v>567581</v>
      </c>
      <c r="L1030" s="112"/>
      <c r="M1030" s="112">
        <v>80.52</v>
      </c>
      <c r="N1030" s="112"/>
      <c r="O1030" s="135"/>
      <c r="P1030" s="112"/>
      <c r="Q1030" s="112"/>
      <c r="R1030" s="112"/>
    </row>
    <row r="1031" spans="1:18" s="113" customFormat="1" ht="12" customHeight="1">
      <c r="A1031" s="110" t="s">
        <v>167</v>
      </c>
      <c r="B1031" s="110" t="s">
        <v>1345</v>
      </c>
      <c r="C1031" s="228">
        <v>5130211107</v>
      </c>
      <c r="D1031" s="229" t="s">
        <v>933</v>
      </c>
      <c r="E1031" s="111" t="s">
        <v>6</v>
      </c>
      <c r="F1031" s="111" t="s">
        <v>251</v>
      </c>
      <c r="G1031" s="135">
        <v>28800000</v>
      </c>
      <c r="H1031" s="112"/>
      <c r="I1031" s="112">
        <v>4359.92</v>
      </c>
      <c r="J1031" s="112"/>
      <c r="K1031" s="135">
        <v>25624239</v>
      </c>
      <c r="L1031" s="112"/>
      <c r="M1031" s="112">
        <v>3705.92</v>
      </c>
      <c r="N1031" s="112"/>
      <c r="O1031" s="135"/>
      <c r="P1031" s="112"/>
      <c r="Q1031" s="112"/>
      <c r="R1031" s="112"/>
    </row>
    <row r="1032" spans="1:18" s="113" customFormat="1" ht="12" customHeight="1">
      <c r="A1032" s="110" t="s">
        <v>167</v>
      </c>
      <c r="B1032" s="110" t="s">
        <v>1345</v>
      </c>
      <c r="C1032" s="228">
        <v>5130211108</v>
      </c>
      <c r="D1032" s="229" t="s">
        <v>1175</v>
      </c>
      <c r="E1032" s="111" t="s">
        <v>6</v>
      </c>
      <c r="F1032" s="111" t="s">
        <v>251</v>
      </c>
      <c r="G1032" s="135">
        <v>42933091</v>
      </c>
      <c r="H1032" s="112"/>
      <c r="I1032" s="112">
        <v>6325.28</v>
      </c>
      <c r="J1032" s="112"/>
      <c r="K1032" s="135">
        <v>37242182</v>
      </c>
      <c r="L1032" s="112"/>
      <c r="M1032" s="112">
        <v>5324.0300000000007</v>
      </c>
      <c r="N1032" s="112"/>
      <c r="O1032" s="135"/>
      <c r="P1032" s="112"/>
      <c r="Q1032" s="112"/>
      <c r="R1032" s="112"/>
    </row>
    <row r="1033" spans="1:18" s="113" customFormat="1" ht="12" customHeight="1">
      <c r="A1033" s="110" t="s">
        <v>167</v>
      </c>
      <c r="B1033" s="110" t="s">
        <v>1345</v>
      </c>
      <c r="C1033" s="228">
        <v>5130211109</v>
      </c>
      <c r="D1033" s="229" t="s">
        <v>1298</v>
      </c>
      <c r="E1033" s="111" t="s">
        <v>6</v>
      </c>
      <c r="F1033" s="111" t="s">
        <v>251</v>
      </c>
      <c r="G1033" s="135">
        <v>4145455</v>
      </c>
      <c r="H1033" s="112"/>
      <c r="I1033" s="112">
        <v>626.04</v>
      </c>
      <c r="J1033" s="112"/>
      <c r="K1033" s="135">
        <v>0</v>
      </c>
      <c r="L1033" s="112"/>
      <c r="M1033" s="112">
        <v>0</v>
      </c>
      <c r="N1033" s="112"/>
      <c r="O1033" s="135"/>
      <c r="P1033" s="112"/>
      <c r="Q1033" s="112"/>
      <c r="R1033" s="112"/>
    </row>
    <row r="1034" spans="1:18" s="113" customFormat="1" ht="12" customHeight="1">
      <c r="A1034" s="110" t="s">
        <v>167</v>
      </c>
      <c r="B1034" s="110"/>
      <c r="C1034" s="228">
        <v>51303</v>
      </c>
      <c r="D1034" s="229" t="s">
        <v>151</v>
      </c>
      <c r="E1034" s="111" t="s">
        <v>6</v>
      </c>
      <c r="F1034" s="111" t="s">
        <v>250</v>
      </c>
      <c r="G1034" s="135">
        <v>0</v>
      </c>
      <c r="H1034" s="112"/>
      <c r="I1034" s="112">
        <v>0</v>
      </c>
      <c r="J1034" s="112"/>
      <c r="K1034" s="135">
        <v>0</v>
      </c>
      <c r="L1034" s="112"/>
      <c r="M1034" s="112">
        <v>0</v>
      </c>
      <c r="N1034" s="112"/>
      <c r="O1034" s="135"/>
      <c r="P1034" s="112"/>
      <c r="Q1034" s="112"/>
      <c r="R1034" s="112"/>
    </row>
    <row r="1035" spans="1:18" s="113" customFormat="1" ht="12" customHeight="1">
      <c r="A1035" s="110" t="s">
        <v>167</v>
      </c>
      <c r="B1035" s="110"/>
      <c r="C1035" s="228">
        <v>513031</v>
      </c>
      <c r="D1035" s="229" t="s">
        <v>151</v>
      </c>
      <c r="E1035" s="111" t="s">
        <v>6</v>
      </c>
      <c r="F1035" s="111" t="s">
        <v>250</v>
      </c>
      <c r="G1035" s="135">
        <v>0</v>
      </c>
      <c r="H1035" s="112"/>
      <c r="I1035" s="112">
        <v>0</v>
      </c>
      <c r="J1035" s="112"/>
      <c r="K1035" s="135">
        <v>0</v>
      </c>
      <c r="L1035" s="112"/>
      <c r="M1035" s="112">
        <v>0</v>
      </c>
      <c r="N1035" s="112"/>
      <c r="O1035" s="135"/>
      <c r="P1035" s="112"/>
      <c r="Q1035" s="112"/>
      <c r="R1035" s="112"/>
    </row>
    <row r="1036" spans="1:18" s="113" customFormat="1" ht="12" customHeight="1">
      <c r="A1036" s="110" t="s">
        <v>167</v>
      </c>
      <c r="B1036" s="110"/>
      <c r="C1036" s="228">
        <v>5130311</v>
      </c>
      <c r="D1036" s="229" t="s">
        <v>151</v>
      </c>
      <c r="E1036" s="111" t="s">
        <v>6</v>
      </c>
      <c r="F1036" s="111" t="s">
        <v>250</v>
      </c>
      <c r="G1036" s="135">
        <v>0</v>
      </c>
      <c r="H1036" s="112"/>
      <c r="I1036" s="112">
        <v>0</v>
      </c>
      <c r="J1036" s="112"/>
      <c r="K1036" s="135">
        <v>0</v>
      </c>
      <c r="L1036" s="112"/>
      <c r="M1036" s="112">
        <v>0</v>
      </c>
      <c r="N1036" s="112"/>
      <c r="O1036" s="135"/>
      <c r="P1036" s="112"/>
      <c r="Q1036" s="112"/>
      <c r="R1036" s="112"/>
    </row>
    <row r="1037" spans="1:18" s="113" customFormat="1" ht="12" customHeight="1">
      <c r="A1037" s="110" t="s">
        <v>167</v>
      </c>
      <c r="B1037" s="110"/>
      <c r="C1037" s="228">
        <v>51303111</v>
      </c>
      <c r="D1037" s="229" t="s">
        <v>151</v>
      </c>
      <c r="E1037" s="111" t="s">
        <v>6</v>
      </c>
      <c r="F1037" s="111" t="s">
        <v>250</v>
      </c>
      <c r="G1037" s="135">
        <v>0</v>
      </c>
      <c r="H1037" s="112"/>
      <c r="I1037" s="112">
        <v>0</v>
      </c>
      <c r="J1037" s="112"/>
      <c r="K1037" s="135">
        <v>0</v>
      </c>
      <c r="L1037" s="112"/>
      <c r="M1037" s="112">
        <v>0</v>
      </c>
      <c r="N1037" s="112"/>
      <c r="O1037" s="135"/>
      <c r="P1037" s="112"/>
      <c r="Q1037" s="112"/>
      <c r="R1037" s="112"/>
    </row>
    <row r="1038" spans="1:18" s="113" customFormat="1" ht="12" customHeight="1">
      <c r="A1038" s="110" t="s">
        <v>167</v>
      </c>
      <c r="B1038" s="110" t="s">
        <v>100</v>
      </c>
      <c r="C1038" s="228">
        <v>5130311101</v>
      </c>
      <c r="D1038" s="229" t="s">
        <v>934</v>
      </c>
      <c r="E1038" s="111" t="s">
        <v>6</v>
      </c>
      <c r="F1038" s="111" t="s">
        <v>251</v>
      </c>
      <c r="G1038" s="135">
        <v>8108900</v>
      </c>
      <c r="H1038" s="112"/>
      <c r="I1038" s="112">
        <v>1200</v>
      </c>
      <c r="J1038" s="112"/>
      <c r="K1038" s="135">
        <v>5627584</v>
      </c>
      <c r="L1038" s="112"/>
      <c r="M1038" s="112">
        <v>800</v>
      </c>
      <c r="N1038" s="112"/>
      <c r="O1038" s="135"/>
      <c r="P1038" s="112"/>
      <c r="Q1038" s="112"/>
      <c r="R1038" s="112"/>
    </row>
    <row r="1039" spans="1:18" s="113" customFormat="1" ht="12" customHeight="1">
      <c r="A1039" s="110" t="s">
        <v>167</v>
      </c>
      <c r="B1039" s="110"/>
      <c r="C1039" s="228">
        <v>5130311102</v>
      </c>
      <c r="D1039" s="229" t="s">
        <v>935</v>
      </c>
      <c r="E1039" s="111" t="s">
        <v>6</v>
      </c>
      <c r="F1039" s="111" t="s">
        <v>251</v>
      </c>
      <c r="G1039" s="135">
        <v>0</v>
      </c>
      <c r="H1039" s="112"/>
      <c r="I1039" s="112">
        <v>0</v>
      </c>
      <c r="J1039" s="112"/>
      <c r="K1039" s="135">
        <v>0</v>
      </c>
      <c r="L1039" s="112"/>
      <c r="M1039" s="112">
        <v>0</v>
      </c>
      <c r="N1039" s="112"/>
      <c r="O1039" s="135"/>
      <c r="P1039" s="112"/>
      <c r="Q1039" s="112"/>
      <c r="R1039" s="112"/>
    </row>
    <row r="1040" spans="1:18" s="113" customFormat="1" ht="12" customHeight="1">
      <c r="A1040" s="110" t="s">
        <v>167</v>
      </c>
      <c r="B1040" s="110" t="s">
        <v>100</v>
      </c>
      <c r="C1040" s="228">
        <v>5130311103</v>
      </c>
      <c r="D1040" s="229" t="s">
        <v>413</v>
      </c>
      <c r="E1040" s="111" t="s">
        <v>6</v>
      </c>
      <c r="F1040" s="111" t="s">
        <v>251</v>
      </c>
      <c r="G1040" s="135">
        <v>15000000</v>
      </c>
      <c r="H1040" s="112"/>
      <c r="I1040" s="112">
        <v>2232.5600000000004</v>
      </c>
      <c r="J1040" s="112"/>
      <c r="K1040" s="135">
        <v>15000000</v>
      </c>
      <c r="L1040" s="112"/>
      <c r="M1040" s="112">
        <v>2139.09</v>
      </c>
      <c r="N1040" s="112"/>
      <c r="O1040" s="135"/>
      <c r="P1040" s="112"/>
      <c r="Q1040" s="112"/>
      <c r="R1040" s="112"/>
    </row>
    <row r="1041" spans="1:18" s="113" customFormat="1" ht="12" customHeight="1">
      <c r="A1041" s="110" t="s">
        <v>167</v>
      </c>
      <c r="B1041" s="110"/>
      <c r="C1041" s="228">
        <v>51304</v>
      </c>
      <c r="D1041" s="229" t="s">
        <v>169</v>
      </c>
      <c r="E1041" s="111" t="s">
        <v>6</v>
      </c>
      <c r="F1041" s="111" t="s">
        <v>250</v>
      </c>
      <c r="G1041" s="135">
        <v>0</v>
      </c>
      <c r="H1041" s="112"/>
      <c r="I1041" s="112">
        <v>0</v>
      </c>
      <c r="J1041" s="112"/>
      <c r="K1041" s="135">
        <v>0</v>
      </c>
      <c r="L1041" s="112"/>
      <c r="M1041" s="112">
        <v>0</v>
      </c>
      <c r="N1041" s="112"/>
      <c r="O1041" s="135"/>
      <c r="P1041" s="112"/>
      <c r="Q1041" s="112"/>
      <c r="R1041" s="112"/>
    </row>
    <row r="1042" spans="1:18" s="113" customFormat="1" ht="12" customHeight="1">
      <c r="A1042" s="110" t="s">
        <v>167</v>
      </c>
      <c r="B1042" s="110"/>
      <c r="C1042" s="228">
        <v>513041</v>
      </c>
      <c r="D1042" s="229" t="s">
        <v>169</v>
      </c>
      <c r="E1042" s="111" t="s">
        <v>6</v>
      </c>
      <c r="F1042" s="111" t="s">
        <v>250</v>
      </c>
      <c r="G1042" s="135">
        <v>0</v>
      </c>
      <c r="H1042" s="112"/>
      <c r="I1042" s="112">
        <v>0</v>
      </c>
      <c r="J1042" s="112"/>
      <c r="K1042" s="135">
        <v>0</v>
      </c>
      <c r="L1042" s="112"/>
      <c r="M1042" s="112">
        <v>0</v>
      </c>
      <c r="N1042" s="112"/>
      <c r="O1042" s="135"/>
      <c r="P1042" s="112"/>
      <c r="Q1042" s="112"/>
      <c r="R1042" s="112"/>
    </row>
    <row r="1043" spans="1:18" s="113" customFormat="1" ht="12" customHeight="1">
      <c r="A1043" s="110" t="s">
        <v>167</v>
      </c>
      <c r="B1043" s="110"/>
      <c r="C1043" s="228">
        <v>5130411</v>
      </c>
      <c r="D1043" s="229" t="s">
        <v>169</v>
      </c>
      <c r="E1043" s="111" t="s">
        <v>6</v>
      </c>
      <c r="F1043" s="111" t="s">
        <v>250</v>
      </c>
      <c r="G1043" s="135">
        <v>0</v>
      </c>
      <c r="H1043" s="112"/>
      <c r="I1043" s="112">
        <v>0</v>
      </c>
      <c r="J1043" s="112"/>
      <c r="K1043" s="135">
        <v>0</v>
      </c>
      <c r="L1043" s="112"/>
      <c r="M1043" s="112">
        <v>0</v>
      </c>
      <c r="N1043" s="112"/>
      <c r="O1043" s="135"/>
      <c r="P1043" s="112"/>
      <c r="Q1043" s="112"/>
      <c r="R1043" s="112"/>
    </row>
    <row r="1044" spans="1:18" s="113" customFormat="1" ht="12" customHeight="1">
      <c r="A1044" s="110" t="s">
        <v>167</v>
      </c>
      <c r="B1044" s="110"/>
      <c r="C1044" s="228">
        <v>51304111</v>
      </c>
      <c r="D1044" s="229" t="s">
        <v>169</v>
      </c>
      <c r="E1044" s="111" t="s">
        <v>6</v>
      </c>
      <c r="F1044" s="111" t="s">
        <v>250</v>
      </c>
      <c r="G1044" s="135">
        <v>0</v>
      </c>
      <c r="H1044" s="112"/>
      <c r="I1044" s="112">
        <v>0</v>
      </c>
      <c r="J1044" s="112"/>
      <c r="K1044" s="135">
        <v>0</v>
      </c>
      <c r="L1044" s="112"/>
      <c r="M1044" s="112">
        <v>0</v>
      </c>
      <c r="N1044" s="112"/>
      <c r="O1044" s="135"/>
      <c r="P1044" s="112"/>
      <c r="Q1044" s="112"/>
      <c r="R1044" s="112"/>
    </row>
    <row r="1045" spans="1:18" s="113" customFormat="1" ht="12" customHeight="1">
      <c r="A1045" s="110" t="s">
        <v>167</v>
      </c>
      <c r="B1045" s="110" t="s">
        <v>100</v>
      </c>
      <c r="C1045" s="228">
        <v>5130411101</v>
      </c>
      <c r="D1045" s="229" t="s">
        <v>850</v>
      </c>
      <c r="E1045" s="111" t="s">
        <v>6</v>
      </c>
      <c r="F1045" s="111" t="s">
        <v>251</v>
      </c>
      <c r="G1045" s="135">
        <v>80153916</v>
      </c>
      <c r="H1045" s="112"/>
      <c r="I1045" s="112">
        <v>12000.01</v>
      </c>
      <c r="J1045" s="112"/>
      <c r="K1045" s="135">
        <v>49235830</v>
      </c>
      <c r="L1045" s="112"/>
      <c r="M1045" s="112">
        <v>7000</v>
      </c>
      <c r="N1045" s="112"/>
      <c r="O1045" s="135"/>
      <c r="P1045" s="112"/>
      <c r="Q1045" s="112"/>
      <c r="R1045" s="112"/>
    </row>
    <row r="1046" spans="1:18" s="113" customFormat="1" ht="12" customHeight="1">
      <c r="A1046" s="110" t="s">
        <v>167</v>
      </c>
      <c r="B1046" s="110"/>
      <c r="C1046" s="228">
        <v>5130411102</v>
      </c>
      <c r="D1046" s="229" t="s">
        <v>851</v>
      </c>
      <c r="E1046" s="111" t="s">
        <v>6</v>
      </c>
      <c r="F1046" s="111" t="s">
        <v>251</v>
      </c>
      <c r="G1046" s="135">
        <v>0</v>
      </c>
      <c r="H1046" s="112"/>
      <c r="I1046" s="112">
        <v>0</v>
      </c>
      <c r="J1046" s="112"/>
      <c r="K1046" s="135">
        <v>0</v>
      </c>
      <c r="L1046" s="112"/>
      <c r="M1046" s="112">
        <v>0</v>
      </c>
      <c r="N1046" s="112"/>
      <c r="O1046" s="135"/>
      <c r="P1046" s="112"/>
      <c r="Q1046" s="112"/>
      <c r="R1046" s="112"/>
    </row>
    <row r="1047" spans="1:18" s="113" customFormat="1" ht="12" customHeight="1">
      <c r="A1047" s="110" t="s">
        <v>167</v>
      </c>
      <c r="B1047" s="110"/>
      <c r="C1047" s="228">
        <v>5130411103</v>
      </c>
      <c r="D1047" s="229" t="s">
        <v>936</v>
      </c>
      <c r="E1047" s="111" t="s">
        <v>6</v>
      </c>
      <c r="F1047" s="111" t="s">
        <v>251</v>
      </c>
      <c r="G1047" s="135">
        <v>0</v>
      </c>
      <c r="H1047" s="112"/>
      <c r="I1047" s="112">
        <v>0</v>
      </c>
      <c r="J1047" s="112"/>
      <c r="K1047" s="135">
        <v>0</v>
      </c>
      <c r="L1047" s="112"/>
      <c r="M1047" s="112">
        <v>0</v>
      </c>
      <c r="N1047" s="112"/>
      <c r="O1047" s="135"/>
      <c r="P1047" s="112"/>
      <c r="Q1047" s="112"/>
      <c r="R1047" s="112"/>
    </row>
    <row r="1048" spans="1:18" s="113" customFormat="1" ht="12" customHeight="1">
      <c r="A1048" s="110" t="s">
        <v>167</v>
      </c>
      <c r="B1048" s="110" t="s">
        <v>100</v>
      </c>
      <c r="C1048" s="228">
        <v>5130411104</v>
      </c>
      <c r="D1048" s="229" t="s">
        <v>937</v>
      </c>
      <c r="E1048" s="111" t="s">
        <v>6</v>
      </c>
      <c r="F1048" s="111" t="s">
        <v>251</v>
      </c>
      <c r="G1048" s="135">
        <v>537533</v>
      </c>
      <c r="H1048" s="112"/>
      <c r="I1048" s="112">
        <v>78</v>
      </c>
      <c r="J1048" s="112"/>
      <c r="K1048" s="135">
        <v>18181818</v>
      </c>
      <c r="L1048" s="112"/>
      <c r="M1048" s="112">
        <v>2600.9899999999998</v>
      </c>
      <c r="N1048" s="112"/>
      <c r="O1048" s="135"/>
      <c r="P1048" s="112"/>
      <c r="Q1048" s="112"/>
      <c r="R1048" s="112"/>
    </row>
    <row r="1049" spans="1:18" s="113" customFormat="1" ht="12" customHeight="1">
      <c r="A1049" s="110" t="s">
        <v>167</v>
      </c>
      <c r="B1049" s="110" t="s">
        <v>100</v>
      </c>
      <c r="C1049" s="228">
        <v>5130411105</v>
      </c>
      <c r="D1049" s="229" t="s">
        <v>414</v>
      </c>
      <c r="E1049" s="111" t="s">
        <v>6</v>
      </c>
      <c r="F1049" s="111" t="s">
        <v>251</v>
      </c>
      <c r="G1049" s="135">
        <v>37807766</v>
      </c>
      <c r="H1049" s="112"/>
      <c r="I1049" s="112">
        <v>5550</v>
      </c>
      <c r="J1049" s="112"/>
      <c r="K1049" s="135">
        <v>67562769</v>
      </c>
      <c r="L1049" s="112"/>
      <c r="M1049" s="112">
        <v>9660.2099999999991</v>
      </c>
      <c r="N1049" s="112"/>
      <c r="O1049" s="135"/>
      <c r="P1049" s="112"/>
      <c r="Q1049" s="112"/>
      <c r="R1049" s="112"/>
    </row>
    <row r="1050" spans="1:18" s="113" customFormat="1" ht="12" customHeight="1">
      <c r="A1050" s="110" t="s">
        <v>167</v>
      </c>
      <c r="B1050" s="110" t="s">
        <v>100</v>
      </c>
      <c r="C1050" s="228">
        <v>5130411106</v>
      </c>
      <c r="D1050" s="229" t="s">
        <v>415</v>
      </c>
      <c r="E1050" s="111" t="s">
        <v>6</v>
      </c>
      <c r="F1050" s="111" t="s">
        <v>251</v>
      </c>
      <c r="G1050" s="135">
        <v>201843100</v>
      </c>
      <c r="H1050" s="112"/>
      <c r="I1050" s="112">
        <v>30000</v>
      </c>
      <c r="J1050" s="112"/>
      <c r="K1050" s="135">
        <v>840255522</v>
      </c>
      <c r="L1050" s="112"/>
      <c r="M1050" s="112">
        <v>120394.27</v>
      </c>
      <c r="N1050" s="112"/>
      <c r="O1050" s="135"/>
      <c r="P1050" s="112"/>
      <c r="Q1050" s="112"/>
      <c r="R1050" s="112"/>
    </row>
    <row r="1051" spans="1:18" s="113" customFormat="1" ht="12" customHeight="1">
      <c r="A1051" s="110" t="s">
        <v>167</v>
      </c>
      <c r="B1051" s="110"/>
      <c r="C1051" s="228">
        <v>51305</v>
      </c>
      <c r="D1051" s="229" t="s">
        <v>101</v>
      </c>
      <c r="E1051" s="111" t="s">
        <v>6</v>
      </c>
      <c r="F1051" s="111" t="s">
        <v>250</v>
      </c>
      <c r="G1051" s="135">
        <v>0</v>
      </c>
      <c r="H1051" s="112"/>
      <c r="I1051" s="112">
        <v>0</v>
      </c>
      <c r="J1051" s="112"/>
      <c r="K1051" s="135">
        <v>0</v>
      </c>
      <c r="L1051" s="112"/>
      <c r="M1051" s="112">
        <v>0</v>
      </c>
      <c r="N1051" s="112"/>
      <c r="O1051" s="135"/>
      <c r="P1051" s="112"/>
      <c r="Q1051" s="112"/>
      <c r="R1051" s="112"/>
    </row>
    <row r="1052" spans="1:18" s="113" customFormat="1" ht="12" customHeight="1">
      <c r="A1052" s="110" t="s">
        <v>167</v>
      </c>
      <c r="B1052" s="110"/>
      <c r="C1052" s="228">
        <v>513051</v>
      </c>
      <c r="D1052" s="229" t="s">
        <v>938</v>
      </c>
      <c r="E1052" s="111" t="s">
        <v>6</v>
      </c>
      <c r="F1052" s="111" t="s">
        <v>250</v>
      </c>
      <c r="G1052" s="135">
        <v>0</v>
      </c>
      <c r="H1052" s="112"/>
      <c r="I1052" s="112">
        <v>0</v>
      </c>
      <c r="J1052" s="112"/>
      <c r="K1052" s="135">
        <v>0</v>
      </c>
      <c r="L1052" s="112"/>
      <c r="M1052" s="112">
        <v>0</v>
      </c>
      <c r="N1052" s="112"/>
      <c r="O1052" s="135"/>
      <c r="P1052" s="112"/>
      <c r="Q1052" s="112"/>
      <c r="R1052" s="112"/>
    </row>
    <row r="1053" spans="1:18" s="113" customFormat="1" ht="12" customHeight="1">
      <c r="A1053" s="110" t="s">
        <v>167</v>
      </c>
      <c r="B1053" s="110"/>
      <c r="C1053" s="228">
        <v>5130511</v>
      </c>
      <c r="D1053" s="229" t="s">
        <v>938</v>
      </c>
      <c r="E1053" s="111" t="s">
        <v>6</v>
      </c>
      <c r="F1053" s="111" t="s">
        <v>250</v>
      </c>
      <c r="G1053" s="135">
        <v>0</v>
      </c>
      <c r="H1053" s="112"/>
      <c r="I1053" s="112">
        <v>0</v>
      </c>
      <c r="J1053" s="112"/>
      <c r="K1053" s="135">
        <v>0</v>
      </c>
      <c r="L1053" s="112"/>
      <c r="M1053" s="112">
        <v>0</v>
      </c>
      <c r="N1053" s="112"/>
      <c r="O1053" s="135"/>
      <c r="P1053" s="112"/>
      <c r="Q1053" s="112"/>
      <c r="R1053" s="112"/>
    </row>
    <row r="1054" spans="1:18" s="113" customFormat="1" ht="12" customHeight="1">
      <c r="A1054" s="110" t="s">
        <v>167</v>
      </c>
      <c r="B1054" s="110"/>
      <c r="C1054" s="228">
        <v>51305111</v>
      </c>
      <c r="D1054" s="229" t="s">
        <v>938</v>
      </c>
      <c r="E1054" s="111" t="s">
        <v>6</v>
      </c>
      <c r="F1054" s="111" t="s">
        <v>250</v>
      </c>
      <c r="G1054" s="135">
        <v>0</v>
      </c>
      <c r="H1054" s="112"/>
      <c r="I1054" s="112">
        <v>0</v>
      </c>
      <c r="J1054" s="112"/>
      <c r="K1054" s="135">
        <v>0</v>
      </c>
      <c r="L1054" s="112"/>
      <c r="M1054" s="112">
        <v>0</v>
      </c>
      <c r="N1054" s="112"/>
      <c r="O1054" s="135"/>
      <c r="P1054" s="112"/>
      <c r="Q1054" s="112"/>
      <c r="R1054" s="112"/>
    </row>
    <row r="1055" spans="1:18" s="113" customFormat="1" ht="12" customHeight="1">
      <c r="A1055" s="110" t="s">
        <v>167</v>
      </c>
      <c r="B1055" s="110"/>
      <c r="C1055" s="228">
        <v>5130511101</v>
      </c>
      <c r="D1055" s="229" t="s">
        <v>939</v>
      </c>
      <c r="E1055" s="111" t="s">
        <v>6</v>
      </c>
      <c r="F1055" s="111" t="s">
        <v>251</v>
      </c>
      <c r="G1055" s="135">
        <v>0</v>
      </c>
      <c r="H1055" s="112"/>
      <c r="I1055" s="112">
        <v>0</v>
      </c>
      <c r="J1055" s="112"/>
      <c r="K1055" s="135">
        <v>0</v>
      </c>
      <c r="L1055" s="112"/>
      <c r="M1055" s="112">
        <v>0</v>
      </c>
      <c r="N1055" s="112"/>
      <c r="O1055" s="135"/>
      <c r="P1055" s="112"/>
      <c r="Q1055" s="112"/>
      <c r="R1055" s="112"/>
    </row>
    <row r="1056" spans="1:18" s="113" customFormat="1" ht="12" customHeight="1">
      <c r="A1056" s="110" t="s">
        <v>167</v>
      </c>
      <c r="B1056" s="110"/>
      <c r="C1056" s="228">
        <v>5130511102</v>
      </c>
      <c r="D1056" s="229" t="s">
        <v>940</v>
      </c>
      <c r="E1056" s="111" t="s">
        <v>6</v>
      </c>
      <c r="F1056" s="111" t="s">
        <v>251</v>
      </c>
      <c r="G1056" s="135">
        <v>0</v>
      </c>
      <c r="H1056" s="112"/>
      <c r="I1056" s="112">
        <v>0</v>
      </c>
      <c r="J1056" s="112"/>
      <c r="K1056" s="135">
        <v>0</v>
      </c>
      <c r="L1056" s="112"/>
      <c r="M1056" s="112">
        <v>0</v>
      </c>
      <c r="N1056" s="112"/>
      <c r="O1056" s="135"/>
      <c r="P1056" s="112"/>
      <c r="Q1056" s="112"/>
      <c r="R1056" s="112"/>
    </row>
    <row r="1057" spans="1:18" s="113" customFormat="1" ht="12" customHeight="1">
      <c r="A1057" s="110" t="s">
        <v>167</v>
      </c>
      <c r="B1057" s="110"/>
      <c r="C1057" s="228">
        <v>5130511103</v>
      </c>
      <c r="D1057" s="229" t="s">
        <v>941</v>
      </c>
      <c r="E1057" s="111" t="s">
        <v>6</v>
      </c>
      <c r="F1057" s="111" t="s">
        <v>251</v>
      </c>
      <c r="G1057" s="135">
        <v>0</v>
      </c>
      <c r="H1057" s="112"/>
      <c r="I1057" s="112">
        <v>0</v>
      </c>
      <c r="J1057" s="112"/>
      <c r="K1057" s="135">
        <v>0</v>
      </c>
      <c r="L1057" s="112"/>
      <c r="M1057" s="112">
        <v>0</v>
      </c>
      <c r="N1057" s="112"/>
      <c r="O1057" s="135"/>
      <c r="P1057" s="112"/>
      <c r="Q1057" s="112"/>
      <c r="R1057" s="112"/>
    </row>
    <row r="1058" spans="1:18" s="113" customFormat="1" ht="12" customHeight="1">
      <c r="A1058" s="110" t="s">
        <v>167</v>
      </c>
      <c r="B1058" s="110"/>
      <c r="C1058" s="228">
        <v>5130511104</v>
      </c>
      <c r="D1058" s="229" t="s">
        <v>942</v>
      </c>
      <c r="E1058" s="111" t="s">
        <v>6</v>
      </c>
      <c r="F1058" s="111" t="s">
        <v>251</v>
      </c>
      <c r="G1058" s="135">
        <v>0</v>
      </c>
      <c r="H1058" s="112"/>
      <c r="I1058" s="112">
        <v>0</v>
      </c>
      <c r="J1058" s="112"/>
      <c r="K1058" s="135">
        <v>0</v>
      </c>
      <c r="L1058" s="112"/>
      <c r="M1058" s="112">
        <v>0</v>
      </c>
      <c r="N1058" s="112"/>
      <c r="O1058" s="135"/>
      <c r="P1058" s="112"/>
      <c r="Q1058" s="112"/>
      <c r="R1058" s="112"/>
    </row>
    <row r="1059" spans="1:18" s="113" customFormat="1" ht="12" customHeight="1">
      <c r="A1059" s="110" t="s">
        <v>167</v>
      </c>
      <c r="B1059" s="110"/>
      <c r="C1059" s="228">
        <v>5130511105</v>
      </c>
      <c r="D1059" s="229" t="s">
        <v>943</v>
      </c>
      <c r="E1059" s="111" t="s">
        <v>6</v>
      </c>
      <c r="F1059" s="111" t="s">
        <v>251</v>
      </c>
      <c r="G1059" s="135">
        <v>0</v>
      </c>
      <c r="H1059" s="112"/>
      <c r="I1059" s="112">
        <v>0</v>
      </c>
      <c r="J1059" s="112"/>
      <c r="K1059" s="135">
        <v>0</v>
      </c>
      <c r="L1059" s="112"/>
      <c r="M1059" s="112">
        <v>0</v>
      </c>
      <c r="N1059" s="112"/>
      <c r="O1059" s="135"/>
      <c r="P1059" s="112"/>
      <c r="Q1059" s="112"/>
      <c r="R1059" s="112"/>
    </row>
    <row r="1060" spans="1:18" s="113" customFormat="1" ht="12" customHeight="1">
      <c r="A1060" s="110" t="s">
        <v>167</v>
      </c>
      <c r="B1060" s="110"/>
      <c r="C1060" s="228">
        <v>5130511106</v>
      </c>
      <c r="D1060" s="229" t="s">
        <v>944</v>
      </c>
      <c r="E1060" s="111" t="s">
        <v>6</v>
      </c>
      <c r="F1060" s="111" t="s">
        <v>251</v>
      </c>
      <c r="G1060" s="135">
        <v>0</v>
      </c>
      <c r="H1060" s="112"/>
      <c r="I1060" s="112">
        <v>0</v>
      </c>
      <c r="J1060" s="112"/>
      <c r="K1060" s="135">
        <v>0</v>
      </c>
      <c r="L1060" s="112"/>
      <c r="M1060" s="112">
        <v>0</v>
      </c>
      <c r="N1060" s="112"/>
      <c r="O1060" s="135"/>
      <c r="P1060" s="112"/>
      <c r="Q1060" s="112"/>
      <c r="R1060" s="112"/>
    </row>
    <row r="1061" spans="1:18" s="113" customFormat="1" ht="12" customHeight="1">
      <c r="A1061" s="110" t="s">
        <v>167</v>
      </c>
      <c r="B1061" s="110"/>
      <c r="C1061" s="228">
        <v>5130511107</v>
      </c>
      <c r="D1061" s="229" t="s">
        <v>945</v>
      </c>
      <c r="E1061" s="111" t="s">
        <v>6</v>
      </c>
      <c r="F1061" s="111" t="s">
        <v>251</v>
      </c>
      <c r="G1061" s="135">
        <v>0</v>
      </c>
      <c r="H1061" s="112"/>
      <c r="I1061" s="112">
        <v>0</v>
      </c>
      <c r="J1061" s="112"/>
      <c r="K1061" s="135">
        <v>0</v>
      </c>
      <c r="L1061" s="112"/>
      <c r="M1061" s="112">
        <v>0</v>
      </c>
      <c r="N1061" s="112"/>
      <c r="O1061" s="135"/>
      <c r="P1061" s="112"/>
      <c r="Q1061" s="112"/>
      <c r="R1061" s="112"/>
    </row>
    <row r="1062" spans="1:18" s="113" customFormat="1" ht="12" customHeight="1">
      <c r="A1062" s="110" t="s">
        <v>167</v>
      </c>
      <c r="B1062" s="110"/>
      <c r="C1062" s="228">
        <v>5130511108</v>
      </c>
      <c r="D1062" s="229" t="s">
        <v>946</v>
      </c>
      <c r="E1062" s="111" t="s">
        <v>6</v>
      </c>
      <c r="F1062" s="111" t="s">
        <v>251</v>
      </c>
      <c r="G1062" s="135">
        <v>0</v>
      </c>
      <c r="H1062" s="112"/>
      <c r="I1062" s="112">
        <v>0</v>
      </c>
      <c r="J1062" s="112"/>
      <c r="K1062" s="135">
        <v>0</v>
      </c>
      <c r="L1062" s="112"/>
      <c r="M1062" s="112">
        <v>0</v>
      </c>
      <c r="N1062" s="112"/>
      <c r="O1062" s="135"/>
      <c r="P1062" s="112"/>
      <c r="Q1062" s="112"/>
      <c r="R1062" s="112"/>
    </row>
    <row r="1063" spans="1:18" s="113" customFormat="1" ht="12" customHeight="1">
      <c r="A1063" s="110" t="s">
        <v>167</v>
      </c>
      <c r="B1063" s="110"/>
      <c r="C1063" s="228">
        <v>513052</v>
      </c>
      <c r="D1063" s="229" t="s">
        <v>947</v>
      </c>
      <c r="E1063" s="111" t="s">
        <v>6</v>
      </c>
      <c r="F1063" s="111" t="s">
        <v>250</v>
      </c>
      <c r="G1063" s="135">
        <v>0</v>
      </c>
      <c r="H1063" s="112"/>
      <c r="I1063" s="112">
        <v>0</v>
      </c>
      <c r="J1063" s="112"/>
      <c r="K1063" s="135">
        <v>0</v>
      </c>
      <c r="L1063" s="112"/>
      <c r="M1063" s="112">
        <v>0</v>
      </c>
      <c r="N1063" s="112"/>
      <c r="O1063" s="135"/>
      <c r="P1063" s="112"/>
      <c r="Q1063" s="112"/>
      <c r="R1063" s="112"/>
    </row>
    <row r="1064" spans="1:18" s="113" customFormat="1" ht="12" customHeight="1">
      <c r="A1064" s="110" t="s">
        <v>167</v>
      </c>
      <c r="B1064" s="110"/>
      <c r="C1064" s="228">
        <v>5130521</v>
      </c>
      <c r="D1064" s="229" t="s">
        <v>947</v>
      </c>
      <c r="E1064" s="111" t="s">
        <v>6</v>
      </c>
      <c r="F1064" s="111" t="s">
        <v>250</v>
      </c>
      <c r="G1064" s="135">
        <v>0</v>
      </c>
      <c r="H1064" s="112"/>
      <c r="I1064" s="112">
        <v>0</v>
      </c>
      <c r="J1064" s="112"/>
      <c r="K1064" s="135">
        <v>0</v>
      </c>
      <c r="L1064" s="112"/>
      <c r="M1064" s="112">
        <v>0</v>
      </c>
      <c r="N1064" s="112"/>
      <c r="O1064" s="135"/>
      <c r="P1064" s="112"/>
      <c r="Q1064" s="112"/>
      <c r="R1064" s="112"/>
    </row>
    <row r="1065" spans="1:18" s="113" customFormat="1" ht="12" customHeight="1">
      <c r="A1065" s="110" t="s">
        <v>167</v>
      </c>
      <c r="B1065" s="110"/>
      <c r="C1065" s="228">
        <v>51305211</v>
      </c>
      <c r="D1065" s="229" t="s">
        <v>947</v>
      </c>
      <c r="E1065" s="111" t="s">
        <v>6</v>
      </c>
      <c r="F1065" s="111" t="s">
        <v>250</v>
      </c>
      <c r="G1065" s="135">
        <v>0</v>
      </c>
      <c r="H1065" s="112"/>
      <c r="I1065" s="112">
        <v>0</v>
      </c>
      <c r="J1065" s="112"/>
      <c r="K1065" s="135">
        <v>0</v>
      </c>
      <c r="L1065" s="112"/>
      <c r="M1065" s="112">
        <v>0</v>
      </c>
      <c r="N1065" s="112"/>
      <c r="O1065" s="135"/>
      <c r="P1065" s="112"/>
      <c r="Q1065" s="112"/>
      <c r="R1065" s="112"/>
    </row>
    <row r="1066" spans="1:18" s="113" customFormat="1" ht="12" customHeight="1">
      <c r="A1066" s="110" t="s">
        <v>167</v>
      </c>
      <c r="B1066" s="110"/>
      <c r="C1066" s="228">
        <v>5130521101</v>
      </c>
      <c r="D1066" s="229" t="s">
        <v>948</v>
      </c>
      <c r="E1066" s="111" t="s">
        <v>6</v>
      </c>
      <c r="F1066" s="111" t="s">
        <v>251</v>
      </c>
      <c r="G1066" s="135">
        <v>0</v>
      </c>
      <c r="H1066" s="112"/>
      <c r="I1066" s="112">
        <v>0</v>
      </c>
      <c r="J1066" s="112"/>
      <c r="K1066" s="135">
        <v>0</v>
      </c>
      <c r="L1066" s="112"/>
      <c r="M1066" s="112">
        <v>0</v>
      </c>
      <c r="N1066" s="112"/>
      <c r="O1066" s="135"/>
      <c r="P1066" s="112"/>
      <c r="Q1066" s="112"/>
      <c r="R1066" s="112"/>
    </row>
    <row r="1067" spans="1:18" s="113" customFormat="1" ht="12" customHeight="1">
      <c r="A1067" s="110" t="s">
        <v>167</v>
      </c>
      <c r="B1067" s="110"/>
      <c r="C1067" s="228">
        <v>5130521102</v>
      </c>
      <c r="D1067" s="229" t="s">
        <v>949</v>
      </c>
      <c r="E1067" s="111" t="s">
        <v>6</v>
      </c>
      <c r="F1067" s="111" t="s">
        <v>251</v>
      </c>
      <c r="G1067" s="135">
        <v>0</v>
      </c>
      <c r="H1067" s="112"/>
      <c r="I1067" s="112">
        <v>0</v>
      </c>
      <c r="J1067" s="112"/>
      <c r="K1067" s="135">
        <v>0</v>
      </c>
      <c r="L1067" s="112"/>
      <c r="M1067" s="112">
        <v>0</v>
      </c>
      <c r="N1067" s="112"/>
      <c r="O1067" s="135"/>
      <c r="P1067" s="112"/>
      <c r="Q1067" s="112"/>
      <c r="R1067" s="112"/>
    </row>
    <row r="1068" spans="1:18" s="113" customFormat="1" ht="12" customHeight="1">
      <c r="A1068" s="110" t="s">
        <v>167</v>
      </c>
      <c r="B1068" s="110"/>
      <c r="C1068" s="228">
        <v>5130521103</v>
      </c>
      <c r="D1068" s="229" t="s">
        <v>950</v>
      </c>
      <c r="E1068" s="111" t="s">
        <v>6</v>
      </c>
      <c r="F1068" s="111" t="s">
        <v>251</v>
      </c>
      <c r="G1068" s="135">
        <v>0</v>
      </c>
      <c r="H1068" s="112"/>
      <c r="I1068" s="112">
        <v>0</v>
      </c>
      <c r="J1068" s="112"/>
      <c r="K1068" s="135">
        <v>0</v>
      </c>
      <c r="L1068" s="112"/>
      <c r="M1068" s="112">
        <v>0</v>
      </c>
      <c r="N1068" s="112"/>
      <c r="O1068" s="135"/>
      <c r="P1068" s="112"/>
      <c r="Q1068" s="112"/>
      <c r="R1068" s="112"/>
    </row>
    <row r="1069" spans="1:18" s="113" customFormat="1" ht="12" customHeight="1">
      <c r="A1069" s="110" t="s">
        <v>167</v>
      </c>
      <c r="B1069" s="110"/>
      <c r="C1069" s="228">
        <v>51306</v>
      </c>
      <c r="D1069" s="229" t="s">
        <v>158</v>
      </c>
      <c r="E1069" s="111" t="s">
        <v>6</v>
      </c>
      <c r="F1069" s="111" t="s">
        <v>250</v>
      </c>
      <c r="G1069" s="135">
        <v>0</v>
      </c>
      <c r="H1069" s="112"/>
      <c r="I1069" s="112">
        <v>0</v>
      </c>
      <c r="J1069" s="112"/>
      <c r="K1069" s="135">
        <v>0</v>
      </c>
      <c r="L1069" s="112"/>
      <c r="M1069" s="112">
        <v>0</v>
      </c>
      <c r="N1069" s="112"/>
      <c r="O1069" s="135"/>
      <c r="P1069" s="112"/>
      <c r="Q1069" s="112"/>
      <c r="R1069" s="112"/>
    </row>
    <row r="1070" spans="1:18" s="113" customFormat="1" ht="12" customHeight="1">
      <c r="A1070" s="110" t="s">
        <v>167</v>
      </c>
      <c r="B1070" s="110"/>
      <c r="C1070" s="228">
        <v>513061</v>
      </c>
      <c r="D1070" s="229" t="s">
        <v>158</v>
      </c>
      <c r="E1070" s="111" t="s">
        <v>6</v>
      </c>
      <c r="F1070" s="111" t="s">
        <v>250</v>
      </c>
      <c r="G1070" s="135">
        <v>0</v>
      </c>
      <c r="H1070" s="112"/>
      <c r="I1070" s="112">
        <v>0</v>
      </c>
      <c r="J1070" s="112"/>
      <c r="K1070" s="135">
        <v>0</v>
      </c>
      <c r="L1070" s="112"/>
      <c r="M1070" s="112">
        <v>0</v>
      </c>
      <c r="N1070" s="112"/>
      <c r="O1070" s="135"/>
      <c r="P1070" s="112"/>
      <c r="Q1070" s="112"/>
      <c r="R1070" s="112"/>
    </row>
    <row r="1071" spans="1:18" s="113" customFormat="1" ht="12" customHeight="1">
      <c r="A1071" s="110" t="s">
        <v>167</v>
      </c>
      <c r="B1071" s="110"/>
      <c r="C1071" s="228">
        <v>5130611</v>
      </c>
      <c r="D1071" s="229" t="s">
        <v>158</v>
      </c>
      <c r="E1071" s="111" t="s">
        <v>6</v>
      </c>
      <c r="F1071" s="111" t="s">
        <v>250</v>
      </c>
      <c r="G1071" s="135">
        <v>0</v>
      </c>
      <c r="H1071" s="112"/>
      <c r="I1071" s="112">
        <v>0</v>
      </c>
      <c r="J1071" s="112"/>
      <c r="K1071" s="135">
        <v>0</v>
      </c>
      <c r="L1071" s="112"/>
      <c r="M1071" s="112">
        <v>0</v>
      </c>
      <c r="N1071" s="112"/>
      <c r="O1071" s="135"/>
      <c r="P1071" s="112"/>
      <c r="Q1071" s="112"/>
      <c r="R1071" s="112"/>
    </row>
    <row r="1072" spans="1:18" s="113" customFormat="1" ht="12" customHeight="1">
      <c r="A1072" s="110" t="s">
        <v>167</v>
      </c>
      <c r="B1072" s="110"/>
      <c r="C1072" s="228">
        <v>51306111</v>
      </c>
      <c r="D1072" s="229" t="s">
        <v>158</v>
      </c>
      <c r="E1072" s="111" t="s">
        <v>6</v>
      </c>
      <c r="F1072" s="111" t="s">
        <v>250</v>
      </c>
      <c r="G1072" s="135">
        <v>0</v>
      </c>
      <c r="H1072" s="112"/>
      <c r="I1072" s="112">
        <v>0</v>
      </c>
      <c r="J1072" s="112"/>
      <c r="K1072" s="135">
        <v>0</v>
      </c>
      <c r="L1072" s="112"/>
      <c r="M1072" s="112">
        <v>0</v>
      </c>
      <c r="N1072" s="112"/>
      <c r="O1072" s="135"/>
      <c r="P1072" s="112"/>
      <c r="Q1072" s="112"/>
      <c r="R1072" s="112"/>
    </row>
    <row r="1073" spans="1:18" s="113" customFormat="1" ht="12" customHeight="1">
      <c r="A1073" s="110" t="s">
        <v>167</v>
      </c>
      <c r="B1073" s="110"/>
      <c r="C1073" s="228">
        <v>5130611101</v>
      </c>
      <c r="D1073" s="229" t="s">
        <v>951</v>
      </c>
      <c r="E1073" s="111" t="s">
        <v>6</v>
      </c>
      <c r="F1073" s="111" t="s">
        <v>251</v>
      </c>
      <c r="G1073" s="135">
        <v>0</v>
      </c>
      <c r="H1073" s="112"/>
      <c r="I1073" s="112">
        <v>0</v>
      </c>
      <c r="J1073" s="112"/>
      <c r="K1073" s="135">
        <v>0</v>
      </c>
      <c r="L1073" s="112"/>
      <c r="M1073" s="112">
        <v>0</v>
      </c>
      <c r="N1073" s="112"/>
      <c r="O1073" s="135"/>
      <c r="P1073" s="112"/>
      <c r="Q1073" s="112"/>
      <c r="R1073" s="112"/>
    </row>
    <row r="1074" spans="1:18" s="113" customFormat="1" ht="12" customHeight="1">
      <c r="A1074" s="110" t="s">
        <v>167</v>
      </c>
      <c r="B1074" s="110"/>
      <c r="C1074" s="228">
        <v>5130611102</v>
      </c>
      <c r="D1074" s="229" t="s">
        <v>952</v>
      </c>
      <c r="E1074" s="111" t="s">
        <v>6</v>
      </c>
      <c r="F1074" s="111" t="s">
        <v>251</v>
      </c>
      <c r="G1074" s="135">
        <v>0</v>
      </c>
      <c r="H1074" s="112"/>
      <c r="I1074" s="112">
        <v>0</v>
      </c>
      <c r="J1074" s="112"/>
      <c r="K1074" s="135">
        <v>0</v>
      </c>
      <c r="L1074" s="112"/>
      <c r="M1074" s="112">
        <v>0</v>
      </c>
      <c r="N1074" s="112"/>
      <c r="O1074" s="135"/>
      <c r="P1074" s="112"/>
      <c r="Q1074" s="112"/>
      <c r="R1074" s="112"/>
    </row>
    <row r="1075" spans="1:18" s="113" customFormat="1" ht="12" customHeight="1">
      <c r="A1075" s="110" t="s">
        <v>167</v>
      </c>
      <c r="B1075" s="110"/>
      <c r="C1075" s="228">
        <v>5130611103</v>
      </c>
      <c r="D1075" s="229" t="s">
        <v>779</v>
      </c>
      <c r="E1075" s="111" t="s">
        <v>6</v>
      </c>
      <c r="F1075" s="111" t="s">
        <v>251</v>
      </c>
      <c r="G1075" s="135">
        <v>0</v>
      </c>
      <c r="H1075" s="112"/>
      <c r="I1075" s="112">
        <v>0</v>
      </c>
      <c r="J1075" s="112"/>
      <c r="K1075" s="135">
        <v>0</v>
      </c>
      <c r="L1075" s="112"/>
      <c r="M1075" s="112">
        <v>0</v>
      </c>
      <c r="N1075" s="112"/>
      <c r="O1075" s="135"/>
      <c r="P1075" s="112"/>
      <c r="Q1075" s="112"/>
      <c r="R1075" s="112"/>
    </row>
    <row r="1076" spans="1:18" s="113" customFormat="1" ht="12" customHeight="1">
      <c r="A1076" s="110" t="s">
        <v>167</v>
      </c>
      <c r="B1076" s="110"/>
      <c r="C1076" s="228">
        <v>5130611104</v>
      </c>
      <c r="D1076" s="229" t="s">
        <v>262</v>
      </c>
      <c r="E1076" s="111" t="s">
        <v>6</v>
      </c>
      <c r="F1076" s="111" t="s">
        <v>251</v>
      </c>
      <c r="G1076" s="135">
        <v>0</v>
      </c>
      <c r="H1076" s="112"/>
      <c r="I1076" s="112">
        <v>0</v>
      </c>
      <c r="J1076" s="112"/>
      <c r="K1076" s="135">
        <v>0</v>
      </c>
      <c r="L1076" s="112"/>
      <c r="M1076" s="112">
        <v>0</v>
      </c>
      <c r="N1076" s="112"/>
      <c r="O1076" s="135"/>
      <c r="P1076" s="112"/>
      <c r="Q1076" s="112"/>
      <c r="R1076" s="112"/>
    </row>
    <row r="1077" spans="1:18" s="113" customFormat="1" ht="12" customHeight="1">
      <c r="A1077" s="110" t="s">
        <v>167</v>
      </c>
      <c r="B1077" s="110"/>
      <c r="C1077" s="228">
        <v>5130611105</v>
      </c>
      <c r="D1077" s="229" t="s">
        <v>953</v>
      </c>
      <c r="E1077" s="111" t="s">
        <v>6</v>
      </c>
      <c r="F1077" s="111" t="s">
        <v>251</v>
      </c>
      <c r="G1077" s="135">
        <v>0</v>
      </c>
      <c r="H1077" s="112"/>
      <c r="I1077" s="112">
        <v>0</v>
      </c>
      <c r="J1077" s="112"/>
      <c r="K1077" s="135">
        <v>0</v>
      </c>
      <c r="L1077" s="112"/>
      <c r="M1077" s="112">
        <v>0</v>
      </c>
      <c r="N1077" s="112"/>
      <c r="O1077" s="135"/>
      <c r="P1077" s="112"/>
      <c r="Q1077" s="112"/>
      <c r="R1077" s="112"/>
    </row>
    <row r="1078" spans="1:18" s="113" customFormat="1" ht="12" customHeight="1">
      <c r="A1078" s="110" t="s">
        <v>167</v>
      </c>
      <c r="B1078" s="110"/>
      <c r="C1078" s="228">
        <v>51307</v>
      </c>
      <c r="D1078" s="229" t="s">
        <v>954</v>
      </c>
      <c r="E1078" s="111" t="s">
        <v>6</v>
      </c>
      <c r="F1078" s="111" t="s">
        <v>250</v>
      </c>
      <c r="G1078" s="135">
        <v>0</v>
      </c>
      <c r="H1078" s="112"/>
      <c r="I1078" s="112">
        <v>0</v>
      </c>
      <c r="J1078" s="112"/>
      <c r="K1078" s="135">
        <v>0</v>
      </c>
      <c r="L1078" s="112"/>
      <c r="M1078" s="112">
        <v>0</v>
      </c>
      <c r="N1078" s="112"/>
      <c r="O1078" s="135"/>
      <c r="P1078" s="112"/>
      <c r="Q1078" s="112"/>
      <c r="R1078" s="112"/>
    </row>
    <row r="1079" spans="1:18" s="113" customFormat="1" ht="12" customHeight="1">
      <c r="A1079" s="110" t="s">
        <v>167</v>
      </c>
      <c r="B1079" s="110"/>
      <c r="C1079" s="228">
        <v>513071</v>
      </c>
      <c r="D1079" s="229" t="s">
        <v>954</v>
      </c>
      <c r="E1079" s="111" t="s">
        <v>6</v>
      </c>
      <c r="F1079" s="111" t="s">
        <v>250</v>
      </c>
      <c r="G1079" s="135">
        <v>0</v>
      </c>
      <c r="H1079" s="112"/>
      <c r="I1079" s="112">
        <v>0</v>
      </c>
      <c r="J1079" s="112"/>
      <c r="K1079" s="135">
        <v>0</v>
      </c>
      <c r="L1079" s="112"/>
      <c r="M1079" s="112">
        <v>0</v>
      </c>
      <c r="N1079" s="112"/>
      <c r="O1079" s="135"/>
      <c r="P1079" s="112"/>
      <c r="Q1079" s="112"/>
      <c r="R1079" s="112"/>
    </row>
    <row r="1080" spans="1:18" s="113" customFormat="1" ht="12" customHeight="1">
      <c r="A1080" s="110" t="s">
        <v>167</v>
      </c>
      <c r="B1080" s="110"/>
      <c r="C1080" s="228">
        <v>5130711</v>
      </c>
      <c r="D1080" s="229" t="s">
        <v>954</v>
      </c>
      <c r="E1080" s="111" t="s">
        <v>6</v>
      </c>
      <c r="F1080" s="111" t="s">
        <v>250</v>
      </c>
      <c r="G1080" s="135">
        <v>0</v>
      </c>
      <c r="H1080" s="112"/>
      <c r="I1080" s="112">
        <v>0</v>
      </c>
      <c r="J1080" s="112"/>
      <c r="K1080" s="135">
        <v>0</v>
      </c>
      <c r="L1080" s="112"/>
      <c r="M1080" s="112">
        <v>0</v>
      </c>
      <c r="N1080" s="112"/>
      <c r="O1080" s="135"/>
      <c r="P1080" s="112"/>
      <c r="Q1080" s="112"/>
      <c r="R1080" s="112"/>
    </row>
    <row r="1081" spans="1:18" s="113" customFormat="1" ht="12" customHeight="1">
      <c r="A1081" s="110" t="s">
        <v>167</v>
      </c>
      <c r="B1081" s="110"/>
      <c r="C1081" s="228">
        <v>51307111</v>
      </c>
      <c r="D1081" s="229" t="s">
        <v>954</v>
      </c>
      <c r="E1081" s="111" t="s">
        <v>6</v>
      </c>
      <c r="F1081" s="111" t="s">
        <v>250</v>
      </c>
      <c r="G1081" s="135">
        <v>0</v>
      </c>
      <c r="H1081" s="112"/>
      <c r="I1081" s="112">
        <v>0</v>
      </c>
      <c r="J1081" s="112"/>
      <c r="K1081" s="135">
        <v>0</v>
      </c>
      <c r="L1081" s="112"/>
      <c r="M1081" s="112">
        <v>0</v>
      </c>
      <c r="N1081" s="112"/>
      <c r="O1081" s="135"/>
      <c r="P1081" s="112"/>
      <c r="Q1081" s="112"/>
      <c r="R1081" s="112"/>
    </row>
    <row r="1082" spans="1:18" s="113" customFormat="1" ht="12" customHeight="1">
      <c r="A1082" s="110" t="s">
        <v>167</v>
      </c>
      <c r="B1082" s="110"/>
      <c r="C1082" s="228">
        <v>5130711101</v>
      </c>
      <c r="D1082" s="229" t="s">
        <v>955</v>
      </c>
      <c r="E1082" s="111" t="s">
        <v>6</v>
      </c>
      <c r="F1082" s="111" t="s">
        <v>251</v>
      </c>
      <c r="G1082" s="135">
        <v>0</v>
      </c>
      <c r="H1082" s="112"/>
      <c r="I1082" s="112">
        <v>0</v>
      </c>
      <c r="J1082" s="112"/>
      <c r="K1082" s="135">
        <v>0</v>
      </c>
      <c r="L1082" s="112"/>
      <c r="M1082" s="112">
        <v>0</v>
      </c>
      <c r="N1082" s="112"/>
      <c r="O1082" s="135"/>
      <c r="P1082" s="112"/>
      <c r="Q1082" s="112"/>
      <c r="R1082" s="112"/>
    </row>
    <row r="1083" spans="1:18" s="113" customFormat="1" ht="12" customHeight="1">
      <c r="A1083" s="110" t="s">
        <v>167</v>
      </c>
      <c r="B1083" s="110"/>
      <c r="C1083" s="228">
        <v>5130711102</v>
      </c>
      <c r="D1083" s="229" t="s">
        <v>956</v>
      </c>
      <c r="E1083" s="111" t="s">
        <v>6</v>
      </c>
      <c r="F1083" s="111" t="s">
        <v>251</v>
      </c>
      <c r="G1083" s="135">
        <v>0</v>
      </c>
      <c r="H1083" s="112"/>
      <c r="I1083" s="112">
        <v>0</v>
      </c>
      <c r="J1083" s="112"/>
      <c r="K1083" s="135">
        <v>0</v>
      </c>
      <c r="L1083" s="112"/>
      <c r="M1083" s="112">
        <v>0</v>
      </c>
      <c r="N1083" s="112"/>
      <c r="O1083" s="135"/>
      <c r="P1083" s="112"/>
      <c r="Q1083" s="112"/>
      <c r="R1083" s="112"/>
    </row>
    <row r="1084" spans="1:18" s="113" customFormat="1" ht="12" customHeight="1">
      <c r="A1084" s="110" t="s">
        <v>167</v>
      </c>
      <c r="B1084" s="110"/>
      <c r="C1084" s="228">
        <v>51308</v>
      </c>
      <c r="D1084" s="229" t="s">
        <v>41</v>
      </c>
      <c r="E1084" s="111" t="s">
        <v>6</v>
      </c>
      <c r="F1084" s="111" t="s">
        <v>250</v>
      </c>
      <c r="G1084" s="135">
        <v>0</v>
      </c>
      <c r="H1084" s="112"/>
      <c r="I1084" s="112">
        <v>0</v>
      </c>
      <c r="J1084" s="112"/>
      <c r="K1084" s="135">
        <v>0</v>
      </c>
      <c r="L1084" s="112"/>
      <c r="M1084" s="112">
        <v>0</v>
      </c>
      <c r="N1084" s="112"/>
      <c r="O1084" s="135"/>
      <c r="P1084" s="112"/>
      <c r="Q1084" s="112"/>
      <c r="R1084" s="112"/>
    </row>
    <row r="1085" spans="1:18" s="113" customFormat="1" ht="12" customHeight="1">
      <c r="A1085" s="110" t="s">
        <v>167</v>
      </c>
      <c r="B1085" s="110"/>
      <c r="C1085" s="228">
        <v>513081</v>
      </c>
      <c r="D1085" s="229" t="s">
        <v>41</v>
      </c>
      <c r="E1085" s="111" t="s">
        <v>6</v>
      </c>
      <c r="F1085" s="111" t="s">
        <v>250</v>
      </c>
      <c r="G1085" s="135">
        <v>0</v>
      </c>
      <c r="H1085" s="112"/>
      <c r="I1085" s="112">
        <v>0</v>
      </c>
      <c r="J1085" s="112"/>
      <c r="K1085" s="135">
        <v>0</v>
      </c>
      <c r="L1085" s="112"/>
      <c r="M1085" s="112">
        <v>0</v>
      </c>
      <c r="N1085" s="112"/>
      <c r="O1085" s="135"/>
      <c r="P1085" s="112"/>
      <c r="Q1085" s="112"/>
      <c r="R1085" s="112"/>
    </row>
    <row r="1086" spans="1:18" s="113" customFormat="1" ht="12" customHeight="1">
      <c r="A1086" s="110" t="s">
        <v>167</v>
      </c>
      <c r="B1086" s="110"/>
      <c r="C1086" s="228">
        <v>5130811</v>
      </c>
      <c r="D1086" s="229" t="s">
        <v>41</v>
      </c>
      <c r="E1086" s="111" t="s">
        <v>6</v>
      </c>
      <c r="F1086" s="111" t="s">
        <v>250</v>
      </c>
      <c r="G1086" s="135">
        <v>0</v>
      </c>
      <c r="H1086" s="112"/>
      <c r="I1086" s="112">
        <v>0</v>
      </c>
      <c r="J1086" s="112"/>
      <c r="K1086" s="135">
        <v>0</v>
      </c>
      <c r="L1086" s="112"/>
      <c r="M1086" s="112">
        <v>0</v>
      </c>
      <c r="N1086" s="112"/>
      <c r="O1086" s="135"/>
      <c r="P1086" s="112"/>
      <c r="Q1086" s="112"/>
      <c r="R1086" s="112"/>
    </row>
    <row r="1087" spans="1:18" s="113" customFormat="1" ht="12" customHeight="1">
      <c r="A1087" s="110" t="s">
        <v>167</v>
      </c>
      <c r="B1087" s="110"/>
      <c r="C1087" s="228">
        <v>51308111</v>
      </c>
      <c r="D1087" s="229" t="s">
        <v>41</v>
      </c>
      <c r="E1087" s="111" t="s">
        <v>6</v>
      </c>
      <c r="F1087" s="111" t="s">
        <v>250</v>
      </c>
      <c r="G1087" s="135">
        <v>0</v>
      </c>
      <c r="H1087" s="112"/>
      <c r="I1087" s="112">
        <v>0</v>
      </c>
      <c r="J1087" s="112"/>
      <c r="K1087" s="135">
        <v>0</v>
      </c>
      <c r="L1087" s="112"/>
      <c r="M1087" s="112">
        <v>0</v>
      </c>
      <c r="N1087" s="112"/>
      <c r="O1087" s="135"/>
      <c r="P1087" s="112"/>
      <c r="Q1087" s="112"/>
      <c r="R1087" s="112"/>
    </row>
    <row r="1088" spans="1:18" s="113" customFormat="1" ht="12" customHeight="1">
      <c r="A1088" s="110" t="s">
        <v>167</v>
      </c>
      <c r="B1088" s="110"/>
      <c r="C1088" s="228">
        <v>5130811101</v>
      </c>
      <c r="D1088" s="229" t="s">
        <v>957</v>
      </c>
      <c r="E1088" s="111" t="s">
        <v>6</v>
      </c>
      <c r="F1088" s="111" t="s">
        <v>251</v>
      </c>
      <c r="G1088" s="135">
        <v>0</v>
      </c>
      <c r="H1088" s="112"/>
      <c r="I1088" s="112">
        <v>0</v>
      </c>
      <c r="J1088" s="112"/>
      <c r="K1088" s="135">
        <v>0</v>
      </c>
      <c r="L1088" s="112"/>
      <c r="M1088" s="112">
        <v>0</v>
      </c>
      <c r="N1088" s="112"/>
      <c r="O1088" s="135"/>
      <c r="P1088" s="112"/>
      <c r="Q1088" s="112"/>
      <c r="R1088" s="112"/>
    </row>
    <row r="1089" spans="1:18" s="113" customFormat="1" ht="12" customHeight="1">
      <c r="A1089" s="110" t="s">
        <v>167</v>
      </c>
      <c r="B1089" s="110"/>
      <c r="C1089" s="228">
        <v>51309</v>
      </c>
      <c r="D1089" s="229" t="s">
        <v>43</v>
      </c>
      <c r="E1089" s="111" t="s">
        <v>6</v>
      </c>
      <c r="F1089" s="111" t="s">
        <v>250</v>
      </c>
      <c r="G1089" s="135">
        <v>0</v>
      </c>
      <c r="H1089" s="112"/>
      <c r="I1089" s="112">
        <v>0</v>
      </c>
      <c r="J1089" s="112"/>
      <c r="K1089" s="135">
        <v>0</v>
      </c>
      <c r="L1089" s="112"/>
      <c r="M1089" s="112">
        <v>0</v>
      </c>
      <c r="N1089" s="112"/>
      <c r="O1089" s="135"/>
      <c r="P1089" s="112"/>
      <c r="Q1089" s="112"/>
      <c r="R1089" s="112"/>
    </row>
    <row r="1090" spans="1:18" s="113" customFormat="1" ht="12" customHeight="1">
      <c r="A1090" s="110" t="s">
        <v>167</v>
      </c>
      <c r="B1090" s="110"/>
      <c r="C1090" s="228">
        <v>513091</v>
      </c>
      <c r="D1090" s="229" t="s">
        <v>43</v>
      </c>
      <c r="E1090" s="111" t="s">
        <v>6</v>
      </c>
      <c r="F1090" s="111" t="s">
        <v>250</v>
      </c>
      <c r="G1090" s="135">
        <v>0</v>
      </c>
      <c r="H1090" s="112"/>
      <c r="I1090" s="112">
        <v>0</v>
      </c>
      <c r="J1090" s="112"/>
      <c r="K1090" s="135">
        <v>0</v>
      </c>
      <c r="L1090" s="112"/>
      <c r="M1090" s="112">
        <v>0</v>
      </c>
      <c r="N1090" s="112"/>
      <c r="O1090" s="135"/>
      <c r="P1090" s="112"/>
      <c r="Q1090" s="112"/>
      <c r="R1090" s="112"/>
    </row>
    <row r="1091" spans="1:18" s="113" customFormat="1" ht="12" customHeight="1">
      <c r="A1091" s="110" t="s">
        <v>167</v>
      </c>
      <c r="B1091" s="110"/>
      <c r="C1091" s="228">
        <v>5130911</v>
      </c>
      <c r="D1091" s="229" t="s">
        <v>43</v>
      </c>
      <c r="E1091" s="111" t="s">
        <v>6</v>
      </c>
      <c r="F1091" s="111" t="s">
        <v>250</v>
      </c>
      <c r="G1091" s="135">
        <v>0</v>
      </c>
      <c r="H1091" s="112"/>
      <c r="I1091" s="112">
        <v>0</v>
      </c>
      <c r="J1091" s="112"/>
      <c r="K1091" s="135">
        <v>0</v>
      </c>
      <c r="L1091" s="112"/>
      <c r="M1091" s="112">
        <v>0</v>
      </c>
      <c r="N1091" s="112"/>
      <c r="O1091" s="135"/>
      <c r="P1091" s="112"/>
      <c r="Q1091" s="112"/>
      <c r="R1091" s="112"/>
    </row>
    <row r="1092" spans="1:18" s="113" customFormat="1" ht="12" customHeight="1">
      <c r="A1092" s="110" t="s">
        <v>167</v>
      </c>
      <c r="B1092" s="110"/>
      <c r="C1092" s="228">
        <v>51309111</v>
      </c>
      <c r="D1092" s="229" t="s">
        <v>43</v>
      </c>
      <c r="E1092" s="111" t="s">
        <v>6</v>
      </c>
      <c r="F1092" s="111" t="s">
        <v>250</v>
      </c>
      <c r="G1092" s="135">
        <v>0</v>
      </c>
      <c r="H1092" s="112"/>
      <c r="I1092" s="112">
        <v>0</v>
      </c>
      <c r="J1092" s="112"/>
      <c r="K1092" s="135">
        <v>0</v>
      </c>
      <c r="L1092" s="112"/>
      <c r="M1092" s="112">
        <v>0</v>
      </c>
      <c r="N1092" s="112"/>
      <c r="O1092" s="135"/>
      <c r="P1092" s="112"/>
      <c r="Q1092" s="112"/>
      <c r="R1092" s="112"/>
    </row>
    <row r="1093" spans="1:18" s="113" customFormat="1" ht="12" customHeight="1">
      <c r="A1093" s="110" t="s">
        <v>167</v>
      </c>
      <c r="B1093" s="110"/>
      <c r="C1093" s="228">
        <v>5130911101</v>
      </c>
      <c r="D1093" s="229" t="s">
        <v>958</v>
      </c>
      <c r="E1093" s="111" t="s">
        <v>6</v>
      </c>
      <c r="F1093" s="111" t="s">
        <v>251</v>
      </c>
      <c r="G1093" s="135">
        <v>0</v>
      </c>
      <c r="H1093" s="112"/>
      <c r="I1093" s="112">
        <v>0</v>
      </c>
      <c r="J1093" s="112"/>
      <c r="K1093" s="135">
        <v>0</v>
      </c>
      <c r="L1093" s="112"/>
      <c r="M1093" s="112">
        <v>0</v>
      </c>
      <c r="N1093" s="112"/>
      <c r="O1093" s="135"/>
      <c r="P1093" s="112"/>
      <c r="Q1093" s="112"/>
      <c r="R1093" s="112"/>
    </row>
    <row r="1094" spans="1:18" s="113" customFormat="1" ht="12" customHeight="1">
      <c r="A1094" s="110" t="s">
        <v>167</v>
      </c>
      <c r="B1094" s="110" t="s">
        <v>43</v>
      </c>
      <c r="C1094" s="228">
        <v>5130911102</v>
      </c>
      <c r="D1094" s="229" t="s">
        <v>416</v>
      </c>
      <c r="E1094" s="111" t="s">
        <v>6</v>
      </c>
      <c r="F1094" s="111" t="s">
        <v>251</v>
      </c>
      <c r="G1094" s="135">
        <v>2953400</v>
      </c>
      <c r="H1094" s="112"/>
      <c r="I1094" s="112">
        <v>424.45</v>
      </c>
      <c r="J1094" s="112"/>
      <c r="K1094" s="135">
        <v>2109500</v>
      </c>
      <c r="L1094" s="112"/>
      <c r="M1094" s="112">
        <v>303.33</v>
      </c>
      <c r="N1094" s="112"/>
      <c r="O1094" s="135"/>
      <c r="P1094" s="112"/>
      <c r="Q1094" s="112"/>
      <c r="R1094" s="112"/>
    </row>
    <row r="1095" spans="1:18" s="113" customFormat="1" ht="12" customHeight="1">
      <c r="A1095" s="110" t="s">
        <v>167</v>
      </c>
      <c r="B1095" s="110"/>
      <c r="C1095" s="228">
        <v>5130911103</v>
      </c>
      <c r="D1095" s="229" t="s">
        <v>959</v>
      </c>
      <c r="E1095" s="111" t="s">
        <v>6</v>
      </c>
      <c r="F1095" s="111" t="s">
        <v>251</v>
      </c>
      <c r="G1095" s="135">
        <v>0</v>
      </c>
      <c r="H1095" s="112"/>
      <c r="I1095" s="112">
        <v>0</v>
      </c>
      <c r="J1095" s="112"/>
      <c r="K1095" s="135">
        <v>0</v>
      </c>
      <c r="L1095" s="112"/>
      <c r="M1095" s="112">
        <v>0</v>
      </c>
      <c r="N1095" s="112"/>
      <c r="O1095" s="135"/>
      <c r="P1095" s="112"/>
      <c r="Q1095" s="112"/>
      <c r="R1095" s="112"/>
    </row>
    <row r="1096" spans="1:18" s="113" customFormat="1" ht="12" customHeight="1">
      <c r="A1096" s="110" t="s">
        <v>167</v>
      </c>
      <c r="B1096" s="110" t="s">
        <v>43</v>
      </c>
      <c r="C1096" s="228">
        <v>5130911104</v>
      </c>
      <c r="D1096" s="229" t="s">
        <v>417</v>
      </c>
      <c r="E1096" s="111" t="s">
        <v>6</v>
      </c>
      <c r="F1096" s="111" t="s">
        <v>251</v>
      </c>
      <c r="G1096" s="135">
        <v>0</v>
      </c>
      <c r="H1096" s="112"/>
      <c r="I1096" s="112">
        <v>0</v>
      </c>
      <c r="J1096" s="112"/>
      <c r="K1096" s="135">
        <v>6976000</v>
      </c>
      <c r="L1096" s="112"/>
      <c r="M1096" s="112">
        <v>1001.52</v>
      </c>
      <c r="N1096" s="112"/>
      <c r="O1096" s="135"/>
      <c r="P1096" s="112"/>
      <c r="Q1096" s="112"/>
      <c r="R1096" s="112"/>
    </row>
    <row r="1097" spans="1:18" s="113" customFormat="1" ht="12" customHeight="1">
      <c r="A1097" s="110" t="s">
        <v>167</v>
      </c>
      <c r="B1097" s="110"/>
      <c r="C1097" s="228">
        <v>51310</v>
      </c>
      <c r="D1097" s="229" t="s">
        <v>215</v>
      </c>
      <c r="E1097" s="111" t="s">
        <v>6</v>
      </c>
      <c r="F1097" s="111" t="s">
        <v>250</v>
      </c>
      <c r="G1097" s="135">
        <v>0</v>
      </c>
      <c r="H1097" s="112"/>
      <c r="I1097" s="112">
        <v>0</v>
      </c>
      <c r="J1097" s="112"/>
      <c r="K1097" s="135">
        <v>0</v>
      </c>
      <c r="L1097" s="112"/>
      <c r="M1097" s="112">
        <v>0</v>
      </c>
      <c r="N1097" s="112"/>
      <c r="O1097" s="135"/>
      <c r="P1097" s="112"/>
      <c r="Q1097" s="112"/>
      <c r="R1097" s="112"/>
    </row>
    <row r="1098" spans="1:18" s="113" customFormat="1" ht="12" customHeight="1">
      <c r="A1098" s="110" t="s">
        <v>167</v>
      </c>
      <c r="B1098" s="110"/>
      <c r="C1098" s="228">
        <v>513101</v>
      </c>
      <c r="D1098" s="229" t="s">
        <v>215</v>
      </c>
      <c r="E1098" s="111" t="s">
        <v>6</v>
      </c>
      <c r="F1098" s="111" t="s">
        <v>250</v>
      </c>
      <c r="G1098" s="135">
        <v>0</v>
      </c>
      <c r="H1098" s="112"/>
      <c r="I1098" s="112">
        <v>0</v>
      </c>
      <c r="J1098" s="112"/>
      <c r="K1098" s="135">
        <v>0</v>
      </c>
      <c r="L1098" s="112"/>
      <c r="M1098" s="112">
        <v>0</v>
      </c>
      <c r="N1098" s="112"/>
      <c r="O1098" s="135"/>
      <c r="P1098" s="112"/>
      <c r="Q1098" s="112"/>
      <c r="R1098" s="112"/>
    </row>
    <row r="1099" spans="1:18" s="113" customFormat="1" ht="12" customHeight="1">
      <c r="A1099" s="110" t="s">
        <v>167</v>
      </c>
      <c r="B1099" s="110"/>
      <c r="C1099" s="228">
        <v>5131011</v>
      </c>
      <c r="D1099" s="229" t="s">
        <v>215</v>
      </c>
      <c r="E1099" s="111" t="s">
        <v>6</v>
      </c>
      <c r="F1099" s="111" t="s">
        <v>250</v>
      </c>
      <c r="G1099" s="135">
        <v>0</v>
      </c>
      <c r="H1099" s="112"/>
      <c r="I1099" s="112">
        <v>0</v>
      </c>
      <c r="J1099" s="112"/>
      <c r="K1099" s="135">
        <v>0</v>
      </c>
      <c r="L1099" s="112"/>
      <c r="M1099" s="112">
        <v>0</v>
      </c>
      <c r="N1099" s="112"/>
      <c r="O1099" s="135"/>
      <c r="P1099" s="112"/>
      <c r="Q1099" s="112"/>
      <c r="R1099" s="112"/>
    </row>
    <row r="1100" spans="1:18" s="113" customFormat="1" ht="12" customHeight="1">
      <c r="A1100" s="110" t="s">
        <v>167</v>
      </c>
      <c r="B1100" s="110"/>
      <c r="C1100" s="228">
        <v>51310111</v>
      </c>
      <c r="D1100" s="229" t="s">
        <v>215</v>
      </c>
      <c r="E1100" s="111" t="s">
        <v>6</v>
      </c>
      <c r="F1100" s="111" t="s">
        <v>250</v>
      </c>
      <c r="G1100" s="135">
        <v>0</v>
      </c>
      <c r="H1100" s="112"/>
      <c r="I1100" s="112">
        <v>0</v>
      </c>
      <c r="J1100" s="112"/>
      <c r="K1100" s="135">
        <v>0</v>
      </c>
      <c r="L1100" s="112"/>
      <c r="M1100" s="112">
        <v>0</v>
      </c>
      <c r="N1100" s="112"/>
      <c r="O1100" s="135"/>
      <c r="P1100" s="112"/>
      <c r="Q1100" s="112"/>
      <c r="R1100" s="112"/>
    </row>
    <row r="1101" spans="1:18" s="113" customFormat="1" ht="12" customHeight="1">
      <c r="A1101" s="110" t="s">
        <v>167</v>
      </c>
      <c r="B1101" s="110"/>
      <c r="C1101" s="228">
        <v>5131011101</v>
      </c>
      <c r="D1101" s="229" t="s">
        <v>960</v>
      </c>
      <c r="E1101" s="111" t="s">
        <v>6</v>
      </c>
      <c r="F1101" s="111" t="s">
        <v>251</v>
      </c>
      <c r="G1101" s="135">
        <v>0</v>
      </c>
      <c r="H1101" s="112"/>
      <c r="I1101" s="112">
        <v>0</v>
      </c>
      <c r="J1101" s="112"/>
      <c r="K1101" s="135">
        <v>0</v>
      </c>
      <c r="L1101" s="112"/>
      <c r="M1101" s="112">
        <v>0</v>
      </c>
      <c r="N1101" s="112"/>
      <c r="O1101" s="135"/>
      <c r="P1101" s="112"/>
      <c r="Q1101" s="112"/>
      <c r="R1101" s="112"/>
    </row>
    <row r="1102" spans="1:18" s="113" customFormat="1" ht="12" customHeight="1">
      <c r="A1102" s="110" t="s">
        <v>167</v>
      </c>
      <c r="B1102" s="110" t="s">
        <v>42</v>
      </c>
      <c r="C1102" s="228">
        <v>5131011102</v>
      </c>
      <c r="D1102" s="229" t="s">
        <v>961</v>
      </c>
      <c r="E1102" s="111" t="s">
        <v>6</v>
      </c>
      <c r="F1102" s="111" t="s">
        <v>251</v>
      </c>
      <c r="G1102" s="135">
        <v>3381095</v>
      </c>
      <c r="H1102" s="112"/>
      <c r="I1102" s="112">
        <v>515.28000000000009</v>
      </c>
      <c r="J1102" s="112"/>
      <c r="K1102" s="135">
        <v>981818</v>
      </c>
      <c r="L1102" s="112"/>
      <c r="M1102" s="112">
        <v>143.30000000000001</v>
      </c>
      <c r="N1102" s="112"/>
      <c r="O1102" s="135"/>
      <c r="P1102" s="112"/>
      <c r="Q1102" s="112"/>
      <c r="R1102" s="112"/>
    </row>
    <row r="1103" spans="1:18" s="113" customFormat="1" ht="12" customHeight="1">
      <c r="A1103" s="110" t="s">
        <v>167</v>
      </c>
      <c r="B1103" s="110"/>
      <c r="C1103" s="228">
        <v>5131011103</v>
      </c>
      <c r="D1103" s="229" t="s">
        <v>962</v>
      </c>
      <c r="E1103" s="111" t="s">
        <v>6</v>
      </c>
      <c r="F1103" s="111" t="s">
        <v>251</v>
      </c>
      <c r="G1103" s="135">
        <v>0</v>
      </c>
      <c r="H1103" s="112"/>
      <c r="I1103" s="112">
        <v>0</v>
      </c>
      <c r="J1103" s="112"/>
      <c r="K1103" s="135">
        <v>0</v>
      </c>
      <c r="L1103" s="112"/>
      <c r="M1103" s="112">
        <v>0</v>
      </c>
      <c r="N1103" s="112"/>
      <c r="O1103" s="135"/>
      <c r="P1103" s="112"/>
      <c r="Q1103" s="112"/>
      <c r="R1103" s="112"/>
    </row>
    <row r="1104" spans="1:18" s="113" customFormat="1" ht="12" customHeight="1">
      <c r="A1104" s="110" t="s">
        <v>167</v>
      </c>
      <c r="B1104" s="110" t="s">
        <v>42</v>
      </c>
      <c r="C1104" s="228">
        <v>5131011104</v>
      </c>
      <c r="D1104" s="229" t="s">
        <v>963</v>
      </c>
      <c r="E1104" s="111" t="s">
        <v>6</v>
      </c>
      <c r="F1104" s="111" t="s">
        <v>251</v>
      </c>
      <c r="G1104" s="135">
        <v>327273</v>
      </c>
      <c r="H1104" s="112"/>
      <c r="I1104" s="112">
        <v>48.18</v>
      </c>
      <c r="J1104" s="112"/>
      <c r="K1104" s="135">
        <v>0</v>
      </c>
      <c r="L1104" s="112"/>
      <c r="M1104" s="112">
        <v>0</v>
      </c>
      <c r="N1104" s="112"/>
      <c r="O1104" s="135"/>
      <c r="P1104" s="112"/>
      <c r="Q1104" s="112"/>
      <c r="R1104" s="112"/>
    </row>
    <row r="1105" spans="1:18" s="113" customFormat="1" ht="12" customHeight="1">
      <c r="A1105" s="110" t="s">
        <v>167</v>
      </c>
      <c r="B1105" s="110"/>
      <c r="C1105" s="228">
        <v>5131011105</v>
      </c>
      <c r="D1105" s="229" t="s">
        <v>964</v>
      </c>
      <c r="E1105" s="111" t="s">
        <v>6</v>
      </c>
      <c r="F1105" s="111" t="s">
        <v>251</v>
      </c>
      <c r="G1105" s="135">
        <v>0</v>
      </c>
      <c r="H1105" s="112"/>
      <c r="I1105" s="112">
        <v>0</v>
      </c>
      <c r="J1105" s="112"/>
      <c r="K1105" s="135">
        <v>0</v>
      </c>
      <c r="L1105" s="112"/>
      <c r="M1105" s="112">
        <v>0</v>
      </c>
      <c r="N1105" s="112"/>
      <c r="O1105" s="135"/>
      <c r="P1105" s="112"/>
      <c r="Q1105" s="112"/>
      <c r="R1105" s="112"/>
    </row>
    <row r="1106" spans="1:18" s="113" customFormat="1" ht="12" customHeight="1">
      <c r="A1106" s="110" t="s">
        <v>167</v>
      </c>
      <c r="B1106" s="110" t="s">
        <v>42</v>
      </c>
      <c r="C1106" s="228">
        <v>5131011106</v>
      </c>
      <c r="D1106" s="229" t="s">
        <v>418</v>
      </c>
      <c r="E1106" s="111" t="s">
        <v>6</v>
      </c>
      <c r="F1106" s="111" t="s">
        <v>251</v>
      </c>
      <c r="G1106" s="135">
        <v>3090909</v>
      </c>
      <c r="H1106" s="112"/>
      <c r="I1106" s="112">
        <v>448.51</v>
      </c>
      <c r="J1106" s="112"/>
      <c r="K1106" s="135">
        <v>3890000</v>
      </c>
      <c r="L1106" s="112"/>
      <c r="M1106" s="112">
        <v>553.49</v>
      </c>
      <c r="N1106" s="112"/>
      <c r="O1106" s="135"/>
      <c r="P1106" s="112"/>
      <c r="Q1106" s="112"/>
      <c r="R1106" s="112"/>
    </row>
    <row r="1107" spans="1:18" s="113" customFormat="1" ht="12" customHeight="1">
      <c r="A1107" s="110" t="s">
        <v>167</v>
      </c>
      <c r="B1107" s="110"/>
      <c r="C1107" s="228">
        <v>5131011107</v>
      </c>
      <c r="D1107" s="229" t="s">
        <v>760</v>
      </c>
      <c r="E1107" s="111" t="s">
        <v>6</v>
      </c>
      <c r="F1107" s="111" t="s">
        <v>251</v>
      </c>
      <c r="G1107" s="135">
        <v>0</v>
      </c>
      <c r="H1107" s="112"/>
      <c r="I1107" s="112">
        <v>0</v>
      </c>
      <c r="J1107" s="112"/>
      <c r="K1107" s="135">
        <v>953455</v>
      </c>
      <c r="L1107" s="112"/>
      <c r="M1107" s="112">
        <v>135.47999999999999</v>
      </c>
      <c r="N1107" s="112"/>
      <c r="O1107" s="135"/>
      <c r="P1107" s="112"/>
      <c r="Q1107" s="112"/>
      <c r="R1107" s="112"/>
    </row>
    <row r="1108" spans="1:18" s="113" customFormat="1" ht="12" customHeight="1">
      <c r="A1108" s="110" t="s">
        <v>167</v>
      </c>
      <c r="B1108" s="110"/>
      <c r="C1108" s="228">
        <v>5131011108</v>
      </c>
      <c r="D1108" s="229" t="s">
        <v>965</v>
      </c>
      <c r="E1108" s="111" t="s">
        <v>6</v>
      </c>
      <c r="F1108" s="111" t="s">
        <v>251</v>
      </c>
      <c r="G1108" s="135">
        <v>0</v>
      </c>
      <c r="H1108" s="112"/>
      <c r="I1108" s="112">
        <v>0</v>
      </c>
      <c r="J1108" s="112"/>
      <c r="K1108" s="135">
        <v>0</v>
      </c>
      <c r="L1108" s="112"/>
      <c r="M1108" s="112">
        <v>0</v>
      </c>
      <c r="N1108" s="112"/>
      <c r="O1108" s="135"/>
      <c r="P1108" s="112"/>
      <c r="Q1108" s="112"/>
      <c r="R1108" s="112"/>
    </row>
    <row r="1109" spans="1:18" s="113" customFormat="1" ht="12" customHeight="1">
      <c r="A1109" s="110" t="s">
        <v>167</v>
      </c>
      <c r="B1109" s="110"/>
      <c r="C1109" s="228">
        <v>5131011109</v>
      </c>
      <c r="D1109" s="229" t="s">
        <v>966</v>
      </c>
      <c r="E1109" s="111" t="s">
        <v>6</v>
      </c>
      <c r="F1109" s="111" t="s">
        <v>251</v>
      </c>
      <c r="G1109" s="135">
        <v>0</v>
      </c>
      <c r="H1109" s="112"/>
      <c r="I1109" s="112">
        <v>0</v>
      </c>
      <c r="J1109" s="112"/>
      <c r="K1109" s="135">
        <v>0</v>
      </c>
      <c r="L1109" s="112"/>
      <c r="M1109" s="112">
        <v>0</v>
      </c>
      <c r="N1109" s="112"/>
      <c r="O1109" s="135"/>
      <c r="P1109" s="112"/>
      <c r="Q1109" s="112"/>
      <c r="R1109" s="112"/>
    </row>
    <row r="1110" spans="1:18" s="113" customFormat="1" ht="12" customHeight="1">
      <c r="A1110" s="110" t="s">
        <v>167</v>
      </c>
      <c r="B1110" s="110"/>
      <c r="C1110" s="228">
        <v>513101111</v>
      </c>
      <c r="D1110" s="229" t="s">
        <v>215</v>
      </c>
      <c r="E1110" s="111" t="s">
        <v>6</v>
      </c>
      <c r="F1110" s="111" t="s">
        <v>250</v>
      </c>
      <c r="G1110" s="135">
        <v>0</v>
      </c>
      <c r="H1110" s="112"/>
      <c r="I1110" s="112">
        <v>0</v>
      </c>
      <c r="J1110" s="112"/>
      <c r="K1110" s="135">
        <v>0</v>
      </c>
      <c r="L1110" s="112"/>
      <c r="M1110" s="112">
        <v>0</v>
      </c>
      <c r="N1110" s="112"/>
      <c r="O1110" s="135"/>
      <c r="P1110" s="112"/>
      <c r="Q1110" s="112"/>
      <c r="R1110" s="112"/>
    </row>
    <row r="1111" spans="1:18" s="113" customFormat="1" ht="12" customHeight="1">
      <c r="A1111" s="110" t="s">
        <v>167</v>
      </c>
      <c r="B1111" s="110"/>
      <c r="C1111" s="228">
        <v>5131011110</v>
      </c>
      <c r="D1111" s="229" t="s">
        <v>159</v>
      </c>
      <c r="E1111" s="111" t="s">
        <v>6</v>
      </c>
      <c r="F1111" s="111" t="s">
        <v>251</v>
      </c>
      <c r="G1111" s="135">
        <v>0</v>
      </c>
      <c r="H1111" s="112"/>
      <c r="I1111" s="112">
        <v>0</v>
      </c>
      <c r="J1111" s="112"/>
      <c r="K1111" s="135">
        <v>0</v>
      </c>
      <c r="L1111" s="112"/>
      <c r="M1111" s="112">
        <v>0</v>
      </c>
      <c r="N1111" s="112"/>
      <c r="O1111" s="135"/>
      <c r="P1111" s="112"/>
      <c r="Q1111" s="112"/>
      <c r="R1111" s="112"/>
    </row>
    <row r="1112" spans="1:18" s="113" customFormat="1" ht="12" customHeight="1">
      <c r="A1112" s="110" t="s">
        <v>167</v>
      </c>
      <c r="B1112" s="110"/>
      <c r="C1112" s="228">
        <v>5131011111</v>
      </c>
      <c r="D1112" s="229" t="s">
        <v>967</v>
      </c>
      <c r="E1112" s="111" t="s">
        <v>6</v>
      </c>
      <c r="F1112" s="111" t="s">
        <v>251</v>
      </c>
      <c r="G1112" s="135">
        <v>0</v>
      </c>
      <c r="H1112" s="112"/>
      <c r="I1112" s="112">
        <v>0</v>
      </c>
      <c r="J1112" s="112"/>
      <c r="K1112" s="135">
        <v>0</v>
      </c>
      <c r="L1112" s="112"/>
      <c r="M1112" s="112">
        <v>0</v>
      </c>
      <c r="N1112" s="112"/>
      <c r="O1112" s="135"/>
      <c r="P1112" s="112"/>
      <c r="Q1112" s="112"/>
      <c r="R1112" s="112"/>
    </row>
    <row r="1113" spans="1:18" s="113" customFormat="1" ht="12" customHeight="1">
      <c r="A1113" s="110" t="s">
        <v>167</v>
      </c>
      <c r="B1113" s="110"/>
      <c r="C1113" s="228">
        <v>5131011112</v>
      </c>
      <c r="D1113" s="229" t="s">
        <v>968</v>
      </c>
      <c r="E1113" s="111" t="s">
        <v>6</v>
      </c>
      <c r="F1113" s="111" t="s">
        <v>251</v>
      </c>
      <c r="G1113" s="135">
        <v>0</v>
      </c>
      <c r="H1113" s="112"/>
      <c r="I1113" s="112">
        <v>0</v>
      </c>
      <c r="J1113" s="112"/>
      <c r="K1113" s="135">
        <v>0</v>
      </c>
      <c r="L1113" s="112"/>
      <c r="M1113" s="112">
        <v>0</v>
      </c>
      <c r="N1113" s="112"/>
      <c r="O1113" s="135"/>
      <c r="P1113" s="112"/>
      <c r="Q1113" s="112"/>
      <c r="R1113" s="112"/>
    </row>
    <row r="1114" spans="1:18" s="113" customFormat="1" ht="12" customHeight="1">
      <c r="A1114" s="110" t="s">
        <v>167</v>
      </c>
      <c r="B1114" s="110"/>
      <c r="C1114" s="228">
        <v>5131011113</v>
      </c>
      <c r="D1114" s="229" t="s">
        <v>969</v>
      </c>
      <c r="E1114" s="111" t="s">
        <v>6</v>
      </c>
      <c r="F1114" s="111" t="s">
        <v>251</v>
      </c>
      <c r="G1114" s="135">
        <v>0</v>
      </c>
      <c r="H1114" s="112"/>
      <c r="I1114" s="112">
        <v>0</v>
      </c>
      <c r="J1114" s="112"/>
      <c r="K1114" s="135">
        <v>0</v>
      </c>
      <c r="L1114" s="112"/>
      <c r="M1114" s="112">
        <v>0</v>
      </c>
      <c r="N1114" s="112"/>
      <c r="O1114" s="135"/>
      <c r="P1114" s="112"/>
      <c r="Q1114" s="112"/>
      <c r="R1114" s="112"/>
    </row>
    <row r="1115" spans="1:18" s="113" customFormat="1" ht="12" customHeight="1">
      <c r="A1115" s="110" t="s">
        <v>167</v>
      </c>
      <c r="B1115" s="110" t="s">
        <v>42</v>
      </c>
      <c r="C1115" s="228">
        <v>5131011114</v>
      </c>
      <c r="D1115" s="229" t="s">
        <v>970</v>
      </c>
      <c r="E1115" s="111" t="s">
        <v>6</v>
      </c>
      <c r="F1115" s="111" t="s">
        <v>251</v>
      </c>
      <c r="G1115" s="135">
        <v>175238</v>
      </c>
      <c r="H1115" s="112"/>
      <c r="I1115" s="112">
        <v>26.46</v>
      </c>
      <c r="J1115" s="112"/>
      <c r="K1115" s="135">
        <v>0</v>
      </c>
      <c r="L1115" s="112"/>
      <c r="M1115" s="112">
        <v>0</v>
      </c>
      <c r="N1115" s="112"/>
      <c r="O1115" s="135"/>
      <c r="P1115" s="112"/>
      <c r="Q1115" s="112"/>
      <c r="R1115" s="112"/>
    </row>
    <row r="1116" spans="1:18" s="113" customFormat="1" ht="12" customHeight="1">
      <c r="A1116" s="110" t="s">
        <v>167</v>
      </c>
      <c r="B1116" s="110" t="s">
        <v>1345</v>
      </c>
      <c r="C1116" s="228">
        <v>5131011199</v>
      </c>
      <c r="D1116" s="229" t="s">
        <v>419</v>
      </c>
      <c r="E1116" s="111" t="s">
        <v>6</v>
      </c>
      <c r="F1116" s="111" t="s">
        <v>251</v>
      </c>
      <c r="G1116" s="135">
        <v>15000</v>
      </c>
      <c r="H1116" s="112"/>
      <c r="I1116" s="112">
        <v>2.14</v>
      </c>
      <c r="J1116" s="112"/>
      <c r="K1116" s="135">
        <v>11705890</v>
      </c>
      <c r="L1116" s="112"/>
      <c r="M1116" s="112">
        <v>1680.61</v>
      </c>
      <c r="N1116" s="112"/>
      <c r="O1116" s="135"/>
      <c r="P1116" s="112"/>
      <c r="Q1116" s="112"/>
      <c r="R1116" s="112"/>
    </row>
    <row r="1117" spans="1:18" s="113" customFormat="1" ht="12" customHeight="1">
      <c r="A1117" s="110" t="s">
        <v>167</v>
      </c>
      <c r="B1117" s="110"/>
      <c r="C1117" s="228">
        <v>514</v>
      </c>
      <c r="D1117" s="229" t="s">
        <v>473</v>
      </c>
      <c r="E1117" s="111" t="s">
        <v>6</v>
      </c>
      <c r="F1117" s="111" t="s">
        <v>250</v>
      </c>
      <c r="G1117" s="135">
        <v>0</v>
      </c>
      <c r="H1117" s="112"/>
      <c r="I1117" s="112">
        <v>0</v>
      </c>
      <c r="J1117" s="112"/>
      <c r="K1117" s="135">
        <v>0</v>
      </c>
      <c r="L1117" s="112"/>
      <c r="M1117" s="112">
        <v>0</v>
      </c>
      <c r="N1117" s="112"/>
      <c r="O1117" s="135"/>
      <c r="P1117" s="112"/>
      <c r="Q1117" s="112"/>
      <c r="R1117" s="112"/>
    </row>
    <row r="1118" spans="1:18" s="113" customFormat="1" ht="12" customHeight="1">
      <c r="A1118" s="110" t="s">
        <v>167</v>
      </c>
      <c r="B1118" s="110"/>
      <c r="C1118" s="228">
        <v>51401</v>
      </c>
      <c r="D1118" s="229" t="s">
        <v>474</v>
      </c>
      <c r="E1118" s="111" t="s">
        <v>6</v>
      </c>
      <c r="F1118" s="111" t="s">
        <v>250</v>
      </c>
      <c r="G1118" s="135">
        <v>0</v>
      </c>
      <c r="H1118" s="112"/>
      <c r="I1118" s="112">
        <v>0</v>
      </c>
      <c r="J1118" s="112"/>
      <c r="K1118" s="135">
        <v>0</v>
      </c>
      <c r="L1118" s="112"/>
      <c r="M1118" s="112">
        <v>0</v>
      </c>
      <c r="N1118" s="112"/>
      <c r="O1118" s="135"/>
      <c r="P1118" s="112"/>
      <c r="Q1118" s="112"/>
      <c r="R1118" s="112"/>
    </row>
    <row r="1119" spans="1:18" s="113" customFormat="1" ht="12" customHeight="1">
      <c r="A1119" s="110" t="s">
        <v>167</v>
      </c>
      <c r="B1119" s="110"/>
      <c r="C1119" s="228">
        <v>514011</v>
      </c>
      <c r="D1119" s="229" t="s">
        <v>474</v>
      </c>
      <c r="E1119" s="111" t="s">
        <v>6</v>
      </c>
      <c r="F1119" s="111" t="s">
        <v>250</v>
      </c>
      <c r="G1119" s="135">
        <v>0</v>
      </c>
      <c r="H1119" s="112"/>
      <c r="I1119" s="112">
        <v>0</v>
      </c>
      <c r="J1119" s="112"/>
      <c r="K1119" s="135">
        <v>0</v>
      </c>
      <c r="L1119" s="112"/>
      <c r="M1119" s="112">
        <v>0</v>
      </c>
      <c r="N1119" s="112"/>
      <c r="O1119" s="135"/>
      <c r="P1119" s="112"/>
      <c r="Q1119" s="112"/>
      <c r="R1119" s="112"/>
    </row>
    <row r="1120" spans="1:18" s="113" customFormat="1" ht="12" customHeight="1">
      <c r="A1120" s="110" t="s">
        <v>167</v>
      </c>
      <c r="B1120" s="110"/>
      <c r="C1120" s="228">
        <v>5140111</v>
      </c>
      <c r="D1120" s="229" t="s">
        <v>474</v>
      </c>
      <c r="E1120" s="111" t="s">
        <v>6</v>
      </c>
      <c r="F1120" s="111" t="s">
        <v>250</v>
      </c>
      <c r="G1120" s="135">
        <v>0</v>
      </c>
      <c r="H1120" s="112"/>
      <c r="I1120" s="112">
        <v>0</v>
      </c>
      <c r="J1120" s="112"/>
      <c r="K1120" s="135">
        <v>0</v>
      </c>
      <c r="L1120" s="112"/>
      <c r="M1120" s="112">
        <v>0</v>
      </c>
      <c r="N1120" s="112"/>
      <c r="O1120" s="135"/>
      <c r="P1120" s="112"/>
      <c r="Q1120" s="112"/>
      <c r="R1120" s="112"/>
    </row>
    <row r="1121" spans="1:18" s="113" customFormat="1" ht="12" customHeight="1">
      <c r="A1121" s="110" t="s">
        <v>167</v>
      </c>
      <c r="B1121" s="110"/>
      <c r="C1121" s="228">
        <v>51401111</v>
      </c>
      <c r="D1121" s="229" t="s">
        <v>160</v>
      </c>
      <c r="E1121" s="111" t="s">
        <v>6</v>
      </c>
      <c r="F1121" s="111" t="s">
        <v>250</v>
      </c>
      <c r="G1121" s="135">
        <v>0</v>
      </c>
      <c r="H1121" s="112"/>
      <c r="I1121" s="112">
        <v>0</v>
      </c>
      <c r="J1121" s="112"/>
      <c r="K1121" s="135">
        <v>0</v>
      </c>
      <c r="L1121" s="112"/>
      <c r="M1121" s="112">
        <v>0</v>
      </c>
      <c r="N1121" s="112"/>
      <c r="O1121" s="135"/>
      <c r="P1121" s="112"/>
      <c r="Q1121" s="112"/>
      <c r="R1121" s="112"/>
    </row>
    <row r="1122" spans="1:18" s="113" customFormat="1" ht="12" customHeight="1">
      <c r="A1122" s="110" t="s">
        <v>167</v>
      </c>
      <c r="B1122" s="110"/>
      <c r="C1122" s="228">
        <v>5140111101</v>
      </c>
      <c r="D1122" s="229" t="s">
        <v>160</v>
      </c>
      <c r="E1122" s="111" t="s">
        <v>6</v>
      </c>
      <c r="F1122" s="111" t="s">
        <v>251</v>
      </c>
      <c r="G1122" s="135">
        <v>0</v>
      </c>
      <c r="H1122" s="112"/>
      <c r="I1122" s="112">
        <v>0</v>
      </c>
      <c r="J1122" s="112"/>
      <c r="K1122" s="135">
        <v>0</v>
      </c>
      <c r="L1122" s="112"/>
      <c r="M1122" s="112">
        <v>0</v>
      </c>
      <c r="N1122" s="112"/>
      <c r="O1122" s="135"/>
      <c r="P1122" s="112"/>
      <c r="Q1122" s="112"/>
      <c r="R1122" s="112"/>
    </row>
    <row r="1123" spans="1:18" s="113" customFormat="1" ht="12" customHeight="1">
      <c r="A1123" s="110" t="s">
        <v>167</v>
      </c>
      <c r="B1123" s="110"/>
      <c r="C1123" s="228">
        <v>5140111102</v>
      </c>
      <c r="D1123" s="229" t="s">
        <v>971</v>
      </c>
      <c r="E1123" s="111" t="s">
        <v>6</v>
      </c>
      <c r="F1123" s="111" t="s">
        <v>251</v>
      </c>
      <c r="G1123" s="135">
        <v>0</v>
      </c>
      <c r="H1123" s="112"/>
      <c r="I1123" s="112">
        <v>0</v>
      </c>
      <c r="J1123" s="112"/>
      <c r="K1123" s="135">
        <v>0</v>
      </c>
      <c r="L1123" s="112"/>
      <c r="M1123" s="112">
        <v>0</v>
      </c>
      <c r="N1123" s="112"/>
      <c r="O1123" s="135"/>
      <c r="P1123" s="112"/>
      <c r="Q1123" s="112"/>
      <c r="R1123" s="112"/>
    </row>
    <row r="1124" spans="1:18" s="113" customFormat="1" ht="12" customHeight="1">
      <c r="A1124" s="110" t="s">
        <v>167</v>
      </c>
      <c r="B1124" s="110"/>
      <c r="C1124" s="228">
        <v>51401112</v>
      </c>
      <c r="D1124" s="229" t="s">
        <v>70</v>
      </c>
      <c r="E1124" s="111" t="s">
        <v>6</v>
      </c>
      <c r="F1124" s="111" t="s">
        <v>250</v>
      </c>
      <c r="G1124" s="135">
        <v>0</v>
      </c>
      <c r="H1124" s="112"/>
      <c r="I1124" s="112">
        <v>0</v>
      </c>
      <c r="J1124" s="112"/>
      <c r="K1124" s="135">
        <v>0</v>
      </c>
      <c r="L1124" s="112"/>
      <c r="M1124" s="112">
        <v>0</v>
      </c>
      <c r="N1124" s="112"/>
      <c r="O1124" s="135"/>
      <c r="P1124" s="112"/>
      <c r="Q1124" s="112"/>
      <c r="R1124" s="112"/>
    </row>
    <row r="1125" spans="1:18" s="113" customFormat="1" ht="12" customHeight="1">
      <c r="A1125" s="110" t="s">
        <v>167</v>
      </c>
      <c r="B1125" s="110" t="s">
        <v>1345</v>
      </c>
      <c r="C1125" s="228">
        <v>5140111201</v>
      </c>
      <c r="D1125" s="229" t="s">
        <v>420</v>
      </c>
      <c r="E1125" s="111" t="s">
        <v>6</v>
      </c>
      <c r="F1125" s="111" t="s">
        <v>251</v>
      </c>
      <c r="G1125" s="135">
        <v>200000</v>
      </c>
      <c r="H1125" s="112"/>
      <c r="I1125" s="112">
        <v>31.43</v>
      </c>
      <c r="J1125" s="112"/>
      <c r="K1125" s="135">
        <v>12272533</v>
      </c>
      <c r="L1125" s="112"/>
      <c r="M1125" s="112">
        <v>1750.84</v>
      </c>
      <c r="N1125" s="112"/>
      <c r="O1125" s="135"/>
      <c r="P1125" s="112"/>
      <c r="Q1125" s="112"/>
      <c r="R1125" s="112"/>
    </row>
    <row r="1126" spans="1:18" s="113" customFormat="1" ht="12" customHeight="1">
      <c r="A1126" s="110" t="s">
        <v>167</v>
      </c>
      <c r="B1126" s="110"/>
      <c r="C1126" s="228">
        <v>5140111202</v>
      </c>
      <c r="D1126" s="229" t="s">
        <v>420</v>
      </c>
      <c r="E1126" s="111" t="s">
        <v>6</v>
      </c>
      <c r="F1126" s="111" t="s">
        <v>251</v>
      </c>
      <c r="G1126" s="135">
        <v>0</v>
      </c>
      <c r="H1126" s="112"/>
      <c r="I1126" s="112">
        <v>0</v>
      </c>
      <c r="J1126" s="112"/>
      <c r="K1126" s="135">
        <v>0</v>
      </c>
      <c r="L1126" s="112"/>
      <c r="M1126" s="112">
        <v>0</v>
      </c>
      <c r="N1126" s="112"/>
      <c r="O1126" s="135"/>
      <c r="P1126" s="112"/>
      <c r="Q1126" s="112"/>
      <c r="R1126" s="112"/>
    </row>
    <row r="1127" spans="1:18" s="113" customFormat="1" ht="12" customHeight="1">
      <c r="A1127" s="110" t="s">
        <v>167</v>
      </c>
      <c r="B1127" s="110"/>
      <c r="C1127" s="228">
        <v>51401113</v>
      </c>
      <c r="D1127" s="229" t="s">
        <v>475</v>
      </c>
      <c r="E1127" s="111" t="s">
        <v>6</v>
      </c>
      <c r="F1127" s="111" t="s">
        <v>250</v>
      </c>
      <c r="G1127" s="135">
        <v>0</v>
      </c>
      <c r="H1127" s="112"/>
      <c r="I1127" s="112">
        <v>0</v>
      </c>
      <c r="J1127" s="112"/>
      <c r="K1127" s="135">
        <v>0</v>
      </c>
      <c r="L1127" s="112"/>
      <c r="M1127" s="112">
        <v>0</v>
      </c>
      <c r="N1127" s="112"/>
      <c r="O1127" s="135"/>
      <c r="P1127" s="112"/>
      <c r="Q1127" s="112"/>
      <c r="R1127" s="112"/>
    </row>
    <row r="1128" spans="1:18" s="113" customFormat="1" ht="12" customHeight="1">
      <c r="A1128" s="110" t="s">
        <v>167</v>
      </c>
      <c r="B1128" s="110" t="s">
        <v>104</v>
      </c>
      <c r="C1128" s="228">
        <v>5140111301</v>
      </c>
      <c r="D1128" s="229" t="s">
        <v>404</v>
      </c>
      <c r="E1128" s="111" t="s">
        <v>6</v>
      </c>
      <c r="F1128" s="111" t="s">
        <v>251</v>
      </c>
      <c r="G1128" s="135">
        <v>364285010</v>
      </c>
      <c r="H1128" s="112"/>
      <c r="I1128" s="112">
        <v>345429.04</v>
      </c>
      <c r="J1128" s="112"/>
      <c r="K1128" s="135">
        <v>618426853</v>
      </c>
      <c r="L1128" s="112"/>
      <c r="M1128" s="112">
        <v>203836.34</v>
      </c>
      <c r="N1128" s="112"/>
      <c r="O1128" s="135"/>
      <c r="P1128" s="112"/>
      <c r="Q1128" s="112"/>
      <c r="R1128" s="112"/>
    </row>
    <row r="1129" spans="1:18" s="113" customFormat="1" ht="12" customHeight="1">
      <c r="A1129" s="110" t="s">
        <v>167</v>
      </c>
      <c r="B1129" s="110" t="s">
        <v>104</v>
      </c>
      <c r="C1129" s="228">
        <v>5140111302</v>
      </c>
      <c r="D1129" s="229" t="s">
        <v>405</v>
      </c>
      <c r="E1129" s="111" t="s">
        <v>6</v>
      </c>
      <c r="F1129" s="111" t="s">
        <v>251</v>
      </c>
      <c r="G1129" s="135">
        <v>17326941</v>
      </c>
      <c r="H1129" s="112"/>
      <c r="I1129" s="112">
        <v>20273.599999999999</v>
      </c>
      <c r="J1129" s="112"/>
      <c r="K1129" s="135">
        <v>12594165</v>
      </c>
      <c r="L1129" s="112"/>
      <c r="M1129" s="112">
        <v>20125.55</v>
      </c>
      <c r="N1129" s="112"/>
      <c r="O1129" s="135"/>
      <c r="P1129" s="112"/>
      <c r="Q1129" s="112"/>
      <c r="R1129" s="112"/>
    </row>
    <row r="1130" spans="1:18" s="113" customFormat="1" ht="12" customHeight="1">
      <c r="A1130" s="110" t="s">
        <v>167</v>
      </c>
      <c r="B1130" s="110"/>
      <c r="C1130" s="228">
        <v>515</v>
      </c>
      <c r="D1130" s="229" t="s">
        <v>211</v>
      </c>
      <c r="E1130" s="111" t="s">
        <v>6</v>
      </c>
      <c r="F1130" s="111" t="s">
        <v>250</v>
      </c>
      <c r="G1130" s="135">
        <v>0</v>
      </c>
      <c r="H1130" s="112"/>
      <c r="I1130" s="112">
        <v>0</v>
      </c>
      <c r="J1130" s="112"/>
      <c r="K1130" s="135">
        <v>0</v>
      </c>
      <c r="L1130" s="112"/>
      <c r="M1130" s="112">
        <v>0</v>
      </c>
      <c r="N1130" s="112"/>
      <c r="O1130" s="135"/>
      <c r="P1130" s="112"/>
      <c r="Q1130" s="112"/>
      <c r="R1130" s="112"/>
    </row>
    <row r="1131" spans="1:18" s="113" customFormat="1" ht="12" customHeight="1">
      <c r="A1131" s="110" t="s">
        <v>167</v>
      </c>
      <c r="B1131" s="110"/>
      <c r="C1131" s="228">
        <v>51501</v>
      </c>
      <c r="D1131" s="229" t="s">
        <v>476</v>
      </c>
      <c r="E1131" s="111" t="s">
        <v>6</v>
      </c>
      <c r="F1131" s="111" t="s">
        <v>250</v>
      </c>
      <c r="G1131" s="135">
        <v>0</v>
      </c>
      <c r="H1131" s="112"/>
      <c r="I1131" s="112">
        <v>0</v>
      </c>
      <c r="J1131" s="112"/>
      <c r="K1131" s="135">
        <v>0</v>
      </c>
      <c r="L1131" s="112"/>
      <c r="M1131" s="112">
        <v>0</v>
      </c>
      <c r="N1131" s="112"/>
      <c r="O1131" s="135"/>
      <c r="P1131" s="112"/>
      <c r="Q1131" s="112"/>
      <c r="R1131" s="112"/>
    </row>
    <row r="1132" spans="1:18" s="113" customFormat="1" ht="12" customHeight="1">
      <c r="A1132" s="110" t="s">
        <v>167</v>
      </c>
      <c r="B1132" s="110"/>
      <c r="C1132" s="228">
        <v>515011</v>
      </c>
      <c r="D1132" s="229" t="s">
        <v>476</v>
      </c>
      <c r="E1132" s="111" t="s">
        <v>6</v>
      </c>
      <c r="F1132" s="111" t="s">
        <v>250</v>
      </c>
      <c r="G1132" s="135">
        <v>0</v>
      </c>
      <c r="H1132" s="112"/>
      <c r="I1132" s="112">
        <v>0</v>
      </c>
      <c r="J1132" s="112"/>
      <c r="K1132" s="135">
        <v>0</v>
      </c>
      <c r="L1132" s="112"/>
      <c r="M1132" s="112">
        <v>0</v>
      </c>
      <c r="N1132" s="112"/>
      <c r="O1132" s="135"/>
      <c r="P1132" s="112"/>
      <c r="Q1132" s="112"/>
      <c r="R1132" s="112"/>
    </row>
    <row r="1133" spans="1:18" s="113" customFormat="1" ht="12" customHeight="1">
      <c r="A1133" s="110" t="s">
        <v>167</v>
      </c>
      <c r="B1133" s="110"/>
      <c r="C1133" s="228">
        <v>5150111</v>
      </c>
      <c r="D1133" s="229" t="s">
        <v>476</v>
      </c>
      <c r="E1133" s="111" t="s">
        <v>6</v>
      </c>
      <c r="F1133" s="111" t="s">
        <v>250</v>
      </c>
      <c r="G1133" s="135">
        <v>0</v>
      </c>
      <c r="H1133" s="112"/>
      <c r="I1133" s="112">
        <v>0</v>
      </c>
      <c r="J1133" s="112"/>
      <c r="K1133" s="135">
        <v>0</v>
      </c>
      <c r="L1133" s="112"/>
      <c r="M1133" s="112">
        <v>0</v>
      </c>
      <c r="N1133" s="112"/>
      <c r="O1133" s="135"/>
      <c r="P1133" s="112"/>
      <c r="Q1133" s="112"/>
      <c r="R1133" s="112"/>
    </row>
    <row r="1134" spans="1:18" s="113" customFormat="1" ht="12" customHeight="1">
      <c r="A1134" s="110" t="s">
        <v>167</v>
      </c>
      <c r="B1134" s="110"/>
      <c r="C1134" s="228">
        <v>51501111</v>
      </c>
      <c r="D1134" s="229" t="s">
        <v>477</v>
      </c>
      <c r="E1134" s="111" t="s">
        <v>6</v>
      </c>
      <c r="F1134" s="111" t="s">
        <v>250</v>
      </c>
      <c r="G1134" s="135">
        <v>0</v>
      </c>
      <c r="H1134" s="112"/>
      <c r="I1134" s="112">
        <v>0</v>
      </c>
      <c r="J1134" s="112"/>
      <c r="K1134" s="135">
        <v>0</v>
      </c>
      <c r="L1134" s="112"/>
      <c r="M1134" s="112">
        <v>0</v>
      </c>
      <c r="N1134" s="112"/>
      <c r="O1134" s="135"/>
      <c r="P1134" s="112"/>
      <c r="Q1134" s="112"/>
      <c r="R1134" s="112"/>
    </row>
    <row r="1135" spans="1:18" s="113" customFormat="1" ht="12" customHeight="1">
      <c r="A1135" s="110" t="s">
        <v>167</v>
      </c>
      <c r="B1135" s="110" t="s">
        <v>16</v>
      </c>
      <c r="C1135" s="228">
        <v>5150111101</v>
      </c>
      <c r="D1135" s="229" t="s">
        <v>69</v>
      </c>
      <c r="E1135" s="111" t="s">
        <v>6</v>
      </c>
      <c r="F1135" s="111" t="s">
        <v>251</v>
      </c>
      <c r="G1135" s="135">
        <v>27990755</v>
      </c>
      <c r="H1135" s="112"/>
      <c r="I1135" s="112">
        <v>4407.07</v>
      </c>
      <c r="J1135" s="112"/>
      <c r="K1135" s="135">
        <v>0</v>
      </c>
      <c r="L1135" s="112"/>
      <c r="M1135" s="112">
        <v>0</v>
      </c>
      <c r="N1135" s="112"/>
      <c r="O1135" s="135"/>
      <c r="P1135" s="112"/>
      <c r="Q1135" s="112"/>
      <c r="R1135" s="112"/>
    </row>
    <row r="1136" spans="1:18" s="113" customFormat="1" ht="12" customHeight="1">
      <c r="A1136" s="110" t="s">
        <v>167</v>
      </c>
      <c r="B1136" s="110"/>
      <c r="C1136" s="228">
        <v>5150111102</v>
      </c>
      <c r="D1136" s="229" t="s">
        <v>972</v>
      </c>
      <c r="E1136" s="111" t="s">
        <v>6</v>
      </c>
      <c r="F1136" s="111" t="s">
        <v>251</v>
      </c>
      <c r="G1136" s="135">
        <v>0</v>
      </c>
      <c r="H1136" s="112"/>
      <c r="I1136" s="112">
        <v>0</v>
      </c>
      <c r="J1136" s="112"/>
      <c r="K1136" s="135">
        <v>6408612</v>
      </c>
      <c r="L1136" s="112"/>
      <c r="M1136" s="112">
        <v>912.35</v>
      </c>
      <c r="N1136" s="112"/>
      <c r="O1136" s="135"/>
      <c r="P1136" s="112"/>
      <c r="Q1136" s="112"/>
      <c r="R1136" s="112"/>
    </row>
    <row r="1137" spans="1:18" s="113" customFormat="1" ht="12" customHeight="1">
      <c r="A1137" s="110" t="s">
        <v>167</v>
      </c>
      <c r="B1137" s="110" t="s">
        <v>1345</v>
      </c>
      <c r="C1137" s="228">
        <v>5150111103</v>
      </c>
      <c r="D1137" s="229" t="s">
        <v>421</v>
      </c>
      <c r="E1137" s="111" t="s">
        <v>6</v>
      </c>
      <c r="F1137" s="111" t="s">
        <v>251</v>
      </c>
      <c r="G1137" s="135">
        <v>14729818</v>
      </c>
      <c r="H1137" s="112"/>
      <c r="I1137" s="112">
        <v>2250.13</v>
      </c>
      <c r="J1137" s="112"/>
      <c r="K1137" s="135">
        <v>803135</v>
      </c>
      <c r="L1137" s="112"/>
      <c r="M1137" s="112">
        <v>116.49</v>
      </c>
      <c r="N1137" s="112"/>
      <c r="O1137" s="135"/>
      <c r="P1137" s="112"/>
      <c r="Q1137" s="112"/>
      <c r="R1137" s="112"/>
    </row>
    <row r="1138" spans="1:18" s="113" customFormat="1" ht="12" customHeight="1">
      <c r="A1138" s="110" t="s">
        <v>167</v>
      </c>
      <c r="B1138" s="110"/>
      <c r="C1138" s="228">
        <v>51501112</v>
      </c>
      <c r="D1138" s="229" t="s">
        <v>478</v>
      </c>
      <c r="E1138" s="111" t="s">
        <v>6</v>
      </c>
      <c r="F1138" s="111" t="s">
        <v>250</v>
      </c>
      <c r="G1138" s="135">
        <v>0</v>
      </c>
      <c r="H1138" s="112"/>
      <c r="I1138" s="112">
        <v>0</v>
      </c>
      <c r="J1138" s="112"/>
      <c r="K1138" s="135">
        <v>0</v>
      </c>
      <c r="L1138" s="112"/>
      <c r="M1138" s="112">
        <v>0</v>
      </c>
      <c r="N1138" s="112"/>
      <c r="O1138" s="135"/>
      <c r="P1138" s="112"/>
      <c r="Q1138" s="112"/>
      <c r="R1138" s="112"/>
    </row>
    <row r="1139" spans="1:18" s="113" customFormat="1" ht="12" customHeight="1">
      <c r="A1139" s="110" t="s">
        <v>167</v>
      </c>
      <c r="B1139" s="110" t="s">
        <v>1345</v>
      </c>
      <c r="C1139" s="228">
        <v>5150111201</v>
      </c>
      <c r="D1139" s="229" t="s">
        <v>422</v>
      </c>
      <c r="E1139" s="111" t="s">
        <v>6</v>
      </c>
      <c r="F1139" s="111" t="s">
        <v>251</v>
      </c>
      <c r="G1139" s="135">
        <v>42501700</v>
      </c>
      <c r="H1139" s="112"/>
      <c r="I1139" s="112">
        <v>6687.68</v>
      </c>
      <c r="J1139" s="112"/>
      <c r="K1139" s="135">
        <v>587992</v>
      </c>
      <c r="L1139" s="112"/>
      <c r="M1139" s="112">
        <v>84.63</v>
      </c>
      <c r="N1139" s="112"/>
      <c r="O1139" s="135"/>
      <c r="P1139" s="112"/>
      <c r="Q1139" s="112"/>
      <c r="R1139" s="112"/>
    </row>
    <row r="1140" spans="1:18" s="113" customFormat="1" ht="12" customHeight="1">
      <c r="A1140" s="110" t="s">
        <v>167</v>
      </c>
      <c r="B1140" s="110"/>
      <c r="C1140" s="228">
        <v>5150111202</v>
      </c>
      <c r="D1140" s="229" t="s">
        <v>973</v>
      </c>
      <c r="E1140" s="111" t="s">
        <v>163</v>
      </c>
      <c r="F1140" s="111" t="s">
        <v>251</v>
      </c>
      <c r="G1140" s="135">
        <v>0</v>
      </c>
      <c r="H1140" s="112"/>
      <c r="I1140" s="112">
        <v>0</v>
      </c>
      <c r="J1140" s="112"/>
      <c r="K1140" s="135">
        <v>0</v>
      </c>
      <c r="L1140" s="112"/>
      <c r="M1140" s="112">
        <v>0</v>
      </c>
      <c r="N1140" s="112"/>
      <c r="O1140" s="135"/>
      <c r="P1140" s="112"/>
      <c r="Q1140" s="112"/>
      <c r="R1140" s="112"/>
    </row>
    <row r="1141" spans="1:18" s="113" customFormat="1" ht="12" customHeight="1">
      <c r="A1141" s="110" t="s">
        <v>167</v>
      </c>
      <c r="B1141" s="110"/>
      <c r="C1141" s="228">
        <v>51501113</v>
      </c>
      <c r="D1141" s="229" t="s">
        <v>479</v>
      </c>
      <c r="E1141" s="111" t="s">
        <v>6</v>
      </c>
      <c r="F1141" s="111" t="s">
        <v>250</v>
      </c>
      <c r="G1141" s="135">
        <v>0</v>
      </c>
      <c r="H1141" s="112"/>
      <c r="I1141" s="112">
        <v>0</v>
      </c>
      <c r="J1141" s="112"/>
      <c r="K1141" s="135">
        <v>0</v>
      </c>
      <c r="L1141" s="112"/>
      <c r="M1141" s="112">
        <v>0</v>
      </c>
      <c r="N1141" s="112"/>
      <c r="O1141" s="135"/>
      <c r="P1141" s="112"/>
      <c r="Q1141" s="112"/>
      <c r="R1141" s="112"/>
    </row>
    <row r="1142" spans="1:18" s="113" customFormat="1" ht="12" customHeight="1">
      <c r="A1142" s="110" t="s">
        <v>167</v>
      </c>
      <c r="B1142" s="110" t="s">
        <v>102</v>
      </c>
      <c r="C1142" s="228">
        <v>5150411101</v>
      </c>
      <c r="D1142" s="229" t="s">
        <v>423</v>
      </c>
      <c r="E1142" s="111" t="s">
        <v>6</v>
      </c>
      <c r="F1142" s="111" t="s">
        <v>251</v>
      </c>
      <c r="G1142" s="135">
        <v>0</v>
      </c>
      <c r="H1142" s="112"/>
      <c r="I1142" s="112">
        <v>0</v>
      </c>
      <c r="J1142" s="112"/>
      <c r="K1142" s="135">
        <v>25500</v>
      </c>
      <c r="L1142" s="112"/>
      <c r="M1142" s="112">
        <v>3.65</v>
      </c>
      <c r="N1142" s="112"/>
      <c r="O1142" s="135"/>
      <c r="P1142" s="112"/>
      <c r="Q1142" s="112"/>
      <c r="R1142" s="112"/>
    </row>
    <row r="1143" spans="1:18" s="113" customFormat="1" ht="12" customHeight="1">
      <c r="A1143" s="110" t="s">
        <v>167</v>
      </c>
      <c r="B1143" s="110"/>
      <c r="C1143" s="228">
        <v>5150411102</v>
      </c>
      <c r="D1143" s="229" t="s">
        <v>974</v>
      </c>
      <c r="E1143" s="111" t="s">
        <v>6</v>
      </c>
      <c r="F1143" s="111" t="s">
        <v>251</v>
      </c>
      <c r="G1143" s="135">
        <v>0</v>
      </c>
      <c r="H1143" s="112"/>
      <c r="I1143" s="112">
        <v>0</v>
      </c>
      <c r="J1143" s="112"/>
      <c r="K1143" s="135">
        <v>1012080</v>
      </c>
      <c r="L1143" s="112"/>
      <c r="M1143" s="112">
        <v>144.51</v>
      </c>
      <c r="N1143" s="112"/>
      <c r="O1143" s="135"/>
      <c r="P1143" s="112"/>
      <c r="Q1143" s="112"/>
      <c r="R1143" s="112"/>
    </row>
    <row r="1144" spans="1:18" s="113" customFormat="1" ht="12" customHeight="1">
      <c r="A1144" s="110" t="s">
        <v>167</v>
      </c>
      <c r="B1144" s="110"/>
      <c r="C1144" s="228">
        <v>52</v>
      </c>
      <c r="D1144" s="229" t="s">
        <v>1176</v>
      </c>
      <c r="E1144" s="111" t="s">
        <v>6</v>
      </c>
      <c r="F1144" s="111" t="s">
        <v>250</v>
      </c>
      <c r="G1144" s="135">
        <v>0</v>
      </c>
      <c r="H1144" s="112"/>
      <c r="I1144" s="112">
        <v>0</v>
      </c>
      <c r="J1144" s="112"/>
      <c r="K1144" s="135">
        <v>0</v>
      </c>
      <c r="L1144" s="112"/>
      <c r="M1144" s="112">
        <v>0</v>
      </c>
      <c r="N1144" s="112"/>
      <c r="O1144" s="135"/>
      <c r="P1144" s="112"/>
      <c r="Q1144" s="112"/>
      <c r="R1144" s="112"/>
    </row>
    <row r="1145" spans="1:18" s="113" customFormat="1" ht="12" customHeight="1">
      <c r="A1145" s="110" t="s">
        <v>167</v>
      </c>
      <c r="B1145" s="110"/>
      <c r="C1145" s="228">
        <v>521</v>
      </c>
      <c r="D1145" s="229" t="s">
        <v>1176</v>
      </c>
      <c r="E1145" s="111" t="s">
        <v>6</v>
      </c>
      <c r="F1145" s="111" t="s">
        <v>250</v>
      </c>
      <c r="G1145" s="135">
        <v>0</v>
      </c>
      <c r="H1145" s="112"/>
      <c r="I1145" s="112">
        <v>0</v>
      </c>
      <c r="J1145" s="112"/>
      <c r="K1145" s="135">
        <v>0</v>
      </c>
      <c r="L1145" s="112"/>
      <c r="M1145" s="112">
        <v>0</v>
      </c>
      <c r="N1145" s="112"/>
      <c r="O1145" s="135"/>
      <c r="P1145" s="112"/>
      <c r="Q1145" s="112"/>
      <c r="R1145" s="112"/>
    </row>
    <row r="1146" spans="1:18" s="113" customFormat="1" ht="12" customHeight="1">
      <c r="A1146" s="110" t="s">
        <v>167</v>
      </c>
      <c r="B1146" s="110"/>
      <c r="C1146" s="228">
        <v>52101</v>
      </c>
      <c r="D1146" s="229" t="s">
        <v>1176</v>
      </c>
      <c r="E1146" s="111" t="s">
        <v>6</v>
      </c>
      <c r="F1146" s="111" t="s">
        <v>250</v>
      </c>
      <c r="G1146" s="135">
        <v>0</v>
      </c>
      <c r="H1146" s="112"/>
      <c r="I1146" s="112">
        <v>0</v>
      </c>
      <c r="J1146" s="112"/>
      <c r="K1146" s="135">
        <v>0</v>
      </c>
      <c r="L1146" s="112"/>
      <c r="M1146" s="112">
        <v>0</v>
      </c>
      <c r="N1146" s="112"/>
      <c r="O1146" s="135"/>
      <c r="P1146" s="112"/>
      <c r="Q1146" s="112"/>
      <c r="R1146" s="112"/>
    </row>
    <row r="1147" spans="1:18" s="113" customFormat="1" ht="12" customHeight="1">
      <c r="A1147" s="110" t="s">
        <v>167</v>
      </c>
      <c r="B1147" s="110"/>
      <c r="C1147" s="228">
        <v>521011</v>
      </c>
      <c r="D1147" s="229" t="s">
        <v>1176</v>
      </c>
      <c r="E1147" s="111" t="s">
        <v>6</v>
      </c>
      <c r="F1147" s="111" t="s">
        <v>250</v>
      </c>
      <c r="G1147" s="135">
        <v>0</v>
      </c>
      <c r="H1147" s="112"/>
      <c r="I1147" s="112">
        <v>0</v>
      </c>
      <c r="J1147" s="112"/>
      <c r="K1147" s="135">
        <v>0</v>
      </c>
      <c r="L1147" s="112"/>
      <c r="M1147" s="112">
        <v>0</v>
      </c>
      <c r="N1147" s="112"/>
      <c r="O1147" s="135"/>
      <c r="P1147" s="112"/>
      <c r="Q1147" s="112"/>
      <c r="R1147" s="112"/>
    </row>
    <row r="1148" spans="1:18" s="113" customFormat="1" ht="12" customHeight="1">
      <c r="A1148" s="110" t="s">
        <v>167</v>
      </c>
      <c r="B1148" s="110"/>
      <c r="C1148" s="228">
        <v>5210111</v>
      </c>
      <c r="D1148" s="229" t="s">
        <v>1176</v>
      </c>
      <c r="E1148" s="111" t="s">
        <v>6</v>
      </c>
      <c r="F1148" s="111" t="s">
        <v>250</v>
      </c>
      <c r="G1148" s="135">
        <v>0</v>
      </c>
      <c r="H1148" s="112"/>
      <c r="I1148" s="112">
        <v>0</v>
      </c>
      <c r="J1148" s="112"/>
      <c r="K1148" s="135">
        <v>0</v>
      </c>
      <c r="L1148" s="112"/>
      <c r="M1148" s="112">
        <v>0</v>
      </c>
      <c r="N1148" s="112"/>
      <c r="O1148" s="135"/>
      <c r="P1148" s="112"/>
      <c r="Q1148" s="112"/>
      <c r="R1148" s="112"/>
    </row>
    <row r="1149" spans="1:18" s="113" customFormat="1" ht="12" customHeight="1">
      <c r="A1149" s="110" t="s">
        <v>167</v>
      </c>
      <c r="B1149" s="110"/>
      <c r="C1149" s="228">
        <v>52101111</v>
      </c>
      <c r="D1149" s="229" t="s">
        <v>1176</v>
      </c>
      <c r="E1149" s="111" t="s">
        <v>6</v>
      </c>
      <c r="F1149" s="111" t="s">
        <v>250</v>
      </c>
      <c r="G1149" s="135">
        <v>0</v>
      </c>
      <c r="H1149" s="112"/>
      <c r="I1149" s="112">
        <v>0</v>
      </c>
      <c r="J1149" s="112"/>
      <c r="K1149" s="135">
        <v>0</v>
      </c>
      <c r="L1149" s="112"/>
      <c r="M1149" s="112">
        <v>0</v>
      </c>
      <c r="N1149" s="112"/>
      <c r="O1149" s="135"/>
      <c r="P1149" s="112"/>
      <c r="Q1149" s="112"/>
      <c r="R1149" s="112"/>
    </row>
    <row r="1150" spans="1:18" s="113" customFormat="1" ht="12" customHeight="1">
      <c r="A1150" s="110" t="s">
        <v>167</v>
      </c>
      <c r="B1150" s="110" t="s">
        <v>1346</v>
      </c>
      <c r="C1150" s="228">
        <v>5210111101</v>
      </c>
      <c r="D1150" s="229" t="s">
        <v>1177</v>
      </c>
      <c r="E1150" s="111" t="s">
        <v>6</v>
      </c>
      <c r="F1150" s="111" t="s">
        <v>251</v>
      </c>
      <c r="G1150" s="135">
        <v>5104</v>
      </c>
      <c r="H1150" s="112"/>
      <c r="I1150" s="112">
        <v>0.73</v>
      </c>
      <c r="J1150" s="112"/>
      <c r="K1150" s="135">
        <v>1718</v>
      </c>
      <c r="L1150" s="112"/>
      <c r="M1150" s="112">
        <v>0.27</v>
      </c>
      <c r="N1150" s="112"/>
      <c r="O1150" s="135"/>
      <c r="P1150" s="112"/>
      <c r="Q1150" s="112"/>
      <c r="R1150" s="112"/>
    </row>
    <row r="1151" spans="1:18" s="113" customFormat="1" ht="12" customHeight="1">
      <c r="A1151" s="110" t="s">
        <v>21</v>
      </c>
      <c r="B1151" s="110"/>
      <c r="C1151" s="228">
        <v>6</v>
      </c>
      <c r="D1151" s="229" t="s">
        <v>975</v>
      </c>
      <c r="E1151" s="111" t="s">
        <v>6</v>
      </c>
      <c r="F1151" s="111" t="s">
        <v>250</v>
      </c>
      <c r="G1151" s="135">
        <v>0</v>
      </c>
      <c r="H1151" s="112"/>
      <c r="I1151" s="112">
        <v>0</v>
      </c>
      <c r="J1151" s="112"/>
      <c r="K1151" s="135">
        <v>0</v>
      </c>
      <c r="L1151" s="112"/>
      <c r="M1151" s="112">
        <v>0</v>
      </c>
      <c r="N1151" s="112"/>
      <c r="O1151" s="135"/>
      <c r="P1151" s="112"/>
      <c r="Q1151" s="112"/>
      <c r="R1151" s="112"/>
    </row>
    <row r="1152" spans="1:18" s="113" customFormat="1" ht="12" customHeight="1">
      <c r="A1152" s="110" t="s">
        <v>21</v>
      </c>
      <c r="B1152" s="110"/>
      <c r="C1152" s="228">
        <v>61</v>
      </c>
      <c r="D1152" s="229" t="s">
        <v>976</v>
      </c>
      <c r="E1152" s="111" t="s">
        <v>6</v>
      </c>
      <c r="F1152" s="111" t="s">
        <v>250</v>
      </c>
      <c r="G1152" s="135">
        <v>0</v>
      </c>
      <c r="H1152" s="112"/>
      <c r="I1152" s="112">
        <v>0</v>
      </c>
      <c r="J1152" s="112"/>
      <c r="K1152" s="135">
        <v>0</v>
      </c>
      <c r="L1152" s="112"/>
      <c r="M1152" s="112">
        <v>0</v>
      </c>
      <c r="N1152" s="112"/>
      <c r="O1152" s="135"/>
      <c r="P1152" s="112"/>
      <c r="Q1152" s="112"/>
      <c r="R1152" s="112"/>
    </row>
    <row r="1153" spans="1:18" s="113" customFormat="1" ht="12" customHeight="1">
      <c r="A1153" s="110" t="s">
        <v>21</v>
      </c>
      <c r="B1153" s="110"/>
      <c r="C1153" s="228">
        <v>611</v>
      </c>
      <c r="D1153" s="229" t="s">
        <v>977</v>
      </c>
      <c r="E1153" s="111" t="s">
        <v>6</v>
      </c>
      <c r="F1153" s="111" t="s">
        <v>250</v>
      </c>
      <c r="G1153" s="135">
        <v>0</v>
      </c>
      <c r="H1153" s="112"/>
      <c r="I1153" s="112">
        <v>0</v>
      </c>
      <c r="J1153" s="112"/>
      <c r="K1153" s="135">
        <v>0</v>
      </c>
      <c r="L1153" s="112"/>
      <c r="M1153" s="112">
        <v>0</v>
      </c>
      <c r="N1153" s="112"/>
      <c r="O1153" s="135"/>
      <c r="P1153" s="112"/>
      <c r="Q1153" s="112"/>
      <c r="R1153" s="112"/>
    </row>
    <row r="1154" spans="1:18" s="113" customFormat="1" ht="12" customHeight="1">
      <c r="A1154" s="110" t="s">
        <v>21</v>
      </c>
      <c r="B1154" s="110"/>
      <c r="C1154" s="228">
        <v>61101</v>
      </c>
      <c r="D1154" s="229" t="s">
        <v>977</v>
      </c>
      <c r="E1154" s="111" t="s">
        <v>6</v>
      </c>
      <c r="F1154" s="111" t="s">
        <v>250</v>
      </c>
      <c r="G1154" s="135">
        <v>0</v>
      </c>
      <c r="H1154" s="112"/>
      <c r="I1154" s="112">
        <v>0</v>
      </c>
      <c r="J1154" s="112"/>
      <c r="K1154" s="135">
        <v>0</v>
      </c>
      <c r="L1154" s="112"/>
      <c r="M1154" s="112">
        <v>0</v>
      </c>
      <c r="N1154" s="112"/>
      <c r="O1154" s="135"/>
      <c r="P1154" s="112"/>
      <c r="Q1154" s="112"/>
      <c r="R1154" s="112"/>
    </row>
    <row r="1155" spans="1:18" s="113" customFormat="1" ht="12" customHeight="1">
      <c r="A1155" s="110" t="s">
        <v>21</v>
      </c>
      <c r="B1155" s="110"/>
      <c r="C1155" s="228">
        <v>611011</v>
      </c>
      <c r="D1155" s="229" t="s">
        <v>977</v>
      </c>
      <c r="E1155" s="111" t="s">
        <v>6</v>
      </c>
      <c r="F1155" s="111" t="s">
        <v>250</v>
      </c>
      <c r="G1155" s="135">
        <v>0</v>
      </c>
      <c r="H1155" s="112"/>
      <c r="I1155" s="112">
        <v>0</v>
      </c>
      <c r="J1155" s="112"/>
      <c r="K1155" s="135">
        <v>0</v>
      </c>
      <c r="L1155" s="112"/>
      <c r="M1155" s="112">
        <v>0</v>
      </c>
      <c r="N1155" s="112"/>
      <c r="O1155" s="135"/>
      <c r="P1155" s="112"/>
      <c r="Q1155" s="112"/>
      <c r="R1155" s="112"/>
    </row>
    <row r="1156" spans="1:18" s="113" customFormat="1" ht="12" customHeight="1">
      <c r="A1156" s="110" t="s">
        <v>21</v>
      </c>
      <c r="B1156" s="110"/>
      <c r="C1156" s="228">
        <v>6110110</v>
      </c>
      <c r="D1156" s="229" t="s">
        <v>978</v>
      </c>
      <c r="E1156" s="111" t="s">
        <v>6</v>
      </c>
      <c r="F1156" s="111" t="s">
        <v>250</v>
      </c>
      <c r="G1156" s="135">
        <v>0</v>
      </c>
      <c r="H1156" s="112"/>
      <c r="I1156" s="112">
        <v>0</v>
      </c>
      <c r="J1156" s="112"/>
      <c r="K1156" s="135">
        <v>0</v>
      </c>
      <c r="L1156" s="112"/>
      <c r="M1156" s="112">
        <v>0</v>
      </c>
      <c r="N1156" s="112"/>
      <c r="O1156" s="135"/>
      <c r="P1156" s="112"/>
      <c r="Q1156" s="112"/>
      <c r="R1156" s="112"/>
    </row>
    <row r="1157" spans="1:18" s="113" customFormat="1" ht="12" customHeight="1">
      <c r="A1157" s="110" t="s">
        <v>21</v>
      </c>
      <c r="B1157" s="110"/>
      <c r="C1157" s="228">
        <v>61101101</v>
      </c>
      <c r="D1157" s="229" t="s">
        <v>611</v>
      </c>
      <c r="E1157" s="111" t="s">
        <v>163</v>
      </c>
      <c r="F1157" s="111" t="s">
        <v>250</v>
      </c>
      <c r="G1157" s="135">
        <v>0</v>
      </c>
      <c r="H1157" s="112"/>
      <c r="I1157" s="112">
        <v>0</v>
      </c>
      <c r="J1157" s="112"/>
      <c r="K1157" s="135">
        <v>0</v>
      </c>
      <c r="L1157" s="112"/>
      <c r="M1157" s="112">
        <v>0</v>
      </c>
      <c r="N1157" s="112"/>
      <c r="O1157" s="135"/>
      <c r="P1157" s="112"/>
      <c r="Q1157" s="112"/>
      <c r="R1157" s="112"/>
    </row>
    <row r="1158" spans="1:18" s="113" customFormat="1" ht="12" customHeight="1">
      <c r="A1158" s="110" t="s">
        <v>21</v>
      </c>
      <c r="B1158" s="110"/>
      <c r="C1158" s="228">
        <v>6110110101</v>
      </c>
      <c r="D1158" s="229" t="s">
        <v>979</v>
      </c>
      <c r="E1158" s="111" t="s">
        <v>163</v>
      </c>
      <c r="F1158" s="111" t="s">
        <v>251</v>
      </c>
      <c r="G1158" s="135">
        <v>0</v>
      </c>
      <c r="H1158" s="112"/>
      <c r="I1158" s="112">
        <v>0</v>
      </c>
      <c r="J1158" s="112"/>
      <c r="K1158" s="135">
        <v>0</v>
      </c>
      <c r="L1158" s="112"/>
      <c r="M1158" s="112">
        <v>0</v>
      </c>
      <c r="N1158" s="112"/>
      <c r="O1158" s="135"/>
      <c r="P1158" s="112"/>
      <c r="Q1158" s="112"/>
      <c r="R1158" s="112"/>
    </row>
    <row r="1159" spans="1:18" s="113" customFormat="1" ht="12" customHeight="1">
      <c r="A1159" s="110" t="s">
        <v>21</v>
      </c>
      <c r="B1159" s="110"/>
      <c r="C1159" s="228">
        <v>6110110102</v>
      </c>
      <c r="D1159" s="229" t="s">
        <v>980</v>
      </c>
      <c r="E1159" s="111" t="s">
        <v>163</v>
      </c>
      <c r="F1159" s="111" t="s">
        <v>251</v>
      </c>
      <c r="G1159" s="135">
        <v>0</v>
      </c>
      <c r="H1159" s="112"/>
      <c r="I1159" s="112">
        <v>0</v>
      </c>
      <c r="J1159" s="112"/>
      <c r="K1159" s="135">
        <v>0</v>
      </c>
      <c r="L1159" s="112"/>
      <c r="M1159" s="112">
        <v>0</v>
      </c>
      <c r="N1159" s="112"/>
      <c r="O1159" s="135"/>
      <c r="P1159" s="112"/>
      <c r="Q1159" s="112"/>
      <c r="R1159" s="112"/>
    </row>
    <row r="1160" spans="1:18" s="113" customFormat="1" ht="12" customHeight="1">
      <c r="A1160" s="110" t="s">
        <v>21</v>
      </c>
      <c r="B1160" s="110"/>
      <c r="C1160" s="228">
        <v>61101102</v>
      </c>
      <c r="D1160" s="229" t="s">
        <v>612</v>
      </c>
      <c r="E1160" s="111" t="s">
        <v>6</v>
      </c>
      <c r="F1160" s="111" t="s">
        <v>250</v>
      </c>
      <c r="G1160" s="135">
        <v>0</v>
      </c>
      <c r="H1160" s="112"/>
      <c r="I1160" s="112">
        <v>0</v>
      </c>
      <c r="J1160" s="112"/>
      <c r="K1160" s="135">
        <v>0</v>
      </c>
      <c r="L1160" s="112"/>
      <c r="M1160" s="112">
        <v>0</v>
      </c>
      <c r="N1160" s="112"/>
      <c r="O1160" s="135"/>
      <c r="P1160" s="112"/>
      <c r="Q1160" s="112"/>
      <c r="R1160" s="112"/>
    </row>
    <row r="1161" spans="1:18" s="113" customFormat="1" ht="12" customHeight="1">
      <c r="A1161" s="110" t="s">
        <v>21</v>
      </c>
      <c r="B1161" s="110"/>
      <c r="C1161" s="228">
        <v>6110110201</v>
      </c>
      <c r="D1161" s="229" t="s">
        <v>981</v>
      </c>
      <c r="E1161" s="111" t="s">
        <v>6</v>
      </c>
      <c r="F1161" s="111" t="s">
        <v>251</v>
      </c>
      <c r="G1161" s="135">
        <v>0</v>
      </c>
      <c r="H1161" s="112"/>
      <c r="I1161" s="112">
        <v>0</v>
      </c>
      <c r="J1161" s="112"/>
      <c r="K1161" s="135">
        <v>0</v>
      </c>
      <c r="L1161" s="112"/>
      <c r="M1161" s="112">
        <v>0</v>
      </c>
      <c r="N1161" s="112"/>
      <c r="O1161" s="135"/>
      <c r="P1161" s="112"/>
      <c r="Q1161" s="112"/>
      <c r="R1161" s="112"/>
    </row>
    <row r="1162" spans="1:18" s="113" customFormat="1" ht="12" customHeight="1">
      <c r="A1162" s="110" t="s">
        <v>21</v>
      </c>
      <c r="B1162" s="110"/>
      <c r="C1162" s="228">
        <v>6110110202</v>
      </c>
      <c r="D1162" s="229" t="s">
        <v>982</v>
      </c>
      <c r="E1162" s="111" t="s">
        <v>6</v>
      </c>
      <c r="F1162" s="111" t="s">
        <v>251</v>
      </c>
      <c r="G1162" s="135">
        <v>0</v>
      </c>
      <c r="H1162" s="112"/>
      <c r="I1162" s="112">
        <v>0</v>
      </c>
      <c r="J1162" s="112"/>
      <c r="K1162" s="135">
        <v>0</v>
      </c>
      <c r="L1162" s="112"/>
      <c r="M1162" s="112">
        <v>0</v>
      </c>
      <c r="N1162" s="112"/>
      <c r="O1162" s="135"/>
      <c r="P1162" s="112"/>
      <c r="Q1162" s="112"/>
      <c r="R1162" s="112"/>
    </row>
    <row r="1163" spans="1:18" s="113" customFormat="1" ht="12" customHeight="1">
      <c r="A1163" s="110" t="s">
        <v>21</v>
      </c>
      <c r="B1163" s="110"/>
      <c r="C1163" s="228">
        <v>61101103</v>
      </c>
      <c r="D1163" s="229" t="s">
        <v>614</v>
      </c>
      <c r="E1163" s="111" t="s">
        <v>163</v>
      </c>
      <c r="F1163" s="111" t="s">
        <v>250</v>
      </c>
      <c r="G1163" s="135">
        <v>0</v>
      </c>
      <c r="H1163" s="112"/>
      <c r="I1163" s="112">
        <v>0</v>
      </c>
      <c r="J1163" s="112"/>
      <c r="K1163" s="135">
        <v>0</v>
      </c>
      <c r="L1163" s="112"/>
      <c r="M1163" s="112">
        <v>0</v>
      </c>
      <c r="N1163" s="112"/>
      <c r="O1163" s="135"/>
      <c r="P1163" s="112"/>
      <c r="Q1163" s="112"/>
      <c r="R1163" s="112"/>
    </row>
    <row r="1164" spans="1:18" s="113" customFormat="1" ht="12" customHeight="1">
      <c r="A1164" s="110" t="s">
        <v>21</v>
      </c>
      <c r="B1164" s="110"/>
      <c r="C1164" s="228">
        <v>6110110301</v>
      </c>
      <c r="D1164" s="229" t="s">
        <v>983</v>
      </c>
      <c r="E1164" s="111" t="s">
        <v>163</v>
      </c>
      <c r="F1164" s="111" t="s">
        <v>251</v>
      </c>
      <c r="G1164" s="135">
        <v>0</v>
      </c>
      <c r="H1164" s="112"/>
      <c r="I1164" s="112">
        <v>0</v>
      </c>
      <c r="J1164" s="112"/>
      <c r="K1164" s="135">
        <v>0</v>
      </c>
      <c r="L1164" s="112"/>
      <c r="M1164" s="112">
        <v>0</v>
      </c>
      <c r="N1164" s="112"/>
      <c r="O1164" s="135"/>
      <c r="P1164" s="112"/>
      <c r="Q1164" s="112"/>
      <c r="R1164" s="112"/>
    </row>
    <row r="1165" spans="1:18" s="113" customFormat="1" ht="12" customHeight="1">
      <c r="A1165" s="110" t="s">
        <v>21</v>
      </c>
      <c r="B1165" s="110"/>
      <c r="C1165" s="228">
        <v>6110110302</v>
      </c>
      <c r="D1165" s="229" t="s">
        <v>984</v>
      </c>
      <c r="E1165" s="111" t="s">
        <v>163</v>
      </c>
      <c r="F1165" s="111" t="s">
        <v>251</v>
      </c>
      <c r="G1165" s="135">
        <v>0</v>
      </c>
      <c r="H1165" s="112"/>
      <c r="I1165" s="112">
        <v>0</v>
      </c>
      <c r="J1165" s="112"/>
      <c r="K1165" s="135">
        <v>0</v>
      </c>
      <c r="L1165" s="112"/>
      <c r="M1165" s="112">
        <v>0</v>
      </c>
      <c r="N1165" s="112"/>
      <c r="O1165" s="135"/>
      <c r="P1165" s="112"/>
      <c r="Q1165" s="112"/>
      <c r="R1165" s="112"/>
    </row>
    <row r="1166" spans="1:18" s="113" customFormat="1" ht="12" customHeight="1">
      <c r="A1166" s="110" t="s">
        <v>21</v>
      </c>
      <c r="B1166" s="110"/>
      <c r="C1166" s="228">
        <v>61101104</v>
      </c>
      <c r="D1166" s="229" t="s">
        <v>615</v>
      </c>
      <c r="E1166" s="111" t="s">
        <v>6</v>
      </c>
      <c r="F1166" s="111" t="s">
        <v>250</v>
      </c>
      <c r="G1166" s="135">
        <v>0</v>
      </c>
      <c r="H1166" s="112"/>
      <c r="I1166" s="112">
        <v>0</v>
      </c>
      <c r="J1166" s="112"/>
      <c r="K1166" s="135">
        <v>0</v>
      </c>
      <c r="L1166" s="112"/>
      <c r="M1166" s="112">
        <v>0</v>
      </c>
      <c r="N1166" s="112"/>
      <c r="O1166" s="135"/>
      <c r="P1166" s="112"/>
      <c r="Q1166" s="112"/>
      <c r="R1166" s="112"/>
    </row>
    <row r="1167" spans="1:18" s="113" customFormat="1" ht="12" customHeight="1">
      <c r="A1167" s="110" t="s">
        <v>21</v>
      </c>
      <c r="B1167" s="110"/>
      <c r="C1167" s="228">
        <v>6110110401</v>
      </c>
      <c r="D1167" s="229" t="s">
        <v>985</v>
      </c>
      <c r="E1167" s="111" t="s">
        <v>6</v>
      </c>
      <c r="F1167" s="111" t="s">
        <v>251</v>
      </c>
      <c r="G1167" s="135">
        <v>0</v>
      </c>
      <c r="H1167" s="112"/>
      <c r="I1167" s="112">
        <v>0</v>
      </c>
      <c r="J1167" s="112"/>
      <c r="K1167" s="135">
        <v>0</v>
      </c>
      <c r="L1167" s="112"/>
      <c r="M1167" s="112">
        <v>0</v>
      </c>
      <c r="N1167" s="112"/>
      <c r="O1167" s="135"/>
      <c r="P1167" s="112"/>
      <c r="Q1167" s="112"/>
      <c r="R1167" s="112"/>
    </row>
    <row r="1168" spans="1:18" s="113" customFormat="1" ht="12" customHeight="1">
      <c r="A1168" s="110" t="s">
        <v>21</v>
      </c>
      <c r="B1168" s="110"/>
      <c r="C1168" s="228">
        <v>6110110402</v>
      </c>
      <c r="D1168" s="229" t="s">
        <v>986</v>
      </c>
      <c r="E1168" s="111" t="s">
        <v>6</v>
      </c>
      <c r="F1168" s="111" t="s">
        <v>251</v>
      </c>
      <c r="G1168" s="135">
        <v>0</v>
      </c>
      <c r="H1168" s="112"/>
      <c r="I1168" s="112">
        <v>0</v>
      </c>
      <c r="J1168" s="112"/>
      <c r="K1168" s="135">
        <v>0</v>
      </c>
      <c r="L1168" s="112"/>
      <c r="M1168" s="112">
        <v>0</v>
      </c>
      <c r="N1168" s="112"/>
      <c r="O1168" s="135"/>
      <c r="P1168" s="112"/>
      <c r="Q1168" s="112"/>
      <c r="R1168" s="112"/>
    </row>
    <row r="1169" spans="1:18" s="113" customFormat="1" ht="12" customHeight="1">
      <c r="A1169" s="110" t="s">
        <v>21</v>
      </c>
      <c r="B1169" s="110"/>
      <c r="C1169" s="228">
        <v>61101105</v>
      </c>
      <c r="D1169" s="229" t="s">
        <v>368</v>
      </c>
      <c r="E1169" s="111" t="s">
        <v>163</v>
      </c>
      <c r="F1169" s="111" t="s">
        <v>250</v>
      </c>
      <c r="G1169" s="135">
        <v>0</v>
      </c>
      <c r="H1169" s="112"/>
      <c r="I1169" s="112">
        <v>0</v>
      </c>
      <c r="J1169" s="112"/>
      <c r="K1169" s="135">
        <v>0</v>
      </c>
      <c r="L1169" s="112"/>
      <c r="M1169" s="112">
        <v>0</v>
      </c>
      <c r="N1169" s="112"/>
      <c r="O1169" s="135"/>
      <c r="P1169" s="112"/>
      <c r="Q1169" s="112"/>
      <c r="R1169" s="112"/>
    </row>
    <row r="1170" spans="1:18" s="113" customFormat="1" ht="12" customHeight="1">
      <c r="A1170" s="110" t="s">
        <v>21</v>
      </c>
      <c r="B1170" s="110"/>
      <c r="C1170" s="228">
        <v>6110110501</v>
      </c>
      <c r="D1170" s="229" t="s">
        <v>987</v>
      </c>
      <c r="E1170" s="111" t="s">
        <v>163</v>
      </c>
      <c r="F1170" s="111" t="s">
        <v>251</v>
      </c>
      <c r="G1170" s="135">
        <v>0</v>
      </c>
      <c r="H1170" s="112"/>
      <c r="I1170" s="112">
        <v>0</v>
      </c>
      <c r="J1170" s="112"/>
      <c r="K1170" s="135">
        <v>0</v>
      </c>
      <c r="L1170" s="112"/>
      <c r="M1170" s="112">
        <v>0</v>
      </c>
      <c r="N1170" s="112"/>
      <c r="O1170" s="135"/>
      <c r="P1170" s="112"/>
      <c r="Q1170" s="112"/>
      <c r="R1170" s="112"/>
    </row>
    <row r="1171" spans="1:18" s="113" customFormat="1" ht="12" customHeight="1">
      <c r="A1171" s="110" t="s">
        <v>21</v>
      </c>
      <c r="B1171" s="110"/>
      <c r="C1171" s="228">
        <v>6110110502</v>
      </c>
      <c r="D1171" s="229" t="s">
        <v>988</v>
      </c>
      <c r="E1171" s="111" t="s">
        <v>163</v>
      </c>
      <c r="F1171" s="111" t="s">
        <v>251</v>
      </c>
      <c r="G1171" s="135">
        <v>0</v>
      </c>
      <c r="H1171" s="112"/>
      <c r="I1171" s="112">
        <v>0</v>
      </c>
      <c r="J1171" s="112"/>
      <c r="K1171" s="135">
        <v>0</v>
      </c>
      <c r="L1171" s="112"/>
      <c r="M1171" s="112">
        <v>0</v>
      </c>
      <c r="N1171" s="112"/>
      <c r="O1171" s="135"/>
      <c r="P1171" s="112"/>
      <c r="Q1171" s="112"/>
      <c r="R1171" s="112"/>
    </row>
    <row r="1172" spans="1:18" s="113" customFormat="1" ht="12" customHeight="1">
      <c r="A1172" s="110" t="s">
        <v>21</v>
      </c>
      <c r="B1172" s="110"/>
      <c r="C1172" s="228">
        <v>61101106</v>
      </c>
      <c r="D1172" s="229" t="s">
        <v>369</v>
      </c>
      <c r="E1172" s="111" t="s">
        <v>6</v>
      </c>
      <c r="F1172" s="111" t="s">
        <v>250</v>
      </c>
      <c r="G1172" s="135">
        <v>0</v>
      </c>
      <c r="H1172" s="112"/>
      <c r="I1172" s="112">
        <v>0</v>
      </c>
      <c r="J1172" s="112"/>
      <c r="K1172" s="135">
        <v>0</v>
      </c>
      <c r="L1172" s="112"/>
      <c r="M1172" s="112">
        <v>0</v>
      </c>
      <c r="N1172" s="112"/>
      <c r="O1172" s="135"/>
      <c r="P1172" s="112"/>
      <c r="Q1172" s="112"/>
      <c r="R1172" s="112"/>
    </row>
    <row r="1173" spans="1:18" s="113" customFormat="1" ht="12" customHeight="1">
      <c r="A1173" s="110" t="s">
        <v>21</v>
      </c>
      <c r="B1173" s="110"/>
      <c r="C1173" s="228">
        <v>6110110601</v>
      </c>
      <c r="D1173" s="229" t="s">
        <v>989</v>
      </c>
      <c r="E1173" s="111" t="s">
        <v>6</v>
      </c>
      <c r="F1173" s="111" t="s">
        <v>251</v>
      </c>
      <c r="G1173" s="135">
        <v>0</v>
      </c>
      <c r="H1173" s="112"/>
      <c r="I1173" s="112">
        <v>0</v>
      </c>
      <c r="J1173" s="112"/>
      <c r="K1173" s="135">
        <v>0</v>
      </c>
      <c r="L1173" s="112"/>
      <c r="M1173" s="112">
        <v>0</v>
      </c>
      <c r="N1173" s="112"/>
      <c r="O1173" s="135"/>
      <c r="P1173" s="112"/>
      <c r="Q1173" s="112"/>
      <c r="R1173" s="112"/>
    </row>
    <row r="1174" spans="1:18" s="113" customFormat="1" ht="12" customHeight="1">
      <c r="A1174" s="110" t="s">
        <v>21</v>
      </c>
      <c r="B1174" s="110"/>
      <c r="C1174" s="228">
        <v>6110110602</v>
      </c>
      <c r="D1174" s="229" t="s">
        <v>990</v>
      </c>
      <c r="E1174" s="111" t="s">
        <v>6</v>
      </c>
      <c r="F1174" s="111" t="s">
        <v>251</v>
      </c>
      <c r="G1174" s="135">
        <v>0</v>
      </c>
      <c r="H1174" s="112"/>
      <c r="I1174" s="112">
        <v>0</v>
      </c>
      <c r="J1174" s="112"/>
      <c r="K1174" s="135">
        <v>0</v>
      </c>
      <c r="L1174" s="112"/>
      <c r="M1174" s="112">
        <v>0</v>
      </c>
      <c r="N1174" s="112"/>
      <c r="O1174" s="135"/>
      <c r="P1174" s="112"/>
      <c r="Q1174" s="112"/>
      <c r="R1174" s="112"/>
    </row>
    <row r="1175" spans="1:18" s="113" customFormat="1" ht="12" customHeight="1">
      <c r="A1175" s="110" t="s">
        <v>21</v>
      </c>
      <c r="B1175" s="110"/>
      <c r="C1175" s="228">
        <v>61101107</v>
      </c>
      <c r="D1175" s="229" t="s">
        <v>370</v>
      </c>
      <c r="E1175" s="111" t="s">
        <v>163</v>
      </c>
      <c r="F1175" s="111" t="s">
        <v>250</v>
      </c>
      <c r="G1175" s="135">
        <v>0</v>
      </c>
      <c r="H1175" s="112"/>
      <c r="I1175" s="112">
        <v>0</v>
      </c>
      <c r="J1175" s="112"/>
      <c r="K1175" s="135">
        <v>0</v>
      </c>
      <c r="L1175" s="112"/>
      <c r="M1175" s="112">
        <v>0</v>
      </c>
      <c r="N1175" s="112"/>
      <c r="O1175" s="135"/>
      <c r="P1175" s="112"/>
      <c r="Q1175" s="112"/>
      <c r="R1175" s="112"/>
    </row>
    <row r="1176" spans="1:18" s="113" customFormat="1" ht="12" customHeight="1">
      <c r="A1176" s="110" t="s">
        <v>21</v>
      </c>
      <c r="B1176" s="110"/>
      <c r="C1176" s="228">
        <v>6110110701</v>
      </c>
      <c r="D1176" s="229" t="s">
        <v>991</v>
      </c>
      <c r="E1176" s="111" t="s">
        <v>163</v>
      </c>
      <c r="F1176" s="111" t="s">
        <v>251</v>
      </c>
      <c r="G1176" s="135">
        <v>0</v>
      </c>
      <c r="H1176" s="112"/>
      <c r="I1176" s="112">
        <v>0</v>
      </c>
      <c r="J1176" s="112"/>
      <c r="K1176" s="135">
        <v>0</v>
      </c>
      <c r="L1176" s="112"/>
      <c r="M1176" s="112">
        <v>0</v>
      </c>
      <c r="N1176" s="112"/>
      <c r="O1176" s="135"/>
      <c r="P1176" s="112"/>
      <c r="Q1176" s="112"/>
      <c r="R1176" s="112"/>
    </row>
    <row r="1177" spans="1:18" s="113" customFormat="1" ht="12" customHeight="1">
      <c r="A1177" s="110" t="s">
        <v>21</v>
      </c>
      <c r="B1177" s="110"/>
      <c r="C1177" s="228">
        <v>6110110702</v>
      </c>
      <c r="D1177" s="229" t="s">
        <v>992</v>
      </c>
      <c r="E1177" s="111" t="s">
        <v>163</v>
      </c>
      <c r="F1177" s="111" t="s">
        <v>251</v>
      </c>
      <c r="G1177" s="135">
        <v>0</v>
      </c>
      <c r="H1177" s="112"/>
      <c r="I1177" s="112">
        <v>0</v>
      </c>
      <c r="J1177" s="112"/>
      <c r="K1177" s="135">
        <v>0</v>
      </c>
      <c r="L1177" s="112"/>
      <c r="M1177" s="112">
        <v>0</v>
      </c>
      <c r="N1177" s="112"/>
      <c r="O1177" s="135"/>
      <c r="P1177" s="112"/>
      <c r="Q1177" s="112"/>
      <c r="R1177" s="112"/>
    </row>
    <row r="1178" spans="1:18" s="113" customFormat="1" ht="12" customHeight="1">
      <c r="A1178" s="110" t="s">
        <v>21</v>
      </c>
      <c r="B1178" s="110"/>
      <c r="C1178" s="228">
        <v>61101108</v>
      </c>
      <c r="D1178" s="229" t="s">
        <v>371</v>
      </c>
      <c r="E1178" s="111" t="s">
        <v>6</v>
      </c>
      <c r="F1178" s="111" t="s">
        <v>250</v>
      </c>
      <c r="G1178" s="135">
        <v>0</v>
      </c>
      <c r="H1178" s="112"/>
      <c r="I1178" s="112">
        <v>0</v>
      </c>
      <c r="J1178" s="112"/>
      <c r="K1178" s="135">
        <v>0</v>
      </c>
      <c r="L1178" s="112"/>
      <c r="M1178" s="112">
        <v>0</v>
      </c>
      <c r="N1178" s="112"/>
      <c r="O1178" s="135"/>
      <c r="P1178" s="112"/>
      <c r="Q1178" s="112"/>
      <c r="R1178" s="112"/>
    </row>
    <row r="1179" spans="1:18" s="113" customFormat="1" ht="12" customHeight="1">
      <c r="A1179" s="110" t="s">
        <v>21</v>
      </c>
      <c r="B1179" s="110"/>
      <c r="C1179" s="228">
        <v>6110110801</v>
      </c>
      <c r="D1179" s="229" t="s">
        <v>993</v>
      </c>
      <c r="E1179" s="111" t="s">
        <v>6</v>
      </c>
      <c r="F1179" s="111" t="s">
        <v>251</v>
      </c>
      <c r="G1179" s="135">
        <v>0</v>
      </c>
      <c r="H1179" s="112"/>
      <c r="I1179" s="112">
        <v>0</v>
      </c>
      <c r="J1179" s="112"/>
      <c r="K1179" s="135">
        <v>0</v>
      </c>
      <c r="L1179" s="112"/>
      <c r="M1179" s="112">
        <v>0</v>
      </c>
      <c r="N1179" s="112"/>
      <c r="O1179" s="135"/>
      <c r="P1179" s="112"/>
      <c r="Q1179" s="112"/>
      <c r="R1179" s="112"/>
    </row>
    <row r="1180" spans="1:18" s="113" customFormat="1" ht="12" customHeight="1">
      <c r="A1180" s="110" t="s">
        <v>21</v>
      </c>
      <c r="B1180" s="110"/>
      <c r="C1180" s="228">
        <v>6110110802</v>
      </c>
      <c r="D1180" s="229" t="s">
        <v>994</v>
      </c>
      <c r="E1180" s="111" t="s">
        <v>6</v>
      </c>
      <c r="F1180" s="111" t="s">
        <v>251</v>
      </c>
      <c r="G1180" s="135">
        <v>0</v>
      </c>
      <c r="H1180" s="112"/>
      <c r="I1180" s="112">
        <v>0</v>
      </c>
      <c r="J1180" s="112"/>
      <c r="K1180" s="135">
        <v>0</v>
      </c>
      <c r="L1180" s="112"/>
      <c r="M1180" s="112">
        <v>0</v>
      </c>
      <c r="N1180" s="112"/>
      <c r="O1180" s="135"/>
      <c r="P1180" s="112"/>
      <c r="Q1180" s="112"/>
      <c r="R1180" s="112"/>
    </row>
    <row r="1181" spans="1:18" s="113" customFormat="1" ht="12" customHeight="1">
      <c r="A1181" s="110" t="s">
        <v>21</v>
      </c>
      <c r="B1181" s="110"/>
      <c r="C1181" s="228">
        <v>61101109</v>
      </c>
      <c r="D1181" s="229" t="s">
        <v>617</v>
      </c>
      <c r="E1181" s="111" t="s">
        <v>163</v>
      </c>
      <c r="F1181" s="111" t="s">
        <v>250</v>
      </c>
      <c r="G1181" s="135">
        <v>0</v>
      </c>
      <c r="H1181" s="112"/>
      <c r="I1181" s="112">
        <v>0</v>
      </c>
      <c r="J1181" s="112"/>
      <c r="K1181" s="135">
        <v>0</v>
      </c>
      <c r="L1181" s="112"/>
      <c r="M1181" s="112">
        <v>0</v>
      </c>
      <c r="N1181" s="112"/>
      <c r="O1181" s="135"/>
      <c r="P1181" s="112"/>
      <c r="Q1181" s="112"/>
      <c r="R1181" s="112"/>
    </row>
    <row r="1182" spans="1:18" s="113" customFormat="1" ht="12" customHeight="1">
      <c r="A1182" s="110" t="s">
        <v>21</v>
      </c>
      <c r="B1182" s="110"/>
      <c r="C1182" s="228">
        <v>6110110901</v>
      </c>
      <c r="D1182" s="229" t="s">
        <v>995</v>
      </c>
      <c r="E1182" s="111" t="s">
        <v>163</v>
      </c>
      <c r="F1182" s="111" t="s">
        <v>251</v>
      </c>
      <c r="G1182" s="135">
        <v>0</v>
      </c>
      <c r="H1182" s="112"/>
      <c r="I1182" s="112">
        <v>0</v>
      </c>
      <c r="J1182" s="112"/>
      <c r="K1182" s="135">
        <v>0</v>
      </c>
      <c r="L1182" s="112"/>
      <c r="M1182" s="112">
        <v>0</v>
      </c>
      <c r="N1182" s="112"/>
      <c r="O1182" s="135"/>
      <c r="P1182" s="112"/>
      <c r="Q1182" s="112"/>
      <c r="R1182" s="112"/>
    </row>
    <row r="1183" spans="1:18" s="113" customFormat="1" ht="12" customHeight="1">
      <c r="A1183" s="110" t="s">
        <v>21</v>
      </c>
      <c r="B1183" s="110"/>
      <c r="C1183" s="228">
        <v>6110110902</v>
      </c>
      <c r="D1183" s="229" t="s">
        <v>996</v>
      </c>
      <c r="E1183" s="111" t="s">
        <v>163</v>
      </c>
      <c r="F1183" s="111" t="s">
        <v>251</v>
      </c>
      <c r="G1183" s="135">
        <v>0</v>
      </c>
      <c r="H1183" s="112"/>
      <c r="I1183" s="112">
        <v>0</v>
      </c>
      <c r="J1183" s="112"/>
      <c r="K1183" s="135">
        <v>0</v>
      </c>
      <c r="L1183" s="112"/>
      <c r="M1183" s="112">
        <v>0</v>
      </c>
      <c r="N1183" s="112"/>
      <c r="O1183" s="135"/>
      <c r="P1183" s="112"/>
      <c r="Q1183" s="112"/>
      <c r="R1183" s="112"/>
    </row>
    <row r="1184" spans="1:18" s="113" customFormat="1" ht="12" customHeight="1">
      <c r="A1184" s="110" t="s">
        <v>21</v>
      </c>
      <c r="B1184" s="110"/>
      <c r="C1184" s="228">
        <v>61101110</v>
      </c>
      <c r="D1184" s="229" t="s">
        <v>618</v>
      </c>
      <c r="E1184" s="111" t="s">
        <v>6</v>
      </c>
      <c r="F1184" s="111" t="s">
        <v>250</v>
      </c>
      <c r="G1184" s="135">
        <v>0</v>
      </c>
      <c r="H1184" s="112"/>
      <c r="I1184" s="112">
        <v>0</v>
      </c>
      <c r="J1184" s="112"/>
      <c r="K1184" s="135">
        <v>0</v>
      </c>
      <c r="L1184" s="112"/>
      <c r="M1184" s="112">
        <v>0</v>
      </c>
      <c r="N1184" s="112"/>
      <c r="O1184" s="135"/>
      <c r="P1184" s="112"/>
      <c r="Q1184" s="112"/>
      <c r="R1184" s="112"/>
    </row>
    <row r="1185" spans="1:18" s="113" customFormat="1" ht="12" customHeight="1">
      <c r="A1185" s="110" t="s">
        <v>21</v>
      </c>
      <c r="B1185" s="110"/>
      <c r="C1185" s="228">
        <v>6110111001</v>
      </c>
      <c r="D1185" s="229" t="s">
        <v>997</v>
      </c>
      <c r="E1185" s="111" t="s">
        <v>6</v>
      </c>
      <c r="F1185" s="111" t="s">
        <v>251</v>
      </c>
      <c r="G1185" s="135">
        <v>0</v>
      </c>
      <c r="H1185" s="112"/>
      <c r="I1185" s="112">
        <v>0</v>
      </c>
      <c r="J1185" s="112"/>
      <c r="K1185" s="135">
        <v>0</v>
      </c>
      <c r="L1185" s="112"/>
      <c r="M1185" s="112">
        <v>0</v>
      </c>
      <c r="N1185" s="112"/>
      <c r="O1185" s="135"/>
      <c r="P1185" s="112"/>
      <c r="Q1185" s="112"/>
      <c r="R1185" s="112"/>
    </row>
    <row r="1186" spans="1:18" s="113" customFormat="1" ht="12" customHeight="1">
      <c r="A1186" s="110" t="s">
        <v>21</v>
      </c>
      <c r="B1186" s="110"/>
      <c r="C1186" s="228">
        <v>6110111002</v>
      </c>
      <c r="D1186" s="229" t="s">
        <v>998</v>
      </c>
      <c r="E1186" s="111" t="s">
        <v>6</v>
      </c>
      <c r="F1186" s="111" t="s">
        <v>251</v>
      </c>
      <c r="G1186" s="135">
        <v>0</v>
      </c>
      <c r="H1186" s="112"/>
      <c r="I1186" s="112">
        <v>0</v>
      </c>
      <c r="J1186" s="112"/>
      <c r="K1186" s="135">
        <v>0</v>
      </c>
      <c r="L1186" s="112"/>
      <c r="M1186" s="112">
        <v>0</v>
      </c>
      <c r="N1186" s="112"/>
      <c r="O1186" s="135"/>
      <c r="P1186" s="112"/>
      <c r="Q1186" s="112"/>
      <c r="R1186" s="112"/>
    </row>
    <row r="1187" spans="1:18" s="113" customFormat="1" ht="12" customHeight="1">
      <c r="A1187" s="110" t="s">
        <v>21</v>
      </c>
      <c r="B1187" s="110"/>
      <c r="C1187" s="228">
        <v>61101111</v>
      </c>
      <c r="D1187" s="229" t="s">
        <v>620</v>
      </c>
      <c r="E1187" s="111" t="s">
        <v>163</v>
      </c>
      <c r="F1187" s="111" t="s">
        <v>250</v>
      </c>
      <c r="G1187" s="135">
        <v>0</v>
      </c>
      <c r="H1187" s="112"/>
      <c r="I1187" s="112">
        <v>0</v>
      </c>
      <c r="J1187" s="112"/>
      <c r="K1187" s="135">
        <v>0</v>
      </c>
      <c r="L1187" s="112"/>
      <c r="M1187" s="112">
        <v>0</v>
      </c>
      <c r="N1187" s="112"/>
      <c r="O1187" s="135"/>
      <c r="P1187" s="112"/>
      <c r="Q1187" s="112"/>
      <c r="R1187" s="112"/>
    </row>
    <row r="1188" spans="1:18" s="113" customFormat="1" ht="12" customHeight="1">
      <c r="A1188" s="110" t="s">
        <v>21</v>
      </c>
      <c r="B1188" s="110"/>
      <c r="C1188" s="228">
        <v>6110111101</v>
      </c>
      <c r="D1188" s="229" t="s">
        <v>999</v>
      </c>
      <c r="E1188" s="111" t="s">
        <v>163</v>
      </c>
      <c r="F1188" s="111" t="s">
        <v>251</v>
      </c>
      <c r="G1188" s="135">
        <v>0</v>
      </c>
      <c r="H1188" s="112"/>
      <c r="I1188" s="112">
        <v>0</v>
      </c>
      <c r="J1188" s="112"/>
      <c r="K1188" s="135">
        <v>0</v>
      </c>
      <c r="L1188" s="112"/>
      <c r="M1188" s="112">
        <v>0</v>
      </c>
      <c r="N1188" s="112"/>
      <c r="O1188" s="135"/>
      <c r="P1188" s="112"/>
      <c r="Q1188" s="112"/>
      <c r="R1188" s="112"/>
    </row>
    <row r="1189" spans="1:18" s="113" customFormat="1" ht="12" customHeight="1">
      <c r="A1189" s="110" t="s">
        <v>21</v>
      </c>
      <c r="B1189" s="110"/>
      <c r="C1189" s="228">
        <v>6110111102</v>
      </c>
      <c r="D1189" s="229" t="s">
        <v>620</v>
      </c>
      <c r="E1189" s="111" t="s">
        <v>163</v>
      </c>
      <c r="F1189" s="111" t="s">
        <v>251</v>
      </c>
      <c r="G1189" s="135">
        <v>0</v>
      </c>
      <c r="H1189" s="112"/>
      <c r="I1189" s="112">
        <v>0</v>
      </c>
      <c r="J1189" s="112"/>
      <c r="K1189" s="135">
        <v>0</v>
      </c>
      <c r="L1189" s="112"/>
      <c r="M1189" s="112">
        <v>0</v>
      </c>
      <c r="N1189" s="112"/>
      <c r="O1189" s="135"/>
      <c r="P1189" s="112"/>
      <c r="Q1189" s="112"/>
      <c r="R1189" s="112"/>
    </row>
    <row r="1190" spans="1:18" s="113" customFormat="1" ht="12" customHeight="1">
      <c r="A1190" s="110" t="s">
        <v>21</v>
      </c>
      <c r="B1190" s="110"/>
      <c r="C1190" s="228">
        <v>61101112</v>
      </c>
      <c r="D1190" s="229" t="s">
        <v>621</v>
      </c>
      <c r="E1190" s="111" t="s">
        <v>6</v>
      </c>
      <c r="F1190" s="111" t="s">
        <v>250</v>
      </c>
      <c r="G1190" s="135">
        <v>0</v>
      </c>
      <c r="H1190" s="112"/>
      <c r="I1190" s="112">
        <v>0</v>
      </c>
      <c r="J1190" s="112"/>
      <c r="K1190" s="135">
        <v>0</v>
      </c>
      <c r="L1190" s="112"/>
      <c r="M1190" s="112">
        <v>0</v>
      </c>
      <c r="N1190" s="112"/>
      <c r="O1190" s="135"/>
      <c r="P1190" s="112"/>
      <c r="Q1190" s="112"/>
      <c r="R1190" s="112"/>
    </row>
    <row r="1191" spans="1:18" s="113" customFormat="1" ht="12" customHeight="1">
      <c r="A1191" s="110" t="s">
        <v>21</v>
      </c>
      <c r="B1191" s="110"/>
      <c r="C1191" s="228">
        <v>6110111201</v>
      </c>
      <c r="D1191" s="229" t="s">
        <v>1000</v>
      </c>
      <c r="E1191" s="111" t="s">
        <v>6</v>
      </c>
      <c r="F1191" s="111" t="s">
        <v>251</v>
      </c>
      <c r="G1191" s="135">
        <v>0</v>
      </c>
      <c r="H1191" s="112"/>
      <c r="I1191" s="112">
        <v>0</v>
      </c>
      <c r="J1191" s="112"/>
      <c r="K1191" s="135">
        <v>0</v>
      </c>
      <c r="L1191" s="112"/>
      <c r="M1191" s="112">
        <v>0</v>
      </c>
      <c r="N1191" s="112"/>
      <c r="O1191" s="135"/>
      <c r="P1191" s="112"/>
      <c r="Q1191" s="112"/>
      <c r="R1191" s="112"/>
    </row>
    <row r="1192" spans="1:18" s="113" customFormat="1" ht="12" customHeight="1">
      <c r="A1192" s="110" t="s">
        <v>21</v>
      </c>
      <c r="B1192" s="110"/>
      <c r="C1192" s="228">
        <v>6110111202</v>
      </c>
      <c r="D1192" s="229" t="s">
        <v>1001</v>
      </c>
      <c r="E1192" s="111" t="s">
        <v>6</v>
      </c>
      <c r="F1192" s="111" t="s">
        <v>251</v>
      </c>
      <c r="G1192" s="135">
        <v>0</v>
      </c>
      <c r="H1192" s="112"/>
      <c r="I1192" s="112">
        <v>0</v>
      </c>
      <c r="J1192" s="112"/>
      <c r="K1192" s="135">
        <v>0</v>
      </c>
      <c r="L1192" s="112"/>
      <c r="M1192" s="112">
        <v>0</v>
      </c>
      <c r="N1192" s="112"/>
      <c r="O1192" s="135"/>
      <c r="P1192" s="112"/>
      <c r="Q1192" s="112"/>
      <c r="R1192" s="112"/>
    </row>
    <row r="1193" spans="1:18" s="113" customFormat="1" ht="12" customHeight="1">
      <c r="A1193" s="110" t="s">
        <v>21</v>
      </c>
      <c r="B1193" s="110"/>
      <c r="C1193" s="228">
        <v>61101113</v>
      </c>
      <c r="D1193" s="229" t="s">
        <v>895</v>
      </c>
      <c r="E1193" s="111" t="s">
        <v>163</v>
      </c>
      <c r="F1193" s="111" t="s">
        <v>250</v>
      </c>
      <c r="G1193" s="135">
        <v>0</v>
      </c>
      <c r="H1193" s="112"/>
      <c r="I1193" s="112">
        <v>0</v>
      </c>
      <c r="J1193" s="112"/>
      <c r="K1193" s="135">
        <v>0</v>
      </c>
      <c r="L1193" s="112"/>
      <c r="M1193" s="112">
        <v>0</v>
      </c>
      <c r="N1193" s="112"/>
      <c r="O1193" s="135"/>
      <c r="P1193" s="112"/>
      <c r="Q1193" s="112"/>
      <c r="R1193" s="112"/>
    </row>
    <row r="1194" spans="1:18" s="113" customFormat="1" ht="12" customHeight="1">
      <c r="A1194" s="110" t="s">
        <v>21</v>
      </c>
      <c r="B1194" s="110"/>
      <c r="C1194" s="228">
        <v>6110111301</v>
      </c>
      <c r="D1194" s="229" t="s">
        <v>1002</v>
      </c>
      <c r="E1194" s="111" t="s">
        <v>163</v>
      </c>
      <c r="F1194" s="111" t="s">
        <v>251</v>
      </c>
      <c r="G1194" s="135">
        <v>0</v>
      </c>
      <c r="H1194" s="112"/>
      <c r="I1194" s="112">
        <v>0</v>
      </c>
      <c r="J1194" s="112"/>
      <c r="K1194" s="135">
        <v>0</v>
      </c>
      <c r="L1194" s="112"/>
      <c r="M1194" s="112">
        <v>0</v>
      </c>
      <c r="N1194" s="112"/>
      <c r="O1194" s="135"/>
      <c r="P1194" s="112"/>
      <c r="Q1194" s="112"/>
      <c r="R1194" s="112"/>
    </row>
    <row r="1195" spans="1:18" s="113" customFormat="1" ht="12" customHeight="1">
      <c r="A1195" s="110" t="s">
        <v>21</v>
      </c>
      <c r="B1195" s="110"/>
      <c r="C1195" s="228">
        <v>6110111302</v>
      </c>
      <c r="D1195" s="229" t="s">
        <v>1003</v>
      </c>
      <c r="E1195" s="111" t="s">
        <v>163</v>
      </c>
      <c r="F1195" s="111" t="s">
        <v>251</v>
      </c>
      <c r="G1195" s="135">
        <v>0</v>
      </c>
      <c r="H1195" s="112"/>
      <c r="I1195" s="112">
        <v>0</v>
      </c>
      <c r="J1195" s="112"/>
      <c r="K1195" s="135">
        <v>0</v>
      </c>
      <c r="L1195" s="112"/>
      <c r="M1195" s="112">
        <v>0</v>
      </c>
      <c r="N1195" s="112"/>
      <c r="O1195" s="135"/>
      <c r="P1195" s="112"/>
      <c r="Q1195" s="112"/>
      <c r="R1195" s="112"/>
    </row>
    <row r="1196" spans="1:18" s="113" customFormat="1" ht="12" customHeight="1">
      <c r="A1196" s="110" t="s">
        <v>21</v>
      </c>
      <c r="B1196" s="110"/>
      <c r="C1196" s="228">
        <v>61101114</v>
      </c>
      <c r="D1196" s="229" t="s">
        <v>896</v>
      </c>
      <c r="E1196" s="111" t="s">
        <v>6</v>
      </c>
      <c r="F1196" s="111" t="s">
        <v>250</v>
      </c>
      <c r="G1196" s="135">
        <v>0</v>
      </c>
      <c r="H1196" s="112"/>
      <c r="I1196" s="112">
        <v>0</v>
      </c>
      <c r="J1196" s="112"/>
      <c r="K1196" s="135">
        <v>0</v>
      </c>
      <c r="L1196" s="112"/>
      <c r="M1196" s="112">
        <v>0</v>
      </c>
      <c r="N1196" s="112"/>
      <c r="O1196" s="135"/>
      <c r="P1196" s="112"/>
      <c r="Q1196" s="112"/>
      <c r="R1196" s="112"/>
    </row>
    <row r="1197" spans="1:18" s="113" customFormat="1" ht="12" customHeight="1">
      <c r="A1197" s="110" t="s">
        <v>21</v>
      </c>
      <c r="B1197" s="110"/>
      <c r="C1197" s="228">
        <v>6110111401</v>
      </c>
      <c r="D1197" s="229" t="s">
        <v>1004</v>
      </c>
      <c r="E1197" s="111" t="s">
        <v>6</v>
      </c>
      <c r="F1197" s="111" t="s">
        <v>251</v>
      </c>
      <c r="G1197" s="135">
        <v>0</v>
      </c>
      <c r="H1197" s="112"/>
      <c r="I1197" s="112">
        <v>0</v>
      </c>
      <c r="J1197" s="112"/>
      <c r="K1197" s="135">
        <v>0</v>
      </c>
      <c r="L1197" s="112"/>
      <c r="M1197" s="112">
        <v>0</v>
      </c>
      <c r="N1197" s="112"/>
      <c r="O1197" s="135"/>
      <c r="P1197" s="112"/>
      <c r="Q1197" s="112"/>
      <c r="R1197" s="112"/>
    </row>
    <row r="1198" spans="1:18" s="113" customFormat="1" ht="12" customHeight="1">
      <c r="A1198" s="110" t="s">
        <v>21</v>
      </c>
      <c r="B1198" s="110"/>
      <c r="C1198" s="228">
        <v>6110111402</v>
      </c>
      <c r="D1198" s="229" t="s">
        <v>1005</v>
      </c>
      <c r="E1198" s="111" t="s">
        <v>6</v>
      </c>
      <c r="F1198" s="111" t="s">
        <v>251</v>
      </c>
      <c r="G1198" s="135">
        <v>0</v>
      </c>
      <c r="H1198" s="112"/>
      <c r="I1198" s="112">
        <v>0</v>
      </c>
      <c r="J1198" s="112"/>
      <c r="K1198" s="135">
        <v>0</v>
      </c>
      <c r="L1198" s="112"/>
      <c r="M1198" s="112">
        <v>0</v>
      </c>
      <c r="N1198" s="112"/>
      <c r="O1198" s="135"/>
      <c r="P1198" s="112"/>
      <c r="Q1198" s="112"/>
      <c r="R1198" s="112"/>
    </row>
    <row r="1199" spans="1:18" s="113" customFormat="1" ht="12" customHeight="1">
      <c r="A1199" s="110" t="s">
        <v>21</v>
      </c>
      <c r="B1199" s="110"/>
      <c r="C1199" s="228">
        <v>61101115</v>
      </c>
      <c r="D1199" s="229" t="s">
        <v>897</v>
      </c>
      <c r="E1199" s="111" t="s">
        <v>163</v>
      </c>
      <c r="F1199" s="111" t="s">
        <v>250</v>
      </c>
      <c r="G1199" s="135">
        <v>0</v>
      </c>
      <c r="H1199" s="112"/>
      <c r="I1199" s="112">
        <v>0</v>
      </c>
      <c r="J1199" s="112"/>
      <c r="K1199" s="135">
        <v>0</v>
      </c>
      <c r="L1199" s="112"/>
      <c r="M1199" s="112">
        <v>0</v>
      </c>
      <c r="N1199" s="112"/>
      <c r="O1199" s="135"/>
      <c r="P1199" s="112"/>
      <c r="Q1199" s="112"/>
      <c r="R1199" s="112"/>
    </row>
    <row r="1200" spans="1:18" s="113" customFormat="1" ht="12" customHeight="1">
      <c r="A1200" s="110" t="s">
        <v>21</v>
      </c>
      <c r="B1200" s="110"/>
      <c r="C1200" s="228">
        <v>6110111501</v>
      </c>
      <c r="D1200" s="229" t="s">
        <v>1006</v>
      </c>
      <c r="E1200" s="111" t="s">
        <v>163</v>
      </c>
      <c r="F1200" s="111" t="s">
        <v>251</v>
      </c>
      <c r="G1200" s="135">
        <v>0</v>
      </c>
      <c r="H1200" s="112"/>
      <c r="I1200" s="112">
        <v>0</v>
      </c>
      <c r="J1200" s="112"/>
      <c r="K1200" s="135">
        <v>0</v>
      </c>
      <c r="L1200" s="112"/>
      <c r="M1200" s="112">
        <v>0</v>
      </c>
      <c r="N1200" s="112"/>
      <c r="O1200" s="135"/>
      <c r="P1200" s="112"/>
      <c r="Q1200" s="112"/>
      <c r="R1200" s="112"/>
    </row>
    <row r="1201" spans="1:18" s="113" customFormat="1" ht="12" customHeight="1">
      <c r="A1201" s="110" t="s">
        <v>21</v>
      </c>
      <c r="B1201" s="110"/>
      <c r="C1201" s="228">
        <v>6110111502</v>
      </c>
      <c r="D1201" s="229" t="s">
        <v>1007</v>
      </c>
      <c r="E1201" s="111" t="s">
        <v>163</v>
      </c>
      <c r="F1201" s="111" t="s">
        <v>251</v>
      </c>
      <c r="G1201" s="135">
        <v>0</v>
      </c>
      <c r="H1201" s="112"/>
      <c r="I1201" s="112">
        <v>0</v>
      </c>
      <c r="J1201" s="112"/>
      <c r="K1201" s="135">
        <v>0</v>
      </c>
      <c r="L1201" s="112"/>
      <c r="M1201" s="112">
        <v>0</v>
      </c>
      <c r="N1201" s="112"/>
      <c r="O1201" s="135"/>
      <c r="P1201" s="112"/>
      <c r="Q1201" s="112"/>
      <c r="R1201" s="112"/>
    </row>
    <row r="1202" spans="1:18" s="113" customFormat="1" ht="12" customHeight="1">
      <c r="A1202" s="110" t="s">
        <v>21</v>
      </c>
      <c r="B1202" s="110"/>
      <c r="C1202" s="228">
        <v>61101116</v>
      </c>
      <c r="D1202" s="229" t="s">
        <v>898</v>
      </c>
      <c r="E1202" s="111" t="s">
        <v>6</v>
      </c>
      <c r="F1202" s="111" t="s">
        <v>250</v>
      </c>
      <c r="G1202" s="135">
        <v>0</v>
      </c>
      <c r="H1202" s="112"/>
      <c r="I1202" s="112">
        <v>0</v>
      </c>
      <c r="J1202" s="112"/>
      <c r="K1202" s="135">
        <v>0</v>
      </c>
      <c r="L1202" s="112"/>
      <c r="M1202" s="112">
        <v>0</v>
      </c>
      <c r="N1202" s="112"/>
      <c r="O1202" s="135"/>
      <c r="P1202" s="112"/>
      <c r="Q1202" s="112"/>
      <c r="R1202" s="112"/>
    </row>
    <row r="1203" spans="1:18" s="113" customFormat="1" ht="12" customHeight="1">
      <c r="A1203" s="110" t="s">
        <v>21</v>
      </c>
      <c r="B1203" s="110"/>
      <c r="C1203" s="228">
        <v>6110111601</v>
      </c>
      <c r="D1203" s="229" t="s">
        <v>1008</v>
      </c>
      <c r="E1203" s="111" t="s">
        <v>6</v>
      </c>
      <c r="F1203" s="111" t="s">
        <v>251</v>
      </c>
      <c r="G1203" s="135">
        <v>0</v>
      </c>
      <c r="H1203" s="112"/>
      <c r="I1203" s="112">
        <v>0</v>
      </c>
      <c r="J1203" s="112"/>
      <c r="K1203" s="135">
        <v>0</v>
      </c>
      <c r="L1203" s="112"/>
      <c r="M1203" s="112">
        <v>0</v>
      </c>
      <c r="N1203" s="112"/>
      <c r="O1203" s="135"/>
      <c r="P1203" s="112"/>
      <c r="Q1203" s="112"/>
      <c r="R1203" s="112"/>
    </row>
    <row r="1204" spans="1:18" s="113" customFormat="1" ht="12" customHeight="1">
      <c r="A1204" s="110" t="s">
        <v>21</v>
      </c>
      <c r="B1204" s="110"/>
      <c r="C1204" s="228">
        <v>6110111602</v>
      </c>
      <c r="D1204" s="229" t="s">
        <v>1009</v>
      </c>
      <c r="E1204" s="111" t="s">
        <v>6</v>
      </c>
      <c r="F1204" s="111" t="s">
        <v>251</v>
      </c>
      <c r="G1204" s="135">
        <v>0</v>
      </c>
      <c r="H1204" s="112"/>
      <c r="I1204" s="112">
        <v>0</v>
      </c>
      <c r="J1204" s="112"/>
      <c r="K1204" s="135">
        <v>0</v>
      </c>
      <c r="L1204" s="112"/>
      <c r="M1204" s="112">
        <v>0</v>
      </c>
      <c r="N1204" s="112"/>
      <c r="O1204" s="135"/>
      <c r="P1204" s="112"/>
      <c r="Q1204" s="112"/>
      <c r="R1204" s="112"/>
    </row>
    <row r="1205" spans="1:18" s="113" customFormat="1" ht="12" customHeight="1">
      <c r="A1205" s="110" t="s">
        <v>21</v>
      </c>
      <c r="B1205" s="110"/>
      <c r="C1205" s="228">
        <v>61101117</v>
      </c>
      <c r="D1205" s="229" t="s">
        <v>401</v>
      </c>
      <c r="E1205" s="111" t="s">
        <v>163</v>
      </c>
      <c r="F1205" s="111" t="s">
        <v>250</v>
      </c>
      <c r="G1205" s="135">
        <v>0</v>
      </c>
      <c r="H1205" s="112"/>
      <c r="I1205" s="112">
        <v>0</v>
      </c>
      <c r="J1205" s="112"/>
      <c r="K1205" s="135">
        <v>0</v>
      </c>
      <c r="L1205" s="112"/>
      <c r="M1205" s="112">
        <v>0</v>
      </c>
      <c r="N1205" s="112"/>
      <c r="O1205" s="135"/>
      <c r="P1205" s="112"/>
      <c r="Q1205" s="112"/>
      <c r="R1205" s="112"/>
    </row>
    <row r="1206" spans="1:18" s="113" customFormat="1" ht="12" customHeight="1">
      <c r="A1206" s="110" t="s">
        <v>21</v>
      </c>
      <c r="B1206" s="110"/>
      <c r="C1206" s="228">
        <v>6110111701</v>
      </c>
      <c r="D1206" s="229" t="s">
        <v>1010</v>
      </c>
      <c r="E1206" s="111" t="s">
        <v>163</v>
      </c>
      <c r="F1206" s="111" t="s">
        <v>251</v>
      </c>
      <c r="G1206" s="135">
        <v>0</v>
      </c>
      <c r="H1206" s="112"/>
      <c r="I1206" s="112">
        <v>0</v>
      </c>
      <c r="J1206" s="112"/>
      <c r="K1206" s="135">
        <v>0</v>
      </c>
      <c r="L1206" s="112"/>
      <c r="M1206" s="112">
        <v>0</v>
      </c>
      <c r="N1206" s="112"/>
      <c r="O1206" s="135"/>
      <c r="P1206" s="112"/>
      <c r="Q1206" s="112"/>
      <c r="R1206" s="112"/>
    </row>
    <row r="1207" spans="1:18" s="113" customFormat="1" ht="12" customHeight="1">
      <c r="A1207" s="110" t="s">
        <v>21</v>
      </c>
      <c r="B1207" s="110"/>
      <c r="C1207" s="228">
        <v>6110111702</v>
      </c>
      <c r="D1207" s="229" t="s">
        <v>1011</v>
      </c>
      <c r="E1207" s="111" t="s">
        <v>163</v>
      </c>
      <c r="F1207" s="111" t="s">
        <v>251</v>
      </c>
      <c r="G1207" s="135">
        <v>0</v>
      </c>
      <c r="H1207" s="112"/>
      <c r="I1207" s="112">
        <v>0</v>
      </c>
      <c r="J1207" s="112"/>
      <c r="K1207" s="135">
        <v>0</v>
      </c>
      <c r="L1207" s="112"/>
      <c r="M1207" s="112">
        <v>0</v>
      </c>
      <c r="N1207" s="112"/>
      <c r="O1207" s="135"/>
      <c r="P1207" s="112"/>
      <c r="Q1207" s="112"/>
      <c r="R1207" s="112"/>
    </row>
    <row r="1208" spans="1:18" s="113" customFormat="1" ht="12" customHeight="1">
      <c r="A1208" s="110" t="s">
        <v>21</v>
      </c>
      <c r="B1208" s="110"/>
      <c r="C1208" s="228">
        <v>61101118</v>
      </c>
      <c r="D1208" s="229" t="s">
        <v>402</v>
      </c>
      <c r="E1208" s="111" t="s">
        <v>6</v>
      </c>
      <c r="F1208" s="111" t="s">
        <v>250</v>
      </c>
      <c r="G1208" s="135">
        <v>0</v>
      </c>
      <c r="H1208" s="112"/>
      <c r="I1208" s="112">
        <v>0</v>
      </c>
      <c r="J1208" s="112"/>
      <c r="K1208" s="135">
        <v>0</v>
      </c>
      <c r="L1208" s="112"/>
      <c r="M1208" s="112">
        <v>0</v>
      </c>
      <c r="N1208" s="112"/>
      <c r="O1208" s="135"/>
      <c r="P1208" s="112"/>
      <c r="Q1208" s="112"/>
      <c r="R1208" s="112"/>
    </row>
    <row r="1209" spans="1:18" s="113" customFormat="1" ht="12" customHeight="1">
      <c r="A1209" s="110" t="s">
        <v>21</v>
      </c>
      <c r="B1209" s="110"/>
      <c r="C1209" s="228">
        <v>6110111801</v>
      </c>
      <c r="D1209" s="229" t="s">
        <v>1012</v>
      </c>
      <c r="E1209" s="111" t="s">
        <v>6</v>
      </c>
      <c r="F1209" s="111" t="s">
        <v>251</v>
      </c>
      <c r="G1209" s="135">
        <v>0</v>
      </c>
      <c r="H1209" s="112"/>
      <c r="I1209" s="112">
        <v>0</v>
      </c>
      <c r="J1209" s="112"/>
      <c r="K1209" s="135">
        <v>0</v>
      </c>
      <c r="L1209" s="112"/>
      <c r="M1209" s="112">
        <v>0</v>
      </c>
      <c r="N1209" s="112"/>
      <c r="O1209" s="135"/>
      <c r="P1209" s="112"/>
      <c r="Q1209" s="112"/>
      <c r="R1209" s="112"/>
    </row>
    <row r="1210" spans="1:18" s="113" customFormat="1" ht="12" customHeight="1">
      <c r="A1210" s="110" t="s">
        <v>21</v>
      </c>
      <c r="B1210" s="110"/>
      <c r="C1210" s="228">
        <v>6110111802</v>
      </c>
      <c r="D1210" s="229" t="s">
        <v>1013</v>
      </c>
      <c r="E1210" s="111" t="s">
        <v>6</v>
      </c>
      <c r="F1210" s="111" t="s">
        <v>251</v>
      </c>
      <c r="G1210" s="135">
        <v>0</v>
      </c>
      <c r="H1210" s="112"/>
      <c r="I1210" s="112">
        <v>0</v>
      </c>
      <c r="J1210" s="112"/>
      <c r="K1210" s="135">
        <v>0</v>
      </c>
      <c r="L1210" s="112"/>
      <c r="M1210" s="112">
        <v>0</v>
      </c>
      <c r="N1210" s="112"/>
      <c r="O1210" s="135"/>
      <c r="P1210" s="112"/>
      <c r="Q1210" s="112"/>
      <c r="R1210" s="112"/>
    </row>
    <row r="1211" spans="1:18" s="113" customFormat="1" ht="12" customHeight="1">
      <c r="A1211" s="110" t="s">
        <v>21</v>
      </c>
      <c r="B1211" s="110"/>
      <c r="C1211" s="228">
        <v>61101119</v>
      </c>
      <c r="D1211" s="229" t="s">
        <v>899</v>
      </c>
      <c r="E1211" s="111" t="s">
        <v>163</v>
      </c>
      <c r="F1211" s="111" t="s">
        <v>250</v>
      </c>
      <c r="G1211" s="135">
        <v>0</v>
      </c>
      <c r="H1211" s="112"/>
      <c r="I1211" s="112">
        <v>0</v>
      </c>
      <c r="J1211" s="112"/>
      <c r="K1211" s="135">
        <v>0</v>
      </c>
      <c r="L1211" s="112"/>
      <c r="M1211" s="112">
        <v>0</v>
      </c>
      <c r="N1211" s="112"/>
      <c r="O1211" s="135"/>
      <c r="P1211" s="112"/>
      <c r="Q1211" s="112"/>
      <c r="R1211" s="112"/>
    </row>
    <row r="1212" spans="1:18" s="113" customFormat="1" ht="12" customHeight="1">
      <c r="A1212" s="110" t="s">
        <v>21</v>
      </c>
      <c r="B1212" s="110"/>
      <c r="C1212" s="228">
        <v>6110111901</v>
      </c>
      <c r="D1212" s="229" t="s">
        <v>1014</v>
      </c>
      <c r="E1212" s="111" t="s">
        <v>163</v>
      </c>
      <c r="F1212" s="111" t="s">
        <v>251</v>
      </c>
      <c r="G1212" s="135">
        <v>0</v>
      </c>
      <c r="H1212" s="112"/>
      <c r="I1212" s="112">
        <v>0</v>
      </c>
      <c r="J1212" s="112"/>
      <c r="K1212" s="135">
        <v>0</v>
      </c>
      <c r="L1212" s="112"/>
      <c r="M1212" s="112">
        <v>0</v>
      </c>
      <c r="N1212" s="112"/>
      <c r="O1212" s="135"/>
      <c r="P1212" s="112"/>
      <c r="Q1212" s="112"/>
      <c r="R1212" s="112"/>
    </row>
    <row r="1213" spans="1:18" s="113" customFormat="1" ht="12" customHeight="1">
      <c r="A1213" s="110" t="s">
        <v>21</v>
      </c>
      <c r="B1213" s="110"/>
      <c r="C1213" s="228">
        <v>6110111902</v>
      </c>
      <c r="D1213" s="229" t="s">
        <v>1015</v>
      </c>
      <c r="E1213" s="111" t="s">
        <v>163</v>
      </c>
      <c r="F1213" s="111" t="s">
        <v>251</v>
      </c>
      <c r="G1213" s="135">
        <v>0</v>
      </c>
      <c r="H1213" s="112"/>
      <c r="I1213" s="112">
        <v>0</v>
      </c>
      <c r="J1213" s="112"/>
      <c r="K1213" s="135">
        <v>0</v>
      </c>
      <c r="L1213" s="112"/>
      <c r="M1213" s="112">
        <v>0</v>
      </c>
      <c r="N1213" s="112"/>
      <c r="O1213" s="135"/>
      <c r="P1213" s="112"/>
      <c r="Q1213" s="112"/>
      <c r="R1213" s="112"/>
    </row>
    <row r="1214" spans="1:18" s="113" customFormat="1" ht="12" customHeight="1">
      <c r="A1214" s="110" t="s">
        <v>21</v>
      </c>
      <c r="B1214" s="110"/>
      <c r="C1214" s="228">
        <v>61101120</v>
      </c>
      <c r="D1214" s="229" t="s">
        <v>900</v>
      </c>
      <c r="E1214" s="111" t="s">
        <v>6</v>
      </c>
      <c r="F1214" s="111" t="s">
        <v>250</v>
      </c>
      <c r="G1214" s="135">
        <v>0</v>
      </c>
      <c r="H1214" s="112"/>
      <c r="I1214" s="112">
        <v>0</v>
      </c>
      <c r="J1214" s="112"/>
      <c r="K1214" s="135">
        <v>0</v>
      </c>
      <c r="L1214" s="112"/>
      <c r="M1214" s="112">
        <v>0</v>
      </c>
      <c r="N1214" s="112"/>
      <c r="O1214" s="135"/>
      <c r="P1214" s="112"/>
      <c r="Q1214" s="112"/>
      <c r="R1214" s="112"/>
    </row>
    <row r="1215" spans="1:18" s="113" customFormat="1" ht="12" customHeight="1">
      <c r="A1215" s="110" t="s">
        <v>21</v>
      </c>
      <c r="B1215" s="110"/>
      <c r="C1215" s="228">
        <v>6110112001</v>
      </c>
      <c r="D1215" s="229" t="s">
        <v>1016</v>
      </c>
      <c r="E1215" s="111" t="s">
        <v>6</v>
      </c>
      <c r="F1215" s="111" t="s">
        <v>251</v>
      </c>
      <c r="G1215" s="135">
        <v>0</v>
      </c>
      <c r="H1215" s="112"/>
      <c r="I1215" s="112">
        <v>0</v>
      </c>
      <c r="J1215" s="112"/>
      <c r="K1215" s="135">
        <v>0</v>
      </c>
      <c r="L1215" s="112"/>
      <c r="M1215" s="112">
        <v>0</v>
      </c>
      <c r="N1215" s="112"/>
      <c r="O1215" s="135"/>
      <c r="P1215" s="112"/>
      <c r="Q1215" s="112"/>
      <c r="R1215" s="112"/>
    </row>
    <row r="1216" spans="1:18" s="113" customFormat="1" ht="12" customHeight="1">
      <c r="A1216" s="110" t="s">
        <v>21</v>
      </c>
      <c r="B1216" s="110"/>
      <c r="C1216" s="228">
        <v>6110112002</v>
      </c>
      <c r="D1216" s="229" t="s">
        <v>1016</v>
      </c>
      <c r="E1216" s="111" t="s">
        <v>6</v>
      </c>
      <c r="F1216" s="111" t="s">
        <v>251</v>
      </c>
      <c r="G1216" s="135">
        <v>0</v>
      </c>
      <c r="H1216" s="112"/>
      <c r="I1216" s="112">
        <v>0</v>
      </c>
      <c r="J1216" s="112"/>
      <c r="K1216" s="135">
        <v>0</v>
      </c>
      <c r="L1216" s="112"/>
      <c r="M1216" s="112">
        <v>0</v>
      </c>
      <c r="N1216" s="112"/>
      <c r="O1216" s="135"/>
      <c r="P1216" s="112"/>
      <c r="Q1216" s="112"/>
      <c r="R1216" s="112"/>
    </row>
    <row r="1217" spans="1:18" s="113" customFormat="1" ht="12" customHeight="1">
      <c r="A1217" s="110" t="s">
        <v>21</v>
      </c>
      <c r="B1217" s="110"/>
      <c r="C1217" s="228">
        <v>61101121</v>
      </c>
      <c r="D1217" s="229" t="s">
        <v>752</v>
      </c>
      <c r="E1217" s="111" t="s">
        <v>163</v>
      </c>
      <c r="F1217" s="111" t="s">
        <v>250</v>
      </c>
      <c r="G1217" s="135">
        <v>0</v>
      </c>
      <c r="H1217" s="112"/>
      <c r="I1217" s="112">
        <v>0</v>
      </c>
      <c r="J1217" s="112"/>
      <c r="K1217" s="135">
        <v>0</v>
      </c>
      <c r="L1217" s="112"/>
      <c r="M1217" s="112">
        <v>0</v>
      </c>
      <c r="N1217" s="112"/>
      <c r="O1217" s="135"/>
      <c r="P1217" s="112"/>
      <c r="Q1217" s="112"/>
      <c r="R1217" s="112"/>
    </row>
    <row r="1218" spans="1:18" s="113" customFormat="1" ht="12" customHeight="1">
      <c r="A1218" s="110" t="s">
        <v>21</v>
      </c>
      <c r="B1218" s="110"/>
      <c r="C1218" s="228">
        <v>6110112101</v>
      </c>
      <c r="D1218" s="229" t="s">
        <v>1017</v>
      </c>
      <c r="E1218" s="111" t="s">
        <v>163</v>
      </c>
      <c r="F1218" s="111" t="s">
        <v>251</v>
      </c>
      <c r="G1218" s="135">
        <v>0</v>
      </c>
      <c r="H1218" s="112"/>
      <c r="I1218" s="112">
        <v>0</v>
      </c>
      <c r="J1218" s="112"/>
      <c r="K1218" s="135">
        <v>0</v>
      </c>
      <c r="L1218" s="112"/>
      <c r="M1218" s="112">
        <v>0</v>
      </c>
      <c r="N1218" s="112"/>
      <c r="O1218" s="135"/>
      <c r="P1218" s="112"/>
      <c r="Q1218" s="112"/>
      <c r="R1218" s="112"/>
    </row>
    <row r="1219" spans="1:18" s="113" customFormat="1" ht="12" customHeight="1">
      <c r="A1219" s="110" t="s">
        <v>21</v>
      </c>
      <c r="B1219" s="110"/>
      <c r="C1219" s="228">
        <v>6110112102</v>
      </c>
      <c r="D1219" s="229" t="s">
        <v>1018</v>
      </c>
      <c r="E1219" s="111" t="s">
        <v>163</v>
      </c>
      <c r="F1219" s="111" t="s">
        <v>251</v>
      </c>
      <c r="G1219" s="135">
        <v>0</v>
      </c>
      <c r="H1219" s="112"/>
      <c r="I1219" s="112">
        <v>0</v>
      </c>
      <c r="J1219" s="112"/>
      <c r="K1219" s="135">
        <v>0</v>
      </c>
      <c r="L1219" s="112"/>
      <c r="M1219" s="112">
        <v>0</v>
      </c>
      <c r="N1219" s="112"/>
      <c r="O1219" s="135"/>
      <c r="P1219" s="112"/>
      <c r="Q1219" s="112"/>
      <c r="R1219" s="112"/>
    </row>
    <row r="1220" spans="1:18" s="113" customFormat="1" ht="12" customHeight="1">
      <c r="A1220" s="110" t="s">
        <v>21</v>
      </c>
      <c r="B1220" s="110"/>
      <c r="C1220" s="228">
        <v>61101122</v>
      </c>
      <c r="D1220" s="229" t="s">
        <v>753</v>
      </c>
      <c r="E1220" s="111" t="s">
        <v>6</v>
      </c>
      <c r="F1220" s="111" t="s">
        <v>250</v>
      </c>
      <c r="G1220" s="135">
        <v>0</v>
      </c>
      <c r="H1220" s="112"/>
      <c r="I1220" s="112">
        <v>0</v>
      </c>
      <c r="J1220" s="112"/>
      <c r="K1220" s="135">
        <v>0</v>
      </c>
      <c r="L1220" s="112"/>
      <c r="M1220" s="112">
        <v>0</v>
      </c>
      <c r="N1220" s="112"/>
      <c r="O1220" s="135"/>
      <c r="P1220" s="112"/>
      <c r="Q1220" s="112"/>
      <c r="R1220" s="112"/>
    </row>
    <row r="1221" spans="1:18" s="113" customFormat="1" ht="12" customHeight="1">
      <c r="A1221" s="110" t="s">
        <v>21</v>
      </c>
      <c r="B1221" s="110"/>
      <c r="C1221" s="228">
        <v>6110112201</v>
      </c>
      <c r="D1221" s="229" t="s">
        <v>1019</v>
      </c>
      <c r="E1221" s="111" t="s">
        <v>6</v>
      </c>
      <c r="F1221" s="111" t="s">
        <v>251</v>
      </c>
      <c r="G1221" s="135">
        <v>0</v>
      </c>
      <c r="H1221" s="112"/>
      <c r="I1221" s="112">
        <v>0</v>
      </c>
      <c r="J1221" s="112"/>
      <c r="K1221" s="135">
        <v>0</v>
      </c>
      <c r="L1221" s="112"/>
      <c r="M1221" s="112">
        <v>0</v>
      </c>
      <c r="N1221" s="112"/>
      <c r="O1221" s="135"/>
      <c r="P1221" s="112"/>
      <c r="Q1221" s="112"/>
      <c r="R1221" s="112"/>
    </row>
    <row r="1222" spans="1:18" s="113" customFormat="1" ht="12" customHeight="1">
      <c r="A1222" s="110" t="s">
        <v>21</v>
      </c>
      <c r="B1222" s="110"/>
      <c r="C1222" s="228">
        <v>6110112202</v>
      </c>
      <c r="D1222" s="229" t="s">
        <v>1019</v>
      </c>
      <c r="E1222" s="111" t="s">
        <v>6</v>
      </c>
      <c r="F1222" s="111" t="s">
        <v>251</v>
      </c>
      <c r="G1222" s="135">
        <v>0</v>
      </c>
      <c r="H1222" s="112"/>
      <c r="I1222" s="112">
        <v>0</v>
      </c>
      <c r="J1222" s="112"/>
      <c r="K1222" s="135">
        <v>0</v>
      </c>
      <c r="L1222" s="112"/>
      <c r="M1222" s="112">
        <v>0</v>
      </c>
      <c r="N1222" s="112"/>
      <c r="O1222" s="135"/>
      <c r="P1222" s="112"/>
      <c r="Q1222" s="112"/>
      <c r="R1222" s="112"/>
    </row>
    <row r="1223" spans="1:18" s="113" customFormat="1" ht="12" customHeight="1">
      <c r="A1223" s="110" t="s">
        <v>21</v>
      </c>
      <c r="B1223" s="110"/>
      <c r="C1223" s="228">
        <v>61101123</v>
      </c>
      <c r="D1223" s="229" t="s">
        <v>901</v>
      </c>
      <c r="E1223" s="111" t="s">
        <v>163</v>
      </c>
      <c r="F1223" s="111" t="s">
        <v>250</v>
      </c>
      <c r="G1223" s="135">
        <v>0</v>
      </c>
      <c r="H1223" s="112"/>
      <c r="I1223" s="112">
        <v>0</v>
      </c>
      <c r="J1223" s="112"/>
      <c r="K1223" s="135">
        <v>0</v>
      </c>
      <c r="L1223" s="112"/>
      <c r="M1223" s="112">
        <v>0</v>
      </c>
      <c r="N1223" s="112"/>
      <c r="O1223" s="135"/>
      <c r="P1223" s="112"/>
      <c r="Q1223" s="112"/>
      <c r="R1223" s="112"/>
    </row>
    <row r="1224" spans="1:18" s="113" customFormat="1" ht="12" customHeight="1">
      <c r="A1224" s="110" t="s">
        <v>21</v>
      </c>
      <c r="B1224" s="110"/>
      <c r="C1224" s="228">
        <v>6110112301</v>
      </c>
      <c r="D1224" s="229" t="s">
        <v>1020</v>
      </c>
      <c r="E1224" s="111" t="s">
        <v>163</v>
      </c>
      <c r="F1224" s="111" t="s">
        <v>251</v>
      </c>
      <c r="G1224" s="135">
        <v>0</v>
      </c>
      <c r="H1224" s="112"/>
      <c r="I1224" s="112">
        <v>0</v>
      </c>
      <c r="J1224" s="112"/>
      <c r="K1224" s="135">
        <v>0</v>
      </c>
      <c r="L1224" s="112"/>
      <c r="M1224" s="112">
        <v>0</v>
      </c>
      <c r="N1224" s="112"/>
      <c r="O1224" s="135"/>
      <c r="P1224" s="112"/>
      <c r="Q1224" s="112"/>
      <c r="R1224" s="112"/>
    </row>
    <row r="1225" spans="1:18" s="113" customFormat="1" ht="12" customHeight="1">
      <c r="A1225" s="110" t="s">
        <v>21</v>
      </c>
      <c r="B1225" s="110"/>
      <c r="C1225" s="228">
        <v>6110112302</v>
      </c>
      <c r="D1225" s="229" t="s">
        <v>1021</v>
      </c>
      <c r="E1225" s="111" t="s">
        <v>163</v>
      </c>
      <c r="F1225" s="111" t="s">
        <v>251</v>
      </c>
      <c r="G1225" s="135">
        <v>0</v>
      </c>
      <c r="H1225" s="112"/>
      <c r="I1225" s="112">
        <v>0</v>
      </c>
      <c r="J1225" s="112"/>
      <c r="K1225" s="135">
        <v>0</v>
      </c>
      <c r="L1225" s="112"/>
      <c r="M1225" s="112">
        <v>0</v>
      </c>
      <c r="N1225" s="112"/>
      <c r="O1225" s="135"/>
      <c r="P1225" s="112"/>
      <c r="Q1225" s="112"/>
      <c r="R1225" s="112"/>
    </row>
    <row r="1226" spans="1:18" s="113" customFormat="1" ht="12" customHeight="1">
      <c r="A1226" s="110" t="s">
        <v>21</v>
      </c>
      <c r="B1226" s="110"/>
      <c r="C1226" s="228">
        <v>61101124</v>
      </c>
      <c r="D1226" s="229" t="s">
        <v>902</v>
      </c>
      <c r="E1226" s="111" t="s">
        <v>6</v>
      </c>
      <c r="F1226" s="111" t="s">
        <v>250</v>
      </c>
      <c r="G1226" s="135">
        <v>0</v>
      </c>
      <c r="H1226" s="112"/>
      <c r="I1226" s="112">
        <v>0</v>
      </c>
      <c r="J1226" s="112"/>
      <c r="K1226" s="135">
        <v>0</v>
      </c>
      <c r="L1226" s="112"/>
      <c r="M1226" s="112">
        <v>0</v>
      </c>
      <c r="N1226" s="112"/>
      <c r="O1226" s="135"/>
      <c r="P1226" s="112"/>
      <c r="Q1226" s="112"/>
      <c r="R1226" s="112"/>
    </row>
    <row r="1227" spans="1:18" s="113" customFormat="1" ht="12" customHeight="1">
      <c r="A1227" s="110" t="s">
        <v>21</v>
      </c>
      <c r="B1227" s="110"/>
      <c r="C1227" s="228">
        <v>6110112401</v>
      </c>
      <c r="D1227" s="229" t="s">
        <v>1022</v>
      </c>
      <c r="E1227" s="111" t="s">
        <v>6</v>
      </c>
      <c r="F1227" s="111" t="s">
        <v>251</v>
      </c>
      <c r="G1227" s="135">
        <v>0</v>
      </c>
      <c r="H1227" s="112"/>
      <c r="I1227" s="112">
        <v>0</v>
      </c>
      <c r="J1227" s="112"/>
      <c r="K1227" s="135">
        <v>0</v>
      </c>
      <c r="L1227" s="112"/>
      <c r="M1227" s="112">
        <v>0</v>
      </c>
      <c r="N1227" s="112"/>
      <c r="O1227" s="135"/>
      <c r="P1227" s="112"/>
      <c r="Q1227" s="112"/>
      <c r="R1227" s="112"/>
    </row>
    <row r="1228" spans="1:18" s="113" customFormat="1" ht="12" customHeight="1">
      <c r="A1228" s="110" t="s">
        <v>21</v>
      </c>
      <c r="B1228" s="110"/>
      <c r="C1228" s="228">
        <v>6110112402</v>
      </c>
      <c r="D1228" s="229" t="s">
        <v>1023</v>
      </c>
      <c r="E1228" s="111" t="s">
        <v>6</v>
      </c>
      <c r="F1228" s="111" t="s">
        <v>251</v>
      </c>
      <c r="G1228" s="135">
        <v>0</v>
      </c>
      <c r="H1228" s="112"/>
      <c r="I1228" s="112">
        <v>0</v>
      </c>
      <c r="J1228" s="112"/>
      <c r="K1228" s="135">
        <v>0</v>
      </c>
      <c r="L1228" s="112"/>
      <c r="M1228" s="112">
        <v>0</v>
      </c>
      <c r="N1228" s="112"/>
      <c r="O1228" s="135"/>
      <c r="P1228" s="112"/>
      <c r="Q1228" s="112"/>
      <c r="R1228" s="112"/>
    </row>
    <row r="1229" spans="1:18" s="113" customFormat="1" ht="12" customHeight="1">
      <c r="A1229" s="110" t="s">
        <v>21</v>
      </c>
      <c r="B1229" s="110"/>
      <c r="C1229" s="228">
        <v>61101125</v>
      </c>
      <c r="D1229" s="229" t="s">
        <v>903</v>
      </c>
      <c r="E1229" s="111" t="s">
        <v>163</v>
      </c>
      <c r="F1229" s="111" t="s">
        <v>250</v>
      </c>
      <c r="G1229" s="135">
        <v>0</v>
      </c>
      <c r="H1229" s="112"/>
      <c r="I1229" s="112">
        <v>0</v>
      </c>
      <c r="J1229" s="112"/>
      <c r="K1229" s="135">
        <v>0</v>
      </c>
      <c r="L1229" s="112"/>
      <c r="M1229" s="112">
        <v>0</v>
      </c>
      <c r="N1229" s="112"/>
      <c r="O1229" s="135"/>
      <c r="P1229" s="112"/>
      <c r="Q1229" s="112"/>
      <c r="R1229" s="112"/>
    </row>
    <row r="1230" spans="1:18" s="113" customFormat="1" ht="12" customHeight="1">
      <c r="A1230" s="110" t="s">
        <v>21</v>
      </c>
      <c r="B1230" s="110"/>
      <c r="C1230" s="228">
        <v>6110112501</v>
      </c>
      <c r="D1230" s="229" t="s">
        <v>1024</v>
      </c>
      <c r="E1230" s="111" t="s">
        <v>163</v>
      </c>
      <c r="F1230" s="111" t="s">
        <v>251</v>
      </c>
      <c r="G1230" s="135">
        <v>0</v>
      </c>
      <c r="H1230" s="112"/>
      <c r="I1230" s="112">
        <v>0</v>
      </c>
      <c r="J1230" s="112"/>
      <c r="K1230" s="135">
        <v>0</v>
      </c>
      <c r="L1230" s="112"/>
      <c r="M1230" s="112">
        <v>0</v>
      </c>
      <c r="N1230" s="112"/>
      <c r="O1230" s="135"/>
      <c r="P1230" s="112"/>
      <c r="Q1230" s="112"/>
      <c r="R1230" s="112"/>
    </row>
    <row r="1231" spans="1:18" s="113" customFormat="1" ht="12" customHeight="1">
      <c r="A1231" s="110" t="s">
        <v>21</v>
      </c>
      <c r="B1231" s="110"/>
      <c r="C1231" s="228">
        <v>6110112502</v>
      </c>
      <c r="D1231" s="229" t="s">
        <v>1025</v>
      </c>
      <c r="E1231" s="111" t="s">
        <v>163</v>
      </c>
      <c r="F1231" s="111" t="s">
        <v>251</v>
      </c>
      <c r="G1231" s="135">
        <v>0</v>
      </c>
      <c r="H1231" s="112"/>
      <c r="I1231" s="112">
        <v>0</v>
      </c>
      <c r="J1231" s="112"/>
      <c r="K1231" s="135">
        <v>0</v>
      </c>
      <c r="L1231" s="112"/>
      <c r="M1231" s="112">
        <v>0</v>
      </c>
      <c r="N1231" s="112"/>
      <c r="O1231" s="135"/>
      <c r="P1231" s="112"/>
      <c r="Q1231" s="112"/>
      <c r="R1231" s="112"/>
    </row>
    <row r="1232" spans="1:18" s="113" customFormat="1" ht="12" customHeight="1">
      <c r="A1232" s="110" t="s">
        <v>21</v>
      </c>
      <c r="B1232" s="110"/>
      <c r="C1232" s="228">
        <v>61101126</v>
      </c>
      <c r="D1232" s="229" t="s">
        <v>904</v>
      </c>
      <c r="E1232" s="111" t="s">
        <v>6</v>
      </c>
      <c r="F1232" s="111" t="s">
        <v>250</v>
      </c>
      <c r="G1232" s="135">
        <v>0</v>
      </c>
      <c r="H1232" s="112"/>
      <c r="I1232" s="112">
        <v>0</v>
      </c>
      <c r="J1232" s="112"/>
      <c r="K1232" s="135">
        <v>0</v>
      </c>
      <c r="L1232" s="112"/>
      <c r="M1232" s="112">
        <v>0</v>
      </c>
      <c r="N1232" s="112"/>
      <c r="O1232" s="135"/>
      <c r="P1232" s="112"/>
      <c r="Q1232" s="112"/>
      <c r="R1232" s="112"/>
    </row>
    <row r="1233" spans="1:18" s="113" customFormat="1" ht="12" customHeight="1">
      <c r="A1233" s="110" t="s">
        <v>21</v>
      </c>
      <c r="B1233" s="110"/>
      <c r="C1233" s="228">
        <v>6110112601</v>
      </c>
      <c r="D1233" s="229" t="s">
        <v>1026</v>
      </c>
      <c r="E1233" s="111" t="s">
        <v>6</v>
      </c>
      <c r="F1233" s="111" t="s">
        <v>251</v>
      </c>
      <c r="G1233" s="135">
        <v>0</v>
      </c>
      <c r="H1233" s="112"/>
      <c r="I1233" s="112">
        <v>0</v>
      </c>
      <c r="J1233" s="112"/>
      <c r="K1233" s="135">
        <v>0</v>
      </c>
      <c r="L1233" s="112"/>
      <c r="M1233" s="112">
        <v>0</v>
      </c>
      <c r="N1233" s="112"/>
      <c r="O1233" s="135"/>
      <c r="P1233" s="112"/>
      <c r="Q1233" s="112"/>
      <c r="R1233" s="112"/>
    </row>
    <row r="1234" spans="1:18" s="113" customFormat="1" ht="12" customHeight="1">
      <c r="A1234" s="110" t="s">
        <v>21</v>
      </c>
      <c r="B1234" s="110"/>
      <c r="C1234" s="228">
        <v>6110112602</v>
      </c>
      <c r="D1234" s="229" t="s">
        <v>1027</v>
      </c>
      <c r="E1234" s="111" t="s">
        <v>6</v>
      </c>
      <c r="F1234" s="111" t="s">
        <v>251</v>
      </c>
      <c r="G1234" s="135">
        <v>0</v>
      </c>
      <c r="H1234" s="112"/>
      <c r="I1234" s="112">
        <v>0</v>
      </c>
      <c r="J1234" s="112"/>
      <c r="K1234" s="135">
        <v>0</v>
      </c>
      <c r="L1234" s="112"/>
      <c r="M1234" s="112">
        <v>0</v>
      </c>
      <c r="N1234" s="112"/>
      <c r="O1234" s="135"/>
      <c r="P1234" s="112"/>
      <c r="Q1234" s="112"/>
      <c r="R1234" s="112"/>
    </row>
    <row r="1235" spans="1:18" s="113" customFormat="1" ht="12" customHeight="1">
      <c r="A1235" s="110" t="s">
        <v>21</v>
      </c>
      <c r="B1235" s="110"/>
      <c r="C1235" s="228">
        <v>61101127</v>
      </c>
      <c r="D1235" s="229" t="s">
        <v>905</v>
      </c>
      <c r="E1235" s="111" t="s">
        <v>163</v>
      </c>
      <c r="F1235" s="111" t="s">
        <v>250</v>
      </c>
      <c r="G1235" s="135">
        <v>0</v>
      </c>
      <c r="H1235" s="112"/>
      <c r="I1235" s="112">
        <v>0</v>
      </c>
      <c r="J1235" s="112"/>
      <c r="K1235" s="135">
        <v>0</v>
      </c>
      <c r="L1235" s="112"/>
      <c r="M1235" s="112">
        <v>0</v>
      </c>
      <c r="N1235" s="112"/>
      <c r="O1235" s="135"/>
      <c r="P1235" s="112"/>
      <c r="Q1235" s="112"/>
      <c r="R1235" s="112"/>
    </row>
    <row r="1236" spans="1:18" s="113" customFormat="1" ht="12" customHeight="1">
      <c r="A1236" s="110" t="s">
        <v>21</v>
      </c>
      <c r="B1236" s="110"/>
      <c r="C1236" s="228">
        <v>6110112701</v>
      </c>
      <c r="D1236" s="229" t="s">
        <v>1028</v>
      </c>
      <c r="E1236" s="111" t="s">
        <v>163</v>
      </c>
      <c r="F1236" s="111" t="s">
        <v>251</v>
      </c>
      <c r="G1236" s="135">
        <v>0</v>
      </c>
      <c r="H1236" s="112"/>
      <c r="I1236" s="112">
        <v>0</v>
      </c>
      <c r="J1236" s="112"/>
      <c r="K1236" s="135">
        <v>0</v>
      </c>
      <c r="L1236" s="112"/>
      <c r="M1236" s="112">
        <v>0</v>
      </c>
      <c r="N1236" s="112"/>
      <c r="O1236" s="135"/>
      <c r="P1236" s="112"/>
      <c r="Q1236" s="112"/>
      <c r="R1236" s="112"/>
    </row>
    <row r="1237" spans="1:18" s="113" customFormat="1" ht="12" customHeight="1">
      <c r="A1237" s="110" t="s">
        <v>21</v>
      </c>
      <c r="B1237" s="110"/>
      <c r="C1237" s="228">
        <v>6110112702</v>
      </c>
      <c r="D1237" s="229" t="s">
        <v>1029</v>
      </c>
      <c r="E1237" s="111" t="s">
        <v>163</v>
      </c>
      <c r="F1237" s="111" t="s">
        <v>251</v>
      </c>
      <c r="G1237" s="135">
        <v>0</v>
      </c>
      <c r="H1237" s="112"/>
      <c r="I1237" s="112">
        <v>0</v>
      </c>
      <c r="J1237" s="112"/>
      <c r="K1237" s="135">
        <v>0</v>
      </c>
      <c r="L1237" s="112"/>
      <c r="M1237" s="112">
        <v>0</v>
      </c>
      <c r="N1237" s="112"/>
      <c r="O1237" s="135"/>
      <c r="P1237" s="112"/>
      <c r="Q1237" s="112"/>
      <c r="R1237" s="112"/>
    </row>
    <row r="1238" spans="1:18" s="113" customFormat="1" ht="12" customHeight="1">
      <c r="A1238" s="110" t="s">
        <v>21</v>
      </c>
      <c r="B1238" s="110"/>
      <c r="C1238" s="228">
        <v>61101128</v>
      </c>
      <c r="D1238" s="229" t="s">
        <v>906</v>
      </c>
      <c r="E1238" s="111" t="s">
        <v>6</v>
      </c>
      <c r="F1238" s="111" t="s">
        <v>250</v>
      </c>
      <c r="G1238" s="135">
        <v>0</v>
      </c>
      <c r="H1238" s="112"/>
      <c r="I1238" s="112">
        <v>0</v>
      </c>
      <c r="J1238" s="112"/>
      <c r="K1238" s="135">
        <v>0</v>
      </c>
      <c r="L1238" s="112"/>
      <c r="M1238" s="112">
        <v>0</v>
      </c>
      <c r="N1238" s="112"/>
      <c r="O1238" s="135"/>
      <c r="P1238" s="112"/>
      <c r="Q1238" s="112"/>
      <c r="R1238" s="112"/>
    </row>
    <row r="1239" spans="1:18" s="113" customFormat="1" ht="12" customHeight="1">
      <c r="A1239" s="110" t="s">
        <v>21</v>
      </c>
      <c r="B1239" s="110"/>
      <c r="C1239" s="228">
        <v>6110112801</v>
      </c>
      <c r="D1239" s="229" t="s">
        <v>1030</v>
      </c>
      <c r="E1239" s="111" t="s">
        <v>6</v>
      </c>
      <c r="F1239" s="111" t="s">
        <v>251</v>
      </c>
      <c r="G1239" s="135">
        <v>0</v>
      </c>
      <c r="H1239" s="112"/>
      <c r="I1239" s="112">
        <v>0</v>
      </c>
      <c r="J1239" s="112"/>
      <c r="K1239" s="135">
        <v>0</v>
      </c>
      <c r="L1239" s="112"/>
      <c r="M1239" s="112">
        <v>0</v>
      </c>
      <c r="N1239" s="112"/>
      <c r="O1239" s="135"/>
      <c r="P1239" s="112"/>
      <c r="Q1239" s="112"/>
      <c r="R1239" s="112"/>
    </row>
    <row r="1240" spans="1:18" s="113" customFormat="1" ht="12" customHeight="1">
      <c r="A1240" s="110" t="s">
        <v>21</v>
      </c>
      <c r="B1240" s="110"/>
      <c r="C1240" s="228">
        <v>6110112802</v>
      </c>
      <c r="D1240" s="229" t="s">
        <v>1031</v>
      </c>
      <c r="E1240" s="111" t="s">
        <v>6</v>
      </c>
      <c r="F1240" s="111" t="s">
        <v>251</v>
      </c>
      <c r="G1240" s="135">
        <v>0</v>
      </c>
      <c r="H1240" s="112"/>
      <c r="I1240" s="112">
        <v>0</v>
      </c>
      <c r="J1240" s="112"/>
      <c r="K1240" s="135">
        <v>0</v>
      </c>
      <c r="L1240" s="112"/>
      <c r="M1240" s="112">
        <v>0</v>
      </c>
      <c r="N1240" s="112"/>
      <c r="O1240" s="135"/>
      <c r="P1240" s="112"/>
      <c r="Q1240" s="112"/>
      <c r="R1240" s="112"/>
    </row>
    <row r="1241" spans="1:18" s="113" customFormat="1" ht="12" customHeight="1">
      <c r="A1241" s="110" t="s">
        <v>21</v>
      </c>
      <c r="B1241" s="110"/>
      <c r="C1241" s="228">
        <v>61101129</v>
      </c>
      <c r="D1241" s="229" t="s">
        <v>1032</v>
      </c>
      <c r="E1241" s="111" t="s">
        <v>163</v>
      </c>
      <c r="F1241" s="111" t="s">
        <v>250</v>
      </c>
      <c r="G1241" s="135">
        <v>0</v>
      </c>
      <c r="H1241" s="112"/>
      <c r="I1241" s="112">
        <v>0</v>
      </c>
      <c r="J1241" s="112"/>
      <c r="K1241" s="135">
        <v>0</v>
      </c>
      <c r="L1241" s="112"/>
      <c r="M1241" s="112">
        <v>0</v>
      </c>
      <c r="N1241" s="112"/>
      <c r="O1241" s="135"/>
      <c r="P1241" s="112"/>
      <c r="Q1241" s="112"/>
      <c r="R1241" s="112"/>
    </row>
    <row r="1242" spans="1:18" s="113" customFormat="1" ht="12" customHeight="1">
      <c r="A1242" s="110" t="s">
        <v>21</v>
      </c>
      <c r="B1242" s="110"/>
      <c r="C1242" s="228">
        <v>6110112901</v>
      </c>
      <c r="D1242" s="229" t="s">
        <v>1033</v>
      </c>
      <c r="E1242" s="111" t="s">
        <v>163</v>
      </c>
      <c r="F1242" s="111" t="s">
        <v>251</v>
      </c>
      <c r="G1242" s="135">
        <v>0</v>
      </c>
      <c r="H1242" s="112"/>
      <c r="I1242" s="112">
        <v>0</v>
      </c>
      <c r="J1242" s="112"/>
      <c r="K1242" s="135">
        <v>0</v>
      </c>
      <c r="L1242" s="112"/>
      <c r="M1242" s="112">
        <v>0</v>
      </c>
      <c r="N1242" s="112"/>
      <c r="O1242" s="135"/>
      <c r="P1242" s="112"/>
      <c r="Q1242" s="112"/>
      <c r="R1242" s="112"/>
    </row>
    <row r="1243" spans="1:18" s="113" customFormat="1" ht="12" customHeight="1">
      <c r="A1243" s="110" t="s">
        <v>21</v>
      </c>
      <c r="B1243" s="110"/>
      <c r="C1243" s="228">
        <v>6110112902</v>
      </c>
      <c r="D1243" s="229" t="s">
        <v>1034</v>
      </c>
      <c r="E1243" s="111" t="s">
        <v>163</v>
      </c>
      <c r="F1243" s="111" t="s">
        <v>251</v>
      </c>
      <c r="G1243" s="135">
        <v>0</v>
      </c>
      <c r="H1243" s="112"/>
      <c r="I1243" s="112">
        <v>0</v>
      </c>
      <c r="J1243" s="112"/>
      <c r="K1243" s="135">
        <v>0</v>
      </c>
      <c r="L1243" s="112"/>
      <c r="M1243" s="112">
        <v>0</v>
      </c>
      <c r="N1243" s="112"/>
      <c r="O1243" s="135"/>
      <c r="P1243" s="112"/>
      <c r="Q1243" s="112"/>
      <c r="R1243" s="112"/>
    </row>
    <row r="1244" spans="1:18" s="113" customFormat="1" ht="12" customHeight="1">
      <c r="A1244" s="110" t="s">
        <v>21</v>
      </c>
      <c r="B1244" s="110"/>
      <c r="C1244" s="228">
        <v>61101130</v>
      </c>
      <c r="D1244" s="229" t="s">
        <v>1035</v>
      </c>
      <c r="E1244" s="111" t="s">
        <v>6</v>
      </c>
      <c r="F1244" s="111" t="s">
        <v>250</v>
      </c>
      <c r="G1244" s="135">
        <v>0</v>
      </c>
      <c r="H1244" s="112"/>
      <c r="I1244" s="112">
        <v>0</v>
      </c>
      <c r="J1244" s="112"/>
      <c r="K1244" s="135">
        <v>0</v>
      </c>
      <c r="L1244" s="112"/>
      <c r="M1244" s="112">
        <v>0</v>
      </c>
      <c r="N1244" s="112"/>
      <c r="O1244" s="135"/>
      <c r="P1244" s="112"/>
      <c r="Q1244" s="112"/>
      <c r="R1244" s="112"/>
    </row>
    <row r="1245" spans="1:18" s="113" customFormat="1" ht="12" customHeight="1">
      <c r="A1245" s="110" t="s">
        <v>21</v>
      </c>
      <c r="B1245" s="110"/>
      <c r="C1245" s="228">
        <v>6110113001</v>
      </c>
      <c r="D1245" s="229" t="s">
        <v>1036</v>
      </c>
      <c r="E1245" s="111" t="s">
        <v>6</v>
      </c>
      <c r="F1245" s="111" t="s">
        <v>251</v>
      </c>
      <c r="G1245" s="135">
        <v>0</v>
      </c>
      <c r="H1245" s="112"/>
      <c r="I1245" s="112">
        <v>0</v>
      </c>
      <c r="J1245" s="112"/>
      <c r="K1245" s="135">
        <v>0</v>
      </c>
      <c r="L1245" s="112"/>
      <c r="M1245" s="112">
        <v>0</v>
      </c>
      <c r="N1245" s="112"/>
      <c r="O1245" s="135"/>
      <c r="P1245" s="112"/>
      <c r="Q1245" s="112"/>
      <c r="R1245" s="112"/>
    </row>
    <row r="1246" spans="1:18" s="113" customFormat="1" ht="12" customHeight="1">
      <c r="A1246" s="110" t="s">
        <v>21</v>
      </c>
      <c r="B1246" s="110"/>
      <c r="C1246" s="228">
        <v>6110113002</v>
      </c>
      <c r="D1246" s="229" t="s">
        <v>1037</v>
      </c>
      <c r="E1246" s="111" t="s">
        <v>6</v>
      </c>
      <c r="F1246" s="111" t="s">
        <v>251</v>
      </c>
      <c r="G1246" s="135">
        <v>0</v>
      </c>
      <c r="H1246" s="112"/>
      <c r="I1246" s="112">
        <v>0</v>
      </c>
      <c r="J1246" s="112"/>
      <c r="K1246" s="135">
        <v>0</v>
      </c>
      <c r="L1246" s="112"/>
      <c r="M1246" s="112">
        <v>0</v>
      </c>
      <c r="N1246" s="112"/>
      <c r="O1246" s="135"/>
      <c r="P1246" s="112"/>
      <c r="Q1246" s="112"/>
      <c r="R1246" s="112"/>
    </row>
    <row r="1247" spans="1:18" s="113" customFormat="1" ht="12" customHeight="1">
      <c r="A1247" s="110" t="s">
        <v>21</v>
      </c>
      <c r="B1247" s="110"/>
      <c r="C1247" s="228">
        <v>61101131</v>
      </c>
      <c r="D1247" s="229" t="s">
        <v>387</v>
      </c>
      <c r="E1247" s="111" t="s">
        <v>163</v>
      </c>
      <c r="F1247" s="111" t="s">
        <v>250</v>
      </c>
      <c r="G1247" s="135">
        <v>0</v>
      </c>
      <c r="H1247" s="112"/>
      <c r="I1247" s="112">
        <v>0</v>
      </c>
      <c r="J1247" s="112"/>
      <c r="K1247" s="135">
        <v>0</v>
      </c>
      <c r="L1247" s="112"/>
      <c r="M1247" s="112">
        <v>0</v>
      </c>
      <c r="N1247" s="112"/>
      <c r="O1247" s="135"/>
      <c r="P1247" s="112"/>
      <c r="Q1247" s="112"/>
      <c r="R1247" s="112"/>
    </row>
    <row r="1248" spans="1:18" s="113" customFormat="1" ht="12" customHeight="1">
      <c r="A1248" s="110" t="s">
        <v>21</v>
      </c>
      <c r="B1248" s="110"/>
      <c r="C1248" s="228">
        <v>6110113101</v>
      </c>
      <c r="D1248" s="229" t="s">
        <v>1038</v>
      </c>
      <c r="E1248" s="111" t="s">
        <v>163</v>
      </c>
      <c r="F1248" s="111" t="s">
        <v>251</v>
      </c>
      <c r="G1248" s="135">
        <v>0</v>
      </c>
      <c r="H1248" s="112"/>
      <c r="I1248" s="112">
        <v>0</v>
      </c>
      <c r="J1248" s="112"/>
      <c r="K1248" s="135">
        <v>0</v>
      </c>
      <c r="L1248" s="112"/>
      <c r="M1248" s="112">
        <v>0</v>
      </c>
      <c r="N1248" s="112"/>
      <c r="O1248" s="135"/>
      <c r="P1248" s="112"/>
      <c r="Q1248" s="112"/>
      <c r="R1248" s="112"/>
    </row>
    <row r="1249" spans="1:18" s="113" customFormat="1" ht="12" customHeight="1">
      <c r="A1249" s="110" t="s">
        <v>21</v>
      </c>
      <c r="B1249" s="110"/>
      <c r="C1249" s="228">
        <v>6110113102</v>
      </c>
      <c r="D1249" s="229" t="s">
        <v>1039</v>
      </c>
      <c r="E1249" s="111" t="s">
        <v>163</v>
      </c>
      <c r="F1249" s="111" t="s">
        <v>251</v>
      </c>
      <c r="G1249" s="135">
        <v>0</v>
      </c>
      <c r="H1249" s="112"/>
      <c r="I1249" s="112">
        <v>0</v>
      </c>
      <c r="J1249" s="112"/>
      <c r="K1249" s="135">
        <v>0</v>
      </c>
      <c r="L1249" s="112"/>
      <c r="M1249" s="112">
        <v>0</v>
      </c>
      <c r="N1249" s="112"/>
      <c r="O1249" s="135"/>
      <c r="P1249" s="112"/>
      <c r="Q1249" s="112"/>
      <c r="R1249" s="112"/>
    </row>
    <row r="1250" spans="1:18" s="113" customFormat="1" ht="12" customHeight="1">
      <c r="A1250" s="110" t="s">
        <v>21</v>
      </c>
      <c r="B1250" s="110"/>
      <c r="C1250" s="228">
        <v>61101132</v>
      </c>
      <c r="D1250" s="229" t="s">
        <v>609</v>
      </c>
      <c r="E1250" s="111" t="s">
        <v>6</v>
      </c>
      <c r="F1250" s="111" t="s">
        <v>250</v>
      </c>
      <c r="G1250" s="135">
        <v>0</v>
      </c>
      <c r="H1250" s="112"/>
      <c r="I1250" s="112">
        <v>0</v>
      </c>
      <c r="J1250" s="112"/>
      <c r="K1250" s="135">
        <v>0</v>
      </c>
      <c r="L1250" s="112"/>
      <c r="M1250" s="112">
        <v>0</v>
      </c>
      <c r="N1250" s="112"/>
      <c r="O1250" s="135"/>
      <c r="P1250" s="112"/>
      <c r="Q1250" s="112"/>
      <c r="R1250" s="112"/>
    </row>
    <row r="1251" spans="1:18" s="113" customFormat="1" ht="12" customHeight="1">
      <c r="A1251" s="110" t="s">
        <v>21</v>
      </c>
      <c r="B1251" s="110"/>
      <c r="C1251" s="228">
        <v>6110113201</v>
      </c>
      <c r="D1251" s="229" t="s">
        <v>1040</v>
      </c>
      <c r="E1251" s="111" t="s">
        <v>6</v>
      </c>
      <c r="F1251" s="111" t="s">
        <v>251</v>
      </c>
      <c r="G1251" s="135">
        <v>0</v>
      </c>
      <c r="H1251" s="112"/>
      <c r="I1251" s="112">
        <v>0</v>
      </c>
      <c r="J1251" s="112"/>
      <c r="K1251" s="135">
        <v>0</v>
      </c>
      <c r="L1251" s="112"/>
      <c r="M1251" s="112">
        <v>0</v>
      </c>
      <c r="N1251" s="112"/>
      <c r="O1251" s="135"/>
      <c r="P1251" s="112"/>
      <c r="Q1251" s="112"/>
      <c r="R1251" s="112"/>
    </row>
    <row r="1252" spans="1:18" s="113" customFormat="1" ht="12" customHeight="1">
      <c r="A1252" s="110" t="s">
        <v>21</v>
      </c>
      <c r="B1252" s="110"/>
      <c r="C1252" s="228">
        <v>6110113202</v>
      </c>
      <c r="D1252" s="229" t="s">
        <v>1041</v>
      </c>
      <c r="E1252" s="111" t="s">
        <v>6</v>
      </c>
      <c r="F1252" s="111" t="s">
        <v>251</v>
      </c>
      <c r="G1252" s="135">
        <v>0</v>
      </c>
      <c r="H1252" s="112"/>
      <c r="I1252" s="112">
        <v>0</v>
      </c>
      <c r="J1252" s="112"/>
      <c r="K1252" s="135">
        <v>0</v>
      </c>
      <c r="L1252" s="112"/>
      <c r="M1252" s="112">
        <v>0</v>
      </c>
      <c r="N1252" s="112"/>
      <c r="O1252" s="135"/>
      <c r="P1252" s="112"/>
      <c r="Q1252" s="112"/>
      <c r="R1252" s="112"/>
    </row>
    <row r="1253" spans="1:18" s="113" customFormat="1" ht="12" customHeight="1">
      <c r="A1253" s="110" t="s">
        <v>21</v>
      </c>
      <c r="B1253" s="110"/>
      <c r="C1253" s="228">
        <v>62</v>
      </c>
      <c r="D1253" s="229" t="s">
        <v>1042</v>
      </c>
      <c r="E1253" s="111" t="s">
        <v>6</v>
      </c>
      <c r="F1253" s="111" t="s">
        <v>250</v>
      </c>
      <c r="G1253" s="135">
        <v>0</v>
      </c>
      <c r="H1253" s="112"/>
      <c r="I1253" s="112">
        <v>0</v>
      </c>
      <c r="J1253" s="112"/>
      <c r="K1253" s="135">
        <v>0</v>
      </c>
      <c r="L1253" s="112"/>
      <c r="M1253" s="112">
        <v>0</v>
      </c>
      <c r="N1253" s="112"/>
      <c r="O1253" s="135"/>
      <c r="P1253" s="112"/>
      <c r="Q1253" s="112"/>
      <c r="R1253" s="112"/>
    </row>
    <row r="1254" spans="1:18" s="113" customFormat="1" ht="12" customHeight="1">
      <c r="A1254" s="110" t="s">
        <v>21</v>
      </c>
      <c r="B1254" s="110"/>
      <c r="C1254" s="228">
        <v>621</v>
      </c>
      <c r="D1254" s="229" t="s">
        <v>977</v>
      </c>
      <c r="E1254" s="111" t="s">
        <v>6</v>
      </c>
      <c r="F1254" s="111" t="s">
        <v>250</v>
      </c>
      <c r="G1254" s="135">
        <v>0</v>
      </c>
      <c r="H1254" s="112"/>
      <c r="I1254" s="112">
        <v>0</v>
      </c>
      <c r="J1254" s="112"/>
      <c r="K1254" s="135">
        <v>0</v>
      </c>
      <c r="L1254" s="112"/>
      <c r="M1254" s="112">
        <v>0</v>
      </c>
      <c r="N1254" s="112"/>
      <c r="O1254" s="135"/>
      <c r="P1254" s="112"/>
      <c r="Q1254" s="112"/>
      <c r="R1254" s="112"/>
    </row>
    <row r="1255" spans="1:18" s="113" customFormat="1" ht="12" customHeight="1">
      <c r="A1255" s="110" t="s">
        <v>21</v>
      </c>
      <c r="B1255" s="110"/>
      <c r="C1255" s="228">
        <v>62101</v>
      </c>
      <c r="D1255" s="229" t="s">
        <v>977</v>
      </c>
      <c r="E1255" s="111" t="s">
        <v>6</v>
      </c>
      <c r="F1255" s="111" t="s">
        <v>250</v>
      </c>
      <c r="G1255" s="135">
        <v>0</v>
      </c>
      <c r="H1255" s="112"/>
      <c r="I1255" s="112">
        <v>0</v>
      </c>
      <c r="J1255" s="112"/>
      <c r="K1255" s="135">
        <v>0</v>
      </c>
      <c r="L1255" s="112"/>
      <c r="M1255" s="112">
        <v>0</v>
      </c>
      <c r="N1255" s="112"/>
      <c r="O1255" s="135"/>
      <c r="P1255" s="112"/>
      <c r="Q1255" s="112"/>
      <c r="R1255" s="112"/>
    </row>
    <row r="1256" spans="1:18" s="113" customFormat="1" ht="12" customHeight="1">
      <c r="A1256" s="110" t="s">
        <v>21</v>
      </c>
      <c r="B1256" s="110"/>
      <c r="C1256" s="228">
        <v>621011</v>
      </c>
      <c r="D1256" s="229" t="s">
        <v>977</v>
      </c>
      <c r="E1256" s="111" t="s">
        <v>6</v>
      </c>
      <c r="F1256" s="111" t="s">
        <v>250</v>
      </c>
      <c r="G1256" s="135">
        <v>0</v>
      </c>
      <c r="H1256" s="112"/>
      <c r="I1256" s="112">
        <v>0</v>
      </c>
      <c r="J1256" s="112"/>
      <c r="K1256" s="135">
        <v>0</v>
      </c>
      <c r="L1256" s="112"/>
      <c r="M1256" s="112">
        <v>0</v>
      </c>
      <c r="N1256" s="112"/>
      <c r="O1256" s="135"/>
      <c r="P1256" s="112"/>
      <c r="Q1256" s="112"/>
      <c r="R1256" s="112"/>
    </row>
    <row r="1257" spans="1:18" s="113" customFormat="1" ht="12" customHeight="1">
      <c r="A1257" s="110" t="s">
        <v>21</v>
      </c>
      <c r="B1257" s="110"/>
      <c r="C1257" s="228">
        <v>6210110</v>
      </c>
      <c r="D1257" s="229" t="s">
        <v>978</v>
      </c>
      <c r="E1257" s="111" t="s">
        <v>6</v>
      </c>
      <c r="F1257" s="111" t="s">
        <v>250</v>
      </c>
      <c r="G1257" s="135">
        <v>0</v>
      </c>
      <c r="H1257" s="112"/>
      <c r="I1257" s="112">
        <v>0</v>
      </c>
      <c r="J1257" s="112"/>
      <c r="K1257" s="135">
        <v>0</v>
      </c>
      <c r="L1257" s="112"/>
      <c r="M1257" s="112">
        <v>0</v>
      </c>
      <c r="N1257" s="112"/>
      <c r="O1257" s="135"/>
      <c r="P1257" s="112"/>
      <c r="Q1257" s="112"/>
      <c r="R1257" s="112"/>
    </row>
    <row r="1258" spans="1:18" s="113" customFormat="1" ht="12" customHeight="1">
      <c r="A1258" s="110" t="s">
        <v>21</v>
      </c>
      <c r="B1258" s="110"/>
      <c r="C1258" s="228">
        <v>62101101</v>
      </c>
      <c r="D1258" s="229" t="s">
        <v>611</v>
      </c>
      <c r="E1258" s="111" t="s">
        <v>163</v>
      </c>
      <c r="F1258" s="111" t="s">
        <v>250</v>
      </c>
      <c r="G1258" s="135">
        <v>0</v>
      </c>
      <c r="H1258" s="112"/>
      <c r="I1258" s="112">
        <v>0</v>
      </c>
      <c r="J1258" s="112"/>
      <c r="K1258" s="135">
        <v>0</v>
      </c>
      <c r="L1258" s="112"/>
      <c r="M1258" s="112">
        <v>0</v>
      </c>
      <c r="N1258" s="112"/>
      <c r="O1258" s="135"/>
      <c r="P1258" s="112"/>
      <c r="Q1258" s="112"/>
      <c r="R1258" s="112"/>
    </row>
    <row r="1259" spans="1:18" s="113" customFormat="1" ht="12" customHeight="1">
      <c r="A1259" s="110" t="s">
        <v>21</v>
      </c>
      <c r="B1259" s="110"/>
      <c r="C1259" s="228">
        <v>6210110101</v>
      </c>
      <c r="D1259" s="229" t="s">
        <v>979</v>
      </c>
      <c r="E1259" s="111" t="s">
        <v>163</v>
      </c>
      <c r="F1259" s="111" t="s">
        <v>251</v>
      </c>
      <c r="G1259" s="135">
        <v>0</v>
      </c>
      <c r="H1259" s="112"/>
      <c r="I1259" s="112">
        <v>0</v>
      </c>
      <c r="J1259" s="112"/>
      <c r="K1259" s="135">
        <v>0</v>
      </c>
      <c r="L1259" s="112"/>
      <c r="M1259" s="112">
        <v>0</v>
      </c>
      <c r="N1259" s="112"/>
      <c r="O1259" s="135"/>
      <c r="P1259" s="112"/>
      <c r="Q1259" s="112"/>
      <c r="R1259" s="112"/>
    </row>
    <row r="1260" spans="1:18" s="113" customFormat="1" ht="12" customHeight="1">
      <c r="A1260" s="110" t="s">
        <v>21</v>
      </c>
      <c r="B1260" s="110"/>
      <c r="C1260" s="228">
        <v>6210110102</v>
      </c>
      <c r="D1260" s="229" t="s">
        <v>980</v>
      </c>
      <c r="E1260" s="111" t="s">
        <v>163</v>
      </c>
      <c r="F1260" s="111" t="s">
        <v>251</v>
      </c>
      <c r="G1260" s="135">
        <v>0</v>
      </c>
      <c r="H1260" s="112"/>
      <c r="I1260" s="112">
        <v>0</v>
      </c>
      <c r="J1260" s="112"/>
      <c r="K1260" s="135">
        <v>0</v>
      </c>
      <c r="L1260" s="112"/>
      <c r="M1260" s="112">
        <v>0</v>
      </c>
      <c r="N1260" s="112"/>
      <c r="O1260" s="135"/>
      <c r="P1260" s="112"/>
      <c r="Q1260" s="112"/>
      <c r="R1260" s="112"/>
    </row>
    <row r="1261" spans="1:18" s="113" customFormat="1" ht="12" customHeight="1">
      <c r="A1261" s="110" t="s">
        <v>21</v>
      </c>
      <c r="B1261" s="110"/>
      <c r="C1261" s="228">
        <v>62101102</v>
      </c>
      <c r="D1261" s="229" t="s">
        <v>612</v>
      </c>
      <c r="E1261" s="111" t="s">
        <v>6</v>
      </c>
      <c r="F1261" s="111" t="s">
        <v>250</v>
      </c>
      <c r="G1261" s="135">
        <v>0</v>
      </c>
      <c r="H1261" s="112"/>
      <c r="I1261" s="112">
        <v>0</v>
      </c>
      <c r="J1261" s="112"/>
      <c r="K1261" s="135">
        <v>0</v>
      </c>
      <c r="L1261" s="112"/>
      <c r="M1261" s="112">
        <v>0</v>
      </c>
      <c r="N1261" s="112"/>
      <c r="O1261" s="135"/>
      <c r="P1261" s="112"/>
      <c r="Q1261" s="112"/>
      <c r="R1261" s="112"/>
    </row>
    <row r="1262" spans="1:18" s="113" customFormat="1" ht="12" customHeight="1">
      <c r="A1262" s="110" t="s">
        <v>21</v>
      </c>
      <c r="B1262" s="110"/>
      <c r="C1262" s="228">
        <v>6210110201</v>
      </c>
      <c r="D1262" s="229" t="s">
        <v>981</v>
      </c>
      <c r="E1262" s="111" t="s">
        <v>6</v>
      </c>
      <c r="F1262" s="111" t="s">
        <v>251</v>
      </c>
      <c r="G1262" s="135">
        <v>0</v>
      </c>
      <c r="H1262" s="112"/>
      <c r="I1262" s="112">
        <v>0</v>
      </c>
      <c r="J1262" s="112"/>
      <c r="K1262" s="135">
        <v>0</v>
      </c>
      <c r="L1262" s="112"/>
      <c r="M1262" s="112">
        <v>0</v>
      </c>
      <c r="N1262" s="112"/>
      <c r="O1262" s="135"/>
      <c r="P1262" s="112"/>
      <c r="Q1262" s="112"/>
      <c r="R1262" s="112"/>
    </row>
    <row r="1263" spans="1:18" s="113" customFormat="1" ht="12" customHeight="1">
      <c r="A1263" s="110" t="s">
        <v>21</v>
      </c>
      <c r="B1263" s="110"/>
      <c r="C1263" s="228">
        <v>6210110202</v>
      </c>
      <c r="D1263" s="229" t="s">
        <v>982</v>
      </c>
      <c r="E1263" s="111" t="s">
        <v>6</v>
      </c>
      <c r="F1263" s="111" t="s">
        <v>251</v>
      </c>
      <c r="G1263" s="135">
        <v>0</v>
      </c>
      <c r="H1263" s="112"/>
      <c r="I1263" s="112">
        <v>0</v>
      </c>
      <c r="J1263" s="112"/>
      <c r="K1263" s="135">
        <v>0</v>
      </c>
      <c r="L1263" s="112"/>
      <c r="M1263" s="112">
        <v>0</v>
      </c>
      <c r="N1263" s="112"/>
      <c r="O1263" s="135"/>
      <c r="P1263" s="112"/>
      <c r="Q1263" s="112"/>
      <c r="R1263" s="112"/>
    </row>
    <row r="1264" spans="1:18" s="113" customFormat="1" ht="12" customHeight="1">
      <c r="A1264" s="110" t="s">
        <v>21</v>
      </c>
      <c r="B1264" s="110"/>
      <c r="C1264" s="228">
        <v>62101103</v>
      </c>
      <c r="D1264" s="229" t="s">
        <v>614</v>
      </c>
      <c r="E1264" s="111" t="s">
        <v>163</v>
      </c>
      <c r="F1264" s="111" t="s">
        <v>250</v>
      </c>
      <c r="G1264" s="135">
        <v>0</v>
      </c>
      <c r="H1264" s="112"/>
      <c r="I1264" s="112">
        <v>0</v>
      </c>
      <c r="J1264" s="112"/>
      <c r="K1264" s="135">
        <v>0</v>
      </c>
      <c r="L1264" s="112"/>
      <c r="M1264" s="112">
        <v>0</v>
      </c>
      <c r="N1264" s="112"/>
      <c r="O1264" s="135"/>
      <c r="P1264" s="112"/>
      <c r="Q1264" s="112"/>
      <c r="R1264" s="112"/>
    </row>
    <row r="1265" spans="1:18" s="113" customFormat="1" ht="12" customHeight="1">
      <c r="A1265" s="110" t="s">
        <v>21</v>
      </c>
      <c r="B1265" s="110"/>
      <c r="C1265" s="228">
        <v>6210110301</v>
      </c>
      <c r="D1265" s="229" t="s">
        <v>983</v>
      </c>
      <c r="E1265" s="111" t="s">
        <v>163</v>
      </c>
      <c r="F1265" s="111" t="s">
        <v>251</v>
      </c>
      <c r="G1265" s="135">
        <v>0</v>
      </c>
      <c r="H1265" s="112"/>
      <c r="I1265" s="112">
        <v>0</v>
      </c>
      <c r="J1265" s="112"/>
      <c r="K1265" s="135">
        <v>0</v>
      </c>
      <c r="L1265" s="112"/>
      <c r="M1265" s="112">
        <v>0</v>
      </c>
      <c r="N1265" s="112"/>
      <c r="O1265" s="135"/>
      <c r="P1265" s="112"/>
      <c r="Q1265" s="112"/>
      <c r="R1265" s="112"/>
    </row>
    <row r="1266" spans="1:18" s="113" customFormat="1" ht="12" customHeight="1">
      <c r="A1266" s="110" t="s">
        <v>21</v>
      </c>
      <c r="B1266" s="110"/>
      <c r="C1266" s="228">
        <v>6210110302</v>
      </c>
      <c r="D1266" s="229" t="s">
        <v>984</v>
      </c>
      <c r="E1266" s="111" t="s">
        <v>163</v>
      </c>
      <c r="F1266" s="111" t="s">
        <v>251</v>
      </c>
      <c r="G1266" s="135">
        <v>0</v>
      </c>
      <c r="H1266" s="112"/>
      <c r="I1266" s="112">
        <v>0</v>
      </c>
      <c r="J1266" s="112"/>
      <c r="K1266" s="135">
        <v>0</v>
      </c>
      <c r="L1266" s="112"/>
      <c r="M1266" s="112">
        <v>0</v>
      </c>
      <c r="N1266" s="112"/>
      <c r="O1266" s="135"/>
      <c r="P1266" s="112"/>
      <c r="Q1266" s="112"/>
      <c r="R1266" s="112"/>
    </row>
    <row r="1267" spans="1:18" s="113" customFormat="1" ht="12" customHeight="1">
      <c r="A1267" s="110" t="s">
        <v>21</v>
      </c>
      <c r="B1267" s="110"/>
      <c r="C1267" s="228">
        <v>62101104</v>
      </c>
      <c r="D1267" s="229" t="s">
        <v>615</v>
      </c>
      <c r="E1267" s="111" t="s">
        <v>6</v>
      </c>
      <c r="F1267" s="111" t="s">
        <v>250</v>
      </c>
      <c r="G1267" s="135">
        <v>0</v>
      </c>
      <c r="H1267" s="112"/>
      <c r="I1267" s="112">
        <v>0</v>
      </c>
      <c r="J1267" s="112"/>
      <c r="K1267" s="135">
        <v>0</v>
      </c>
      <c r="L1267" s="112"/>
      <c r="M1267" s="112">
        <v>0</v>
      </c>
      <c r="N1267" s="112"/>
      <c r="O1267" s="135"/>
      <c r="P1267" s="112"/>
      <c r="Q1267" s="112"/>
      <c r="R1267" s="112"/>
    </row>
    <row r="1268" spans="1:18" s="113" customFormat="1" ht="12" customHeight="1">
      <c r="A1268" s="110" t="s">
        <v>21</v>
      </c>
      <c r="B1268" s="110"/>
      <c r="C1268" s="228">
        <v>6210110401</v>
      </c>
      <c r="D1268" s="229" t="s">
        <v>985</v>
      </c>
      <c r="E1268" s="111" t="s">
        <v>6</v>
      </c>
      <c r="F1268" s="111" t="s">
        <v>251</v>
      </c>
      <c r="G1268" s="135">
        <v>0</v>
      </c>
      <c r="H1268" s="112"/>
      <c r="I1268" s="112">
        <v>0</v>
      </c>
      <c r="J1268" s="112"/>
      <c r="K1268" s="135">
        <v>0</v>
      </c>
      <c r="L1268" s="112"/>
      <c r="M1268" s="112">
        <v>0</v>
      </c>
      <c r="N1268" s="112"/>
      <c r="O1268" s="135"/>
      <c r="P1268" s="112"/>
      <c r="Q1268" s="112"/>
      <c r="R1268" s="112"/>
    </row>
    <row r="1269" spans="1:18" s="113" customFormat="1" ht="12" customHeight="1">
      <c r="A1269" s="110" t="s">
        <v>21</v>
      </c>
      <c r="B1269" s="110"/>
      <c r="C1269" s="228">
        <v>6210110402</v>
      </c>
      <c r="D1269" s="229" t="s">
        <v>986</v>
      </c>
      <c r="E1269" s="111" t="s">
        <v>6</v>
      </c>
      <c r="F1269" s="111" t="s">
        <v>251</v>
      </c>
      <c r="G1269" s="135">
        <v>0</v>
      </c>
      <c r="H1269" s="112"/>
      <c r="I1269" s="112">
        <v>0</v>
      </c>
      <c r="J1269" s="112"/>
      <c r="K1269" s="135">
        <v>0</v>
      </c>
      <c r="L1269" s="112"/>
      <c r="M1269" s="112">
        <v>0</v>
      </c>
      <c r="N1269" s="112"/>
      <c r="O1269" s="135"/>
      <c r="P1269" s="112"/>
      <c r="Q1269" s="112"/>
      <c r="R1269" s="112"/>
    </row>
    <row r="1270" spans="1:18" s="113" customFormat="1" ht="12" customHeight="1">
      <c r="A1270" s="110" t="s">
        <v>21</v>
      </c>
      <c r="B1270" s="110"/>
      <c r="C1270" s="228">
        <v>62101105</v>
      </c>
      <c r="D1270" s="229" t="s">
        <v>368</v>
      </c>
      <c r="E1270" s="111" t="s">
        <v>163</v>
      </c>
      <c r="F1270" s="111" t="s">
        <v>250</v>
      </c>
      <c r="G1270" s="135">
        <v>0</v>
      </c>
      <c r="H1270" s="112"/>
      <c r="I1270" s="112">
        <v>0</v>
      </c>
      <c r="J1270" s="112"/>
      <c r="K1270" s="135">
        <v>0</v>
      </c>
      <c r="L1270" s="112"/>
      <c r="M1270" s="112">
        <v>0</v>
      </c>
      <c r="N1270" s="112"/>
      <c r="O1270" s="135"/>
      <c r="P1270" s="112"/>
      <c r="Q1270" s="112"/>
      <c r="R1270" s="112"/>
    </row>
    <row r="1271" spans="1:18" s="113" customFormat="1" ht="12" customHeight="1">
      <c r="A1271" s="110" t="s">
        <v>21</v>
      </c>
      <c r="B1271" s="110"/>
      <c r="C1271" s="228">
        <v>6210110501</v>
      </c>
      <c r="D1271" s="229" t="s">
        <v>987</v>
      </c>
      <c r="E1271" s="111" t="s">
        <v>163</v>
      </c>
      <c r="F1271" s="111" t="s">
        <v>251</v>
      </c>
      <c r="G1271" s="135">
        <v>0</v>
      </c>
      <c r="H1271" s="112"/>
      <c r="I1271" s="112">
        <v>0</v>
      </c>
      <c r="J1271" s="112"/>
      <c r="K1271" s="135">
        <v>0</v>
      </c>
      <c r="L1271" s="112"/>
      <c r="M1271" s="112">
        <v>0</v>
      </c>
      <c r="N1271" s="112"/>
      <c r="O1271" s="135"/>
      <c r="P1271" s="112"/>
      <c r="Q1271" s="112"/>
      <c r="R1271" s="112"/>
    </row>
    <row r="1272" spans="1:18" s="113" customFormat="1" ht="12" customHeight="1">
      <c r="A1272" s="110" t="s">
        <v>21</v>
      </c>
      <c r="B1272" s="110"/>
      <c r="C1272" s="228">
        <v>6210110502</v>
      </c>
      <c r="D1272" s="229" t="s">
        <v>988</v>
      </c>
      <c r="E1272" s="111" t="s">
        <v>163</v>
      </c>
      <c r="F1272" s="111" t="s">
        <v>251</v>
      </c>
      <c r="G1272" s="135">
        <v>0</v>
      </c>
      <c r="H1272" s="112"/>
      <c r="I1272" s="112">
        <v>0</v>
      </c>
      <c r="J1272" s="112"/>
      <c r="K1272" s="135">
        <v>0</v>
      </c>
      <c r="L1272" s="112"/>
      <c r="M1272" s="112">
        <v>0</v>
      </c>
      <c r="N1272" s="112"/>
      <c r="O1272" s="135"/>
      <c r="P1272" s="112"/>
      <c r="Q1272" s="112"/>
      <c r="R1272" s="112"/>
    </row>
    <row r="1273" spans="1:18" s="113" customFormat="1" ht="12" customHeight="1">
      <c r="A1273" s="110" t="s">
        <v>21</v>
      </c>
      <c r="B1273" s="110"/>
      <c r="C1273" s="228">
        <v>62101106</v>
      </c>
      <c r="D1273" s="229" t="s">
        <v>369</v>
      </c>
      <c r="E1273" s="111" t="s">
        <v>6</v>
      </c>
      <c r="F1273" s="111" t="s">
        <v>250</v>
      </c>
      <c r="G1273" s="135">
        <v>0</v>
      </c>
      <c r="H1273" s="112"/>
      <c r="I1273" s="112">
        <v>0</v>
      </c>
      <c r="J1273" s="112"/>
      <c r="K1273" s="135">
        <v>0</v>
      </c>
      <c r="L1273" s="112"/>
      <c r="M1273" s="112">
        <v>0</v>
      </c>
      <c r="N1273" s="112"/>
      <c r="O1273" s="135"/>
      <c r="P1273" s="112"/>
      <c r="Q1273" s="112"/>
      <c r="R1273" s="112"/>
    </row>
    <row r="1274" spans="1:18" s="113" customFormat="1" ht="12" customHeight="1">
      <c r="A1274" s="110" t="s">
        <v>21</v>
      </c>
      <c r="B1274" s="110"/>
      <c r="C1274" s="228">
        <v>6210110601</v>
      </c>
      <c r="D1274" s="229" t="s">
        <v>989</v>
      </c>
      <c r="E1274" s="111" t="s">
        <v>6</v>
      </c>
      <c r="F1274" s="111" t="s">
        <v>251</v>
      </c>
      <c r="G1274" s="135">
        <v>0</v>
      </c>
      <c r="H1274" s="112"/>
      <c r="I1274" s="112">
        <v>0</v>
      </c>
      <c r="J1274" s="112"/>
      <c r="K1274" s="135">
        <v>0</v>
      </c>
      <c r="L1274" s="112"/>
      <c r="M1274" s="112">
        <v>0</v>
      </c>
      <c r="N1274" s="112"/>
      <c r="O1274" s="135"/>
      <c r="P1274" s="112"/>
      <c r="Q1274" s="112"/>
      <c r="R1274" s="112"/>
    </row>
    <row r="1275" spans="1:18" s="113" customFormat="1" ht="12" customHeight="1">
      <c r="A1275" s="110" t="s">
        <v>21</v>
      </c>
      <c r="B1275" s="110"/>
      <c r="C1275" s="228">
        <v>6210110602</v>
      </c>
      <c r="D1275" s="229" t="s">
        <v>990</v>
      </c>
      <c r="E1275" s="111" t="s">
        <v>6</v>
      </c>
      <c r="F1275" s="111" t="s">
        <v>251</v>
      </c>
      <c r="G1275" s="135">
        <v>0</v>
      </c>
      <c r="H1275" s="112"/>
      <c r="I1275" s="112">
        <v>0</v>
      </c>
      <c r="J1275" s="112"/>
      <c r="K1275" s="135">
        <v>0</v>
      </c>
      <c r="L1275" s="112"/>
      <c r="M1275" s="112">
        <v>0</v>
      </c>
      <c r="N1275" s="112"/>
      <c r="O1275" s="135"/>
      <c r="P1275" s="112"/>
      <c r="Q1275" s="112"/>
      <c r="R1275" s="112"/>
    </row>
    <row r="1276" spans="1:18" s="113" customFormat="1" ht="12" customHeight="1">
      <c r="A1276" s="110" t="s">
        <v>21</v>
      </c>
      <c r="B1276" s="110"/>
      <c r="C1276" s="228">
        <v>62101107</v>
      </c>
      <c r="D1276" s="229" t="s">
        <v>370</v>
      </c>
      <c r="E1276" s="111" t="s">
        <v>163</v>
      </c>
      <c r="F1276" s="111" t="s">
        <v>250</v>
      </c>
      <c r="G1276" s="135">
        <v>0</v>
      </c>
      <c r="H1276" s="112"/>
      <c r="I1276" s="112">
        <v>0</v>
      </c>
      <c r="J1276" s="112"/>
      <c r="K1276" s="135">
        <v>0</v>
      </c>
      <c r="L1276" s="112"/>
      <c r="M1276" s="112">
        <v>0</v>
      </c>
      <c r="N1276" s="112"/>
      <c r="O1276" s="135"/>
      <c r="P1276" s="112"/>
      <c r="Q1276" s="112"/>
      <c r="R1276" s="112"/>
    </row>
    <row r="1277" spans="1:18" s="113" customFormat="1" ht="12" customHeight="1">
      <c r="A1277" s="110" t="s">
        <v>21</v>
      </c>
      <c r="B1277" s="110"/>
      <c r="C1277" s="228">
        <v>6210110701</v>
      </c>
      <c r="D1277" s="229" t="s">
        <v>991</v>
      </c>
      <c r="E1277" s="111" t="s">
        <v>163</v>
      </c>
      <c r="F1277" s="111" t="s">
        <v>251</v>
      </c>
      <c r="G1277" s="135">
        <v>0</v>
      </c>
      <c r="H1277" s="112"/>
      <c r="I1277" s="112">
        <v>0</v>
      </c>
      <c r="J1277" s="112"/>
      <c r="K1277" s="135">
        <v>0</v>
      </c>
      <c r="L1277" s="112"/>
      <c r="M1277" s="112">
        <v>0</v>
      </c>
      <c r="N1277" s="112"/>
      <c r="O1277" s="135"/>
      <c r="P1277" s="112"/>
      <c r="Q1277" s="112"/>
      <c r="R1277" s="112"/>
    </row>
    <row r="1278" spans="1:18" s="113" customFormat="1" ht="12" customHeight="1">
      <c r="A1278" s="110" t="s">
        <v>21</v>
      </c>
      <c r="B1278" s="110"/>
      <c r="C1278" s="228">
        <v>6210110702</v>
      </c>
      <c r="D1278" s="229" t="s">
        <v>992</v>
      </c>
      <c r="E1278" s="111" t="s">
        <v>163</v>
      </c>
      <c r="F1278" s="111" t="s">
        <v>251</v>
      </c>
      <c r="G1278" s="135">
        <v>0</v>
      </c>
      <c r="H1278" s="112"/>
      <c r="I1278" s="112">
        <v>0</v>
      </c>
      <c r="J1278" s="112"/>
      <c r="K1278" s="135">
        <v>0</v>
      </c>
      <c r="L1278" s="112"/>
      <c r="M1278" s="112">
        <v>0</v>
      </c>
      <c r="N1278" s="112"/>
      <c r="O1278" s="135"/>
      <c r="P1278" s="112"/>
      <c r="Q1278" s="112"/>
      <c r="R1278" s="112"/>
    </row>
    <row r="1279" spans="1:18" s="113" customFormat="1" ht="12" customHeight="1">
      <c r="A1279" s="110" t="s">
        <v>21</v>
      </c>
      <c r="B1279" s="110"/>
      <c r="C1279" s="228">
        <v>62101108</v>
      </c>
      <c r="D1279" s="229" t="s">
        <v>371</v>
      </c>
      <c r="E1279" s="111" t="s">
        <v>6</v>
      </c>
      <c r="F1279" s="111" t="s">
        <v>250</v>
      </c>
      <c r="G1279" s="135">
        <v>0</v>
      </c>
      <c r="H1279" s="112"/>
      <c r="I1279" s="112">
        <v>0</v>
      </c>
      <c r="J1279" s="112"/>
      <c r="K1279" s="135">
        <v>0</v>
      </c>
      <c r="L1279" s="112"/>
      <c r="M1279" s="112">
        <v>0</v>
      </c>
      <c r="N1279" s="112"/>
      <c r="O1279" s="135"/>
      <c r="P1279" s="112"/>
      <c r="Q1279" s="112"/>
      <c r="R1279" s="112"/>
    </row>
    <row r="1280" spans="1:18" s="113" customFormat="1" ht="12" customHeight="1">
      <c r="A1280" s="110" t="s">
        <v>21</v>
      </c>
      <c r="B1280" s="110"/>
      <c r="C1280" s="228">
        <v>6210110801</v>
      </c>
      <c r="D1280" s="229" t="s">
        <v>993</v>
      </c>
      <c r="E1280" s="111" t="s">
        <v>6</v>
      </c>
      <c r="F1280" s="111" t="s">
        <v>251</v>
      </c>
      <c r="G1280" s="135">
        <v>0</v>
      </c>
      <c r="H1280" s="112"/>
      <c r="I1280" s="112">
        <v>0</v>
      </c>
      <c r="J1280" s="112"/>
      <c r="K1280" s="135">
        <v>0</v>
      </c>
      <c r="L1280" s="112"/>
      <c r="M1280" s="112">
        <v>0</v>
      </c>
      <c r="N1280" s="112"/>
      <c r="O1280" s="135"/>
      <c r="P1280" s="112"/>
      <c r="Q1280" s="112"/>
      <c r="R1280" s="112"/>
    </row>
    <row r="1281" spans="1:18" s="113" customFormat="1" ht="12" customHeight="1">
      <c r="A1281" s="110" t="s">
        <v>21</v>
      </c>
      <c r="B1281" s="110"/>
      <c r="C1281" s="228">
        <v>6210110802</v>
      </c>
      <c r="D1281" s="229" t="s">
        <v>994</v>
      </c>
      <c r="E1281" s="111" t="s">
        <v>6</v>
      </c>
      <c r="F1281" s="111" t="s">
        <v>251</v>
      </c>
      <c r="G1281" s="135">
        <v>0</v>
      </c>
      <c r="H1281" s="112"/>
      <c r="I1281" s="112">
        <v>0</v>
      </c>
      <c r="J1281" s="112"/>
      <c r="K1281" s="135">
        <v>0</v>
      </c>
      <c r="L1281" s="112"/>
      <c r="M1281" s="112">
        <v>0</v>
      </c>
      <c r="N1281" s="112"/>
      <c r="O1281" s="135"/>
      <c r="P1281" s="112"/>
      <c r="Q1281" s="112"/>
      <c r="R1281" s="112"/>
    </row>
    <row r="1282" spans="1:18" s="113" customFormat="1" ht="12" customHeight="1">
      <c r="A1282" s="110" t="s">
        <v>21</v>
      </c>
      <c r="B1282" s="110"/>
      <c r="C1282" s="228">
        <v>62101109</v>
      </c>
      <c r="D1282" s="229" t="s">
        <v>617</v>
      </c>
      <c r="E1282" s="111" t="s">
        <v>163</v>
      </c>
      <c r="F1282" s="111" t="s">
        <v>250</v>
      </c>
      <c r="G1282" s="135">
        <v>0</v>
      </c>
      <c r="H1282" s="112"/>
      <c r="I1282" s="112">
        <v>0</v>
      </c>
      <c r="J1282" s="112"/>
      <c r="K1282" s="135">
        <v>0</v>
      </c>
      <c r="L1282" s="112"/>
      <c r="M1282" s="112">
        <v>0</v>
      </c>
      <c r="N1282" s="112"/>
      <c r="O1282" s="135"/>
      <c r="P1282" s="112"/>
      <c r="Q1282" s="112"/>
      <c r="R1282" s="112"/>
    </row>
    <row r="1283" spans="1:18" s="113" customFormat="1" ht="12" customHeight="1">
      <c r="A1283" s="110" t="s">
        <v>21</v>
      </c>
      <c r="B1283" s="110"/>
      <c r="C1283" s="228">
        <v>6210110901</v>
      </c>
      <c r="D1283" s="229" t="s">
        <v>995</v>
      </c>
      <c r="E1283" s="111" t="s">
        <v>163</v>
      </c>
      <c r="F1283" s="111" t="s">
        <v>251</v>
      </c>
      <c r="G1283" s="135">
        <v>0</v>
      </c>
      <c r="H1283" s="112"/>
      <c r="I1283" s="112">
        <v>0</v>
      </c>
      <c r="J1283" s="112"/>
      <c r="K1283" s="135">
        <v>0</v>
      </c>
      <c r="L1283" s="112"/>
      <c r="M1283" s="112">
        <v>0</v>
      </c>
      <c r="N1283" s="112"/>
      <c r="O1283" s="135"/>
      <c r="P1283" s="112"/>
      <c r="Q1283" s="112"/>
      <c r="R1283" s="112"/>
    </row>
    <row r="1284" spans="1:18" s="113" customFormat="1" ht="12" customHeight="1">
      <c r="A1284" s="110" t="s">
        <v>21</v>
      </c>
      <c r="B1284" s="110"/>
      <c r="C1284" s="228">
        <v>6210110902</v>
      </c>
      <c r="D1284" s="229" t="s">
        <v>996</v>
      </c>
      <c r="E1284" s="111" t="s">
        <v>163</v>
      </c>
      <c r="F1284" s="111" t="s">
        <v>251</v>
      </c>
      <c r="G1284" s="135">
        <v>0</v>
      </c>
      <c r="H1284" s="112"/>
      <c r="I1284" s="112">
        <v>0</v>
      </c>
      <c r="J1284" s="112"/>
      <c r="K1284" s="135">
        <v>0</v>
      </c>
      <c r="L1284" s="112"/>
      <c r="M1284" s="112">
        <v>0</v>
      </c>
      <c r="N1284" s="112"/>
      <c r="O1284" s="135"/>
      <c r="P1284" s="112"/>
      <c r="Q1284" s="112"/>
      <c r="R1284" s="112"/>
    </row>
    <row r="1285" spans="1:18" s="113" customFormat="1" ht="12" customHeight="1">
      <c r="A1285" s="110" t="s">
        <v>21</v>
      </c>
      <c r="B1285" s="110"/>
      <c r="C1285" s="228">
        <v>62101110</v>
      </c>
      <c r="D1285" s="229" t="s">
        <v>618</v>
      </c>
      <c r="E1285" s="111" t="s">
        <v>6</v>
      </c>
      <c r="F1285" s="111" t="s">
        <v>250</v>
      </c>
      <c r="G1285" s="135">
        <v>0</v>
      </c>
      <c r="H1285" s="112"/>
      <c r="I1285" s="112">
        <v>0</v>
      </c>
      <c r="J1285" s="112"/>
      <c r="K1285" s="135">
        <v>0</v>
      </c>
      <c r="L1285" s="112"/>
      <c r="M1285" s="112">
        <v>0</v>
      </c>
      <c r="N1285" s="112"/>
      <c r="O1285" s="135"/>
      <c r="P1285" s="112"/>
      <c r="Q1285" s="112"/>
      <c r="R1285" s="112"/>
    </row>
    <row r="1286" spans="1:18" s="113" customFormat="1" ht="12" customHeight="1">
      <c r="A1286" s="110" t="s">
        <v>21</v>
      </c>
      <c r="B1286" s="110"/>
      <c r="C1286" s="228">
        <v>6210111001</v>
      </c>
      <c r="D1286" s="229" t="s">
        <v>997</v>
      </c>
      <c r="E1286" s="111" t="s">
        <v>6</v>
      </c>
      <c r="F1286" s="111" t="s">
        <v>251</v>
      </c>
      <c r="G1286" s="135">
        <v>0</v>
      </c>
      <c r="H1286" s="112"/>
      <c r="I1286" s="112">
        <v>0</v>
      </c>
      <c r="J1286" s="112"/>
      <c r="K1286" s="135">
        <v>0</v>
      </c>
      <c r="L1286" s="112"/>
      <c r="M1286" s="112">
        <v>0</v>
      </c>
      <c r="N1286" s="112"/>
      <c r="O1286" s="135"/>
      <c r="P1286" s="112"/>
      <c r="Q1286" s="112"/>
      <c r="R1286" s="112"/>
    </row>
    <row r="1287" spans="1:18" s="113" customFormat="1" ht="12" customHeight="1">
      <c r="A1287" s="110" t="s">
        <v>21</v>
      </c>
      <c r="B1287" s="110"/>
      <c r="C1287" s="228">
        <v>6210111002</v>
      </c>
      <c r="D1287" s="229" t="s">
        <v>998</v>
      </c>
      <c r="E1287" s="111" t="s">
        <v>6</v>
      </c>
      <c r="F1287" s="111" t="s">
        <v>251</v>
      </c>
      <c r="G1287" s="135">
        <v>0</v>
      </c>
      <c r="H1287" s="112"/>
      <c r="I1287" s="112">
        <v>0</v>
      </c>
      <c r="J1287" s="112"/>
      <c r="K1287" s="135">
        <v>0</v>
      </c>
      <c r="L1287" s="112"/>
      <c r="M1287" s="112">
        <v>0</v>
      </c>
      <c r="N1287" s="112"/>
      <c r="O1287" s="135"/>
      <c r="P1287" s="112"/>
      <c r="Q1287" s="112"/>
      <c r="R1287" s="112"/>
    </row>
    <row r="1288" spans="1:18" s="113" customFormat="1" ht="12" customHeight="1">
      <c r="A1288" s="110" t="s">
        <v>21</v>
      </c>
      <c r="B1288" s="110"/>
      <c r="C1288" s="228">
        <v>62101111</v>
      </c>
      <c r="D1288" s="229" t="s">
        <v>620</v>
      </c>
      <c r="E1288" s="111" t="s">
        <v>163</v>
      </c>
      <c r="F1288" s="111" t="s">
        <v>250</v>
      </c>
      <c r="G1288" s="135">
        <v>0</v>
      </c>
      <c r="H1288" s="112"/>
      <c r="I1288" s="112">
        <v>0</v>
      </c>
      <c r="J1288" s="112"/>
      <c r="K1288" s="135">
        <v>0</v>
      </c>
      <c r="L1288" s="112"/>
      <c r="M1288" s="112">
        <v>0</v>
      </c>
      <c r="N1288" s="112"/>
      <c r="O1288" s="135"/>
      <c r="P1288" s="112"/>
      <c r="Q1288" s="112"/>
      <c r="R1288" s="112"/>
    </row>
    <row r="1289" spans="1:18" s="113" customFormat="1" ht="12" customHeight="1">
      <c r="A1289" s="110" t="s">
        <v>21</v>
      </c>
      <c r="B1289" s="110"/>
      <c r="C1289" s="228">
        <v>6210111101</v>
      </c>
      <c r="D1289" s="229" t="s">
        <v>999</v>
      </c>
      <c r="E1289" s="111" t="s">
        <v>163</v>
      </c>
      <c r="F1289" s="111" t="s">
        <v>251</v>
      </c>
      <c r="G1289" s="135">
        <v>0</v>
      </c>
      <c r="H1289" s="112"/>
      <c r="I1289" s="112">
        <v>0</v>
      </c>
      <c r="J1289" s="112"/>
      <c r="K1289" s="135">
        <v>0</v>
      </c>
      <c r="L1289" s="112"/>
      <c r="M1289" s="112">
        <v>0</v>
      </c>
      <c r="N1289" s="112"/>
      <c r="O1289" s="135"/>
      <c r="P1289" s="112"/>
      <c r="Q1289" s="112"/>
      <c r="R1289" s="112"/>
    </row>
    <row r="1290" spans="1:18" s="113" customFormat="1" ht="12" customHeight="1">
      <c r="A1290" s="110" t="s">
        <v>21</v>
      </c>
      <c r="B1290" s="110"/>
      <c r="C1290" s="228">
        <v>6210111102</v>
      </c>
      <c r="D1290" s="229" t="s">
        <v>620</v>
      </c>
      <c r="E1290" s="111" t="s">
        <v>163</v>
      </c>
      <c r="F1290" s="111" t="s">
        <v>251</v>
      </c>
      <c r="G1290" s="135">
        <v>0</v>
      </c>
      <c r="H1290" s="112"/>
      <c r="I1290" s="112">
        <v>0</v>
      </c>
      <c r="J1290" s="112"/>
      <c r="K1290" s="135">
        <v>0</v>
      </c>
      <c r="L1290" s="112"/>
      <c r="M1290" s="112">
        <v>0</v>
      </c>
      <c r="N1290" s="112"/>
      <c r="O1290" s="135"/>
      <c r="P1290" s="112"/>
      <c r="Q1290" s="112"/>
      <c r="R1290" s="112"/>
    </row>
    <row r="1291" spans="1:18" s="113" customFormat="1" ht="12" customHeight="1">
      <c r="A1291" s="110" t="s">
        <v>21</v>
      </c>
      <c r="B1291" s="110"/>
      <c r="C1291" s="228">
        <v>62101112</v>
      </c>
      <c r="D1291" s="229" t="s">
        <v>621</v>
      </c>
      <c r="E1291" s="111" t="s">
        <v>6</v>
      </c>
      <c r="F1291" s="111" t="s">
        <v>250</v>
      </c>
      <c r="G1291" s="135">
        <v>0</v>
      </c>
      <c r="H1291" s="112"/>
      <c r="I1291" s="112">
        <v>0</v>
      </c>
      <c r="J1291" s="112"/>
      <c r="K1291" s="135">
        <v>0</v>
      </c>
      <c r="L1291" s="112"/>
      <c r="M1291" s="112">
        <v>0</v>
      </c>
      <c r="N1291" s="112"/>
      <c r="O1291" s="135"/>
      <c r="P1291" s="112"/>
      <c r="Q1291" s="112"/>
      <c r="R1291" s="112"/>
    </row>
    <row r="1292" spans="1:18" s="113" customFormat="1" ht="12" customHeight="1">
      <c r="A1292" s="110" t="s">
        <v>21</v>
      </c>
      <c r="B1292" s="110"/>
      <c r="C1292" s="228">
        <v>6210111201</v>
      </c>
      <c r="D1292" s="229" t="s">
        <v>1000</v>
      </c>
      <c r="E1292" s="111" t="s">
        <v>6</v>
      </c>
      <c r="F1292" s="111" t="s">
        <v>251</v>
      </c>
      <c r="G1292" s="135">
        <v>0</v>
      </c>
      <c r="H1292" s="112"/>
      <c r="I1292" s="112">
        <v>0</v>
      </c>
      <c r="J1292" s="112"/>
      <c r="K1292" s="135">
        <v>0</v>
      </c>
      <c r="L1292" s="112"/>
      <c r="M1292" s="112">
        <v>0</v>
      </c>
      <c r="N1292" s="112"/>
      <c r="O1292" s="135"/>
      <c r="P1292" s="112"/>
      <c r="Q1292" s="112"/>
      <c r="R1292" s="112"/>
    </row>
    <row r="1293" spans="1:18" s="113" customFormat="1" ht="12" customHeight="1">
      <c r="A1293" s="110" t="s">
        <v>21</v>
      </c>
      <c r="B1293" s="110"/>
      <c r="C1293" s="228">
        <v>6210111202</v>
      </c>
      <c r="D1293" s="229" t="s">
        <v>1001</v>
      </c>
      <c r="E1293" s="111" t="s">
        <v>6</v>
      </c>
      <c r="F1293" s="111" t="s">
        <v>251</v>
      </c>
      <c r="G1293" s="135">
        <v>0</v>
      </c>
      <c r="H1293" s="112"/>
      <c r="I1293" s="112">
        <v>0</v>
      </c>
      <c r="J1293" s="112"/>
      <c r="K1293" s="135">
        <v>0</v>
      </c>
      <c r="L1293" s="112"/>
      <c r="M1293" s="112">
        <v>0</v>
      </c>
      <c r="N1293" s="112"/>
      <c r="O1293" s="135"/>
      <c r="P1293" s="112"/>
      <c r="Q1293" s="112"/>
      <c r="R1293" s="112"/>
    </row>
    <row r="1294" spans="1:18" s="113" customFormat="1" ht="12" customHeight="1">
      <c r="A1294" s="110" t="s">
        <v>21</v>
      </c>
      <c r="B1294" s="110"/>
      <c r="C1294" s="228">
        <v>62101113</v>
      </c>
      <c r="D1294" s="229" t="s">
        <v>895</v>
      </c>
      <c r="E1294" s="111" t="s">
        <v>163</v>
      </c>
      <c r="F1294" s="111" t="s">
        <v>250</v>
      </c>
      <c r="G1294" s="135">
        <v>0</v>
      </c>
      <c r="H1294" s="112"/>
      <c r="I1294" s="112">
        <v>0</v>
      </c>
      <c r="J1294" s="112"/>
      <c r="K1294" s="135">
        <v>0</v>
      </c>
      <c r="L1294" s="112"/>
      <c r="M1294" s="112">
        <v>0</v>
      </c>
      <c r="N1294" s="112"/>
      <c r="O1294" s="135"/>
      <c r="P1294" s="112"/>
      <c r="Q1294" s="112"/>
      <c r="R1294" s="112"/>
    </row>
    <row r="1295" spans="1:18" s="113" customFormat="1" ht="12" customHeight="1">
      <c r="A1295" s="110" t="s">
        <v>21</v>
      </c>
      <c r="B1295" s="110"/>
      <c r="C1295" s="228">
        <v>6210111301</v>
      </c>
      <c r="D1295" s="229" t="s">
        <v>1002</v>
      </c>
      <c r="E1295" s="111" t="s">
        <v>163</v>
      </c>
      <c r="F1295" s="111" t="s">
        <v>251</v>
      </c>
      <c r="G1295" s="135">
        <v>0</v>
      </c>
      <c r="H1295" s="112"/>
      <c r="I1295" s="112">
        <v>0</v>
      </c>
      <c r="J1295" s="112"/>
      <c r="K1295" s="135">
        <v>0</v>
      </c>
      <c r="L1295" s="112"/>
      <c r="M1295" s="112">
        <v>0</v>
      </c>
      <c r="N1295" s="112"/>
      <c r="O1295" s="135"/>
      <c r="P1295" s="112"/>
      <c r="Q1295" s="112"/>
      <c r="R1295" s="112"/>
    </row>
    <row r="1296" spans="1:18" s="113" customFormat="1" ht="12" customHeight="1">
      <c r="A1296" s="110" t="s">
        <v>21</v>
      </c>
      <c r="B1296" s="110"/>
      <c r="C1296" s="228">
        <v>6210111302</v>
      </c>
      <c r="D1296" s="229" t="s">
        <v>1003</v>
      </c>
      <c r="E1296" s="111" t="s">
        <v>163</v>
      </c>
      <c r="F1296" s="111" t="s">
        <v>251</v>
      </c>
      <c r="G1296" s="135">
        <v>0</v>
      </c>
      <c r="H1296" s="112"/>
      <c r="I1296" s="112">
        <v>0</v>
      </c>
      <c r="J1296" s="112"/>
      <c r="K1296" s="135">
        <v>0</v>
      </c>
      <c r="L1296" s="112"/>
      <c r="M1296" s="112">
        <v>0</v>
      </c>
      <c r="N1296" s="112"/>
      <c r="O1296" s="135"/>
      <c r="P1296" s="112"/>
      <c r="Q1296" s="112"/>
      <c r="R1296" s="112"/>
    </row>
    <row r="1297" spans="1:18" s="113" customFormat="1" ht="12" customHeight="1">
      <c r="A1297" s="110" t="s">
        <v>21</v>
      </c>
      <c r="B1297" s="110"/>
      <c r="C1297" s="228">
        <v>62101114</v>
      </c>
      <c r="D1297" s="229" t="s">
        <v>896</v>
      </c>
      <c r="E1297" s="111" t="s">
        <v>6</v>
      </c>
      <c r="F1297" s="111" t="s">
        <v>250</v>
      </c>
      <c r="G1297" s="135">
        <v>0</v>
      </c>
      <c r="H1297" s="112"/>
      <c r="I1297" s="112">
        <v>0</v>
      </c>
      <c r="J1297" s="112"/>
      <c r="K1297" s="135">
        <v>0</v>
      </c>
      <c r="L1297" s="112"/>
      <c r="M1297" s="112">
        <v>0</v>
      </c>
      <c r="N1297" s="112"/>
      <c r="O1297" s="135"/>
      <c r="P1297" s="112"/>
      <c r="Q1297" s="112"/>
      <c r="R1297" s="112"/>
    </row>
    <row r="1298" spans="1:18" s="113" customFormat="1" ht="12" customHeight="1">
      <c r="A1298" s="110" t="s">
        <v>21</v>
      </c>
      <c r="B1298" s="110"/>
      <c r="C1298" s="228">
        <v>6210111401</v>
      </c>
      <c r="D1298" s="229" t="s">
        <v>1004</v>
      </c>
      <c r="E1298" s="111" t="s">
        <v>6</v>
      </c>
      <c r="F1298" s="111" t="s">
        <v>251</v>
      </c>
      <c r="G1298" s="135">
        <v>0</v>
      </c>
      <c r="H1298" s="112"/>
      <c r="I1298" s="112">
        <v>0</v>
      </c>
      <c r="J1298" s="112"/>
      <c r="K1298" s="135">
        <v>0</v>
      </c>
      <c r="L1298" s="112"/>
      <c r="M1298" s="112">
        <v>0</v>
      </c>
      <c r="N1298" s="112"/>
      <c r="O1298" s="135"/>
      <c r="P1298" s="112"/>
      <c r="Q1298" s="112"/>
      <c r="R1298" s="112"/>
    </row>
    <row r="1299" spans="1:18" s="113" customFormat="1" ht="12" customHeight="1">
      <c r="A1299" s="110" t="s">
        <v>21</v>
      </c>
      <c r="B1299" s="110"/>
      <c r="C1299" s="228">
        <v>6210111402</v>
      </c>
      <c r="D1299" s="229" t="s">
        <v>1005</v>
      </c>
      <c r="E1299" s="111" t="s">
        <v>6</v>
      </c>
      <c r="F1299" s="111" t="s">
        <v>251</v>
      </c>
      <c r="G1299" s="135">
        <v>0</v>
      </c>
      <c r="H1299" s="112"/>
      <c r="I1299" s="112">
        <v>0</v>
      </c>
      <c r="J1299" s="112"/>
      <c r="K1299" s="135">
        <v>0</v>
      </c>
      <c r="L1299" s="112"/>
      <c r="M1299" s="112">
        <v>0</v>
      </c>
      <c r="N1299" s="112"/>
      <c r="O1299" s="135"/>
      <c r="P1299" s="112"/>
      <c r="Q1299" s="112"/>
      <c r="R1299" s="112"/>
    </row>
    <row r="1300" spans="1:18" s="113" customFormat="1" ht="12" customHeight="1">
      <c r="A1300" s="110" t="s">
        <v>21</v>
      </c>
      <c r="B1300" s="110"/>
      <c r="C1300" s="228">
        <v>62101115</v>
      </c>
      <c r="D1300" s="229" t="s">
        <v>897</v>
      </c>
      <c r="E1300" s="111" t="s">
        <v>163</v>
      </c>
      <c r="F1300" s="111" t="s">
        <v>250</v>
      </c>
      <c r="G1300" s="135">
        <v>0</v>
      </c>
      <c r="H1300" s="112"/>
      <c r="I1300" s="112">
        <v>0</v>
      </c>
      <c r="J1300" s="112"/>
      <c r="K1300" s="135">
        <v>0</v>
      </c>
      <c r="L1300" s="112"/>
      <c r="M1300" s="112">
        <v>0</v>
      </c>
      <c r="N1300" s="112"/>
      <c r="O1300" s="135"/>
      <c r="P1300" s="112"/>
      <c r="Q1300" s="112"/>
      <c r="R1300" s="112"/>
    </row>
    <row r="1301" spans="1:18" s="113" customFormat="1" ht="12" customHeight="1">
      <c r="A1301" s="110" t="s">
        <v>21</v>
      </c>
      <c r="B1301" s="110"/>
      <c r="C1301" s="228">
        <v>6210111501</v>
      </c>
      <c r="D1301" s="229" t="s">
        <v>1006</v>
      </c>
      <c r="E1301" s="111" t="s">
        <v>163</v>
      </c>
      <c r="F1301" s="111" t="s">
        <v>251</v>
      </c>
      <c r="G1301" s="135">
        <v>0</v>
      </c>
      <c r="H1301" s="112"/>
      <c r="I1301" s="112">
        <v>0</v>
      </c>
      <c r="J1301" s="112"/>
      <c r="K1301" s="135">
        <v>0</v>
      </c>
      <c r="L1301" s="112"/>
      <c r="M1301" s="112">
        <v>0</v>
      </c>
      <c r="N1301" s="112"/>
      <c r="O1301" s="135"/>
      <c r="P1301" s="112"/>
      <c r="Q1301" s="112"/>
      <c r="R1301" s="112"/>
    </row>
    <row r="1302" spans="1:18" s="113" customFormat="1" ht="12" customHeight="1">
      <c r="A1302" s="110" t="s">
        <v>21</v>
      </c>
      <c r="B1302" s="110"/>
      <c r="C1302" s="228">
        <v>6210111502</v>
      </c>
      <c r="D1302" s="229" t="s">
        <v>1007</v>
      </c>
      <c r="E1302" s="111" t="s">
        <v>163</v>
      </c>
      <c r="F1302" s="111" t="s">
        <v>251</v>
      </c>
      <c r="G1302" s="135">
        <v>0</v>
      </c>
      <c r="H1302" s="112"/>
      <c r="I1302" s="112">
        <v>0</v>
      </c>
      <c r="J1302" s="112"/>
      <c r="K1302" s="135">
        <v>0</v>
      </c>
      <c r="L1302" s="112"/>
      <c r="M1302" s="112">
        <v>0</v>
      </c>
      <c r="N1302" s="112"/>
      <c r="O1302" s="135"/>
      <c r="P1302" s="112"/>
      <c r="Q1302" s="112"/>
      <c r="R1302" s="112"/>
    </row>
    <row r="1303" spans="1:18" s="113" customFormat="1" ht="12" customHeight="1">
      <c r="A1303" s="110" t="s">
        <v>21</v>
      </c>
      <c r="B1303" s="110"/>
      <c r="C1303" s="228">
        <v>62101116</v>
      </c>
      <c r="D1303" s="229" t="s">
        <v>898</v>
      </c>
      <c r="E1303" s="111" t="s">
        <v>6</v>
      </c>
      <c r="F1303" s="111" t="s">
        <v>250</v>
      </c>
      <c r="G1303" s="135">
        <v>0</v>
      </c>
      <c r="H1303" s="112"/>
      <c r="I1303" s="112">
        <v>0</v>
      </c>
      <c r="J1303" s="112"/>
      <c r="K1303" s="135">
        <v>0</v>
      </c>
      <c r="L1303" s="112"/>
      <c r="M1303" s="112">
        <v>0</v>
      </c>
      <c r="N1303" s="112"/>
      <c r="O1303" s="135"/>
      <c r="P1303" s="112"/>
      <c r="Q1303" s="112"/>
      <c r="R1303" s="112"/>
    </row>
    <row r="1304" spans="1:18" s="113" customFormat="1" ht="12" customHeight="1">
      <c r="A1304" s="110" t="s">
        <v>21</v>
      </c>
      <c r="B1304" s="110"/>
      <c r="C1304" s="228">
        <v>6210111601</v>
      </c>
      <c r="D1304" s="229" t="s">
        <v>1008</v>
      </c>
      <c r="E1304" s="111" t="s">
        <v>6</v>
      </c>
      <c r="F1304" s="111" t="s">
        <v>251</v>
      </c>
      <c r="G1304" s="135">
        <v>0</v>
      </c>
      <c r="H1304" s="112"/>
      <c r="I1304" s="112">
        <v>0</v>
      </c>
      <c r="J1304" s="112"/>
      <c r="K1304" s="135">
        <v>0</v>
      </c>
      <c r="L1304" s="112"/>
      <c r="M1304" s="112">
        <v>0</v>
      </c>
      <c r="N1304" s="112"/>
      <c r="O1304" s="135"/>
      <c r="P1304" s="112"/>
      <c r="Q1304" s="112"/>
      <c r="R1304" s="112"/>
    </row>
    <row r="1305" spans="1:18" s="113" customFormat="1" ht="12" customHeight="1">
      <c r="A1305" s="110" t="s">
        <v>21</v>
      </c>
      <c r="B1305" s="110"/>
      <c r="C1305" s="228">
        <v>6210111602</v>
      </c>
      <c r="D1305" s="229" t="s">
        <v>1009</v>
      </c>
      <c r="E1305" s="111" t="s">
        <v>6</v>
      </c>
      <c r="F1305" s="111" t="s">
        <v>251</v>
      </c>
      <c r="G1305" s="135">
        <v>0</v>
      </c>
      <c r="H1305" s="112"/>
      <c r="I1305" s="112">
        <v>0</v>
      </c>
      <c r="J1305" s="112"/>
      <c r="K1305" s="135">
        <v>0</v>
      </c>
      <c r="L1305" s="112"/>
      <c r="M1305" s="112">
        <v>0</v>
      </c>
      <c r="N1305" s="112"/>
      <c r="O1305" s="135"/>
      <c r="P1305" s="112"/>
      <c r="Q1305" s="112"/>
      <c r="R1305" s="112"/>
    </row>
    <row r="1306" spans="1:18" s="113" customFormat="1" ht="12" customHeight="1">
      <c r="A1306" s="110" t="s">
        <v>21</v>
      </c>
      <c r="B1306" s="110"/>
      <c r="C1306" s="228">
        <v>62101117</v>
      </c>
      <c r="D1306" s="229" t="s">
        <v>401</v>
      </c>
      <c r="E1306" s="111" t="s">
        <v>163</v>
      </c>
      <c r="F1306" s="111" t="s">
        <v>250</v>
      </c>
      <c r="G1306" s="135">
        <v>0</v>
      </c>
      <c r="H1306" s="112"/>
      <c r="I1306" s="112">
        <v>0</v>
      </c>
      <c r="J1306" s="112"/>
      <c r="K1306" s="135">
        <v>0</v>
      </c>
      <c r="L1306" s="112"/>
      <c r="M1306" s="112">
        <v>0</v>
      </c>
      <c r="N1306" s="112"/>
      <c r="O1306" s="135"/>
      <c r="P1306" s="112"/>
      <c r="Q1306" s="112"/>
      <c r="R1306" s="112"/>
    </row>
    <row r="1307" spans="1:18" s="113" customFormat="1" ht="12" customHeight="1">
      <c r="A1307" s="110" t="s">
        <v>21</v>
      </c>
      <c r="B1307" s="110"/>
      <c r="C1307" s="228">
        <v>6210111701</v>
      </c>
      <c r="D1307" s="229" t="s">
        <v>1010</v>
      </c>
      <c r="E1307" s="111" t="s">
        <v>163</v>
      </c>
      <c r="F1307" s="111" t="s">
        <v>251</v>
      </c>
      <c r="G1307" s="135">
        <v>0</v>
      </c>
      <c r="H1307" s="112"/>
      <c r="I1307" s="112">
        <v>0</v>
      </c>
      <c r="J1307" s="112"/>
      <c r="K1307" s="135">
        <v>0</v>
      </c>
      <c r="L1307" s="112"/>
      <c r="M1307" s="112">
        <v>0</v>
      </c>
      <c r="N1307" s="112"/>
      <c r="O1307" s="135"/>
      <c r="P1307" s="112"/>
      <c r="Q1307" s="112"/>
      <c r="R1307" s="112"/>
    </row>
    <row r="1308" spans="1:18" s="113" customFormat="1" ht="12" customHeight="1">
      <c r="A1308" s="110" t="s">
        <v>21</v>
      </c>
      <c r="B1308" s="110"/>
      <c r="C1308" s="228">
        <v>6210111702</v>
      </c>
      <c r="D1308" s="229" t="s">
        <v>1011</v>
      </c>
      <c r="E1308" s="111" t="s">
        <v>163</v>
      </c>
      <c r="F1308" s="111" t="s">
        <v>251</v>
      </c>
      <c r="G1308" s="135">
        <v>0</v>
      </c>
      <c r="H1308" s="112"/>
      <c r="I1308" s="112">
        <v>0</v>
      </c>
      <c r="J1308" s="112"/>
      <c r="K1308" s="135">
        <v>0</v>
      </c>
      <c r="L1308" s="112"/>
      <c r="M1308" s="112">
        <v>0</v>
      </c>
      <c r="N1308" s="112"/>
      <c r="O1308" s="135"/>
      <c r="P1308" s="112"/>
      <c r="Q1308" s="112"/>
      <c r="R1308" s="112"/>
    </row>
    <row r="1309" spans="1:18" s="113" customFormat="1" ht="12" customHeight="1">
      <c r="A1309" s="110" t="s">
        <v>21</v>
      </c>
      <c r="B1309" s="110"/>
      <c r="C1309" s="228">
        <v>62101118</v>
      </c>
      <c r="D1309" s="229" t="s">
        <v>402</v>
      </c>
      <c r="E1309" s="111" t="s">
        <v>6</v>
      </c>
      <c r="F1309" s="111" t="s">
        <v>250</v>
      </c>
      <c r="G1309" s="135">
        <v>0</v>
      </c>
      <c r="H1309" s="112"/>
      <c r="I1309" s="112">
        <v>0</v>
      </c>
      <c r="J1309" s="112"/>
      <c r="K1309" s="135">
        <v>0</v>
      </c>
      <c r="L1309" s="112"/>
      <c r="M1309" s="112">
        <v>0</v>
      </c>
      <c r="N1309" s="112"/>
      <c r="O1309" s="135"/>
      <c r="P1309" s="112"/>
      <c r="Q1309" s="112"/>
      <c r="R1309" s="112"/>
    </row>
    <row r="1310" spans="1:18" s="113" customFormat="1" ht="12" customHeight="1">
      <c r="A1310" s="110" t="s">
        <v>21</v>
      </c>
      <c r="B1310" s="110"/>
      <c r="C1310" s="228">
        <v>6210111801</v>
      </c>
      <c r="D1310" s="229" t="s">
        <v>1012</v>
      </c>
      <c r="E1310" s="111" t="s">
        <v>6</v>
      </c>
      <c r="F1310" s="111" t="s">
        <v>251</v>
      </c>
      <c r="G1310" s="135">
        <v>0</v>
      </c>
      <c r="H1310" s="112"/>
      <c r="I1310" s="112">
        <v>0</v>
      </c>
      <c r="J1310" s="112"/>
      <c r="K1310" s="135">
        <v>0</v>
      </c>
      <c r="L1310" s="112"/>
      <c r="M1310" s="112">
        <v>0</v>
      </c>
      <c r="N1310" s="112"/>
      <c r="O1310" s="135"/>
      <c r="P1310" s="112"/>
      <c r="Q1310" s="112"/>
      <c r="R1310" s="112"/>
    </row>
    <row r="1311" spans="1:18" s="113" customFormat="1" ht="12" customHeight="1">
      <c r="A1311" s="110" t="s">
        <v>21</v>
      </c>
      <c r="B1311" s="110"/>
      <c r="C1311" s="228">
        <v>6210111802</v>
      </c>
      <c r="D1311" s="229" t="s">
        <v>1013</v>
      </c>
      <c r="E1311" s="111" t="s">
        <v>6</v>
      </c>
      <c r="F1311" s="111" t="s">
        <v>251</v>
      </c>
      <c r="G1311" s="135">
        <v>0</v>
      </c>
      <c r="H1311" s="112"/>
      <c r="I1311" s="112">
        <v>0</v>
      </c>
      <c r="J1311" s="112"/>
      <c r="K1311" s="135">
        <v>0</v>
      </c>
      <c r="L1311" s="112"/>
      <c r="M1311" s="112">
        <v>0</v>
      </c>
      <c r="N1311" s="112"/>
      <c r="O1311" s="135"/>
      <c r="P1311" s="112"/>
      <c r="Q1311" s="112"/>
      <c r="R1311" s="112"/>
    </row>
    <row r="1312" spans="1:18" s="113" customFormat="1" ht="12" customHeight="1">
      <c r="A1312" s="110" t="s">
        <v>21</v>
      </c>
      <c r="B1312" s="110"/>
      <c r="C1312" s="228">
        <v>62101119</v>
      </c>
      <c r="D1312" s="229" t="s">
        <v>899</v>
      </c>
      <c r="E1312" s="111" t="s">
        <v>163</v>
      </c>
      <c r="F1312" s="111" t="s">
        <v>250</v>
      </c>
      <c r="G1312" s="135">
        <v>0</v>
      </c>
      <c r="H1312" s="112"/>
      <c r="I1312" s="112">
        <v>0</v>
      </c>
      <c r="J1312" s="112"/>
      <c r="K1312" s="135">
        <v>0</v>
      </c>
      <c r="L1312" s="112"/>
      <c r="M1312" s="112">
        <v>0</v>
      </c>
      <c r="N1312" s="112"/>
      <c r="O1312" s="135"/>
      <c r="P1312" s="112"/>
      <c r="Q1312" s="112"/>
      <c r="R1312" s="112"/>
    </row>
    <row r="1313" spans="1:18" s="113" customFormat="1" ht="12" customHeight="1">
      <c r="A1313" s="110" t="s">
        <v>21</v>
      </c>
      <c r="B1313" s="110"/>
      <c r="C1313" s="228">
        <v>6210111901</v>
      </c>
      <c r="D1313" s="229" t="s">
        <v>1014</v>
      </c>
      <c r="E1313" s="111" t="s">
        <v>163</v>
      </c>
      <c r="F1313" s="111" t="s">
        <v>251</v>
      </c>
      <c r="G1313" s="135">
        <v>0</v>
      </c>
      <c r="H1313" s="112"/>
      <c r="I1313" s="112">
        <v>0</v>
      </c>
      <c r="J1313" s="112"/>
      <c r="K1313" s="135">
        <v>0</v>
      </c>
      <c r="L1313" s="112"/>
      <c r="M1313" s="112">
        <v>0</v>
      </c>
      <c r="N1313" s="112"/>
      <c r="O1313" s="135"/>
      <c r="P1313" s="112"/>
      <c r="Q1313" s="112"/>
      <c r="R1313" s="112"/>
    </row>
    <row r="1314" spans="1:18" s="113" customFormat="1" ht="12" customHeight="1">
      <c r="A1314" s="110" t="s">
        <v>21</v>
      </c>
      <c r="B1314" s="110"/>
      <c r="C1314" s="228">
        <v>6210111902</v>
      </c>
      <c r="D1314" s="229" t="s">
        <v>1015</v>
      </c>
      <c r="E1314" s="111" t="s">
        <v>163</v>
      </c>
      <c r="F1314" s="111" t="s">
        <v>251</v>
      </c>
      <c r="G1314" s="135">
        <v>0</v>
      </c>
      <c r="H1314" s="112"/>
      <c r="I1314" s="112">
        <v>0</v>
      </c>
      <c r="J1314" s="112"/>
      <c r="K1314" s="135">
        <v>0</v>
      </c>
      <c r="L1314" s="112"/>
      <c r="M1314" s="112">
        <v>0</v>
      </c>
      <c r="N1314" s="112"/>
      <c r="O1314" s="135"/>
      <c r="P1314" s="112"/>
      <c r="Q1314" s="112"/>
      <c r="R1314" s="112"/>
    </row>
    <row r="1315" spans="1:18" s="113" customFormat="1" ht="12" customHeight="1">
      <c r="A1315" s="110" t="s">
        <v>21</v>
      </c>
      <c r="B1315" s="110"/>
      <c r="C1315" s="228">
        <v>62101120</v>
      </c>
      <c r="D1315" s="229" t="s">
        <v>900</v>
      </c>
      <c r="E1315" s="111" t="s">
        <v>6</v>
      </c>
      <c r="F1315" s="111" t="s">
        <v>250</v>
      </c>
      <c r="G1315" s="135">
        <v>0</v>
      </c>
      <c r="H1315" s="112"/>
      <c r="I1315" s="112">
        <v>0</v>
      </c>
      <c r="J1315" s="112"/>
      <c r="K1315" s="135">
        <v>0</v>
      </c>
      <c r="L1315" s="112"/>
      <c r="M1315" s="112">
        <v>0</v>
      </c>
      <c r="N1315" s="112"/>
      <c r="O1315" s="135"/>
      <c r="P1315" s="112"/>
      <c r="Q1315" s="112"/>
      <c r="R1315" s="112"/>
    </row>
    <row r="1316" spans="1:18" s="113" customFormat="1" ht="12" customHeight="1">
      <c r="A1316" s="110" t="s">
        <v>21</v>
      </c>
      <c r="B1316" s="110"/>
      <c r="C1316" s="228">
        <v>6210112001</v>
      </c>
      <c r="D1316" s="229" t="s">
        <v>1016</v>
      </c>
      <c r="E1316" s="111" t="s">
        <v>6</v>
      </c>
      <c r="F1316" s="111" t="s">
        <v>251</v>
      </c>
      <c r="G1316" s="135">
        <v>0</v>
      </c>
      <c r="H1316" s="112"/>
      <c r="I1316" s="112">
        <v>0</v>
      </c>
      <c r="J1316" s="112"/>
      <c r="K1316" s="135">
        <v>0</v>
      </c>
      <c r="L1316" s="112"/>
      <c r="M1316" s="112">
        <v>0</v>
      </c>
      <c r="N1316" s="112"/>
      <c r="O1316" s="135"/>
      <c r="P1316" s="112"/>
      <c r="Q1316" s="112"/>
      <c r="R1316" s="112"/>
    </row>
    <row r="1317" spans="1:18" s="113" customFormat="1" ht="12" customHeight="1">
      <c r="A1317" s="110" t="s">
        <v>21</v>
      </c>
      <c r="B1317" s="110"/>
      <c r="C1317" s="228">
        <v>6210112002</v>
      </c>
      <c r="D1317" s="229" t="s">
        <v>1016</v>
      </c>
      <c r="E1317" s="111" t="s">
        <v>6</v>
      </c>
      <c r="F1317" s="111" t="s">
        <v>251</v>
      </c>
      <c r="G1317" s="135">
        <v>0</v>
      </c>
      <c r="H1317" s="112"/>
      <c r="I1317" s="112">
        <v>0</v>
      </c>
      <c r="J1317" s="112"/>
      <c r="K1317" s="135">
        <v>0</v>
      </c>
      <c r="L1317" s="112"/>
      <c r="M1317" s="112">
        <v>0</v>
      </c>
      <c r="N1317" s="112"/>
      <c r="O1317" s="135"/>
      <c r="P1317" s="112"/>
      <c r="Q1317" s="112"/>
      <c r="R1317" s="112"/>
    </row>
    <row r="1318" spans="1:18" s="113" customFormat="1" ht="12" customHeight="1">
      <c r="A1318" s="110" t="s">
        <v>21</v>
      </c>
      <c r="B1318" s="110"/>
      <c r="C1318" s="228">
        <v>62101121</v>
      </c>
      <c r="D1318" s="229" t="s">
        <v>752</v>
      </c>
      <c r="E1318" s="111" t="s">
        <v>163</v>
      </c>
      <c r="F1318" s="111" t="s">
        <v>250</v>
      </c>
      <c r="G1318" s="135">
        <v>0</v>
      </c>
      <c r="H1318" s="112"/>
      <c r="I1318" s="112">
        <v>0</v>
      </c>
      <c r="J1318" s="112"/>
      <c r="K1318" s="135">
        <v>0</v>
      </c>
      <c r="L1318" s="112"/>
      <c r="M1318" s="112">
        <v>0</v>
      </c>
      <c r="N1318" s="112"/>
      <c r="O1318" s="135"/>
      <c r="P1318" s="112"/>
      <c r="Q1318" s="112"/>
      <c r="R1318" s="112"/>
    </row>
    <row r="1319" spans="1:18" s="113" customFormat="1" ht="12" customHeight="1">
      <c r="A1319" s="110" t="s">
        <v>21</v>
      </c>
      <c r="B1319" s="110"/>
      <c r="C1319" s="228">
        <v>6210112101</v>
      </c>
      <c r="D1319" s="229" t="s">
        <v>1017</v>
      </c>
      <c r="E1319" s="111" t="s">
        <v>163</v>
      </c>
      <c r="F1319" s="111" t="s">
        <v>251</v>
      </c>
      <c r="G1319" s="135">
        <v>0</v>
      </c>
      <c r="H1319" s="112"/>
      <c r="I1319" s="112">
        <v>0</v>
      </c>
      <c r="J1319" s="112"/>
      <c r="K1319" s="135">
        <v>0</v>
      </c>
      <c r="L1319" s="112"/>
      <c r="M1319" s="112">
        <v>0</v>
      </c>
      <c r="N1319" s="112"/>
      <c r="O1319" s="135"/>
      <c r="P1319" s="112"/>
      <c r="Q1319" s="112"/>
      <c r="R1319" s="112"/>
    </row>
    <row r="1320" spans="1:18" s="113" customFormat="1" ht="12" customHeight="1">
      <c r="A1320" s="110" t="s">
        <v>21</v>
      </c>
      <c r="B1320" s="110"/>
      <c r="C1320" s="228">
        <v>6210112102</v>
      </c>
      <c r="D1320" s="229" t="s">
        <v>1018</v>
      </c>
      <c r="E1320" s="111" t="s">
        <v>163</v>
      </c>
      <c r="F1320" s="111" t="s">
        <v>251</v>
      </c>
      <c r="G1320" s="135">
        <v>0</v>
      </c>
      <c r="H1320" s="112"/>
      <c r="I1320" s="112">
        <v>0</v>
      </c>
      <c r="J1320" s="112"/>
      <c r="K1320" s="135">
        <v>0</v>
      </c>
      <c r="L1320" s="112"/>
      <c r="M1320" s="112">
        <v>0</v>
      </c>
      <c r="N1320" s="112"/>
      <c r="O1320" s="135"/>
      <c r="P1320" s="112"/>
      <c r="Q1320" s="112"/>
      <c r="R1320" s="112"/>
    </row>
    <row r="1321" spans="1:18" s="113" customFormat="1" ht="12" customHeight="1">
      <c r="A1321" s="110" t="s">
        <v>21</v>
      </c>
      <c r="B1321" s="110"/>
      <c r="C1321" s="228">
        <v>62101122</v>
      </c>
      <c r="D1321" s="229" t="s">
        <v>753</v>
      </c>
      <c r="E1321" s="111" t="s">
        <v>6</v>
      </c>
      <c r="F1321" s="111" t="s">
        <v>250</v>
      </c>
      <c r="G1321" s="135">
        <v>0</v>
      </c>
      <c r="H1321" s="112"/>
      <c r="I1321" s="112">
        <v>0</v>
      </c>
      <c r="J1321" s="112"/>
      <c r="K1321" s="135">
        <v>0</v>
      </c>
      <c r="L1321" s="112"/>
      <c r="M1321" s="112">
        <v>0</v>
      </c>
      <c r="N1321" s="112"/>
      <c r="O1321" s="135"/>
      <c r="P1321" s="112"/>
      <c r="Q1321" s="112"/>
      <c r="R1321" s="112"/>
    </row>
    <row r="1322" spans="1:18" s="113" customFormat="1" ht="12" customHeight="1">
      <c r="A1322" s="110" t="s">
        <v>21</v>
      </c>
      <c r="B1322" s="110"/>
      <c r="C1322" s="228">
        <v>6210112201</v>
      </c>
      <c r="D1322" s="229" t="s">
        <v>1019</v>
      </c>
      <c r="E1322" s="111" t="s">
        <v>6</v>
      </c>
      <c r="F1322" s="111" t="s">
        <v>251</v>
      </c>
      <c r="G1322" s="135">
        <v>0</v>
      </c>
      <c r="H1322" s="112"/>
      <c r="I1322" s="112">
        <v>0</v>
      </c>
      <c r="J1322" s="112"/>
      <c r="K1322" s="135">
        <v>0</v>
      </c>
      <c r="L1322" s="112"/>
      <c r="M1322" s="112">
        <v>0</v>
      </c>
      <c r="N1322" s="112"/>
      <c r="O1322" s="135"/>
      <c r="P1322" s="112"/>
      <c r="Q1322" s="112"/>
      <c r="R1322" s="112"/>
    </row>
    <row r="1323" spans="1:18" s="113" customFormat="1" ht="12" customHeight="1">
      <c r="A1323" s="110" t="s">
        <v>21</v>
      </c>
      <c r="B1323" s="110"/>
      <c r="C1323" s="228">
        <v>6210112202</v>
      </c>
      <c r="D1323" s="229" t="s">
        <v>1019</v>
      </c>
      <c r="E1323" s="111" t="s">
        <v>6</v>
      </c>
      <c r="F1323" s="111" t="s">
        <v>251</v>
      </c>
      <c r="G1323" s="135">
        <v>0</v>
      </c>
      <c r="H1323" s="112"/>
      <c r="I1323" s="112">
        <v>0</v>
      </c>
      <c r="J1323" s="112"/>
      <c r="K1323" s="135">
        <v>0</v>
      </c>
      <c r="L1323" s="112"/>
      <c r="M1323" s="112">
        <v>0</v>
      </c>
      <c r="N1323" s="112"/>
      <c r="O1323" s="135"/>
      <c r="P1323" s="112"/>
      <c r="Q1323" s="112"/>
      <c r="R1323" s="112"/>
    </row>
    <row r="1324" spans="1:18" s="113" customFormat="1" ht="12" customHeight="1">
      <c r="A1324" s="110" t="s">
        <v>21</v>
      </c>
      <c r="B1324" s="110"/>
      <c r="C1324" s="228">
        <v>62101123</v>
      </c>
      <c r="D1324" s="229" t="s">
        <v>901</v>
      </c>
      <c r="E1324" s="111" t="s">
        <v>163</v>
      </c>
      <c r="F1324" s="111" t="s">
        <v>250</v>
      </c>
      <c r="G1324" s="135">
        <v>0</v>
      </c>
      <c r="H1324" s="112"/>
      <c r="I1324" s="112">
        <v>0</v>
      </c>
      <c r="J1324" s="112"/>
      <c r="K1324" s="135">
        <v>0</v>
      </c>
      <c r="L1324" s="112"/>
      <c r="M1324" s="112">
        <v>0</v>
      </c>
      <c r="N1324" s="112"/>
      <c r="O1324" s="135"/>
      <c r="P1324" s="112"/>
      <c r="Q1324" s="112"/>
      <c r="R1324" s="112"/>
    </row>
    <row r="1325" spans="1:18" s="113" customFormat="1" ht="12" customHeight="1">
      <c r="A1325" s="110" t="s">
        <v>21</v>
      </c>
      <c r="B1325" s="110"/>
      <c r="C1325" s="228">
        <v>6210112301</v>
      </c>
      <c r="D1325" s="229" t="s">
        <v>1020</v>
      </c>
      <c r="E1325" s="111" t="s">
        <v>163</v>
      </c>
      <c r="F1325" s="111" t="s">
        <v>251</v>
      </c>
      <c r="G1325" s="135">
        <v>0</v>
      </c>
      <c r="H1325" s="112"/>
      <c r="I1325" s="112">
        <v>0</v>
      </c>
      <c r="J1325" s="112"/>
      <c r="K1325" s="135">
        <v>0</v>
      </c>
      <c r="L1325" s="112"/>
      <c r="M1325" s="112">
        <v>0</v>
      </c>
      <c r="N1325" s="112"/>
      <c r="O1325" s="135"/>
      <c r="P1325" s="112"/>
      <c r="Q1325" s="112"/>
      <c r="R1325" s="112"/>
    </row>
    <row r="1326" spans="1:18" s="113" customFormat="1" ht="12" customHeight="1">
      <c r="A1326" s="110" t="s">
        <v>21</v>
      </c>
      <c r="B1326" s="110"/>
      <c r="C1326" s="228">
        <v>6210112302</v>
      </c>
      <c r="D1326" s="229" t="s">
        <v>1021</v>
      </c>
      <c r="E1326" s="111" t="s">
        <v>163</v>
      </c>
      <c r="F1326" s="111" t="s">
        <v>251</v>
      </c>
      <c r="G1326" s="135">
        <v>0</v>
      </c>
      <c r="H1326" s="112"/>
      <c r="I1326" s="112">
        <v>0</v>
      </c>
      <c r="J1326" s="112"/>
      <c r="K1326" s="135">
        <v>0</v>
      </c>
      <c r="L1326" s="112"/>
      <c r="M1326" s="112">
        <v>0</v>
      </c>
      <c r="N1326" s="112"/>
      <c r="O1326" s="135"/>
      <c r="P1326" s="112"/>
      <c r="Q1326" s="112"/>
      <c r="R1326" s="112"/>
    </row>
    <row r="1327" spans="1:18" s="113" customFormat="1" ht="12" customHeight="1">
      <c r="A1327" s="110" t="s">
        <v>21</v>
      </c>
      <c r="B1327" s="110"/>
      <c r="C1327" s="228">
        <v>62101124</v>
      </c>
      <c r="D1327" s="229" t="s">
        <v>902</v>
      </c>
      <c r="E1327" s="111" t="s">
        <v>6</v>
      </c>
      <c r="F1327" s="111" t="s">
        <v>250</v>
      </c>
      <c r="G1327" s="135">
        <v>0</v>
      </c>
      <c r="H1327" s="112"/>
      <c r="I1327" s="112">
        <v>0</v>
      </c>
      <c r="J1327" s="112"/>
      <c r="K1327" s="135">
        <v>0</v>
      </c>
      <c r="L1327" s="112"/>
      <c r="M1327" s="112">
        <v>0</v>
      </c>
      <c r="N1327" s="112"/>
      <c r="O1327" s="135"/>
      <c r="P1327" s="112"/>
      <c r="Q1327" s="112"/>
      <c r="R1327" s="112"/>
    </row>
    <row r="1328" spans="1:18" s="113" customFormat="1" ht="12" customHeight="1">
      <c r="A1328" s="110" t="s">
        <v>21</v>
      </c>
      <c r="B1328" s="110"/>
      <c r="C1328" s="228">
        <v>6210112401</v>
      </c>
      <c r="D1328" s="229" t="s">
        <v>1022</v>
      </c>
      <c r="E1328" s="111" t="s">
        <v>6</v>
      </c>
      <c r="F1328" s="111" t="s">
        <v>251</v>
      </c>
      <c r="G1328" s="135">
        <v>0</v>
      </c>
      <c r="H1328" s="112"/>
      <c r="I1328" s="112">
        <v>0</v>
      </c>
      <c r="J1328" s="112"/>
      <c r="K1328" s="135">
        <v>0</v>
      </c>
      <c r="L1328" s="112"/>
      <c r="M1328" s="112">
        <v>0</v>
      </c>
      <c r="N1328" s="112"/>
      <c r="O1328" s="135"/>
      <c r="P1328" s="112"/>
      <c r="Q1328" s="112"/>
      <c r="R1328" s="112"/>
    </row>
    <row r="1329" spans="1:18" s="113" customFormat="1" ht="12" customHeight="1">
      <c r="A1329" s="110" t="s">
        <v>21</v>
      </c>
      <c r="B1329" s="110"/>
      <c r="C1329" s="228">
        <v>6210112402</v>
      </c>
      <c r="D1329" s="229" t="s">
        <v>1023</v>
      </c>
      <c r="E1329" s="111" t="s">
        <v>6</v>
      </c>
      <c r="F1329" s="111" t="s">
        <v>251</v>
      </c>
      <c r="G1329" s="135">
        <v>0</v>
      </c>
      <c r="H1329" s="112"/>
      <c r="I1329" s="112">
        <v>0</v>
      </c>
      <c r="J1329" s="112"/>
      <c r="K1329" s="135">
        <v>0</v>
      </c>
      <c r="L1329" s="112"/>
      <c r="M1329" s="112">
        <v>0</v>
      </c>
      <c r="N1329" s="112"/>
      <c r="O1329" s="135"/>
      <c r="P1329" s="112"/>
      <c r="Q1329" s="112"/>
      <c r="R1329" s="112"/>
    </row>
    <row r="1330" spans="1:18" s="113" customFormat="1" ht="12" customHeight="1">
      <c r="A1330" s="110" t="s">
        <v>21</v>
      </c>
      <c r="B1330" s="110"/>
      <c r="C1330" s="228">
        <v>62101125</v>
      </c>
      <c r="D1330" s="229" t="s">
        <v>903</v>
      </c>
      <c r="E1330" s="111" t="s">
        <v>163</v>
      </c>
      <c r="F1330" s="111" t="s">
        <v>250</v>
      </c>
      <c r="G1330" s="135">
        <v>0</v>
      </c>
      <c r="H1330" s="112"/>
      <c r="I1330" s="112">
        <v>0</v>
      </c>
      <c r="J1330" s="112"/>
      <c r="K1330" s="135">
        <v>0</v>
      </c>
      <c r="L1330" s="112"/>
      <c r="M1330" s="112">
        <v>0</v>
      </c>
      <c r="N1330" s="112"/>
      <c r="O1330" s="135"/>
      <c r="P1330" s="112"/>
      <c r="Q1330" s="112"/>
      <c r="R1330" s="112"/>
    </row>
    <row r="1331" spans="1:18" s="113" customFormat="1" ht="12" customHeight="1">
      <c r="A1331" s="110" t="s">
        <v>21</v>
      </c>
      <c r="B1331" s="110"/>
      <c r="C1331" s="228">
        <v>6210112501</v>
      </c>
      <c r="D1331" s="229" t="s">
        <v>1024</v>
      </c>
      <c r="E1331" s="111" t="s">
        <v>163</v>
      </c>
      <c r="F1331" s="111" t="s">
        <v>251</v>
      </c>
      <c r="G1331" s="135">
        <v>0</v>
      </c>
      <c r="H1331" s="112"/>
      <c r="I1331" s="112">
        <v>0</v>
      </c>
      <c r="J1331" s="112"/>
      <c r="K1331" s="135">
        <v>0</v>
      </c>
      <c r="L1331" s="112"/>
      <c r="M1331" s="112">
        <v>0</v>
      </c>
      <c r="N1331" s="112"/>
      <c r="O1331" s="135"/>
      <c r="P1331" s="112"/>
      <c r="Q1331" s="112"/>
      <c r="R1331" s="112"/>
    </row>
    <row r="1332" spans="1:18" s="113" customFormat="1" ht="12" customHeight="1">
      <c r="A1332" s="110" t="s">
        <v>21</v>
      </c>
      <c r="B1332" s="110"/>
      <c r="C1332" s="228">
        <v>6210112502</v>
      </c>
      <c r="D1332" s="229" t="s">
        <v>1025</v>
      </c>
      <c r="E1332" s="111" t="s">
        <v>163</v>
      </c>
      <c r="F1332" s="111" t="s">
        <v>251</v>
      </c>
      <c r="G1332" s="135">
        <v>0</v>
      </c>
      <c r="H1332" s="112"/>
      <c r="I1332" s="112">
        <v>0</v>
      </c>
      <c r="J1332" s="112"/>
      <c r="K1332" s="135">
        <v>0</v>
      </c>
      <c r="L1332" s="112"/>
      <c r="M1332" s="112">
        <v>0</v>
      </c>
      <c r="N1332" s="112"/>
      <c r="O1332" s="135"/>
      <c r="P1332" s="112"/>
      <c r="Q1332" s="112"/>
      <c r="R1332" s="112"/>
    </row>
    <row r="1333" spans="1:18" s="113" customFormat="1" ht="12" customHeight="1">
      <c r="A1333" s="110" t="s">
        <v>21</v>
      </c>
      <c r="B1333" s="110"/>
      <c r="C1333" s="228">
        <v>62101126</v>
      </c>
      <c r="D1333" s="229" t="s">
        <v>904</v>
      </c>
      <c r="E1333" s="111" t="s">
        <v>6</v>
      </c>
      <c r="F1333" s="111" t="s">
        <v>250</v>
      </c>
      <c r="G1333" s="135">
        <v>0</v>
      </c>
      <c r="H1333" s="112"/>
      <c r="I1333" s="112">
        <v>0</v>
      </c>
      <c r="J1333" s="112"/>
      <c r="K1333" s="135">
        <v>0</v>
      </c>
      <c r="L1333" s="112"/>
      <c r="M1333" s="112">
        <v>0</v>
      </c>
      <c r="N1333" s="112"/>
      <c r="O1333" s="135"/>
      <c r="P1333" s="112"/>
      <c r="Q1333" s="112"/>
      <c r="R1333" s="112"/>
    </row>
    <row r="1334" spans="1:18" s="113" customFormat="1" ht="12" customHeight="1">
      <c r="A1334" s="110" t="s">
        <v>21</v>
      </c>
      <c r="B1334" s="110"/>
      <c r="C1334" s="228">
        <v>6210112601</v>
      </c>
      <c r="D1334" s="229" t="s">
        <v>1026</v>
      </c>
      <c r="E1334" s="111" t="s">
        <v>6</v>
      </c>
      <c r="F1334" s="111" t="s">
        <v>251</v>
      </c>
      <c r="G1334" s="135">
        <v>0</v>
      </c>
      <c r="H1334" s="112"/>
      <c r="I1334" s="112">
        <v>0</v>
      </c>
      <c r="J1334" s="112"/>
      <c r="K1334" s="135">
        <v>0</v>
      </c>
      <c r="L1334" s="112"/>
      <c r="M1334" s="112">
        <v>0</v>
      </c>
      <c r="N1334" s="112"/>
      <c r="O1334" s="135"/>
      <c r="P1334" s="112"/>
      <c r="Q1334" s="112"/>
      <c r="R1334" s="112"/>
    </row>
    <row r="1335" spans="1:18" s="113" customFormat="1" ht="12" customHeight="1">
      <c r="A1335" s="110" t="s">
        <v>21</v>
      </c>
      <c r="B1335" s="110"/>
      <c r="C1335" s="228">
        <v>6210112602</v>
      </c>
      <c r="D1335" s="229" t="s">
        <v>1027</v>
      </c>
      <c r="E1335" s="111" t="s">
        <v>6</v>
      </c>
      <c r="F1335" s="111" t="s">
        <v>251</v>
      </c>
      <c r="G1335" s="135">
        <v>0</v>
      </c>
      <c r="H1335" s="112"/>
      <c r="I1335" s="112">
        <v>0</v>
      </c>
      <c r="J1335" s="112"/>
      <c r="K1335" s="135">
        <v>0</v>
      </c>
      <c r="L1335" s="112"/>
      <c r="M1335" s="112">
        <v>0</v>
      </c>
      <c r="N1335" s="112"/>
      <c r="O1335" s="135"/>
      <c r="P1335" s="112"/>
      <c r="Q1335" s="112"/>
      <c r="R1335" s="112"/>
    </row>
    <row r="1336" spans="1:18" s="113" customFormat="1" ht="12" customHeight="1">
      <c r="A1336" s="110" t="s">
        <v>21</v>
      </c>
      <c r="B1336" s="110"/>
      <c r="C1336" s="228">
        <v>62101127</v>
      </c>
      <c r="D1336" s="229" t="s">
        <v>905</v>
      </c>
      <c r="E1336" s="111" t="s">
        <v>163</v>
      </c>
      <c r="F1336" s="111" t="s">
        <v>250</v>
      </c>
      <c r="G1336" s="135">
        <v>0</v>
      </c>
      <c r="H1336" s="112"/>
      <c r="I1336" s="112">
        <v>0</v>
      </c>
      <c r="J1336" s="112"/>
      <c r="K1336" s="135">
        <v>0</v>
      </c>
      <c r="L1336" s="112"/>
      <c r="M1336" s="112">
        <v>0</v>
      </c>
      <c r="N1336" s="112"/>
      <c r="O1336" s="135"/>
      <c r="P1336" s="112"/>
      <c r="Q1336" s="112"/>
      <c r="R1336" s="112"/>
    </row>
    <row r="1337" spans="1:18" s="113" customFormat="1" ht="12" customHeight="1">
      <c r="A1337" s="110" t="s">
        <v>21</v>
      </c>
      <c r="B1337" s="110"/>
      <c r="C1337" s="228">
        <v>6210112701</v>
      </c>
      <c r="D1337" s="229" t="s">
        <v>1028</v>
      </c>
      <c r="E1337" s="111" t="s">
        <v>163</v>
      </c>
      <c r="F1337" s="111" t="s">
        <v>251</v>
      </c>
      <c r="G1337" s="135">
        <v>0</v>
      </c>
      <c r="H1337" s="112"/>
      <c r="I1337" s="112">
        <v>0</v>
      </c>
      <c r="J1337" s="112"/>
      <c r="K1337" s="135">
        <v>0</v>
      </c>
      <c r="L1337" s="112"/>
      <c r="M1337" s="112">
        <v>0</v>
      </c>
      <c r="N1337" s="112"/>
      <c r="O1337" s="135"/>
      <c r="P1337" s="112"/>
      <c r="Q1337" s="112"/>
      <c r="R1337" s="112"/>
    </row>
    <row r="1338" spans="1:18" s="113" customFormat="1" ht="12" customHeight="1">
      <c r="A1338" s="110" t="s">
        <v>21</v>
      </c>
      <c r="B1338" s="110"/>
      <c r="C1338" s="228">
        <v>6210112702</v>
      </c>
      <c r="D1338" s="229" t="s">
        <v>1029</v>
      </c>
      <c r="E1338" s="111" t="s">
        <v>163</v>
      </c>
      <c r="F1338" s="111" t="s">
        <v>251</v>
      </c>
      <c r="G1338" s="135">
        <v>0</v>
      </c>
      <c r="H1338" s="112"/>
      <c r="I1338" s="112">
        <v>0</v>
      </c>
      <c r="J1338" s="112"/>
      <c r="K1338" s="135">
        <v>0</v>
      </c>
      <c r="L1338" s="112"/>
      <c r="M1338" s="112">
        <v>0</v>
      </c>
      <c r="N1338" s="112"/>
      <c r="O1338" s="135"/>
      <c r="P1338" s="112"/>
      <c r="Q1338" s="112"/>
      <c r="R1338" s="112"/>
    </row>
    <row r="1339" spans="1:18" s="113" customFormat="1" ht="12" customHeight="1">
      <c r="A1339" s="110" t="s">
        <v>21</v>
      </c>
      <c r="B1339" s="110"/>
      <c r="C1339" s="228">
        <v>62101128</v>
      </c>
      <c r="D1339" s="229" t="s">
        <v>906</v>
      </c>
      <c r="E1339" s="111" t="s">
        <v>6</v>
      </c>
      <c r="F1339" s="111" t="s">
        <v>250</v>
      </c>
      <c r="G1339" s="135">
        <v>0</v>
      </c>
      <c r="H1339" s="112"/>
      <c r="I1339" s="112">
        <v>0</v>
      </c>
      <c r="J1339" s="112"/>
      <c r="K1339" s="135">
        <v>0</v>
      </c>
      <c r="L1339" s="112"/>
      <c r="M1339" s="112">
        <v>0</v>
      </c>
      <c r="N1339" s="112"/>
      <c r="O1339" s="135"/>
      <c r="P1339" s="112"/>
      <c r="Q1339" s="112"/>
      <c r="R1339" s="112"/>
    </row>
    <row r="1340" spans="1:18" s="113" customFormat="1" ht="12" customHeight="1">
      <c r="A1340" s="110" t="s">
        <v>21</v>
      </c>
      <c r="B1340" s="110"/>
      <c r="C1340" s="228">
        <v>6210112801</v>
      </c>
      <c r="D1340" s="229" t="s">
        <v>1030</v>
      </c>
      <c r="E1340" s="111" t="s">
        <v>6</v>
      </c>
      <c r="F1340" s="111" t="s">
        <v>251</v>
      </c>
      <c r="G1340" s="135">
        <v>0</v>
      </c>
      <c r="H1340" s="112"/>
      <c r="I1340" s="112">
        <v>0</v>
      </c>
      <c r="J1340" s="112"/>
      <c r="K1340" s="135">
        <v>0</v>
      </c>
      <c r="L1340" s="112"/>
      <c r="M1340" s="112">
        <v>0</v>
      </c>
      <c r="N1340" s="112"/>
      <c r="O1340" s="135"/>
      <c r="P1340" s="112"/>
      <c r="Q1340" s="112"/>
      <c r="R1340" s="112"/>
    </row>
    <row r="1341" spans="1:18" s="113" customFormat="1" ht="12" customHeight="1">
      <c r="A1341" s="110" t="s">
        <v>21</v>
      </c>
      <c r="B1341" s="110"/>
      <c r="C1341" s="228">
        <v>6210112802</v>
      </c>
      <c r="D1341" s="229" t="s">
        <v>1031</v>
      </c>
      <c r="E1341" s="111" t="s">
        <v>6</v>
      </c>
      <c r="F1341" s="111" t="s">
        <v>251</v>
      </c>
      <c r="G1341" s="135">
        <v>0</v>
      </c>
      <c r="H1341" s="112"/>
      <c r="I1341" s="112">
        <v>0</v>
      </c>
      <c r="J1341" s="112"/>
      <c r="K1341" s="135">
        <v>0</v>
      </c>
      <c r="L1341" s="112"/>
      <c r="M1341" s="112">
        <v>0</v>
      </c>
      <c r="N1341" s="112"/>
      <c r="O1341" s="135"/>
      <c r="P1341" s="112"/>
      <c r="Q1341" s="112"/>
      <c r="R1341" s="112"/>
    </row>
    <row r="1342" spans="1:18" s="113" customFormat="1" ht="12" customHeight="1">
      <c r="A1342" s="110" t="s">
        <v>21</v>
      </c>
      <c r="B1342" s="110"/>
      <c r="C1342" s="228">
        <v>62101129</v>
      </c>
      <c r="D1342" s="229" t="s">
        <v>1032</v>
      </c>
      <c r="E1342" s="111" t="s">
        <v>163</v>
      </c>
      <c r="F1342" s="111" t="s">
        <v>250</v>
      </c>
      <c r="G1342" s="135">
        <v>0</v>
      </c>
      <c r="H1342" s="112"/>
      <c r="I1342" s="112">
        <v>0</v>
      </c>
      <c r="J1342" s="112"/>
      <c r="K1342" s="135">
        <v>0</v>
      </c>
      <c r="L1342" s="112"/>
      <c r="M1342" s="112">
        <v>0</v>
      </c>
      <c r="N1342" s="112"/>
      <c r="O1342" s="135"/>
      <c r="P1342" s="112"/>
      <c r="Q1342" s="112"/>
      <c r="R1342" s="112"/>
    </row>
    <row r="1343" spans="1:18" s="113" customFormat="1" ht="12" customHeight="1">
      <c r="A1343" s="110" t="s">
        <v>21</v>
      </c>
      <c r="B1343" s="110"/>
      <c r="C1343" s="228">
        <v>6210112901</v>
      </c>
      <c r="D1343" s="229" t="s">
        <v>1033</v>
      </c>
      <c r="E1343" s="111" t="s">
        <v>163</v>
      </c>
      <c r="F1343" s="111" t="s">
        <v>251</v>
      </c>
      <c r="G1343" s="135">
        <v>0</v>
      </c>
      <c r="H1343" s="112"/>
      <c r="I1343" s="112">
        <v>0</v>
      </c>
      <c r="J1343" s="112"/>
      <c r="K1343" s="135">
        <v>0</v>
      </c>
      <c r="L1343" s="112"/>
      <c r="M1343" s="112">
        <v>0</v>
      </c>
      <c r="N1343" s="112"/>
      <c r="O1343" s="135"/>
      <c r="P1343" s="112"/>
      <c r="Q1343" s="112"/>
      <c r="R1343" s="112"/>
    </row>
    <row r="1344" spans="1:18" s="113" customFormat="1" ht="12" customHeight="1">
      <c r="A1344" s="110" t="s">
        <v>21</v>
      </c>
      <c r="B1344" s="110"/>
      <c r="C1344" s="228">
        <v>6210112902</v>
      </c>
      <c r="D1344" s="229" t="s">
        <v>1034</v>
      </c>
      <c r="E1344" s="111" t="s">
        <v>163</v>
      </c>
      <c r="F1344" s="111" t="s">
        <v>251</v>
      </c>
      <c r="G1344" s="135">
        <v>0</v>
      </c>
      <c r="H1344" s="112"/>
      <c r="I1344" s="112">
        <v>0</v>
      </c>
      <c r="J1344" s="112"/>
      <c r="K1344" s="135">
        <v>0</v>
      </c>
      <c r="L1344" s="112"/>
      <c r="M1344" s="112">
        <v>0</v>
      </c>
      <c r="N1344" s="112"/>
      <c r="O1344" s="135"/>
      <c r="P1344" s="112"/>
      <c r="Q1344" s="112"/>
      <c r="R1344" s="112"/>
    </row>
    <row r="1345" spans="1:18" s="113" customFormat="1" ht="12" customHeight="1">
      <c r="A1345" s="110" t="s">
        <v>21</v>
      </c>
      <c r="B1345" s="110"/>
      <c r="C1345" s="228">
        <v>62101130</v>
      </c>
      <c r="D1345" s="229" t="s">
        <v>1035</v>
      </c>
      <c r="E1345" s="111" t="s">
        <v>6</v>
      </c>
      <c r="F1345" s="111" t="s">
        <v>250</v>
      </c>
      <c r="G1345" s="135">
        <v>0</v>
      </c>
      <c r="H1345" s="112"/>
      <c r="I1345" s="112">
        <v>0</v>
      </c>
      <c r="J1345" s="112"/>
      <c r="K1345" s="135">
        <v>0</v>
      </c>
      <c r="L1345" s="112"/>
      <c r="M1345" s="112">
        <v>0</v>
      </c>
      <c r="N1345" s="112"/>
      <c r="O1345" s="135"/>
      <c r="P1345" s="112"/>
      <c r="Q1345" s="112"/>
      <c r="R1345" s="112"/>
    </row>
    <row r="1346" spans="1:18" s="113" customFormat="1" ht="12" customHeight="1">
      <c r="A1346" s="110" t="s">
        <v>21</v>
      </c>
      <c r="B1346" s="110"/>
      <c r="C1346" s="228">
        <v>6210113001</v>
      </c>
      <c r="D1346" s="229" t="s">
        <v>1036</v>
      </c>
      <c r="E1346" s="111" t="s">
        <v>6</v>
      </c>
      <c r="F1346" s="111" t="s">
        <v>251</v>
      </c>
      <c r="G1346" s="135">
        <v>0</v>
      </c>
      <c r="H1346" s="112"/>
      <c r="I1346" s="112">
        <v>0</v>
      </c>
      <c r="J1346" s="112"/>
      <c r="K1346" s="135">
        <v>0</v>
      </c>
      <c r="L1346" s="112"/>
      <c r="M1346" s="112">
        <v>0</v>
      </c>
      <c r="N1346" s="112"/>
      <c r="O1346" s="135"/>
      <c r="P1346" s="112"/>
      <c r="Q1346" s="112"/>
      <c r="R1346" s="112"/>
    </row>
    <row r="1347" spans="1:18" s="113" customFormat="1" ht="12" customHeight="1">
      <c r="A1347" s="110" t="s">
        <v>21</v>
      </c>
      <c r="B1347" s="110"/>
      <c r="C1347" s="228">
        <v>6210113002</v>
      </c>
      <c r="D1347" s="229" t="s">
        <v>1037</v>
      </c>
      <c r="E1347" s="111" t="s">
        <v>6</v>
      </c>
      <c r="F1347" s="111" t="s">
        <v>251</v>
      </c>
      <c r="G1347" s="135">
        <v>0</v>
      </c>
      <c r="H1347" s="112"/>
      <c r="I1347" s="112">
        <v>0</v>
      </c>
      <c r="J1347" s="112"/>
      <c r="K1347" s="135">
        <v>0</v>
      </c>
      <c r="L1347" s="112"/>
      <c r="M1347" s="112">
        <v>0</v>
      </c>
      <c r="N1347" s="112"/>
      <c r="O1347" s="135"/>
      <c r="P1347" s="112"/>
      <c r="Q1347" s="112"/>
      <c r="R1347" s="112"/>
    </row>
    <row r="1348" spans="1:18" s="113" customFormat="1" ht="12" customHeight="1">
      <c r="A1348" s="110" t="s">
        <v>21</v>
      </c>
      <c r="B1348" s="110"/>
      <c r="C1348" s="228">
        <v>62101131</v>
      </c>
      <c r="D1348" s="229" t="s">
        <v>608</v>
      </c>
      <c r="E1348" s="111" t="s">
        <v>163</v>
      </c>
      <c r="F1348" s="111" t="s">
        <v>250</v>
      </c>
      <c r="G1348" s="135">
        <v>0</v>
      </c>
      <c r="H1348" s="112"/>
      <c r="I1348" s="112">
        <v>0</v>
      </c>
      <c r="J1348" s="112"/>
      <c r="K1348" s="135">
        <v>0</v>
      </c>
      <c r="L1348" s="112"/>
      <c r="M1348" s="112">
        <v>0</v>
      </c>
      <c r="N1348" s="112"/>
      <c r="O1348" s="135"/>
      <c r="P1348" s="112"/>
      <c r="Q1348" s="112"/>
      <c r="R1348" s="112"/>
    </row>
    <row r="1349" spans="1:18" s="113" customFormat="1" ht="12" customHeight="1">
      <c r="A1349" s="110" t="s">
        <v>21</v>
      </c>
      <c r="B1349" s="110"/>
      <c r="C1349" s="228">
        <v>6210113101</v>
      </c>
      <c r="D1349" s="229" t="s">
        <v>1043</v>
      </c>
      <c r="E1349" s="111" t="s">
        <v>163</v>
      </c>
      <c r="F1349" s="111" t="s">
        <v>251</v>
      </c>
      <c r="G1349" s="135">
        <v>0</v>
      </c>
      <c r="H1349" s="112"/>
      <c r="I1349" s="112">
        <v>0</v>
      </c>
      <c r="J1349" s="112"/>
      <c r="K1349" s="135">
        <v>0</v>
      </c>
      <c r="L1349" s="112"/>
      <c r="M1349" s="112">
        <v>0</v>
      </c>
      <c r="N1349" s="112"/>
      <c r="O1349" s="135"/>
      <c r="P1349" s="112"/>
      <c r="Q1349" s="112"/>
      <c r="R1349" s="112"/>
    </row>
    <row r="1350" spans="1:18" s="113" customFormat="1" ht="12" customHeight="1">
      <c r="A1350" s="110" t="s">
        <v>21</v>
      </c>
      <c r="B1350" s="110"/>
      <c r="C1350" s="228">
        <v>6210113102</v>
      </c>
      <c r="D1350" s="229" t="s">
        <v>1044</v>
      </c>
      <c r="E1350" s="111" t="s">
        <v>163</v>
      </c>
      <c r="F1350" s="111" t="s">
        <v>251</v>
      </c>
      <c r="G1350" s="135">
        <v>0</v>
      </c>
      <c r="H1350" s="112"/>
      <c r="I1350" s="112">
        <v>0</v>
      </c>
      <c r="J1350" s="112"/>
      <c r="K1350" s="135">
        <v>0</v>
      </c>
      <c r="L1350" s="112"/>
      <c r="M1350" s="112">
        <v>0</v>
      </c>
      <c r="N1350" s="112"/>
      <c r="O1350" s="135"/>
      <c r="P1350" s="112"/>
      <c r="Q1350" s="112"/>
      <c r="R1350" s="112"/>
    </row>
    <row r="1351" spans="1:18" s="113" customFormat="1" ht="12" customHeight="1">
      <c r="A1351" s="110" t="s">
        <v>21</v>
      </c>
      <c r="B1351" s="110"/>
      <c r="C1351" s="228">
        <v>62101132</v>
      </c>
      <c r="D1351" s="229" t="s">
        <v>609</v>
      </c>
      <c r="E1351" s="111" t="s">
        <v>6</v>
      </c>
      <c r="F1351" s="111" t="s">
        <v>250</v>
      </c>
      <c r="G1351" s="135">
        <v>0</v>
      </c>
      <c r="H1351" s="112"/>
      <c r="I1351" s="112">
        <v>0</v>
      </c>
      <c r="J1351" s="112"/>
      <c r="K1351" s="135">
        <v>0</v>
      </c>
      <c r="L1351" s="112"/>
      <c r="M1351" s="112">
        <v>0</v>
      </c>
      <c r="N1351" s="112"/>
      <c r="O1351" s="135"/>
      <c r="P1351" s="112"/>
      <c r="Q1351" s="112"/>
      <c r="R1351" s="112"/>
    </row>
    <row r="1352" spans="1:18" s="113" customFormat="1" ht="12" customHeight="1">
      <c r="A1352" s="110" t="s">
        <v>21</v>
      </c>
      <c r="B1352" s="110"/>
      <c r="C1352" s="228">
        <v>6210113201</v>
      </c>
      <c r="D1352" s="229" t="s">
        <v>1040</v>
      </c>
      <c r="E1352" s="111" t="s">
        <v>6</v>
      </c>
      <c r="F1352" s="111" t="s">
        <v>251</v>
      </c>
      <c r="G1352" s="135">
        <v>0</v>
      </c>
      <c r="H1352" s="112"/>
      <c r="I1352" s="112">
        <v>0</v>
      </c>
      <c r="J1352" s="112"/>
      <c r="K1352" s="135">
        <v>0</v>
      </c>
      <c r="L1352" s="112"/>
      <c r="M1352" s="112">
        <v>0</v>
      </c>
      <c r="N1352" s="112"/>
      <c r="O1352" s="135"/>
      <c r="P1352" s="112"/>
      <c r="Q1352" s="112"/>
      <c r="R1352" s="112"/>
    </row>
    <row r="1353" spans="1:18" s="113" customFormat="1" ht="12" customHeight="1">
      <c r="A1353" s="110" t="s">
        <v>21</v>
      </c>
      <c r="B1353" s="110"/>
      <c r="C1353" s="228">
        <v>6210113202</v>
      </c>
      <c r="D1353" s="229" t="s">
        <v>1041</v>
      </c>
      <c r="E1353" s="111" t="s">
        <v>6</v>
      </c>
      <c r="F1353" s="111" t="s">
        <v>251</v>
      </c>
      <c r="G1353" s="135">
        <v>0</v>
      </c>
      <c r="H1353" s="112"/>
      <c r="I1353" s="112">
        <v>0</v>
      </c>
      <c r="J1353" s="112"/>
      <c r="K1353" s="135">
        <v>0</v>
      </c>
      <c r="L1353" s="112"/>
      <c r="M1353" s="112">
        <v>0</v>
      </c>
      <c r="N1353" s="112"/>
      <c r="O1353" s="135"/>
      <c r="P1353" s="112"/>
      <c r="Q1353" s="112"/>
      <c r="R1353" s="112"/>
    </row>
    <row r="1354" spans="1:18" s="113" customFormat="1" ht="12" customHeight="1">
      <c r="A1354" s="110" t="s">
        <v>1048</v>
      </c>
      <c r="B1354" s="110"/>
      <c r="C1354" s="228">
        <v>7</v>
      </c>
      <c r="D1354" s="229" t="s">
        <v>1045</v>
      </c>
      <c r="E1354" s="111" t="s">
        <v>6</v>
      </c>
      <c r="F1354" s="111" t="s">
        <v>250</v>
      </c>
      <c r="G1354" s="135">
        <v>0</v>
      </c>
      <c r="H1354" s="112"/>
      <c r="I1354" s="112">
        <v>0</v>
      </c>
      <c r="J1354" s="112"/>
      <c r="K1354" s="135">
        <v>0</v>
      </c>
      <c r="L1354" s="112"/>
      <c r="M1354" s="112">
        <v>0</v>
      </c>
      <c r="N1354" s="112"/>
      <c r="O1354" s="135"/>
      <c r="P1354" s="112"/>
      <c r="Q1354" s="112"/>
      <c r="R1354" s="112"/>
    </row>
    <row r="1355" spans="1:18" s="113" customFormat="1" ht="12" customHeight="1">
      <c r="A1355" s="110" t="s">
        <v>1048</v>
      </c>
      <c r="B1355" s="110"/>
      <c r="C1355" s="228">
        <v>71</v>
      </c>
      <c r="D1355" s="229" t="s">
        <v>1046</v>
      </c>
      <c r="E1355" s="111" t="s">
        <v>6</v>
      </c>
      <c r="F1355" s="111" t="s">
        <v>250</v>
      </c>
      <c r="G1355" s="135">
        <v>0</v>
      </c>
      <c r="H1355" s="112"/>
      <c r="I1355" s="112">
        <v>0</v>
      </c>
      <c r="J1355" s="112"/>
      <c r="K1355" s="135">
        <v>0</v>
      </c>
      <c r="L1355" s="112"/>
      <c r="M1355" s="112">
        <v>0</v>
      </c>
      <c r="N1355" s="112"/>
      <c r="O1355" s="135"/>
      <c r="P1355" s="112"/>
      <c r="Q1355" s="112"/>
      <c r="R1355" s="112"/>
    </row>
    <row r="1356" spans="1:18" s="113" customFormat="1" ht="12" customHeight="1">
      <c r="A1356" s="110" t="s">
        <v>1048</v>
      </c>
      <c r="B1356" s="110"/>
      <c r="C1356" s="228">
        <v>711</v>
      </c>
      <c r="D1356" s="229" t="s">
        <v>161</v>
      </c>
      <c r="E1356" s="111" t="s">
        <v>6</v>
      </c>
      <c r="F1356" s="111" t="s">
        <v>250</v>
      </c>
      <c r="G1356" s="135">
        <v>0</v>
      </c>
      <c r="H1356" s="112"/>
      <c r="I1356" s="112">
        <v>0</v>
      </c>
      <c r="J1356" s="112"/>
      <c r="K1356" s="135">
        <v>0</v>
      </c>
      <c r="L1356" s="112"/>
      <c r="M1356" s="112">
        <v>0</v>
      </c>
      <c r="N1356" s="112"/>
      <c r="O1356" s="135"/>
      <c r="P1356" s="112"/>
      <c r="Q1356" s="112"/>
      <c r="R1356" s="112"/>
    </row>
    <row r="1357" spans="1:18" s="113" customFormat="1" ht="12" customHeight="1">
      <c r="A1357" s="110" t="s">
        <v>1048</v>
      </c>
      <c r="B1357" s="110"/>
      <c r="C1357" s="228">
        <v>712</v>
      </c>
      <c r="D1357" s="229" t="s">
        <v>162</v>
      </c>
      <c r="E1357" s="111" t="s">
        <v>6</v>
      </c>
      <c r="F1357" s="111" t="s">
        <v>250</v>
      </c>
      <c r="G1357" s="135">
        <v>0</v>
      </c>
      <c r="H1357" s="112"/>
      <c r="I1357" s="112">
        <v>0</v>
      </c>
      <c r="J1357" s="112"/>
      <c r="K1357" s="135">
        <v>0</v>
      </c>
      <c r="L1357" s="112"/>
      <c r="M1357" s="112">
        <v>0</v>
      </c>
      <c r="N1357" s="112"/>
      <c r="O1357" s="135"/>
      <c r="P1357" s="112"/>
      <c r="Q1357" s="112"/>
      <c r="R1357" s="112"/>
    </row>
    <row r="1358" spans="1:18" s="113" customFormat="1" ht="12" customHeight="1">
      <c r="A1358" s="110" t="s">
        <v>1048</v>
      </c>
      <c r="B1358" s="110"/>
      <c r="C1358" s="228">
        <v>72</v>
      </c>
      <c r="D1358" s="229" t="s">
        <v>1047</v>
      </c>
      <c r="E1358" s="111" t="s">
        <v>6</v>
      </c>
      <c r="F1358" s="111" t="s">
        <v>250</v>
      </c>
      <c r="G1358" s="135">
        <v>0</v>
      </c>
      <c r="H1358" s="112"/>
      <c r="I1358" s="112">
        <v>0</v>
      </c>
      <c r="J1358" s="112"/>
      <c r="K1358" s="135">
        <v>0</v>
      </c>
      <c r="L1358" s="112"/>
      <c r="M1358" s="112">
        <v>0</v>
      </c>
      <c r="N1358" s="112"/>
      <c r="O1358" s="135"/>
      <c r="P1358" s="112"/>
      <c r="Q1358" s="112"/>
      <c r="R1358" s="112"/>
    </row>
    <row r="1359" spans="1:18" s="113" customFormat="1" ht="12" customHeight="1">
      <c r="A1359" s="110" t="s">
        <v>1048</v>
      </c>
      <c r="B1359" s="110"/>
      <c r="C1359" s="228">
        <v>721</v>
      </c>
      <c r="D1359" s="229" t="s">
        <v>161</v>
      </c>
      <c r="E1359" s="111" t="s">
        <v>6</v>
      </c>
      <c r="F1359" s="111" t="s">
        <v>250</v>
      </c>
      <c r="G1359" s="135">
        <v>0</v>
      </c>
      <c r="H1359" s="112"/>
      <c r="I1359" s="112">
        <v>0</v>
      </c>
      <c r="J1359" s="112"/>
      <c r="K1359" s="135">
        <v>0</v>
      </c>
      <c r="L1359" s="112"/>
      <c r="M1359" s="112">
        <v>0</v>
      </c>
      <c r="N1359" s="112"/>
      <c r="O1359" s="135"/>
      <c r="P1359" s="112"/>
      <c r="Q1359" s="112"/>
      <c r="R1359" s="112"/>
    </row>
    <row r="1360" spans="1:18" s="113" customFormat="1" ht="12" customHeight="1">
      <c r="A1360" s="110" t="s">
        <v>1048</v>
      </c>
      <c r="B1360" s="110"/>
      <c r="C1360" s="228">
        <v>722</v>
      </c>
      <c r="D1360" s="229" t="s">
        <v>162</v>
      </c>
      <c r="E1360" s="111" t="s">
        <v>6</v>
      </c>
      <c r="F1360" s="111" t="s">
        <v>250</v>
      </c>
      <c r="G1360" s="135">
        <v>0</v>
      </c>
      <c r="H1360" s="112"/>
      <c r="I1360" s="112">
        <v>0</v>
      </c>
      <c r="J1360" s="112"/>
      <c r="K1360" s="135">
        <v>0</v>
      </c>
      <c r="L1360" s="112"/>
      <c r="M1360" s="112">
        <v>0</v>
      </c>
      <c r="N1360" s="112"/>
      <c r="O1360" s="135"/>
      <c r="P1360" s="112"/>
      <c r="Q1360" s="112"/>
      <c r="R1360" s="112"/>
    </row>
    <row r="1362" spans="5:18">
      <c r="E1362" s="108" t="s">
        <v>3</v>
      </c>
      <c r="F1362" s="108"/>
      <c r="G1362" s="136">
        <v>18728654297</v>
      </c>
      <c r="I1362" s="243">
        <v>2983438.4500000011</v>
      </c>
      <c r="K1362" s="136">
        <v>18117890190</v>
      </c>
      <c r="M1362" s="243">
        <v>2628844.3599999989</v>
      </c>
      <c r="O1362" s="136">
        <v>0</v>
      </c>
      <c r="Q1362" s="243">
        <v>0</v>
      </c>
    </row>
    <row r="1363" spans="5:18">
      <c r="E1363" s="108" t="s">
        <v>8</v>
      </c>
      <c r="F1363" s="108"/>
      <c r="G1363" s="136">
        <v>-422008902</v>
      </c>
      <c r="I1363" s="243">
        <v>-66444.180000000008</v>
      </c>
      <c r="K1363" s="136">
        <v>-129269177</v>
      </c>
      <c r="M1363" s="243">
        <v>-18622.25</v>
      </c>
      <c r="O1363" s="136">
        <v>0</v>
      </c>
      <c r="Q1363" s="243">
        <v>0</v>
      </c>
    </row>
    <row r="1364" spans="5:18">
      <c r="E1364" s="108" t="s">
        <v>20</v>
      </c>
      <c r="F1364" s="108"/>
      <c r="G1364" s="136">
        <v>-18306645395</v>
      </c>
      <c r="I1364" s="243">
        <v>-2916994.27</v>
      </c>
      <c r="K1364" s="136">
        <v>-17988621013</v>
      </c>
      <c r="M1364" s="243">
        <v>-2610222.11</v>
      </c>
      <c r="O1364" s="136">
        <v>0</v>
      </c>
      <c r="Q1364" s="243">
        <v>0</v>
      </c>
    </row>
    <row r="1365" spans="5:18">
      <c r="E1365" s="109" t="s">
        <v>216</v>
      </c>
      <c r="F1365" s="109"/>
      <c r="G1365" s="129">
        <v>0</v>
      </c>
      <c r="H1365" s="103" t="s">
        <v>214</v>
      </c>
      <c r="I1365" s="244">
        <v>0</v>
      </c>
      <c r="J1365" s="103" t="s">
        <v>214</v>
      </c>
      <c r="K1365" s="129">
        <v>0</v>
      </c>
      <c r="L1365" s="103" t="s">
        <v>214</v>
      </c>
      <c r="M1365" s="129">
        <v>0</v>
      </c>
      <c r="N1365" s="103" t="s">
        <v>214</v>
      </c>
      <c r="O1365" s="129">
        <v>0</v>
      </c>
      <c r="P1365" s="103" t="s">
        <v>214</v>
      </c>
      <c r="Q1365" s="129">
        <v>0</v>
      </c>
      <c r="R1365" s="103" t="s">
        <v>214</v>
      </c>
    </row>
    <row r="1366" spans="5:18">
      <c r="E1366" s="108" t="s">
        <v>148</v>
      </c>
      <c r="F1366" s="108"/>
      <c r="G1366" s="136">
        <v>2673552805</v>
      </c>
      <c r="I1366" s="243">
        <v>975039.79999999993</v>
      </c>
      <c r="K1366" s="136">
        <v>2821943409</v>
      </c>
      <c r="M1366" s="243">
        <v>572649.09</v>
      </c>
      <c r="O1366" s="136">
        <v>0</v>
      </c>
      <c r="Q1366" s="243">
        <v>0</v>
      </c>
    </row>
    <row r="1367" spans="5:18">
      <c r="E1367" s="108" t="s">
        <v>167</v>
      </c>
      <c r="F1367" s="108"/>
      <c r="G1367" s="136">
        <v>2404528423</v>
      </c>
      <c r="I1367" s="243">
        <v>675442.02</v>
      </c>
      <c r="K1367" s="136">
        <v>3553524124</v>
      </c>
      <c r="M1367" s="243">
        <v>643501.7300000001</v>
      </c>
      <c r="O1367" s="136">
        <v>0</v>
      </c>
      <c r="Q1367" s="243">
        <v>0</v>
      </c>
    </row>
    <row r="1368" spans="5:18">
      <c r="E1368" s="109" t="s">
        <v>216</v>
      </c>
      <c r="F1368" s="109"/>
      <c r="G1368" s="129">
        <v>0</v>
      </c>
      <c r="H1368" s="103" t="s">
        <v>214</v>
      </c>
      <c r="I1368" s="129">
        <v>0.19999999989522621</v>
      </c>
      <c r="J1368" s="103" t="s">
        <v>214</v>
      </c>
      <c r="K1368" s="129">
        <v>0</v>
      </c>
      <c r="L1368" s="103" t="s">
        <v>214</v>
      </c>
      <c r="M1368" s="244">
        <v>-1.3096723705530167E-10</v>
      </c>
      <c r="N1368" s="103" t="s">
        <v>214</v>
      </c>
      <c r="O1368" s="129">
        <v>0</v>
      </c>
      <c r="P1368" s="103" t="s">
        <v>214</v>
      </c>
      <c r="Q1368" s="244">
        <v>0</v>
      </c>
      <c r="R1368" s="103" t="s">
        <v>214</v>
      </c>
    </row>
    <row r="1370" spans="5:18">
      <c r="G1370" s="245"/>
    </row>
    <row r="1371" spans="5:18">
      <c r="G1371" s="129">
        <v>-122040266</v>
      </c>
    </row>
    <row r="1372" spans="5:18">
      <c r="G1372" s="129">
        <v>2927255</v>
      </c>
    </row>
  </sheetData>
  <autoFilter ref="A4:R1360"/>
  <customSheetViews>
    <customSheetView guid="{970CBB53-F4B3-462F-AEFE-2BC403F5F0AD}" filter="1" showAutoFilter="1">
      <pane ySplit="97" topLeftCell="A99" activePane="bottomLeft" state="frozen"/>
      <selection pane="bottomLeft" activeCell="D215" sqref="D215"/>
      <pageMargins left="0.7" right="0.7" top="0.75" bottom="0.75" header="0.3" footer="0.3"/>
      <pageSetup paperSize="9" orientation="portrait" r:id="rId1"/>
      <autoFilter ref="A4:J459">
        <filterColumn colId="1">
          <filters>
            <filter val="Cuentas por cobrar a Personas y Empresas relacionadas"/>
          </filters>
        </filterColumn>
      </autoFilter>
    </customSheetView>
    <customSheetView guid="{7F8679DA-D059-4901-ACAC-85DFCE49504A}" showGridLines="0" filter="1" showAutoFilter="1" state="hidden">
      <pane xSplit="6" ySplit="4" topLeftCell="G21" activePane="bottomRight" state="frozen"/>
      <selection pane="bottomRight" activeCell="G326" sqref="G326"/>
      <pageMargins left="0.7" right="0.7" top="0.75" bottom="0.75" header="0.3" footer="0.3"/>
      <pageSetup paperSize="9" orientation="portrait" r:id="rId2"/>
      <autoFilter ref="A4:R1291">
        <filterColumn colId="6">
          <filters>
            <filter val="1"/>
            <filter val="1.299.205"/>
            <filter val="1.395.872.000"/>
            <filter val="1.484.820.455"/>
            <filter val="1.532.289"/>
            <filter val="1.817.600"/>
            <filter val="10.023.074"/>
            <filter val="100.000"/>
            <filter val="100.000.000"/>
            <filter val="100.923.430"/>
            <filter val="-100.923.430"/>
            <filter val="114.741"/>
            <filter val="12.345.842"/>
            <filter val="12.921.275"/>
            <filter val="-122.247.748"/>
            <filter val="124.105"/>
            <filter val="127.830.259"/>
            <filter val="13.588"/>
            <filter val="13.806"/>
            <filter val="14.214.622"/>
            <filter val="141.794"/>
            <filter val="16.106.289"/>
            <filter val="170.000.000"/>
            <filter val="18.200.000.000"/>
            <filter val="186.092.131"/>
            <filter val="194.796"/>
            <filter val="2.109.500"/>
            <filter val="2.196"/>
            <filter val="2.231.021"/>
            <filter val="2.541.894"/>
            <filter val="25.500"/>
            <filter val="25.901.743"/>
            <filter val="250.000"/>
            <filter val="3.123.429"/>
            <filter val="3.222.195"/>
            <filter val="30.784.952"/>
            <filter val="31.227"/>
            <filter val="31.910.948"/>
            <filter val="31.952.976"/>
            <filter val="328.926"/>
            <filter val="33.487.884"/>
            <filter val="337.992"/>
            <filter val="348.968.000"/>
            <filter val="349.517.500"/>
            <filter val="392.496.743"/>
            <filter val="398.097"/>
            <filter val="4.000.000"/>
            <filter val="483.333"/>
            <filter val="499.990"/>
            <filter val="5.000.000"/>
            <filter val="5.011.216.120"/>
            <filter val="5.577.480"/>
            <filter val="519.466.441"/>
            <filter val="-55.992"/>
            <filter val="556.355"/>
            <filter val="588.857.678"/>
            <filter val="-6.526.163"/>
            <filter val="6.976.000"/>
            <filter val="627.519.386"/>
            <filter val="-68.655.950"/>
            <filter val="680.678"/>
            <filter val="697.936.000"/>
            <filter val="-72.285.616"/>
            <filter val="720.036.032"/>
            <filter val="74.979.726"/>
            <filter val="76.893.850"/>
            <filter val="78.604.308"/>
            <filter val="79.853.399"/>
            <filter val="790.620.156"/>
            <filter val="8.030.549"/>
            <filter val="851.000.000"/>
            <filter val="-87.685.787"/>
            <filter val="-892.408"/>
            <filter val="-9.562"/>
            <filter val="9.736.211.718"/>
            <filter val="94.944.999"/>
          </filters>
        </filterColumn>
      </autoFilter>
    </customSheetView>
    <customSheetView guid="{599159CD-1620-491F-A2F6-FFBFC633DFF1}" showGridLines="0" filter="1" showAutoFilter="1" state="hidden">
      <pane xSplit="6" ySplit="4" topLeftCell="G21" activePane="bottomRight" state="frozen"/>
      <selection pane="bottomRight" activeCell="G326" sqref="G326"/>
      <pageMargins left="0.7" right="0.7" top="0.75" bottom="0.75" header="0.3" footer="0.3"/>
      <pageSetup paperSize="9" orientation="portrait" r:id="rId3"/>
      <autoFilter ref="A4:R1291">
        <filterColumn colId="6">
          <filters>
            <filter val="1"/>
            <filter val="1.299.205"/>
            <filter val="1.395.872.000"/>
            <filter val="1.484.820.455"/>
            <filter val="1.532.289"/>
            <filter val="1.817.600"/>
            <filter val="10.023.074"/>
            <filter val="100.000"/>
            <filter val="100.000.000"/>
            <filter val="100.923.430"/>
            <filter val="-100.923.430"/>
            <filter val="114.741"/>
            <filter val="12.345.842"/>
            <filter val="12.921.275"/>
            <filter val="-122.247.748"/>
            <filter val="124.105"/>
            <filter val="127.830.259"/>
            <filter val="13.588"/>
            <filter val="13.806"/>
            <filter val="14.214.622"/>
            <filter val="141.794"/>
            <filter val="16.106.289"/>
            <filter val="170.000.000"/>
            <filter val="18.200.000.000"/>
            <filter val="186.092.131"/>
            <filter val="194.796"/>
            <filter val="2.109.500"/>
            <filter val="2.196"/>
            <filter val="2.231.021"/>
            <filter val="2.541.894"/>
            <filter val="25.500"/>
            <filter val="25.901.743"/>
            <filter val="250.000"/>
            <filter val="3.123.429"/>
            <filter val="3.222.195"/>
            <filter val="30.784.952"/>
            <filter val="31.227"/>
            <filter val="31.910.948"/>
            <filter val="31.952.976"/>
            <filter val="328.926"/>
            <filter val="33.487.884"/>
            <filter val="337.992"/>
            <filter val="348.968.000"/>
            <filter val="349.517.500"/>
            <filter val="392.496.743"/>
            <filter val="398.097"/>
            <filter val="4.000.000"/>
            <filter val="483.333"/>
            <filter val="499.990"/>
            <filter val="5.000.000"/>
            <filter val="5.011.216.120"/>
            <filter val="5.577.480"/>
            <filter val="519.466.441"/>
            <filter val="-55.992"/>
            <filter val="556.355"/>
            <filter val="588.857.678"/>
            <filter val="-6.526.163"/>
            <filter val="6.976.000"/>
            <filter val="627.519.386"/>
            <filter val="-68.655.950"/>
            <filter val="680.678"/>
            <filter val="697.936.000"/>
            <filter val="-72.285.616"/>
            <filter val="720.036.032"/>
            <filter val="74.979.726"/>
            <filter val="76.893.850"/>
            <filter val="78.604.308"/>
            <filter val="79.853.399"/>
            <filter val="790.620.156"/>
            <filter val="8.030.549"/>
            <filter val="851.000.000"/>
            <filter val="-87.685.787"/>
            <filter val="-892.408"/>
            <filter val="-9.562"/>
            <filter val="9.736.211.718"/>
            <filter val="94.944.999"/>
          </filters>
        </filterColumn>
      </autoFilter>
    </customSheetView>
  </customSheetViews>
  <mergeCells count="3">
    <mergeCell ref="G3:J3"/>
    <mergeCell ref="K3:N3"/>
    <mergeCell ref="O3:R3"/>
  </mergeCell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0.499984740745262"/>
    <pageSetUpPr fitToPage="1"/>
  </sheetPr>
  <dimension ref="B2:N88"/>
  <sheetViews>
    <sheetView showGridLines="0" tabSelected="1" topLeftCell="A64" zoomScale="70" zoomScaleNormal="70" zoomScaleSheetLayoutView="80" zoomScalePageLayoutView="85" workbookViewId="0">
      <selection activeCell="K84" sqref="K84"/>
    </sheetView>
  </sheetViews>
  <sheetFormatPr baseColWidth="10" defaultColWidth="11.42578125" defaultRowHeight="15.75"/>
  <cols>
    <col min="1" max="1" width="4.7109375" style="2" customWidth="1"/>
    <col min="2" max="2" width="51.140625" style="2" customWidth="1"/>
    <col min="3" max="3" width="16.28515625" style="124" customWidth="1"/>
    <col min="4" max="4" width="25" style="2" customWidth="1"/>
    <col min="5" max="5" width="26.28515625" style="2" customWidth="1"/>
    <col min="6" max="6" width="57.85546875" style="2" customWidth="1"/>
    <col min="7" max="7" width="15.7109375" style="124" customWidth="1"/>
    <col min="8" max="8" width="18.5703125" style="2" customWidth="1"/>
    <col min="9" max="9" width="17.28515625" style="2" bestFit="1" customWidth="1"/>
    <col min="10" max="10" width="2.5703125" style="2" customWidth="1"/>
    <col min="11" max="11" width="19.28515625" style="2" customWidth="1"/>
    <col min="12" max="12" width="16.7109375" style="1" customWidth="1"/>
    <col min="13" max="13" width="18.7109375" style="1" bestFit="1" customWidth="1"/>
    <col min="14" max="14" width="13.5703125" style="2" bestFit="1" customWidth="1"/>
    <col min="15" max="16384" width="11.42578125" style="2"/>
  </cols>
  <sheetData>
    <row r="2" spans="2:13" s="15" customFormat="1" ht="21" customHeight="1">
      <c r="B2" s="904" t="s">
        <v>1180</v>
      </c>
      <c r="C2" s="904"/>
      <c r="D2" s="904"/>
      <c r="E2" s="904"/>
      <c r="F2" s="904"/>
      <c r="G2" s="904"/>
      <c r="H2" s="904"/>
      <c r="I2" s="904"/>
      <c r="L2" s="160"/>
      <c r="M2" s="160"/>
    </row>
    <row r="3" spans="2:13" ht="15" customHeight="1">
      <c r="B3" s="906" t="s">
        <v>1337</v>
      </c>
      <c r="C3" s="906"/>
      <c r="D3" s="906"/>
      <c r="E3" s="906"/>
      <c r="F3" s="906"/>
      <c r="G3" s="906"/>
      <c r="H3" s="906"/>
      <c r="I3" s="906"/>
    </row>
    <row r="4" spans="2:13" ht="17.25">
      <c r="B4" s="905" t="s">
        <v>480</v>
      </c>
      <c r="C4" s="905"/>
      <c r="D4" s="905"/>
      <c r="E4" s="905"/>
      <c r="F4" s="905"/>
      <c r="G4" s="905"/>
      <c r="H4" s="905"/>
      <c r="I4" s="905"/>
    </row>
    <row r="5" spans="2:13" ht="15.6" customHeight="1" thickBot="1"/>
    <row r="6" spans="2:13" ht="24" customHeight="1" thickBot="1">
      <c r="B6" s="213" t="s">
        <v>3</v>
      </c>
      <c r="C6" s="214" t="s">
        <v>1356</v>
      </c>
      <c r="D6" s="214">
        <v>44286</v>
      </c>
      <c r="E6" s="214">
        <v>44196</v>
      </c>
      <c r="F6" s="215" t="s">
        <v>8</v>
      </c>
      <c r="G6" s="215" t="s">
        <v>1356</v>
      </c>
      <c r="H6" s="214">
        <v>44286</v>
      </c>
      <c r="I6" s="214">
        <v>44196</v>
      </c>
    </row>
    <row r="7" spans="2:13" s="41" customFormat="1">
      <c r="B7" s="220" t="s">
        <v>4</v>
      </c>
      <c r="C7" s="846"/>
      <c r="D7" s="344"/>
      <c r="E7" s="344"/>
      <c r="F7" s="216" t="s">
        <v>9</v>
      </c>
      <c r="G7" s="561"/>
      <c r="H7" s="847"/>
      <c r="I7" s="848"/>
      <c r="L7" s="849"/>
      <c r="M7" s="849"/>
    </row>
    <row r="8" spans="2:13" s="41" customFormat="1">
      <c r="B8" s="220" t="s">
        <v>229</v>
      </c>
      <c r="C8" s="559" t="s">
        <v>1357</v>
      </c>
      <c r="D8" s="344">
        <v>8838673811</v>
      </c>
      <c r="E8" s="345">
        <v>15550734099</v>
      </c>
      <c r="F8" s="217" t="s">
        <v>72</v>
      </c>
      <c r="G8" s="844"/>
      <c r="H8" s="344">
        <v>0</v>
      </c>
      <c r="I8" s="345">
        <v>329879</v>
      </c>
      <c r="L8" s="849"/>
      <c r="M8" s="849"/>
    </row>
    <row r="9" spans="2:13" s="41" customFormat="1">
      <c r="B9" s="161" t="s">
        <v>17</v>
      </c>
      <c r="C9" s="560"/>
      <c r="D9" s="347">
        <v>0</v>
      </c>
      <c r="E9" s="346">
        <v>0</v>
      </c>
      <c r="F9" s="218" t="s">
        <v>1272</v>
      </c>
      <c r="G9" s="562"/>
      <c r="H9" s="347">
        <v>0</v>
      </c>
      <c r="I9" s="346">
        <v>0</v>
      </c>
      <c r="L9" s="850"/>
      <c r="M9" s="850"/>
    </row>
    <row r="10" spans="2:13" s="41" customFormat="1">
      <c r="B10" s="161" t="s">
        <v>71</v>
      </c>
      <c r="C10" s="560"/>
      <c r="D10" s="347">
        <v>0</v>
      </c>
      <c r="E10" s="346">
        <v>0</v>
      </c>
      <c r="F10" s="218" t="s">
        <v>809</v>
      </c>
      <c r="G10" s="844" t="s">
        <v>1365</v>
      </c>
      <c r="H10" s="347">
        <v>0</v>
      </c>
      <c r="I10" s="346">
        <v>329879</v>
      </c>
      <c r="L10" s="850"/>
      <c r="M10" s="850"/>
    </row>
    <row r="11" spans="2:13" s="41" customFormat="1">
      <c r="B11" s="161" t="s">
        <v>18</v>
      </c>
      <c r="C11" s="560"/>
      <c r="D11" s="347">
        <v>8838673811</v>
      </c>
      <c r="E11" s="346">
        <v>15550734099</v>
      </c>
      <c r="F11" s="218" t="s">
        <v>1057</v>
      </c>
      <c r="G11" s="844"/>
      <c r="H11" s="347">
        <v>0</v>
      </c>
      <c r="I11" s="346">
        <v>0</v>
      </c>
      <c r="L11" s="850"/>
      <c r="M11" s="850"/>
    </row>
    <row r="12" spans="2:13" s="41" customFormat="1">
      <c r="B12" s="161"/>
      <c r="C12" s="560"/>
      <c r="D12" s="347"/>
      <c r="E12" s="346"/>
      <c r="F12" s="218" t="s">
        <v>280</v>
      </c>
      <c r="G12" s="562"/>
      <c r="H12" s="347">
        <v>0</v>
      </c>
      <c r="I12" s="346">
        <v>0</v>
      </c>
      <c r="L12" s="849"/>
      <c r="M12" s="850"/>
    </row>
    <row r="13" spans="2:13" s="41" customFormat="1">
      <c r="B13" s="220" t="s">
        <v>120</v>
      </c>
      <c r="C13" s="559" t="s">
        <v>1358</v>
      </c>
      <c r="D13" s="344">
        <v>7965995714</v>
      </c>
      <c r="E13" s="345">
        <v>1591205386</v>
      </c>
      <c r="F13" s="218" t="s">
        <v>1054</v>
      </c>
      <c r="G13" s="562"/>
      <c r="H13" s="347">
        <v>0</v>
      </c>
      <c r="I13" s="346">
        <v>0</v>
      </c>
      <c r="L13" s="849"/>
      <c r="M13" s="850"/>
    </row>
    <row r="14" spans="2:13" s="41" customFormat="1">
      <c r="B14" s="161" t="s">
        <v>73</v>
      </c>
      <c r="C14" s="560"/>
      <c r="D14" s="347">
        <v>0</v>
      </c>
      <c r="E14" s="346">
        <v>0</v>
      </c>
      <c r="F14" s="218"/>
      <c r="G14" s="562"/>
      <c r="H14" s="347"/>
      <c r="I14" s="346"/>
      <c r="L14" s="849"/>
      <c r="M14" s="849"/>
    </row>
    <row r="15" spans="2:13" s="41" customFormat="1">
      <c r="B15" s="161" t="s">
        <v>75</v>
      </c>
      <c r="C15" s="560"/>
      <c r="D15" s="347">
        <v>7965995714</v>
      </c>
      <c r="E15" s="346">
        <v>1591205386</v>
      </c>
      <c r="F15" s="218"/>
      <c r="G15" s="562"/>
      <c r="H15" s="347"/>
      <c r="I15" s="346"/>
      <c r="L15" s="850"/>
      <c r="M15" s="850"/>
    </row>
    <row r="16" spans="2:13" s="41" customFormat="1">
      <c r="B16" s="161" t="s">
        <v>1116</v>
      </c>
      <c r="C16" s="560"/>
      <c r="D16" s="347">
        <v>0</v>
      </c>
      <c r="E16" s="346">
        <v>0</v>
      </c>
      <c r="F16" s="217" t="s">
        <v>1273</v>
      </c>
      <c r="G16" s="844"/>
      <c r="H16" s="344">
        <v>0</v>
      </c>
      <c r="I16" s="345">
        <v>0</v>
      </c>
      <c r="L16" s="850"/>
      <c r="M16" s="850"/>
    </row>
    <row r="17" spans="2:14" s="41" customFormat="1">
      <c r="B17" s="161" t="s">
        <v>74</v>
      </c>
      <c r="C17" s="560"/>
      <c r="D17" s="347">
        <v>0</v>
      </c>
      <c r="E17" s="346">
        <v>0</v>
      </c>
      <c r="F17" s="218" t="s">
        <v>325</v>
      </c>
      <c r="G17" s="562"/>
      <c r="H17" s="347">
        <v>0</v>
      </c>
      <c r="I17" s="346">
        <v>0</v>
      </c>
      <c r="L17" s="849"/>
      <c r="M17" s="849"/>
    </row>
    <row r="18" spans="2:14" s="41" customFormat="1">
      <c r="B18" s="161"/>
      <c r="C18" s="560"/>
      <c r="D18" s="347"/>
      <c r="E18" s="346"/>
      <c r="F18" s="218" t="s">
        <v>1055</v>
      </c>
      <c r="G18" s="562"/>
      <c r="H18" s="347">
        <v>0</v>
      </c>
      <c r="I18" s="346">
        <v>0</v>
      </c>
      <c r="L18" s="849"/>
      <c r="M18" s="849"/>
    </row>
    <row r="19" spans="2:14" s="41" customFormat="1">
      <c r="B19" s="220" t="s">
        <v>1361</v>
      </c>
      <c r="C19" s="559" t="s">
        <v>1359</v>
      </c>
      <c r="D19" s="344">
        <v>994934000</v>
      </c>
      <c r="E19" s="345">
        <v>31469310</v>
      </c>
      <c r="F19" s="218" t="s">
        <v>310</v>
      </c>
      <c r="G19" s="562"/>
      <c r="H19" s="347">
        <v>0</v>
      </c>
      <c r="I19" s="346">
        <v>0</v>
      </c>
      <c r="L19" s="849"/>
      <c r="M19" s="849"/>
    </row>
    <row r="20" spans="2:14" s="41" customFormat="1">
      <c r="B20" s="161" t="s">
        <v>1052</v>
      </c>
      <c r="C20" s="560"/>
      <c r="D20" s="347">
        <v>994934000</v>
      </c>
      <c r="E20" s="346">
        <v>31469310</v>
      </c>
      <c r="F20" s="218"/>
      <c r="G20" s="562"/>
      <c r="H20" s="347"/>
      <c r="I20" s="346"/>
      <c r="L20" s="849"/>
      <c r="M20" s="849"/>
    </row>
    <row r="21" spans="2:14" s="41" customFormat="1">
      <c r="B21" s="161" t="s">
        <v>282</v>
      </c>
      <c r="C21" s="560"/>
      <c r="D21" s="347">
        <v>0</v>
      </c>
      <c r="E21" s="346">
        <v>0</v>
      </c>
      <c r="F21" s="217" t="s">
        <v>1366</v>
      </c>
      <c r="G21" s="844" t="s">
        <v>1363</v>
      </c>
      <c r="H21" s="344">
        <v>322440503</v>
      </c>
      <c r="I21" s="345">
        <v>55599287</v>
      </c>
      <c r="L21" s="850"/>
      <c r="M21" s="850"/>
    </row>
    <row r="22" spans="2:14" s="41" customFormat="1">
      <c r="B22" s="161" t="s">
        <v>78</v>
      </c>
      <c r="C22" s="560"/>
      <c r="D22" s="347">
        <v>0</v>
      </c>
      <c r="E22" s="346">
        <v>0</v>
      </c>
      <c r="F22" s="218" t="s">
        <v>1206</v>
      </c>
      <c r="G22" s="562"/>
      <c r="H22" s="347">
        <v>27990755</v>
      </c>
      <c r="I22" s="346">
        <v>0</v>
      </c>
      <c r="L22" s="850"/>
      <c r="M22" s="850"/>
    </row>
    <row r="23" spans="2:14" s="41" customFormat="1">
      <c r="B23" s="161" t="s">
        <v>194</v>
      </c>
      <c r="C23" s="560"/>
      <c r="D23" s="347">
        <v>0</v>
      </c>
      <c r="E23" s="346">
        <v>0</v>
      </c>
      <c r="F23" s="218" t="s">
        <v>286</v>
      </c>
      <c r="G23" s="562"/>
      <c r="H23" s="347">
        <v>61296315</v>
      </c>
      <c r="I23" s="346">
        <v>0</v>
      </c>
      <c r="L23" s="850"/>
      <c r="M23" s="850"/>
    </row>
    <row r="24" spans="2:14" s="41" customFormat="1">
      <c r="B24" s="161" t="s">
        <v>283</v>
      </c>
      <c r="C24" s="560"/>
      <c r="D24" s="347">
        <v>0</v>
      </c>
      <c r="E24" s="346">
        <v>0</v>
      </c>
      <c r="F24" s="218" t="s">
        <v>287</v>
      </c>
      <c r="G24" s="562"/>
      <c r="H24" s="347">
        <v>0</v>
      </c>
      <c r="I24" s="346">
        <v>0</v>
      </c>
      <c r="L24" s="851"/>
      <c r="M24" s="850"/>
    </row>
    <row r="25" spans="2:14" s="41" customFormat="1">
      <c r="B25" s="161" t="s">
        <v>79</v>
      </c>
      <c r="C25" s="560"/>
      <c r="D25" s="347">
        <v>0</v>
      </c>
      <c r="E25" s="346">
        <v>0</v>
      </c>
      <c r="F25" s="218" t="s">
        <v>77</v>
      </c>
      <c r="G25" s="562"/>
      <c r="H25" s="347">
        <v>180368451</v>
      </c>
      <c r="I25" s="346">
        <v>50182621</v>
      </c>
      <c r="L25" s="851"/>
      <c r="M25" s="849"/>
    </row>
    <row r="26" spans="2:14" s="41" customFormat="1">
      <c r="B26" s="161" t="s">
        <v>195</v>
      </c>
      <c r="C26" s="560"/>
      <c r="D26" s="347">
        <v>0</v>
      </c>
      <c r="E26" s="346">
        <v>0</v>
      </c>
      <c r="F26" s="219" t="s">
        <v>1179</v>
      </c>
      <c r="G26" s="563"/>
      <c r="H26" s="347">
        <v>52784982</v>
      </c>
      <c r="I26" s="346">
        <v>5416666</v>
      </c>
      <c r="L26" s="851"/>
      <c r="M26" s="849"/>
    </row>
    <row r="27" spans="2:14" s="41" customFormat="1">
      <c r="B27" s="161" t="s">
        <v>80</v>
      </c>
      <c r="C27" s="560"/>
      <c r="D27" s="347">
        <v>0</v>
      </c>
      <c r="E27" s="346">
        <v>0</v>
      </c>
      <c r="F27" s="219"/>
      <c r="G27" s="563"/>
      <c r="H27" s="347"/>
      <c r="I27" s="346"/>
      <c r="L27" s="851"/>
      <c r="M27" s="849"/>
    </row>
    <row r="28" spans="2:14" s="41" customFormat="1">
      <c r="B28" s="161"/>
      <c r="C28" s="560"/>
      <c r="D28" s="347"/>
      <c r="E28" s="346"/>
      <c r="F28" s="217" t="s">
        <v>25</v>
      </c>
      <c r="G28" s="844"/>
      <c r="H28" s="344">
        <v>99568399</v>
      </c>
      <c r="I28" s="345">
        <v>73340011</v>
      </c>
      <c r="L28" s="851"/>
      <c r="M28" s="849"/>
    </row>
    <row r="29" spans="2:14" s="41" customFormat="1">
      <c r="B29" s="220" t="s">
        <v>81</v>
      </c>
      <c r="C29" s="559"/>
      <c r="D29" s="344">
        <v>29050772</v>
      </c>
      <c r="E29" s="345">
        <v>93481395</v>
      </c>
      <c r="F29" s="218" t="s">
        <v>1062</v>
      </c>
      <c r="G29" s="562"/>
      <c r="H29" s="347">
        <v>0</v>
      </c>
      <c r="I29" s="346">
        <v>0</v>
      </c>
      <c r="L29" s="851"/>
      <c r="M29" s="849"/>
    </row>
    <row r="30" spans="2:14" s="41" customFormat="1">
      <c r="B30" s="161" t="s">
        <v>1362</v>
      </c>
      <c r="C30" s="559" t="s">
        <v>1360</v>
      </c>
      <c r="D30" s="347">
        <v>29050772</v>
      </c>
      <c r="E30" s="346">
        <v>93481395</v>
      </c>
      <c r="F30" s="218" t="s">
        <v>1056</v>
      </c>
      <c r="G30" s="562"/>
      <c r="H30" s="347">
        <v>0</v>
      </c>
      <c r="I30" s="346">
        <v>0</v>
      </c>
      <c r="L30" s="851"/>
      <c r="M30" s="849"/>
    </row>
    <row r="31" spans="2:14" s="41" customFormat="1">
      <c r="B31" s="161"/>
      <c r="C31" s="560"/>
      <c r="D31" s="347"/>
      <c r="E31" s="346"/>
      <c r="F31" s="218" t="s">
        <v>285</v>
      </c>
      <c r="G31" s="844" t="s">
        <v>1364</v>
      </c>
      <c r="H31" s="347">
        <v>99568399</v>
      </c>
      <c r="I31" s="346">
        <v>73340011</v>
      </c>
      <c r="L31" s="851"/>
      <c r="M31" s="850"/>
      <c r="N31" s="852"/>
    </row>
    <row r="32" spans="2:14" s="41" customFormat="1">
      <c r="B32" s="161"/>
      <c r="C32" s="560"/>
      <c r="D32" s="347"/>
      <c r="E32" s="346"/>
      <c r="F32" s="218"/>
      <c r="G32" s="562"/>
      <c r="H32" s="347"/>
      <c r="I32" s="346"/>
      <c r="L32" s="851"/>
      <c r="M32" s="850"/>
      <c r="N32" s="852"/>
    </row>
    <row r="33" spans="2:13" s="41" customFormat="1">
      <c r="B33" s="220" t="s">
        <v>19</v>
      </c>
      <c r="C33" s="559"/>
      <c r="D33" s="344">
        <v>17828654297</v>
      </c>
      <c r="E33" s="345">
        <v>17266890190</v>
      </c>
      <c r="F33" s="217" t="s">
        <v>26</v>
      </c>
      <c r="G33" s="844"/>
      <c r="H33" s="344">
        <v>422008902</v>
      </c>
      <c r="I33" s="345">
        <v>129269177</v>
      </c>
      <c r="L33" s="850"/>
      <c r="M33" s="850"/>
    </row>
    <row r="34" spans="2:13" s="41" customFormat="1">
      <c r="B34" s="161"/>
      <c r="C34" s="560"/>
      <c r="D34" s="347"/>
      <c r="E34" s="346"/>
      <c r="F34" s="218"/>
      <c r="G34" s="562"/>
      <c r="H34" s="347"/>
      <c r="I34" s="346"/>
      <c r="L34" s="849"/>
      <c r="M34" s="849"/>
    </row>
    <row r="35" spans="2:13" s="41" customFormat="1">
      <c r="B35" s="220" t="s">
        <v>7</v>
      </c>
      <c r="C35" s="560"/>
      <c r="D35" s="347"/>
      <c r="E35" s="346"/>
      <c r="F35" s="220" t="s">
        <v>89</v>
      </c>
      <c r="G35" s="564"/>
      <c r="H35" s="347"/>
      <c r="I35" s="346"/>
      <c r="L35" s="849"/>
      <c r="M35" s="849"/>
    </row>
    <row r="36" spans="2:13" s="41" customFormat="1">
      <c r="B36" s="220" t="s">
        <v>1101</v>
      </c>
      <c r="C36" s="559" t="s">
        <v>1358</v>
      </c>
      <c r="D36" s="344">
        <v>900000000</v>
      </c>
      <c r="E36" s="345">
        <v>851000000</v>
      </c>
      <c r="F36" s="220" t="s">
        <v>90</v>
      </c>
      <c r="G36" s="564"/>
      <c r="H36" s="344">
        <v>0</v>
      </c>
      <c r="I36" s="345">
        <v>0</v>
      </c>
      <c r="L36" s="849"/>
      <c r="M36" s="849"/>
    </row>
    <row r="37" spans="2:13" s="41" customFormat="1">
      <c r="B37" s="161" t="s">
        <v>73</v>
      </c>
      <c r="C37" s="560"/>
      <c r="D37" s="347">
        <v>0</v>
      </c>
      <c r="E37" s="346">
        <v>0</v>
      </c>
      <c r="F37" s="221" t="s">
        <v>280</v>
      </c>
      <c r="G37" s="565"/>
      <c r="H37" s="347">
        <v>0</v>
      </c>
      <c r="I37" s="346">
        <v>0</v>
      </c>
      <c r="L37" s="850"/>
      <c r="M37" s="849"/>
    </row>
    <row r="38" spans="2:13" s="41" customFormat="1">
      <c r="B38" s="161" t="s">
        <v>1053</v>
      </c>
      <c r="C38" s="560"/>
      <c r="D38" s="347">
        <v>0</v>
      </c>
      <c r="E38" s="346">
        <v>0</v>
      </c>
      <c r="F38" s="221" t="s">
        <v>1058</v>
      </c>
      <c r="G38" s="565"/>
      <c r="H38" s="347">
        <v>0</v>
      </c>
      <c r="I38" s="346">
        <v>0</v>
      </c>
      <c r="L38" s="850"/>
      <c r="M38" s="849"/>
    </row>
    <row r="39" spans="2:13" s="41" customFormat="1">
      <c r="B39" s="161" t="s">
        <v>63</v>
      </c>
      <c r="C39" s="560"/>
      <c r="D39" s="347">
        <v>900000000</v>
      </c>
      <c r="E39" s="346">
        <v>851000000</v>
      </c>
      <c r="F39" s="221" t="s">
        <v>1054</v>
      </c>
      <c r="G39" s="565"/>
      <c r="H39" s="347">
        <v>0</v>
      </c>
      <c r="I39" s="346">
        <v>0</v>
      </c>
      <c r="L39" s="850"/>
      <c r="M39" s="849"/>
    </row>
    <row r="40" spans="2:13" s="41" customFormat="1">
      <c r="B40" s="161" t="s">
        <v>74</v>
      </c>
      <c r="C40" s="560"/>
      <c r="D40" s="347">
        <v>0</v>
      </c>
      <c r="E40" s="346">
        <v>0</v>
      </c>
      <c r="F40" s="221" t="s">
        <v>1057</v>
      </c>
      <c r="G40" s="565"/>
      <c r="H40" s="347">
        <v>0</v>
      </c>
      <c r="I40" s="346">
        <v>0</v>
      </c>
      <c r="L40" s="850"/>
      <c r="M40" s="849"/>
    </row>
    <row r="41" spans="2:13" s="41" customFormat="1">
      <c r="B41" s="161"/>
      <c r="C41" s="560"/>
      <c r="D41" s="347"/>
      <c r="E41" s="346"/>
      <c r="F41" s="221" t="s">
        <v>1059</v>
      </c>
      <c r="G41" s="565"/>
      <c r="H41" s="347">
        <v>0</v>
      </c>
      <c r="I41" s="346">
        <v>0</v>
      </c>
      <c r="L41" s="849"/>
      <c r="M41" s="849"/>
    </row>
    <row r="42" spans="2:13" s="41" customFormat="1">
      <c r="B42" s="220" t="s">
        <v>203</v>
      </c>
      <c r="C42" s="559"/>
      <c r="D42" s="344">
        <v>0</v>
      </c>
      <c r="E42" s="345">
        <v>0</v>
      </c>
      <c r="F42" s="221"/>
      <c r="G42" s="565"/>
      <c r="H42" s="347"/>
      <c r="I42" s="346"/>
      <c r="L42" s="849"/>
      <c r="M42" s="849"/>
    </row>
    <row r="43" spans="2:13" s="41" customFormat="1">
      <c r="B43" s="161" t="s">
        <v>82</v>
      </c>
      <c r="C43" s="560"/>
      <c r="D43" s="347">
        <v>0</v>
      </c>
      <c r="E43" s="346">
        <v>0</v>
      </c>
      <c r="F43" s="217" t="s">
        <v>1274</v>
      </c>
      <c r="G43" s="844"/>
      <c r="H43" s="344">
        <v>0</v>
      </c>
      <c r="I43" s="345">
        <v>0</v>
      </c>
      <c r="L43" s="849"/>
      <c r="M43" s="849"/>
    </row>
    <row r="44" spans="2:13" s="41" customFormat="1">
      <c r="B44" s="161" t="s">
        <v>170</v>
      </c>
      <c r="C44" s="560"/>
      <c r="D44" s="347">
        <v>0</v>
      </c>
      <c r="E44" s="346">
        <v>0</v>
      </c>
      <c r="F44" s="221" t="s">
        <v>1060</v>
      </c>
      <c r="G44" s="565"/>
      <c r="H44" s="347">
        <v>0</v>
      </c>
      <c r="I44" s="346">
        <v>0</v>
      </c>
      <c r="L44" s="849"/>
      <c r="M44" s="849"/>
    </row>
    <row r="45" spans="2:13" s="41" customFormat="1">
      <c r="B45" s="161" t="s">
        <v>83</v>
      </c>
      <c r="C45" s="560"/>
      <c r="D45" s="347">
        <v>0</v>
      </c>
      <c r="E45" s="346">
        <v>0</v>
      </c>
      <c r="F45" s="221" t="s">
        <v>1061</v>
      </c>
      <c r="G45" s="565"/>
      <c r="H45" s="347">
        <v>0</v>
      </c>
      <c r="I45" s="346">
        <v>0</v>
      </c>
      <c r="L45" s="849"/>
      <c r="M45" s="849"/>
    </row>
    <row r="46" spans="2:13" s="41" customFormat="1">
      <c r="B46" s="161" t="s">
        <v>196</v>
      </c>
      <c r="C46" s="560"/>
      <c r="D46" s="347">
        <v>0</v>
      </c>
      <c r="E46" s="346">
        <v>0</v>
      </c>
      <c r="F46" s="221"/>
      <c r="G46" s="565"/>
      <c r="H46" s="347"/>
      <c r="I46" s="346"/>
      <c r="L46" s="849"/>
      <c r="M46" s="849"/>
    </row>
    <row r="47" spans="2:13" s="41" customFormat="1">
      <c r="B47" s="161" t="s">
        <v>256</v>
      </c>
      <c r="C47" s="560"/>
      <c r="D47" s="347">
        <v>0</v>
      </c>
      <c r="E47" s="346">
        <v>0</v>
      </c>
      <c r="F47" s="220" t="s">
        <v>204</v>
      </c>
      <c r="G47" s="564"/>
      <c r="H47" s="344">
        <v>0</v>
      </c>
      <c r="I47" s="345">
        <v>0</v>
      </c>
      <c r="L47" s="849"/>
      <c r="M47" s="849"/>
    </row>
    <row r="48" spans="2:13" s="41" customFormat="1">
      <c r="B48" s="161" t="s">
        <v>79</v>
      </c>
      <c r="C48" s="560"/>
      <c r="D48" s="347">
        <v>0</v>
      </c>
      <c r="E48" s="346">
        <v>0</v>
      </c>
      <c r="F48" s="221" t="s">
        <v>91</v>
      </c>
      <c r="G48" s="565"/>
      <c r="H48" s="347">
        <v>0</v>
      </c>
      <c r="I48" s="346">
        <v>0</v>
      </c>
      <c r="L48" s="849"/>
      <c r="M48" s="849"/>
    </row>
    <row r="49" spans="2:13" s="41" customFormat="1">
      <c r="B49" s="161" t="s">
        <v>197</v>
      </c>
      <c r="C49" s="560"/>
      <c r="D49" s="347">
        <v>0</v>
      </c>
      <c r="E49" s="346">
        <v>0</v>
      </c>
      <c r="F49" s="221" t="s">
        <v>318</v>
      </c>
      <c r="G49" s="565"/>
      <c r="H49" s="347">
        <v>0</v>
      </c>
      <c r="I49" s="346">
        <v>0</v>
      </c>
      <c r="L49" s="849"/>
      <c r="M49" s="849"/>
    </row>
    <row r="50" spans="2:13" s="41" customFormat="1">
      <c r="B50" s="161" t="s">
        <v>80</v>
      </c>
      <c r="C50" s="560"/>
      <c r="D50" s="347">
        <v>0</v>
      </c>
      <c r="E50" s="346">
        <v>0</v>
      </c>
      <c r="F50" s="221" t="s">
        <v>1063</v>
      </c>
      <c r="G50" s="565"/>
      <c r="H50" s="347">
        <v>0</v>
      </c>
      <c r="I50" s="346">
        <v>0</v>
      </c>
      <c r="L50" s="849"/>
      <c r="M50" s="849"/>
    </row>
    <row r="51" spans="2:13" s="41" customFormat="1">
      <c r="B51" s="161"/>
      <c r="C51" s="560"/>
      <c r="D51" s="347"/>
      <c r="E51" s="346"/>
      <c r="F51" s="217" t="s">
        <v>92</v>
      </c>
      <c r="G51" s="844"/>
      <c r="H51" s="344">
        <v>0</v>
      </c>
      <c r="I51" s="345">
        <v>0</v>
      </c>
      <c r="L51" s="849"/>
      <c r="M51" s="849"/>
    </row>
    <row r="52" spans="2:13" s="41" customFormat="1">
      <c r="B52" s="220" t="s">
        <v>1275</v>
      </c>
      <c r="C52" s="559"/>
      <c r="D52" s="344">
        <v>0</v>
      </c>
      <c r="E52" s="345">
        <v>0</v>
      </c>
      <c r="F52" s="217" t="s">
        <v>27</v>
      </c>
      <c r="G52" s="844"/>
      <c r="H52" s="344">
        <v>422008902</v>
      </c>
      <c r="I52" s="345">
        <v>129269177</v>
      </c>
      <c r="K52" s="853">
        <v>0</v>
      </c>
      <c r="L52" s="854">
        <v>0</v>
      </c>
      <c r="M52" s="849"/>
    </row>
    <row r="53" spans="2:13" s="41" customFormat="1">
      <c r="B53" s="161" t="s">
        <v>84</v>
      </c>
      <c r="C53" s="560"/>
      <c r="D53" s="347">
        <v>0</v>
      </c>
      <c r="E53" s="346">
        <v>0</v>
      </c>
      <c r="F53" s="161"/>
      <c r="G53" s="842"/>
      <c r="H53" s="347"/>
      <c r="I53" s="346"/>
      <c r="L53" s="850"/>
      <c r="M53" s="849"/>
    </row>
    <row r="54" spans="2:13" s="41" customFormat="1">
      <c r="B54" s="161"/>
      <c r="C54" s="560"/>
      <c r="D54" s="347"/>
      <c r="E54" s="346"/>
      <c r="F54" s="217" t="s">
        <v>22</v>
      </c>
      <c r="G54" s="844"/>
      <c r="H54" s="347"/>
      <c r="I54" s="346"/>
      <c r="L54" s="849"/>
      <c r="M54" s="849"/>
    </row>
    <row r="55" spans="2:13" s="41" customFormat="1" ht="31.5">
      <c r="B55" s="220" t="s">
        <v>1271</v>
      </c>
      <c r="C55" s="559"/>
      <c r="D55" s="344">
        <v>0</v>
      </c>
      <c r="E55" s="345">
        <v>0</v>
      </c>
      <c r="F55" s="222" t="s">
        <v>317</v>
      </c>
      <c r="G55" s="566"/>
      <c r="H55" s="344">
        <v>18306645395</v>
      </c>
      <c r="I55" s="345">
        <v>17988621013</v>
      </c>
      <c r="L55" s="849"/>
      <c r="M55" s="849"/>
    </row>
    <row r="56" spans="2:13" s="41" customFormat="1">
      <c r="B56" s="161" t="s">
        <v>85</v>
      </c>
      <c r="C56" s="560"/>
      <c r="D56" s="347">
        <v>0</v>
      </c>
      <c r="E56" s="346">
        <v>0</v>
      </c>
      <c r="F56" s="161"/>
      <c r="G56" s="842"/>
      <c r="H56" s="347"/>
      <c r="I56" s="346"/>
      <c r="L56" s="849"/>
      <c r="M56" s="849"/>
    </row>
    <row r="57" spans="2:13" s="41" customFormat="1">
      <c r="B57" s="161" t="s">
        <v>86</v>
      </c>
      <c r="C57" s="560"/>
      <c r="D57" s="347">
        <v>0</v>
      </c>
      <c r="E57" s="346">
        <v>0</v>
      </c>
      <c r="F57" s="161"/>
      <c r="G57" s="842"/>
      <c r="H57" s="347"/>
      <c r="I57" s="346"/>
      <c r="L57" s="849"/>
      <c r="M57" s="849"/>
    </row>
    <row r="58" spans="2:13" s="41" customFormat="1">
      <c r="B58" s="161" t="s">
        <v>87</v>
      </c>
      <c r="C58" s="560"/>
      <c r="D58" s="347">
        <v>0</v>
      </c>
      <c r="E58" s="346">
        <v>0</v>
      </c>
      <c r="F58" s="217"/>
      <c r="G58" s="844"/>
      <c r="H58" s="347"/>
      <c r="I58" s="346"/>
      <c r="L58" s="849"/>
      <c r="M58" s="849"/>
    </row>
    <row r="59" spans="2:13" s="41" customFormat="1">
      <c r="B59" s="161" t="s">
        <v>205</v>
      </c>
      <c r="C59" s="560"/>
      <c r="D59" s="347">
        <v>0</v>
      </c>
      <c r="E59" s="346">
        <v>0</v>
      </c>
      <c r="F59" s="223"/>
      <c r="G59" s="567"/>
      <c r="H59" s="347"/>
      <c r="I59" s="346"/>
      <c r="L59" s="849"/>
      <c r="M59" s="849"/>
    </row>
    <row r="60" spans="2:13" s="41" customFormat="1">
      <c r="B60" s="161" t="s">
        <v>279</v>
      </c>
      <c r="C60" s="560"/>
      <c r="D60" s="347">
        <v>0</v>
      </c>
      <c r="E60" s="346">
        <v>0</v>
      </c>
      <c r="F60" s="224"/>
      <c r="G60" s="565"/>
      <c r="H60" s="347"/>
      <c r="I60" s="346"/>
      <c r="L60" s="849"/>
      <c r="M60" s="849"/>
    </row>
    <row r="61" spans="2:13" s="41" customFormat="1">
      <c r="B61" s="161" t="s">
        <v>88</v>
      </c>
      <c r="C61" s="560"/>
      <c r="D61" s="347">
        <v>0</v>
      </c>
      <c r="E61" s="346">
        <v>0</v>
      </c>
      <c r="F61" s="348"/>
      <c r="G61" s="564"/>
      <c r="H61" s="347"/>
      <c r="I61" s="346"/>
      <c r="L61" s="849"/>
      <c r="M61" s="849"/>
    </row>
    <row r="62" spans="2:13" s="41" customFormat="1">
      <c r="B62" s="161"/>
      <c r="C62" s="560"/>
      <c r="D62" s="347"/>
      <c r="E62" s="346"/>
      <c r="F62" s="348"/>
      <c r="G62" s="564"/>
      <c r="H62" s="347"/>
      <c r="I62" s="346"/>
      <c r="L62" s="849"/>
      <c r="M62" s="849"/>
    </row>
    <row r="63" spans="2:13" s="41" customFormat="1">
      <c r="B63" s="220" t="s">
        <v>316</v>
      </c>
      <c r="C63" s="559"/>
      <c r="D63" s="344">
        <v>0</v>
      </c>
      <c r="E63" s="345">
        <v>0</v>
      </c>
      <c r="F63" s="349"/>
      <c r="G63" s="842"/>
      <c r="H63" s="347"/>
      <c r="I63" s="346"/>
      <c r="J63" s="855"/>
      <c r="K63" s="855"/>
      <c r="L63" s="856"/>
      <c r="M63" s="849"/>
    </row>
    <row r="64" spans="2:13" s="41" customFormat="1">
      <c r="B64" s="161" t="s">
        <v>309</v>
      </c>
      <c r="C64" s="560"/>
      <c r="D64" s="347">
        <v>0</v>
      </c>
      <c r="E64" s="346">
        <v>0</v>
      </c>
      <c r="F64" s="348"/>
      <c r="G64" s="564"/>
      <c r="H64" s="347"/>
      <c r="I64" s="346"/>
      <c r="J64" s="855"/>
      <c r="K64" s="855"/>
      <c r="L64" s="856"/>
      <c r="M64" s="849"/>
    </row>
    <row r="65" spans="2:13" s="41" customFormat="1">
      <c r="B65" s="161"/>
      <c r="C65" s="560"/>
      <c r="D65" s="347"/>
      <c r="E65" s="346"/>
      <c r="F65" s="348"/>
      <c r="G65" s="564"/>
      <c r="H65" s="347"/>
      <c r="I65" s="346"/>
      <c r="J65" s="855"/>
      <c r="K65" s="855"/>
      <c r="L65" s="856"/>
      <c r="M65" s="849"/>
    </row>
    <row r="66" spans="2:13" s="41" customFormat="1">
      <c r="B66" s="220" t="s">
        <v>23</v>
      </c>
      <c r="C66" s="559"/>
      <c r="D66" s="344">
        <v>900000000</v>
      </c>
      <c r="E66" s="345">
        <v>851000000</v>
      </c>
      <c r="F66" s="349"/>
      <c r="G66" s="842"/>
      <c r="H66" s="347"/>
      <c r="I66" s="346"/>
      <c r="J66" s="855"/>
      <c r="K66" s="855"/>
      <c r="L66" s="856"/>
      <c r="M66" s="849"/>
    </row>
    <row r="67" spans="2:13" s="41" customFormat="1" ht="16.5" thickBot="1">
      <c r="B67" s="857" t="s">
        <v>24</v>
      </c>
      <c r="C67" s="858"/>
      <c r="D67" s="859">
        <v>18728654297</v>
      </c>
      <c r="E67" s="860">
        <v>18117890190</v>
      </c>
      <c r="F67" s="225" t="s">
        <v>28</v>
      </c>
      <c r="G67" s="568"/>
      <c r="H67" s="859">
        <v>18728654297</v>
      </c>
      <c r="I67" s="860">
        <v>18117890190</v>
      </c>
      <c r="J67" s="855"/>
      <c r="K67" s="861">
        <v>0</v>
      </c>
      <c r="L67" s="861">
        <v>0</v>
      </c>
      <c r="M67" s="849"/>
    </row>
    <row r="68" spans="2:13" s="41" customFormat="1" ht="10.15" customHeight="1">
      <c r="C68" s="843"/>
      <c r="G68" s="843"/>
      <c r="J68" s="855"/>
      <c r="K68" s="862"/>
      <c r="L68" s="863"/>
      <c r="M68" s="849"/>
    </row>
    <row r="69" spans="2:13" s="41" customFormat="1">
      <c r="B69" s="903" t="s">
        <v>1145</v>
      </c>
      <c r="C69" s="903"/>
      <c r="D69" s="903"/>
      <c r="E69" s="903"/>
      <c r="F69" s="903"/>
      <c r="G69" s="903"/>
      <c r="H69" s="903"/>
      <c r="I69" s="903"/>
      <c r="J69" s="855"/>
      <c r="K69" s="855"/>
      <c r="L69" s="856"/>
      <c r="M69" s="849"/>
    </row>
    <row r="70" spans="2:13" s="41" customFormat="1" ht="10.15" customHeight="1">
      <c r="C70" s="843"/>
      <c r="G70" s="843"/>
      <c r="J70" s="855"/>
      <c r="K70" s="855"/>
      <c r="L70" s="856"/>
      <c r="M70" s="849"/>
    </row>
    <row r="71" spans="2:13" s="843" customFormat="1" ht="16.5" thickBot="1">
      <c r="B71" s="305"/>
      <c r="C71" s="305"/>
      <c r="D71" s="95"/>
      <c r="E71" s="95"/>
      <c r="F71" s="305"/>
      <c r="G71" s="305"/>
      <c r="H71" s="305"/>
      <c r="I71" s="305"/>
      <c r="L71" s="864"/>
      <c r="M71" s="864"/>
    </row>
    <row r="72" spans="2:13" s="124" customFormat="1" ht="16.5" thickBot="1">
      <c r="B72" s="213"/>
      <c r="C72" s="214"/>
      <c r="D72" s="214">
        <v>44286</v>
      </c>
      <c r="E72" s="214">
        <v>44196</v>
      </c>
      <c r="F72" s="215"/>
      <c r="G72" s="215"/>
      <c r="H72" s="214">
        <v>44286</v>
      </c>
      <c r="I72" s="214">
        <v>44196</v>
      </c>
      <c r="L72" s="125"/>
      <c r="M72" s="125"/>
    </row>
    <row r="73" spans="2:13" s="843" customFormat="1">
      <c r="B73" s="865" t="s">
        <v>1468</v>
      </c>
      <c r="C73" s="846"/>
      <c r="D73" s="866">
        <v>242892861632.70001</v>
      </c>
      <c r="E73" s="866">
        <v>0</v>
      </c>
      <c r="F73" s="865" t="s">
        <v>1470</v>
      </c>
      <c r="G73" s="810"/>
      <c r="H73" s="847">
        <v>242892861632.70001</v>
      </c>
      <c r="I73" s="867">
        <v>0</v>
      </c>
      <c r="L73" s="864"/>
      <c r="M73" s="864"/>
    </row>
    <row r="74" spans="2:13" ht="16.5" thickBot="1">
      <c r="B74" s="811" t="s">
        <v>1469</v>
      </c>
      <c r="C74" s="812"/>
      <c r="D74" s="813">
        <v>0</v>
      </c>
      <c r="E74" s="814">
        <v>0</v>
      </c>
      <c r="F74" s="811" t="s">
        <v>1471</v>
      </c>
      <c r="G74" s="815"/>
      <c r="H74" s="813">
        <v>0</v>
      </c>
      <c r="I74" s="814">
        <v>0</v>
      </c>
    </row>
    <row r="87" spans="2:8">
      <c r="B87" s="467" t="s">
        <v>516</v>
      </c>
      <c r="D87" s="181"/>
      <c r="E87" s="884" t="s">
        <v>1491</v>
      </c>
      <c r="F87" s="467"/>
      <c r="H87" s="166" t="s">
        <v>1474</v>
      </c>
    </row>
    <row r="88" spans="2:8">
      <c r="B88" s="466" t="s">
        <v>1143</v>
      </c>
      <c r="E88" s="885" t="s">
        <v>338</v>
      </c>
      <c r="F88" s="466"/>
      <c r="H88" s="369" t="s">
        <v>1475</v>
      </c>
    </row>
  </sheetData>
  <customSheetViews>
    <customSheetView guid="{970CBB53-F4B3-462F-AEFE-2BC403F5F0AD}" scale="80" showPageBreaks="1" showGridLines="0" printArea="1" view="pageBreakPreview">
      <selection activeCell="B40" sqref="B40"/>
      <colBreaks count="1" manualBreakCount="1">
        <brk id="7" max="1048575" man="1"/>
      </colBreaks>
      <pageMargins left="0.7" right="0.7" top="0.75" bottom="0.75" header="0.3" footer="0.3"/>
      <pageSetup paperSize="9" scale="44" orientation="portrait" r:id="rId1"/>
    </customSheetView>
    <customSheetView guid="{7F8679DA-D059-4901-ACAC-85DFCE49504A}" scale="80" showGridLines="0" fitToPage="1">
      <colBreaks count="1" manualBreakCount="1">
        <brk id="9" max="1048575" man="1"/>
      </colBreaks>
      <pageMargins left="0.7" right="0.7" top="0.75" bottom="0.75" header="0.3" footer="0.3"/>
      <pageSetup paperSize="9" scale="36" orientation="portrait" r:id="rId2"/>
    </customSheetView>
    <customSheetView guid="{599159CD-1620-491F-A2F6-FFBFC633DFF1}" scale="80" showGridLines="0" fitToPage="1" printArea="1">
      <selection activeCell="D15" sqref="D15"/>
      <colBreaks count="1" manualBreakCount="1">
        <brk id="9" max="1048575" man="1"/>
      </colBreaks>
      <pageMargins left="0.7" right="0.7" top="0.75" bottom="0.75" header="0.3" footer="0.3"/>
      <pageSetup paperSize="9" scale="36" orientation="portrait" r:id="rId3"/>
    </customSheetView>
  </customSheetViews>
  <mergeCells count="4">
    <mergeCell ref="B69:I69"/>
    <mergeCell ref="B2:I2"/>
    <mergeCell ref="B4:I4"/>
    <mergeCell ref="B3:I3"/>
  </mergeCells>
  <pageMargins left="0.7" right="0.7" top="0.75" bottom="0.75" header="0.3" footer="0.3"/>
  <pageSetup paperSize="9" scale="37" orientation="portrait" r:id="rId4"/>
  <colBreaks count="1" manualBreakCount="1">
    <brk id="9" max="1048575" man="1"/>
  </colBreaks>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M82"/>
  <sheetViews>
    <sheetView showGridLines="0" zoomScale="80" zoomScaleNormal="80" zoomScaleSheetLayoutView="80" workbookViewId="0"/>
  </sheetViews>
  <sheetFormatPr baseColWidth="10" defaultColWidth="11.42578125" defaultRowHeight="15.75"/>
  <cols>
    <col min="1" max="1" width="2.28515625" style="2" customWidth="1"/>
    <col min="2" max="2" width="33.28515625" style="2" customWidth="1"/>
    <col min="3" max="3" width="26.7109375" style="2" customWidth="1"/>
    <col min="4" max="4" width="10.5703125" style="2" customWidth="1"/>
    <col min="5" max="5" width="4.28515625" style="2" customWidth="1"/>
    <col min="6" max="6" width="13.140625" style="555" customWidth="1"/>
    <col min="7" max="7" width="25.85546875" style="2" bestFit="1" customWidth="1"/>
    <col min="8" max="8" width="22.85546875" style="2" customWidth="1"/>
    <col min="9" max="9" width="14.42578125" style="2" bestFit="1" customWidth="1"/>
    <col min="10" max="16384" width="11.42578125" style="2"/>
  </cols>
  <sheetData>
    <row r="1" spans="1:10">
      <c r="B1" s="909"/>
      <c r="C1" s="909"/>
      <c r="D1" s="909"/>
      <c r="E1" s="909"/>
      <c r="F1" s="909"/>
      <c r="G1" s="909"/>
      <c r="H1" s="909"/>
    </row>
    <row r="2" spans="1:10" ht="19.5">
      <c r="B2" s="910" t="s">
        <v>1180</v>
      </c>
      <c r="C2" s="910"/>
      <c r="D2" s="910"/>
      <c r="E2" s="910"/>
      <c r="F2" s="910"/>
      <c r="G2" s="910"/>
      <c r="H2" s="910"/>
    </row>
    <row r="3" spans="1:10">
      <c r="B3" s="153" t="s">
        <v>481</v>
      </c>
      <c r="C3" s="157"/>
      <c r="D3" s="153"/>
      <c r="E3" s="153"/>
      <c r="F3" s="547"/>
      <c r="G3" s="475"/>
      <c r="H3" s="475"/>
    </row>
    <row r="4" spans="1:10" ht="15.6" customHeight="1">
      <c r="B4" s="368" t="s">
        <v>1459</v>
      </c>
      <c r="C4" s="358"/>
      <c r="D4" s="358"/>
      <c r="E4" s="358"/>
      <c r="F4" s="548"/>
      <c r="G4" s="476"/>
      <c r="H4" s="476"/>
    </row>
    <row r="5" spans="1:10" ht="15.6" customHeight="1">
      <c r="B5" s="368" t="s">
        <v>1216</v>
      </c>
      <c r="C5" s="470"/>
      <c r="D5" s="470"/>
      <c r="E5" s="470"/>
      <c r="F5" s="548"/>
      <c r="G5" s="476"/>
      <c r="H5" s="476"/>
    </row>
    <row r="6" spans="1:10" ht="17.25">
      <c r="B6" s="912" t="s">
        <v>480</v>
      </c>
      <c r="C6" s="912"/>
      <c r="D6" s="912"/>
      <c r="E6" s="912"/>
      <c r="F6" s="912"/>
      <c r="G6" s="912"/>
      <c r="H6" s="912"/>
    </row>
    <row r="7" spans="1:10">
      <c r="B7" s="911"/>
      <c r="C7" s="911"/>
      <c r="D7" s="911"/>
      <c r="E7" s="911"/>
      <c r="F7" s="911"/>
      <c r="G7" s="911"/>
      <c r="H7" s="911"/>
    </row>
    <row r="8" spans="1:10">
      <c r="B8" s="249"/>
      <c r="C8" s="250"/>
      <c r="D8" s="250"/>
      <c r="E8" s="250"/>
      <c r="F8" s="252" t="s">
        <v>1342</v>
      </c>
      <c r="G8" s="252">
        <v>44286</v>
      </c>
      <c r="H8" s="252">
        <v>43921</v>
      </c>
    </row>
    <row r="9" spans="1:10" ht="15" customHeight="1">
      <c r="A9" s="6"/>
      <c r="B9" s="7" t="s">
        <v>31</v>
      </c>
      <c r="C9" s="47"/>
      <c r="D9" s="47"/>
      <c r="E9" s="47"/>
      <c r="F9" s="549"/>
      <c r="G9" s="253">
        <v>2407808284</v>
      </c>
      <c r="H9" s="253">
        <v>1493903598</v>
      </c>
      <c r="I9" s="396"/>
      <c r="J9" s="59"/>
    </row>
    <row r="10" spans="1:10" ht="15.6" customHeight="1">
      <c r="A10" s="6"/>
      <c r="B10" s="44" t="s">
        <v>94</v>
      </c>
      <c r="C10" s="48"/>
      <c r="D10" s="48"/>
      <c r="E10" s="48"/>
      <c r="F10" s="550"/>
      <c r="G10" s="253">
        <v>954913141</v>
      </c>
      <c r="H10" s="253">
        <v>0</v>
      </c>
    </row>
    <row r="11" spans="1:10" ht="15.6" customHeight="1">
      <c r="A11" s="6"/>
      <c r="B11" s="45" t="s">
        <v>1340</v>
      </c>
      <c r="C11" s="49"/>
      <c r="D11" s="49"/>
      <c r="E11" s="49"/>
      <c r="F11" s="550"/>
      <c r="G11" s="254">
        <v>954913141</v>
      </c>
      <c r="H11" s="254">
        <v>0</v>
      </c>
    </row>
    <row r="12" spans="1:10" ht="15.6" customHeight="1">
      <c r="A12" s="6"/>
      <c r="B12" s="7"/>
      <c r="C12" s="47"/>
      <c r="D12" s="47"/>
      <c r="E12" s="47"/>
      <c r="F12" s="550"/>
      <c r="G12" s="253"/>
      <c r="H12" s="253"/>
    </row>
    <row r="13" spans="1:10" ht="15.6" customHeight="1">
      <c r="A13" s="8"/>
      <c r="B13" s="44" t="s">
        <v>1276</v>
      </c>
      <c r="C13" s="48"/>
      <c r="D13" s="48"/>
      <c r="E13" s="48"/>
      <c r="F13" s="551"/>
      <c r="G13" s="253">
        <v>812500000</v>
      </c>
      <c r="H13" s="253">
        <v>0</v>
      </c>
    </row>
    <row r="14" spans="1:10" ht="15.6" customHeight="1">
      <c r="A14" s="18"/>
      <c r="B14" s="46" t="s">
        <v>95</v>
      </c>
      <c r="C14" s="50"/>
      <c r="D14" s="50"/>
      <c r="E14" s="50"/>
      <c r="F14" s="569"/>
      <c r="G14" s="254">
        <v>812500000</v>
      </c>
      <c r="H14" s="254">
        <v>0</v>
      </c>
    </row>
    <row r="15" spans="1:10" ht="15.6" customHeight="1">
      <c r="A15" s="18"/>
      <c r="B15" s="46"/>
      <c r="C15" s="50"/>
      <c r="D15" s="50"/>
      <c r="E15" s="50"/>
      <c r="F15" s="569"/>
      <c r="G15" s="254"/>
      <c r="H15" s="254"/>
    </row>
    <row r="16" spans="1:10" ht="15.6" customHeight="1">
      <c r="A16" s="18"/>
      <c r="B16" s="46" t="s">
        <v>1341</v>
      </c>
      <c r="C16" s="50"/>
      <c r="D16" s="50"/>
      <c r="E16" s="50"/>
      <c r="F16" s="569"/>
      <c r="G16" s="254">
        <v>0</v>
      </c>
      <c r="H16" s="254">
        <v>0</v>
      </c>
    </row>
    <row r="17" spans="1:8" ht="15.6" customHeight="1">
      <c r="A17" s="18"/>
      <c r="B17" s="46" t="s">
        <v>1343</v>
      </c>
      <c r="C17" s="50"/>
      <c r="D17" s="50"/>
      <c r="E17" s="50"/>
      <c r="F17" s="569"/>
      <c r="G17" s="254">
        <v>67153019</v>
      </c>
      <c r="H17" s="254">
        <v>9083143</v>
      </c>
    </row>
    <row r="18" spans="1:8" ht="15.6" customHeight="1">
      <c r="A18" s="18"/>
      <c r="B18" s="46" t="s">
        <v>1312</v>
      </c>
      <c r="C18" s="50"/>
      <c r="D18" s="50"/>
      <c r="E18" s="50"/>
      <c r="F18" s="569"/>
      <c r="G18" s="254">
        <v>431494979</v>
      </c>
      <c r="H18" s="254">
        <v>0</v>
      </c>
    </row>
    <row r="19" spans="1:8" ht="15.6" customHeight="1">
      <c r="A19" s="18"/>
      <c r="B19" s="46" t="s">
        <v>1313</v>
      </c>
      <c r="C19" s="50"/>
      <c r="D19" s="50"/>
      <c r="E19" s="50"/>
      <c r="F19" s="569"/>
      <c r="G19" s="254">
        <v>48453293</v>
      </c>
      <c r="H19" s="254">
        <v>0</v>
      </c>
    </row>
    <row r="20" spans="1:8" ht="15.6" customHeight="1">
      <c r="A20" s="18"/>
      <c r="B20" s="46" t="s">
        <v>1314</v>
      </c>
      <c r="C20" s="50"/>
      <c r="D20" s="50"/>
      <c r="E20" s="50"/>
      <c r="F20" s="569"/>
      <c r="G20" s="254">
        <v>12169892</v>
      </c>
      <c r="H20" s="254">
        <v>0</v>
      </c>
    </row>
    <row r="21" spans="1:8" ht="15.6" customHeight="1">
      <c r="A21" s="18"/>
      <c r="B21" s="46" t="s">
        <v>1315</v>
      </c>
      <c r="C21" s="50"/>
      <c r="D21" s="50"/>
      <c r="E21" s="50"/>
      <c r="F21" s="569" t="s">
        <v>1367</v>
      </c>
      <c r="G21" s="254">
        <v>22324</v>
      </c>
      <c r="H21" s="254">
        <v>0</v>
      </c>
    </row>
    <row r="22" spans="1:8" ht="15.6" customHeight="1">
      <c r="A22" s="18"/>
      <c r="B22" s="46" t="s">
        <v>1344</v>
      </c>
      <c r="C22" s="50"/>
      <c r="D22" s="50"/>
      <c r="E22" s="50"/>
      <c r="F22" s="569" t="s">
        <v>1368</v>
      </c>
      <c r="G22" s="254">
        <v>81101636</v>
      </c>
      <c r="H22" s="254">
        <v>1484820455</v>
      </c>
    </row>
    <row r="23" spans="1:8" ht="15.6" customHeight="1">
      <c r="A23" s="9"/>
      <c r="B23" s="10"/>
      <c r="C23" s="51"/>
      <c r="D23" s="51"/>
      <c r="E23" s="51"/>
      <c r="F23" s="550"/>
      <c r="G23" s="253"/>
      <c r="H23" s="254"/>
    </row>
    <row r="24" spans="1:8" ht="15.6" customHeight="1">
      <c r="A24" s="6"/>
      <c r="B24" s="7" t="s">
        <v>32</v>
      </c>
      <c r="C24" s="47"/>
      <c r="D24" s="47"/>
      <c r="E24" s="47"/>
      <c r="F24" s="550"/>
      <c r="G24" s="871">
        <v>-156552419</v>
      </c>
      <c r="H24" s="871">
        <v>-798336372</v>
      </c>
    </row>
    <row r="25" spans="1:8" ht="15.6" customHeight="1">
      <c r="A25" s="18"/>
      <c r="B25" s="10" t="s">
        <v>34</v>
      </c>
      <c r="C25" s="51"/>
      <c r="D25" s="51"/>
      <c r="E25" s="51"/>
      <c r="F25" s="550"/>
      <c r="G25" s="872">
        <v>-22841065</v>
      </c>
      <c r="H25" s="254">
        <v>0</v>
      </c>
    </row>
    <row r="26" spans="1:8" ht="15.6" customHeight="1">
      <c r="A26" s="18"/>
      <c r="B26" s="10" t="s">
        <v>33</v>
      </c>
      <c r="C26" s="51"/>
      <c r="D26" s="51"/>
      <c r="E26" s="51"/>
      <c r="F26" s="550"/>
      <c r="G26" s="872">
        <v>-92657755</v>
      </c>
      <c r="H26" s="872">
        <v>-798336372</v>
      </c>
    </row>
    <row r="27" spans="1:8" ht="15.6" customHeight="1">
      <c r="A27" s="19"/>
      <c r="B27" s="10" t="s">
        <v>470</v>
      </c>
      <c r="C27" s="51"/>
      <c r="D27" s="51"/>
      <c r="E27" s="51"/>
      <c r="F27" s="550" t="s">
        <v>1369</v>
      </c>
      <c r="G27" s="872">
        <v>-41053599</v>
      </c>
      <c r="H27" s="254">
        <v>0</v>
      </c>
    </row>
    <row r="28" spans="1:8" ht="15.6" customHeight="1">
      <c r="A28" s="19"/>
      <c r="B28" s="10"/>
      <c r="C28" s="51"/>
      <c r="D28" s="51"/>
      <c r="E28" s="51"/>
      <c r="F28" s="550"/>
      <c r="G28" s="254"/>
      <c r="H28" s="254"/>
    </row>
    <row r="29" spans="1:8" ht="15.6" customHeight="1">
      <c r="A29" s="6"/>
      <c r="B29" s="7" t="s">
        <v>35</v>
      </c>
      <c r="C29" s="47"/>
      <c r="D29" s="47"/>
      <c r="E29" s="47"/>
      <c r="F29" s="550"/>
      <c r="G29" s="253">
        <v>2251255865</v>
      </c>
      <c r="H29" s="253">
        <v>695567226</v>
      </c>
    </row>
    <row r="30" spans="1:8" ht="15.6" customHeight="1">
      <c r="A30" s="6"/>
      <c r="B30" s="7"/>
      <c r="C30" s="47"/>
      <c r="D30" s="47"/>
      <c r="E30" s="47"/>
      <c r="F30" s="550"/>
      <c r="G30" s="253"/>
      <c r="H30" s="254"/>
    </row>
    <row r="31" spans="1:8" ht="15.6" customHeight="1">
      <c r="A31" s="6"/>
      <c r="B31" s="7" t="s">
        <v>1318</v>
      </c>
      <c r="C31" s="47"/>
      <c r="D31" s="47"/>
      <c r="E31" s="47"/>
      <c r="F31" s="550"/>
      <c r="G31" s="253">
        <v>0</v>
      </c>
      <c r="H31" s="873">
        <v>0</v>
      </c>
    </row>
    <row r="32" spans="1:8" ht="15.6" customHeight="1">
      <c r="A32" s="18"/>
      <c r="B32" s="10" t="s">
        <v>36</v>
      </c>
      <c r="C32" s="51"/>
      <c r="D32" s="51"/>
      <c r="E32" s="51"/>
      <c r="F32" s="550"/>
      <c r="G32" s="254">
        <v>0</v>
      </c>
      <c r="H32" s="874">
        <v>0</v>
      </c>
    </row>
    <row r="33" spans="1:8" ht="15.6" customHeight="1">
      <c r="A33" s="18"/>
      <c r="B33" s="10" t="s">
        <v>38</v>
      </c>
      <c r="C33" s="51"/>
      <c r="D33" s="51"/>
      <c r="E33" s="51"/>
      <c r="F33" s="550"/>
      <c r="G33" s="254">
        <v>0</v>
      </c>
      <c r="H33" s="874">
        <v>0</v>
      </c>
    </row>
    <row r="34" spans="1:8" ht="15.6" customHeight="1">
      <c r="A34" s="19"/>
      <c r="B34" s="10"/>
      <c r="C34" s="51"/>
      <c r="D34" s="51"/>
      <c r="E34" s="51"/>
      <c r="F34" s="550"/>
      <c r="G34" s="254"/>
      <c r="H34" s="254"/>
    </row>
    <row r="35" spans="1:8" ht="15.6" customHeight="1">
      <c r="A35" s="6"/>
      <c r="B35" s="7" t="s">
        <v>39</v>
      </c>
      <c r="C35" s="47"/>
      <c r="D35" s="47"/>
      <c r="E35" s="47"/>
      <c r="F35" s="550"/>
      <c r="G35" s="871">
        <v>-1838368194</v>
      </c>
      <c r="H35" s="871">
        <v>-123465245</v>
      </c>
    </row>
    <row r="36" spans="1:8" ht="15.6" customHeight="1">
      <c r="A36" s="6"/>
      <c r="B36" s="10" t="s">
        <v>100</v>
      </c>
      <c r="C36" s="51"/>
      <c r="D36" s="51"/>
      <c r="E36" s="51"/>
      <c r="F36" s="550"/>
      <c r="G36" s="872">
        <v>-1508985969</v>
      </c>
      <c r="H36" s="872">
        <v>-106146550</v>
      </c>
    </row>
    <row r="37" spans="1:8" ht="15.6" customHeight="1">
      <c r="A37" s="6"/>
      <c r="B37" s="10" t="s">
        <v>101</v>
      </c>
      <c r="C37" s="51"/>
      <c r="D37" s="51"/>
      <c r="E37" s="51"/>
      <c r="F37" s="550"/>
      <c r="G37" s="254">
        <v>0</v>
      </c>
      <c r="H37" s="875"/>
    </row>
    <row r="38" spans="1:8" ht="15.6" customHeight="1">
      <c r="A38" s="9"/>
      <c r="B38" s="10" t="s">
        <v>42</v>
      </c>
      <c r="C38" s="51"/>
      <c r="D38" s="51"/>
      <c r="E38" s="51"/>
      <c r="F38" s="550"/>
      <c r="G38" s="872">
        <v>-6974515</v>
      </c>
      <c r="H38" s="254">
        <v>0</v>
      </c>
    </row>
    <row r="39" spans="1:8" ht="15.6" customHeight="1">
      <c r="A39" s="19"/>
      <c r="B39" s="10" t="s">
        <v>102</v>
      </c>
      <c r="C39" s="51"/>
      <c r="D39" s="51"/>
      <c r="E39" s="51"/>
      <c r="F39" s="550"/>
      <c r="G39" s="254">
        <v>0</v>
      </c>
      <c r="H39" s="254">
        <v>0</v>
      </c>
    </row>
    <row r="40" spans="1:8" ht="15.6" customHeight="1">
      <c r="A40" s="19"/>
      <c r="B40" s="10" t="s">
        <v>43</v>
      </c>
      <c r="C40" s="51"/>
      <c r="D40" s="51"/>
      <c r="E40" s="51"/>
      <c r="F40" s="550"/>
      <c r="G40" s="872">
        <v>-2953400</v>
      </c>
      <c r="H40" s="872">
        <v>-1016750</v>
      </c>
    </row>
    <row r="41" spans="1:8" ht="15.6" customHeight="1">
      <c r="A41" s="19"/>
      <c r="B41" s="10" t="s">
        <v>1345</v>
      </c>
      <c r="C41" s="51"/>
      <c r="D41" s="51"/>
      <c r="E41" s="51"/>
      <c r="F41" s="550" t="s">
        <v>1369</v>
      </c>
      <c r="G41" s="872">
        <v>-319454310</v>
      </c>
      <c r="H41" s="872">
        <v>-16301945</v>
      </c>
    </row>
    <row r="42" spans="1:8" ht="15.6" customHeight="1">
      <c r="A42" s="9"/>
      <c r="B42" s="10"/>
      <c r="C42" s="51"/>
      <c r="D42" s="51"/>
      <c r="E42" s="51"/>
      <c r="F42" s="550"/>
      <c r="G42" s="253"/>
      <c r="H42" s="254"/>
    </row>
    <row r="43" spans="1:8" ht="15.6" customHeight="1">
      <c r="A43" s="6"/>
      <c r="B43" s="7" t="s">
        <v>44</v>
      </c>
      <c r="C43" s="47"/>
      <c r="D43" s="47"/>
      <c r="E43" s="47"/>
      <c r="F43" s="550"/>
      <c r="G43" s="871">
        <v>412887671</v>
      </c>
      <c r="H43" s="871">
        <v>572101981</v>
      </c>
    </row>
    <row r="44" spans="1:8" ht="15.6" customHeight="1">
      <c r="A44" s="6"/>
      <c r="B44" s="7"/>
      <c r="C44" s="47"/>
      <c r="D44" s="47"/>
      <c r="E44" s="47"/>
      <c r="F44" s="550"/>
      <c r="G44" s="253"/>
      <c r="H44" s="253"/>
    </row>
    <row r="45" spans="1:8" ht="15.6" customHeight="1">
      <c r="A45" s="6"/>
      <c r="B45" s="7" t="s">
        <v>1329</v>
      </c>
      <c r="C45" s="47"/>
      <c r="D45" s="47"/>
      <c r="E45" s="47"/>
      <c r="F45" s="550" t="s">
        <v>1370</v>
      </c>
      <c r="G45" s="871">
        <v>-1343</v>
      </c>
      <c r="H45" s="253">
        <v>0</v>
      </c>
    </row>
    <row r="46" spans="1:8" ht="15.6" customHeight="1">
      <c r="A46" s="6"/>
      <c r="B46" s="10" t="s">
        <v>142</v>
      </c>
      <c r="C46" s="47"/>
      <c r="D46" s="47"/>
      <c r="E46" s="47"/>
      <c r="F46" s="550"/>
      <c r="G46" s="872">
        <v>3761</v>
      </c>
      <c r="H46" s="254">
        <v>0</v>
      </c>
    </row>
    <row r="47" spans="1:8" ht="15.6" customHeight="1">
      <c r="A47" s="6"/>
      <c r="B47" s="10" t="s">
        <v>1346</v>
      </c>
      <c r="C47" s="47"/>
      <c r="D47" s="47"/>
      <c r="E47" s="47"/>
      <c r="F47" s="550"/>
      <c r="G47" s="872">
        <v>-5104</v>
      </c>
      <c r="H47" s="254">
        <v>0</v>
      </c>
    </row>
    <row r="48" spans="1:8" ht="15.6" customHeight="1">
      <c r="A48" s="6"/>
      <c r="B48" s="7"/>
      <c r="C48" s="47"/>
      <c r="D48" s="47"/>
      <c r="E48" s="47"/>
      <c r="F48" s="550"/>
      <c r="G48" s="253"/>
      <c r="H48" s="253"/>
    </row>
    <row r="49" spans="1:9" ht="15.6" customHeight="1">
      <c r="A49" s="6"/>
      <c r="B49" s="7" t="s">
        <v>1331</v>
      </c>
      <c r="C49" s="47"/>
      <c r="D49" s="47"/>
      <c r="E49" s="47"/>
      <c r="F49" s="550" t="s">
        <v>1465</v>
      </c>
      <c r="G49" s="871">
        <v>-119113011</v>
      </c>
      <c r="H49" s="253">
        <v>24149237</v>
      </c>
    </row>
    <row r="50" spans="1:9" ht="15.6" customHeight="1">
      <c r="A50" s="6"/>
      <c r="B50" s="7" t="s">
        <v>313</v>
      </c>
      <c r="C50" s="47"/>
      <c r="D50" s="47"/>
      <c r="E50" s="47"/>
      <c r="F50" s="550"/>
      <c r="G50" s="871">
        <v>-122040266</v>
      </c>
      <c r="H50" s="253">
        <v>358296424</v>
      </c>
    </row>
    <row r="51" spans="1:9" ht="15.6" customHeight="1">
      <c r="A51" s="6"/>
      <c r="B51" s="10" t="s">
        <v>103</v>
      </c>
      <c r="C51" s="51"/>
      <c r="D51" s="51"/>
      <c r="E51" s="47"/>
      <c r="F51" s="550"/>
      <c r="G51" s="254">
        <v>0</v>
      </c>
      <c r="H51" s="254">
        <v>0</v>
      </c>
      <c r="I51" s="59"/>
    </row>
    <row r="52" spans="1:9" ht="15.6" customHeight="1">
      <c r="A52" s="6"/>
      <c r="B52" s="10" t="s">
        <v>174</v>
      </c>
      <c r="C52" s="51"/>
      <c r="D52" s="51"/>
      <c r="E52" s="47"/>
      <c r="F52" s="550"/>
      <c r="G52" s="872">
        <v>-122040266</v>
      </c>
      <c r="H52" s="872">
        <v>358296424</v>
      </c>
      <c r="I52" s="131"/>
    </row>
    <row r="53" spans="1:9" ht="15.6" customHeight="1">
      <c r="A53" s="6"/>
      <c r="B53" s="7" t="s">
        <v>314</v>
      </c>
      <c r="C53" s="47"/>
      <c r="D53" s="47"/>
      <c r="E53" s="47"/>
      <c r="F53" s="550"/>
      <c r="G53" s="253">
        <v>2927255</v>
      </c>
      <c r="H53" s="871">
        <v>-334147187</v>
      </c>
    </row>
    <row r="54" spans="1:9" ht="15.6" customHeight="1">
      <c r="A54" s="19"/>
      <c r="B54" s="10" t="s">
        <v>68</v>
      </c>
      <c r="C54" s="51"/>
      <c r="D54" s="51"/>
      <c r="E54" s="51"/>
      <c r="F54" s="550"/>
      <c r="G54" s="254">
        <v>0</v>
      </c>
      <c r="H54" s="254">
        <v>0</v>
      </c>
    </row>
    <row r="55" spans="1:9" ht="15.6" customHeight="1">
      <c r="A55" s="19"/>
      <c r="B55" s="10" t="s">
        <v>104</v>
      </c>
      <c r="C55" s="51"/>
      <c r="D55" s="51"/>
      <c r="E55" s="51"/>
      <c r="F55" s="550"/>
      <c r="G55" s="872">
        <v>2927255</v>
      </c>
      <c r="H55" s="872">
        <v>-334147187</v>
      </c>
    </row>
    <row r="56" spans="1:9" ht="15.6" customHeight="1">
      <c r="A56" s="9"/>
      <c r="B56" s="10"/>
      <c r="C56" s="51"/>
      <c r="D56" s="51"/>
      <c r="E56" s="51"/>
      <c r="F56" s="550"/>
      <c r="G56" s="253"/>
      <c r="H56" s="254"/>
    </row>
    <row r="57" spans="1:9" ht="15.6" customHeight="1">
      <c r="A57" s="9"/>
      <c r="B57" s="7" t="s">
        <v>1334</v>
      </c>
      <c r="C57" s="47"/>
      <c r="D57" s="47"/>
      <c r="E57" s="51"/>
      <c r="F57" s="550"/>
      <c r="G57" s="871">
        <v>3241820</v>
      </c>
      <c r="H57" s="253">
        <v>0</v>
      </c>
    </row>
    <row r="58" spans="1:9" ht="15.6" customHeight="1">
      <c r="A58" s="9"/>
      <c r="B58" s="10" t="s">
        <v>1207</v>
      </c>
      <c r="C58" s="51"/>
      <c r="D58" s="51"/>
      <c r="E58" s="51"/>
      <c r="F58" s="550"/>
      <c r="G58" s="872">
        <v>3241820</v>
      </c>
      <c r="H58" s="254">
        <v>0</v>
      </c>
    </row>
    <row r="59" spans="1:9" ht="15.6" customHeight="1">
      <c r="A59" s="9"/>
      <c r="B59" s="10" t="s">
        <v>175</v>
      </c>
      <c r="C59" s="51"/>
      <c r="D59" s="51"/>
      <c r="E59" s="51"/>
      <c r="F59" s="550"/>
      <c r="G59" s="254">
        <v>0</v>
      </c>
      <c r="H59" s="254">
        <v>0</v>
      </c>
    </row>
    <row r="60" spans="1:9" ht="15.6" customHeight="1">
      <c r="A60" s="9"/>
      <c r="B60" s="10"/>
      <c r="C60" s="51"/>
      <c r="D60" s="51"/>
      <c r="E60" s="51"/>
      <c r="F60" s="550"/>
      <c r="G60" s="253"/>
      <c r="H60" s="254"/>
    </row>
    <row r="61" spans="1:9" ht="15.6" customHeight="1">
      <c r="A61" s="9"/>
      <c r="B61" s="7" t="s">
        <v>176</v>
      </c>
      <c r="C61" s="47"/>
      <c r="D61" s="47"/>
      <c r="E61" s="51"/>
      <c r="F61" s="550"/>
      <c r="G61" s="253">
        <v>0</v>
      </c>
      <c r="H61" s="253">
        <v>0</v>
      </c>
    </row>
    <row r="62" spans="1:9" ht="15.6" customHeight="1">
      <c r="A62" s="9"/>
      <c r="B62" s="10" t="s">
        <v>177</v>
      </c>
      <c r="C62" s="51"/>
      <c r="D62" s="51"/>
      <c r="E62" s="51"/>
      <c r="F62" s="550"/>
      <c r="G62" s="254">
        <v>0</v>
      </c>
      <c r="H62" s="254">
        <v>0</v>
      </c>
    </row>
    <row r="63" spans="1:9" ht="15.6" customHeight="1">
      <c r="A63" s="9"/>
      <c r="B63" s="10" t="s">
        <v>178</v>
      </c>
      <c r="C63" s="51"/>
      <c r="D63" s="51"/>
      <c r="E63" s="51"/>
      <c r="F63" s="550"/>
      <c r="G63" s="254">
        <v>0</v>
      </c>
      <c r="H63" s="254">
        <v>0</v>
      </c>
    </row>
    <row r="64" spans="1:9" ht="15.6" customHeight="1">
      <c r="A64" s="9"/>
      <c r="B64" s="10"/>
      <c r="C64" s="51"/>
      <c r="D64" s="51"/>
      <c r="E64" s="51"/>
      <c r="F64" s="550"/>
      <c r="G64" s="253"/>
      <c r="H64" s="254"/>
    </row>
    <row r="65" spans="1:13" ht="15.6" customHeight="1">
      <c r="A65" s="6"/>
      <c r="B65" s="7" t="s">
        <v>45</v>
      </c>
      <c r="C65" s="47"/>
      <c r="D65" s="47"/>
      <c r="E65" s="47"/>
      <c r="F65" s="550"/>
      <c r="G65" s="871">
        <v>297015137</v>
      </c>
      <c r="H65" s="871">
        <v>596251218</v>
      </c>
    </row>
    <row r="66" spans="1:13" ht="15.6" customHeight="1">
      <c r="A66" s="6"/>
      <c r="B66" s="7"/>
      <c r="C66" s="47"/>
      <c r="D66" s="47"/>
      <c r="E66" s="47"/>
      <c r="F66" s="550"/>
      <c r="G66" s="253"/>
      <c r="H66" s="253"/>
    </row>
    <row r="67" spans="1:13" ht="15.6" customHeight="1">
      <c r="A67" s="6"/>
      <c r="B67" s="7" t="s">
        <v>16</v>
      </c>
      <c r="C67" s="47"/>
      <c r="D67" s="47"/>
      <c r="E67" s="47"/>
      <c r="F67" s="550"/>
      <c r="G67" s="872">
        <v>-27990755</v>
      </c>
      <c r="H67" s="254">
        <v>0</v>
      </c>
    </row>
    <row r="68" spans="1:13" ht="15.6" customHeight="1">
      <c r="A68" s="6"/>
      <c r="B68" s="7"/>
      <c r="C68" s="47"/>
      <c r="D68" s="47"/>
      <c r="E68" s="47"/>
      <c r="F68" s="550"/>
      <c r="G68" s="253"/>
      <c r="H68" s="254"/>
    </row>
    <row r="69" spans="1:13" ht="15.6" customHeight="1">
      <c r="A69" s="57"/>
      <c r="B69" s="12" t="s">
        <v>13</v>
      </c>
      <c r="C69" s="52"/>
      <c r="D69" s="52"/>
      <c r="E69" s="52"/>
      <c r="F69" s="552"/>
      <c r="G69" s="876">
        <v>269024382</v>
      </c>
      <c r="H69" s="876">
        <v>596251218</v>
      </c>
      <c r="I69" s="790">
        <v>0</v>
      </c>
      <c r="J69" s="790">
        <v>0</v>
      </c>
    </row>
    <row r="70" spans="1:13" ht="6" customHeight="1">
      <c r="G70" s="39"/>
    </row>
    <row r="71" spans="1:13" ht="15" customHeight="1">
      <c r="B71" s="903" t="s">
        <v>1145</v>
      </c>
      <c r="C71" s="903"/>
      <c r="D71" s="903"/>
      <c r="E71" s="903"/>
      <c r="F71" s="903"/>
      <c r="G71" s="903"/>
      <c r="H71" s="903"/>
    </row>
    <row r="72" spans="1:13" ht="15" customHeight="1">
      <c r="B72" s="13"/>
      <c r="C72" s="13"/>
      <c r="D72" s="13"/>
      <c r="E72" s="13"/>
      <c r="G72" s="381"/>
    </row>
    <row r="73" spans="1:13" ht="15" customHeight="1">
      <c r="B73" s="13"/>
      <c r="C73" s="13"/>
      <c r="D73" s="13"/>
      <c r="E73" s="13"/>
      <c r="G73" s="11"/>
    </row>
    <row r="74" spans="1:13">
      <c r="B74" s="3"/>
      <c r="C74" s="3"/>
      <c r="D74" s="3"/>
      <c r="E74" s="3"/>
      <c r="F74" s="570"/>
      <c r="G74" s="396"/>
    </row>
    <row r="75" spans="1:13">
      <c r="B75" s="3"/>
      <c r="C75" s="3"/>
      <c r="D75" s="3"/>
      <c r="E75" s="3"/>
      <c r="F75" s="570"/>
    </row>
    <row r="76" spans="1:13">
      <c r="B76" s="3"/>
      <c r="C76" s="3"/>
      <c r="D76" s="3"/>
      <c r="E76" s="3"/>
      <c r="F76" s="570"/>
    </row>
    <row r="77" spans="1:13">
      <c r="B77" s="3"/>
      <c r="C77" s="3"/>
      <c r="D77" s="3"/>
      <c r="E77" s="3"/>
      <c r="F77" s="570"/>
    </row>
    <row r="78" spans="1:13">
      <c r="B78" s="3"/>
      <c r="C78" s="3"/>
      <c r="D78" s="3"/>
      <c r="E78" s="3"/>
      <c r="F78" s="570"/>
    </row>
    <row r="79" spans="1:13">
      <c r="B79" s="467" t="s">
        <v>516</v>
      </c>
      <c r="D79" s="907" t="s">
        <v>1490</v>
      </c>
      <c r="E79" s="907"/>
      <c r="F79" s="907"/>
      <c r="G79" s="545"/>
      <c r="H79" s="542" t="s">
        <v>247</v>
      </c>
      <c r="I79" s="90"/>
      <c r="J79" s="90"/>
      <c r="L79" s="186"/>
      <c r="M79" s="1"/>
    </row>
    <row r="80" spans="1:13">
      <c r="B80" s="466" t="s">
        <v>1143</v>
      </c>
      <c r="D80" s="908" t="s">
        <v>338</v>
      </c>
      <c r="E80" s="908"/>
      <c r="F80" s="908"/>
      <c r="G80" s="546"/>
      <c r="H80" s="543" t="s">
        <v>248</v>
      </c>
      <c r="I80" s="90"/>
      <c r="J80" s="90"/>
      <c r="L80" s="186"/>
      <c r="M80" s="1"/>
    </row>
    <row r="81" spans="2:8">
      <c r="F81" s="571"/>
      <c r="G81" s="544"/>
      <c r="H81" s="544"/>
    </row>
    <row r="82" spans="2:8">
      <c r="B82" s="151"/>
    </row>
  </sheetData>
  <customSheetViews>
    <customSheetView guid="{970CBB53-F4B3-462F-AEFE-2BC403F5F0AD}" scale="80" showPageBreaks="1" showGridLines="0" fitToPage="1" printArea="1">
      <pane ySplit="6" topLeftCell="A43" activePane="bottomLeft" state="frozen"/>
      <selection pane="bottomLeft" activeCell="E9" sqref="E9"/>
      <pageMargins left="0.48" right="0.39" top="0.74803149606299213" bottom="0.74803149606299213" header="0.31496062992125984" footer="0.31496062992125984"/>
      <printOptions horizontalCentered="1"/>
      <pageSetup paperSize="9" scale="10" orientation="portrait" r:id="rId1"/>
    </customSheetView>
    <customSheetView guid="{7F8679DA-D059-4901-ACAC-85DFCE49504A}" scale="80" showGridLines="0" fitToPage="1">
      <selection activeCell="B4" sqref="B4"/>
      <pageMargins left="0.48" right="0.39" top="0.74803149606299213" bottom="0.74803149606299213" header="0.31496062992125984" footer="0.31496062992125984"/>
      <printOptions horizontalCentered="1"/>
      <pageSetup paperSize="9" scale="49" orientation="portrait" r:id="rId2"/>
    </customSheetView>
    <customSheetView guid="{599159CD-1620-491F-A2F6-FFBFC633DFF1}" scale="80" showPageBreaks="1" showGridLines="0" fitToPage="1" printArea="1" topLeftCell="A66">
      <selection activeCell="A92" sqref="A92:XFD93"/>
      <pageMargins left="0.48" right="0.39" top="0.74803149606299213" bottom="0.74803149606299213" header="0.31496062992125984" footer="0.31496062992125984"/>
      <printOptions horizontalCentered="1"/>
      <pageSetup paperSize="9" scale="49" orientation="portrait" r:id="rId3"/>
    </customSheetView>
  </customSheetViews>
  <mergeCells count="7">
    <mergeCell ref="D79:F79"/>
    <mergeCell ref="D80:F80"/>
    <mergeCell ref="B1:H1"/>
    <mergeCell ref="B2:H2"/>
    <mergeCell ref="B71:H71"/>
    <mergeCell ref="B7:H7"/>
    <mergeCell ref="B6:H6"/>
  </mergeCells>
  <printOptions horizontalCentered="1"/>
  <pageMargins left="0.48" right="0.39" top="0.74803149606299213" bottom="0.74803149606299213" header="0.31496062992125984" footer="0.31496062992125984"/>
  <pageSetup paperSize="9" scale="65"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Q67"/>
  <sheetViews>
    <sheetView showGridLines="0" zoomScale="80" zoomScaleNormal="80" zoomScaleSheetLayoutView="80" workbookViewId="0">
      <pane ySplit="8" topLeftCell="A9" activePane="bottomLeft" state="frozen"/>
      <selection activeCell="I11" sqref="I11"/>
      <selection pane="bottomLeft" activeCell="A9" sqref="A9"/>
    </sheetView>
  </sheetViews>
  <sheetFormatPr baseColWidth="10" defaultColWidth="11.42578125" defaultRowHeight="15.75"/>
  <cols>
    <col min="1" max="1" width="3.7109375" style="2" customWidth="1"/>
    <col min="2" max="2" width="25.7109375" style="3" customWidth="1"/>
    <col min="3" max="3" width="14.5703125" style="2" customWidth="1"/>
    <col min="4" max="4" width="17.7109375" style="2" customWidth="1"/>
    <col min="5" max="6" width="18.28515625" style="2" customWidth="1"/>
    <col min="7" max="7" width="15" style="2" customWidth="1"/>
    <col min="8" max="8" width="15.28515625" style="2" customWidth="1"/>
    <col min="9" max="9" width="15.5703125" style="2" customWidth="1"/>
    <col min="10" max="10" width="20.5703125" style="2" bestFit="1" customWidth="1"/>
    <col min="11" max="11" width="21.42578125" style="2" customWidth="1"/>
    <col min="12" max="13" width="21.28515625" style="2" customWidth="1"/>
    <col min="14" max="14" width="16.5703125" style="2" bestFit="1" customWidth="1"/>
    <col min="15" max="15" width="16.28515625" style="2" bestFit="1" customWidth="1"/>
    <col min="16" max="16" width="15.42578125" style="2" bestFit="1" customWidth="1"/>
    <col min="17" max="17" width="21.7109375" style="2" bestFit="1" customWidth="1"/>
    <col min="18" max="16384" width="11.42578125" style="2"/>
  </cols>
  <sheetData>
    <row r="2" spans="2:15" s="41" customFormat="1" ht="19.5">
      <c r="B2" s="915" t="s">
        <v>1180</v>
      </c>
      <c r="C2" s="915"/>
      <c r="D2" s="915"/>
      <c r="E2" s="915"/>
      <c r="F2" s="915"/>
      <c r="G2" s="915"/>
      <c r="H2" s="915"/>
      <c r="I2" s="915"/>
      <c r="J2" s="915"/>
      <c r="K2" s="915"/>
      <c r="L2" s="915"/>
      <c r="M2" s="915"/>
    </row>
    <row r="3" spans="2:15" s="41" customFormat="1">
      <c r="B3" s="916" t="s">
        <v>1064</v>
      </c>
      <c r="C3" s="916"/>
      <c r="D3" s="916"/>
      <c r="E3" s="916"/>
      <c r="F3" s="916"/>
      <c r="G3" s="916"/>
      <c r="H3" s="916"/>
      <c r="I3" s="916"/>
      <c r="J3" s="916"/>
      <c r="K3" s="916"/>
      <c r="L3" s="916"/>
      <c r="M3" s="916"/>
    </row>
    <row r="4" spans="2:15" s="41" customFormat="1">
      <c r="B4" s="917" t="s">
        <v>1348</v>
      </c>
      <c r="C4" s="918"/>
      <c r="D4" s="918"/>
      <c r="E4" s="918"/>
      <c r="F4" s="918"/>
      <c r="G4" s="918"/>
      <c r="H4" s="918"/>
      <c r="I4" s="918"/>
      <c r="J4" s="918"/>
      <c r="K4" s="918"/>
      <c r="L4" s="918"/>
      <c r="M4" s="918"/>
    </row>
    <row r="5" spans="2:15" s="41" customFormat="1" ht="17.25">
      <c r="B5" s="912" t="s">
        <v>480</v>
      </c>
      <c r="C5" s="912"/>
      <c r="D5" s="912"/>
      <c r="E5" s="912"/>
      <c r="F5" s="912"/>
      <c r="G5" s="912"/>
      <c r="H5" s="912"/>
      <c r="I5" s="912"/>
      <c r="J5" s="912"/>
      <c r="K5" s="912"/>
      <c r="L5" s="912"/>
      <c r="M5" s="912"/>
    </row>
    <row r="6" spans="2:15" s="41" customFormat="1" ht="16.5" thickBot="1">
      <c r="B6" s="364"/>
      <c r="C6" s="43"/>
      <c r="D6" s="43"/>
      <c r="E6" s="43"/>
      <c r="F6" s="43"/>
      <c r="G6" s="43"/>
      <c r="H6" s="43"/>
      <c r="I6" s="43"/>
      <c r="J6" s="43"/>
      <c r="K6" s="43"/>
      <c r="L6" s="43"/>
      <c r="M6" s="43"/>
    </row>
    <row r="7" spans="2:15" s="15" customFormat="1" ht="17.649999999999999" customHeight="1">
      <c r="B7" s="913" t="s">
        <v>46</v>
      </c>
      <c r="C7" s="919" t="s">
        <v>11</v>
      </c>
      <c r="D7" s="919"/>
      <c r="E7" s="919"/>
      <c r="F7" s="913" t="s">
        <v>399</v>
      </c>
      <c r="G7" s="919" t="s">
        <v>12</v>
      </c>
      <c r="H7" s="919"/>
      <c r="I7" s="919"/>
      <c r="J7" s="919" t="s">
        <v>111</v>
      </c>
      <c r="K7" s="919"/>
      <c r="L7" s="920" t="s">
        <v>22</v>
      </c>
      <c r="M7" s="920"/>
    </row>
    <row r="8" spans="2:15" s="15" customFormat="1" ht="17.649999999999999" customHeight="1">
      <c r="B8" s="914"/>
      <c r="C8" s="246" t="s">
        <v>105</v>
      </c>
      <c r="D8" s="246" t="s">
        <v>106</v>
      </c>
      <c r="E8" s="246" t="s">
        <v>107</v>
      </c>
      <c r="F8" s="914"/>
      <c r="G8" s="246" t="s">
        <v>108</v>
      </c>
      <c r="H8" s="246" t="s">
        <v>109</v>
      </c>
      <c r="I8" s="246" t="s">
        <v>110</v>
      </c>
      <c r="J8" s="246" t="s">
        <v>112</v>
      </c>
      <c r="K8" s="246" t="s">
        <v>113</v>
      </c>
      <c r="L8" s="247" t="s">
        <v>1149</v>
      </c>
      <c r="M8" s="247" t="s">
        <v>1150</v>
      </c>
    </row>
    <row r="9" spans="2:15" s="15" customFormat="1" ht="35.1" customHeight="1">
      <c r="B9" s="248" t="s">
        <v>1065</v>
      </c>
      <c r="C9" s="257">
        <v>0</v>
      </c>
      <c r="D9" s="257">
        <v>0</v>
      </c>
      <c r="E9" s="257">
        <v>18200000000</v>
      </c>
      <c r="F9" s="257">
        <v>588857678</v>
      </c>
      <c r="G9" s="257">
        <v>0</v>
      </c>
      <c r="H9" s="257">
        <v>0</v>
      </c>
      <c r="I9" s="257">
        <v>0</v>
      </c>
      <c r="J9" s="257">
        <v>-68655950</v>
      </c>
      <c r="K9" s="257">
        <v>-731580715</v>
      </c>
      <c r="L9" s="257">
        <v>17988621013</v>
      </c>
      <c r="M9" s="257">
        <v>2119201728</v>
      </c>
    </row>
    <row r="10" spans="2:15" s="15" customFormat="1" ht="35.1" customHeight="1">
      <c r="B10" s="116" t="s">
        <v>114</v>
      </c>
      <c r="C10" s="258"/>
      <c r="D10" s="258"/>
      <c r="E10" s="258"/>
      <c r="F10" s="258"/>
      <c r="G10" s="258"/>
      <c r="H10" s="258"/>
      <c r="I10" s="258"/>
      <c r="J10" s="258"/>
      <c r="K10" s="258"/>
      <c r="L10" s="258"/>
      <c r="M10" s="258"/>
    </row>
    <row r="11" spans="2:15" s="42" customFormat="1" ht="35.1" customHeight="1">
      <c r="B11" s="117" t="s">
        <v>1066</v>
      </c>
      <c r="C11" s="259">
        <v>0</v>
      </c>
      <c r="D11" s="259">
        <v>0</v>
      </c>
      <c r="E11" s="259">
        <v>0</v>
      </c>
      <c r="F11" s="259">
        <v>0</v>
      </c>
      <c r="G11" s="259">
        <v>0</v>
      </c>
      <c r="H11" s="259">
        <v>0</v>
      </c>
      <c r="I11" s="259">
        <v>0</v>
      </c>
      <c r="J11" s="259">
        <v>0</v>
      </c>
      <c r="K11" s="259">
        <v>0</v>
      </c>
      <c r="L11" s="259">
        <v>0</v>
      </c>
      <c r="M11" s="259">
        <v>0</v>
      </c>
    </row>
    <row r="12" spans="2:15" s="42" customFormat="1" ht="35.1" customHeight="1">
      <c r="B12" s="117" t="s">
        <v>1067</v>
      </c>
      <c r="C12" s="259">
        <v>0</v>
      </c>
      <c r="D12" s="259">
        <v>0</v>
      </c>
      <c r="E12" s="259">
        <v>0</v>
      </c>
      <c r="F12" s="259">
        <v>0</v>
      </c>
      <c r="G12" s="259">
        <v>0</v>
      </c>
      <c r="H12" s="259">
        <v>0</v>
      </c>
      <c r="I12" s="259">
        <v>0</v>
      </c>
      <c r="J12" s="259">
        <v>-731580715</v>
      </c>
      <c r="K12" s="259">
        <v>731580715</v>
      </c>
      <c r="L12" s="259">
        <v>0</v>
      </c>
      <c r="M12" s="259">
        <v>0</v>
      </c>
    </row>
    <row r="13" spans="2:15" s="42" customFormat="1" ht="35.1" customHeight="1">
      <c r="B13" s="117" t="s">
        <v>399</v>
      </c>
      <c r="C13" s="259">
        <v>0</v>
      </c>
      <c r="D13" s="259">
        <v>0</v>
      </c>
      <c r="E13" s="259">
        <v>0</v>
      </c>
      <c r="F13" s="259">
        <v>49000000</v>
      </c>
      <c r="G13" s="259">
        <v>0</v>
      </c>
      <c r="H13" s="259">
        <v>0</v>
      </c>
      <c r="I13" s="259">
        <v>0</v>
      </c>
      <c r="J13" s="259">
        <v>0</v>
      </c>
      <c r="K13" s="259">
        <v>0</v>
      </c>
      <c r="L13" s="259">
        <v>49000000</v>
      </c>
      <c r="M13" s="259">
        <v>0</v>
      </c>
    </row>
    <row r="14" spans="2:15" s="42" customFormat="1" ht="35.1" customHeight="1">
      <c r="B14" s="118" t="s">
        <v>47</v>
      </c>
      <c r="C14" s="259">
        <v>0</v>
      </c>
      <c r="D14" s="259">
        <v>0</v>
      </c>
      <c r="E14" s="259">
        <v>0</v>
      </c>
      <c r="F14" s="259">
        <v>0</v>
      </c>
      <c r="G14" s="259">
        <v>0</v>
      </c>
      <c r="H14" s="259">
        <v>0</v>
      </c>
      <c r="I14" s="259">
        <v>0</v>
      </c>
      <c r="J14" s="259">
        <v>0</v>
      </c>
      <c r="K14" s="259">
        <v>269024382</v>
      </c>
      <c r="L14" s="259">
        <v>269024382</v>
      </c>
      <c r="M14" s="259">
        <v>596251218</v>
      </c>
    </row>
    <row r="15" spans="2:15" s="42" customFormat="1" ht="35.1" customHeight="1">
      <c r="B15" s="119" t="s">
        <v>1338</v>
      </c>
      <c r="C15" s="260">
        <v>0</v>
      </c>
      <c r="D15" s="260">
        <v>0</v>
      </c>
      <c r="E15" s="260">
        <v>18200000000</v>
      </c>
      <c r="F15" s="260">
        <v>637857678</v>
      </c>
      <c r="G15" s="260">
        <v>0</v>
      </c>
      <c r="H15" s="260">
        <v>0</v>
      </c>
      <c r="I15" s="260">
        <v>0</v>
      </c>
      <c r="J15" s="260">
        <v>-800236665</v>
      </c>
      <c r="K15" s="260">
        <v>269024382</v>
      </c>
      <c r="L15" s="260">
        <v>18306645395</v>
      </c>
      <c r="M15" s="260">
        <v>0</v>
      </c>
      <c r="N15" s="306">
        <v>0</v>
      </c>
      <c r="O15" s="306"/>
    </row>
    <row r="16" spans="2:15" s="42" customFormat="1" ht="35.1" customHeight="1" thickBot="1">
      <c r="B16" s="120" t="s">
        <v>1339</v>
      </c>
      <c r="C16" s="261">
        <v>0</v>
      </c>
      <c r="D16" s="261">
        <v>0</v>
      </c>
      <c r="E16" s="261">
        <v>1700000000</v>
      </c>
      <c r="F16" s="261">
        <v>0</v>
      </c>
      <c r="G16" s="261">
        <v>0</v>
      </c>
      <c r="H16" s="261">
        <v>0</v>
      </c>
      <c r="I16" s="261">
        <v>487857678</v>
      </c>
      <c r="J16" s="261">
        <v>-68655930</v>
      </c>
      <c r="K16" s="261">
        <v>596251198</v>
      </c>
      <c r="L16" s="261">
        <v>0</v>
      </c>
      <c r="M16" s="261">
        <v>2715452946</v>
      </c>
      <c r="N16" s="121"/>
      <c r="O16" s="121"/>
    </row>
    <row r="17" spans="2:17">
      <c r="Q17" s="38"/>
    </row>
    <row r="18" spans="2:17">
      <c r="B18" s="903" t="s">
        <v>1145</v>
      </c>
      <c r="C18" s="903"/>
      <c r="D18" s="903"/>
      <c r="E18" s="903"/>
      <c r="F18" s="903"/>
      <c r="G18" s="903"/>
      <c r="H18" s="903"/>
      <c r="I18" s="903"/>
      <c r="J18" s="903"/>
      <c r="K18" s="903"/>
      <c r="L18" s="903"/>
      <c r="M18" s="903"/>
      <c r="Q18" s="38"/>
    </row>
    <row r="19" spans="2:17">
      <c r="B19" s="502"/>
      <c r="Q19" s="38"/>
    </row>
    <row r="20" spans="2:17">
      <c r="B20" s="502"/>
      <c r="Q20" s="38"/>
    </row>
    <row r="21" spans="2:17">
      <c r="Q21" s="38"/>
    </row>
    <row r="22" spans="2:17">
      <c r="Q22" s="38"/>
    </row>
    <row r="23" spans="2:17">
      <c r="C23" s="93"/>
      <c r="F23" s="99"/>
      <c r="G23" s="99"/>
      <c r="I23" s="96"/>
      <c r="P23" s="38"/>
    </row>
    <row r="24" spans="2:17">
      <c r="C24" s="94"/>
      <c r="P24" s="38"/>
    </row>
    <row r="26" spans="2:17">
      <c r="B26" s="187" t="s">
        <v>516</v>
      </c>
      <c r="H26" s="363" t="s">
        <v>1491</v>
      </c>
      <c r="I26" s="882"/>
      <c r="J26" s="882"/>
      <c r="L26" s="187" t="s">
        <v>247</v>
      </c>
    </row>
    <row r="27" spans="2:17">
      <c r="B27" s="212" t="s">
        <v>1143</v>
      </c>
      <c r="H27" s="877" t="s">
        <v>338</v>
      </c>
      <c r="I27" s="881"/>
      <c r="J27" s="881"/>
      <c r="L27" s="212" t="s">
        <v>248</v>
      </c>
    </row>
    <row r="28" spans="2:17">
      <c r="J28" s="59"/>
    </row>
    <row r="67" spans="4:4">
      <c r="D67" s="2">
        <v>0</v>
      </c>
    </row>
  </sheetData>
  <customSheetViews>
    <customSheetView guid="{970CBB53-F4B3-462F-AEFE-2BC403F5F0AD}" scale="80" showPageBreaks="1" showGridLines="0" printArea="1">
      <pane ySplit="7" topLeftCell="A8" activePane="bottomLeft" state="frozen"/>
      <selection pane="bottomLeft" activeCell="L13" sqref="L13"/>
      <pageMargins left="0.75" right="0.75" top="1" bottom="1" header="0.5" footer="0.5"/>
      <pageSetup scale="47" orientation="portrait" r:id="rId1"/>
      <headerFooter alignWithMargins="0"/>
    </customSheetView>
    <customSheetView guid="{7F8679DA-D059-4901-ACAC-85DFCE49504A}" scale="80" showGridLines="0">
      <pane ySplit="8" topLeftCell="A9" activePane="bottomLeft" state="frozen"/>
      <selection pane="bottomLeft" activeCell="F13" sqref="F13"/>
      <pageMargins left="0.75" right="0.75" top="1" bottom="1" header="0.5" footer="0.5"/>
      <pageSetup scale="47" orientation="portrait" r:id="rId2"/>
      <headerFooter alignWithMargins="0"/>
    </customSheetView>
    <customSheetView guid="{599159CD-1620-491F-A2F6-FFBFC633DFF1}" scale="80" showGridLines="0" printArea="1">
      <pane ySplit="8" topLeftCell="A14" activePane="bottomLeft" state="frozen"/>
      <selection pane="bottomLeft" activeCell="B26" sqref="B26"/>
      <pageMargins left="0.75" right="0.75" top="1" bottom="1" header="0.5" footer="0.5"/>
      <pageSetup scale="47" orientation="portrait" r:id="rId3"/>
      <headerFooter alignWithMargins="0"/>
    </customSheetView>
  </customSheetViews>
  <mergeCells count="11">
    <mergeCell ref="B18:M18"/>
    <mergeCell ref="F7:F8"/>
    <mergeCell ref="B2:M2"/>
    <mergeCell ref="B3:M3"/>
    <mergeCell ref="B4:M4"/>
    <mergeCell ref="B5:M5"/>
    <mergeCell ref="C7:E7"/>
    <mergeCell ref="G7:I7"/>
    <mergeCell ref="J7:K7"/>
    <mergeCell ref="L7:M7"/>
    <mergeCell ref="B7:B8"/>
  </mergeCells>
  <pageMargins left="0.75" right="0.75" top="1" bottom="1" header="0.5" footer="0.5"/>
  <pageSetup scale="47" orientation="landscape" r:id="rId4"/>
  <headerFooter alignWithMargins="0"/>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6IfkF9XhyOYPhqlZEhGHwLVRT77ofmBSMJY1OQzZLL0=</DigestValue>
    </Reference>
    <Reference Type="http://www.w3.org/2000/09/xmldsig#Object" URI="#idOfficeObject">
      <DigestMethod Algorithm="http://www.w3.org/2001/04/xmlenc#sha256"/>
      <DigestValue>fgIlCbF/8a2FnPcUBkAfBQ8vMRCeoSva8B/DGFPsSvk=</DigestValue>
    </Reference>
    <Reference Type="http://uri.etsi.org/01903#SignedProperties" URI="#idSignedProperties">
      <Transforms>
        <Transform Algorithm="http://www.w3.org/TR/2001/REC-xml-c14n-20010315"/>
      </Transforms>
      <DigestMethod Algorithm="http://www.w3.org/2001/04/xmlenc#sha256"/>
      <DigestValue>+3A8bDCIHHzhkT1WWvK0nEVtIFYzmy0Gvh6D1RbqU1s=</DigestValue>
    </Reference>
    <Reference Type="http://www.w3.org/2000/09/xmldsig#Object" URI="#idValidSigLnImg">
      <DigestMethod Algorithm="http://www.w3.org/2001/04/xmlenc#sha256"/>
      <DigestValue>Swbq02x3SwMMfjUEY9g7/qLSenGIu7GkxfqqalyptHY=</DigestValue>
    </Reference>
    <Reference Type="http://www.w3.org/2000/09/xmldsig#Object" URI="#idInvalidSigLnImg">
      <DigestMethod Algorithm="http://www.w3.org/2001/04/xmlenc#sha256"/>
      <DigestValue>XgWBhpfbgWWBKkeICWRAUB1mDWDF5iBTyaSOu3vkyr0=</DigestValue>
    </Reference>
  </SignedInfo>
  <SignatureValue>hLTq39AyLG+M5TBiaLVBv+dSwv2DKHwEmZWwZ4AdvkWqxwLIvZzpgRsscevzpaZGBfsIdx1XX4Hr
BW+zTvqorm8UCMK7HpT5zK0jIIy2UdqDU3sLF+ykl4GcgYMvJs+Q12RCsaIPqbVAtpz2f7QQ/97y
O5ysL04R/PHo4aG3DcMCJa4eVeeNjLlS3SvP4XM3pJlyheOh/BC348jidHAAc1wrFJzSOsN5QWst
87BuA6IvF8w5YiCWCg90A99W8Ff/scd1p8Gi6KIYAZR8yiZfSaKgxCy0AFpKDdkkN80+BXHiz+9O
pstC8dwAp18DEy7aaIlSUuuOfoZqtXw6JhJgvw==</SignatureValue>
  <KeyInfo>
    <X509Data>
      <X509Certificate>MIIDozCCAougAwIBAgIKczUAMOC7oAq8wzANBgkqhkiG9w0BAQsFADAgMR4wHAYDVQQDExVDb21tdW5pY2F0aW9ucyBTZXJ2ZXIwHhcNMjEwMjAzMTQyMzI1WhcNMjEwODAyMTQyMzI1WjAjMSEwHwYDVQQDExh3aWxsaWFtLmtlbnRAaXRhdS5jb20ucHkwggEiMA0GCSqGSIb3DQEBAQUAA4IBDwAwggEKAoIBAQCfmP+jGgBjZOVRLJVbxFL7u0DPqfoxXUDSArwHT+vUGIZVED72UxDY4SEph9Cresb1DZ2CdGjzku09Hsb56U3BxJEPgL7nmtv7l8Qv97UtWmROhLQnuXp8J66njFIYkocTrJtWAEFbftPm5etuiWdixR1+X4yjYmz1b/WLLccrLFYWaiGAL1rbd/K66WV2aUNxuGkWkKev17DfcR+YS7HRNTp6ThC+8fZppEvc/YdxSIx8ddZhVVpyHcUIdzSDeCi2H7+A1HqeXPnr7+pwtQSwFILaoAX9yKIj8VyxSgpm2BweaNPGrmVYH507gwF2Z/EV0kr4B3RHrpJwewkZRIxRAgMBAAGjgdswgdgwEwYDVR0lBAwwCgYIKwYBBQUHAwIwLQYDVR0OBCYEJDgyOTRGMzkyLTM4MjUtNUNEOC1CNDA3LTYzNEM2NkM3NURDMjBFBgNVHSMEPjA8gBt3MmsxOXMtMjMuaW50ZXJiYW5jby5jb20ucHmhHYIbdzJrMTlzLTIzLmludGVyYmFuY28uY29tLnB5MCYGA1UdEgQfMB2CG3cyazE5cy0yMy5pbnRlcmJhbmNvLmNvbS5weTAjBgNVHREEHDAagRh3aWxsaWFtLmtlbnRAaXRhdS5jb20ucHkwDQYJKoZIhvcNAQELBQADggEBAGpwliaxcYG9A1SdCvdGrZOWIjENxfvaNbItu8nakEngHkgxLX04SnZ9D0yOQYaoZtWuweST8MufqcMeVxN6kFziHEBvhbUTdLVRaukQxAUSDnJenWlE2mYPaHaw5c0QWAGv+Mdi0kx2JJRUFJTK9uUL/IFl7N88u9i66t/0m16fUgmk/7ZmKQsEVQz4yuWSq/f5KUHvkwNsfufLFRPBL+zkBSb+ET4lMLlBjajHyeyIywrSRtIWH8bcqGyghBd8fdwkdyZ5Oa19+GUH5MXQsiFxRazoIvgjeXSip1pnqUxuJ6u2sldpLTih8XzetYD1JgtSDAV/i9Lwdcrgr46AK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SY3DC3fgyCI3azWTmVOZU9nl02xQXn1fLMexB0VXOA8=</DigestValue>
      </Reference>
      <Reference URI="/xl/calcChain.xml?ContentType=application/vnd.openxmlformats-officedocument.spreadsheetml.calcChain+xml">
        <DigestMethod Algorithm="http://www.w3.org/2001/04/xmlenc#sha256"/>
        <DigestValue>KEn6oQttB9dG08CNoA8v6E/akURZSUMjajtppuIWLvc=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Geu9YxzV2ng+1U7mF+WawQWUriWcB191dTc/Rr9RuMc=</DigestValue>
      </Reference>
      <Reference URI="/xl/drawings/drawing2.xml?ContentType=application/vnd.openxmlformats-officedocument.drawing+xml">
        <DigestMethod Algorithm="http://www.w3.org/2001/04/xmlenc#sha256"/>
        <DigestValue>Qv+SYrgFdrngYNXWc4LRWQ1RzcCW6JBVCbXYFqb3oWo=</DigestValue>
      </Reference>
      <Reference URI="/xl/drawings/vmlDrawing1.vml?ContentType=application/vnd.openxmlformats-officedocument.vmlDrawing">
        <DigestMethod Algorithm="http://www.w3.org/2001/04/xmlenc#sha256"/>
        <DigestValue>73i1EWSzqDbvJ66/VhNlC2JRivgf6hCTlMj5IXhwFZk=</DigestValue>
      </Reference>
      <Reference URI="/xl/drawings/vmlDrawing2.vml?ContentType=application/vnd.openxmlformats-officedocument.vmlDrawing">
        <DigestMethod Algorithm="http://www.w3.org/2001/04/xmlenc#sha256"/>
        <DigestValue>wajU3R4znuZ9e9uQmcKCeqrKcCp30kIe2jSjW5IHvXY=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3g7KRoSKAWhK1xlonF044HdQZhZa7GlY5E0akudSB9U=</DigestValue>
      </Reference>
      <Reference URI="/xl/externalLinks/externalLink1.xml?ContentType=application/vnd.openxmlformats-officedocument.spreadsheetml.externalLink+xml">
        <DigestMethod Algorithm="http://www.w3.org/2001/04/xmlenc#sha256"/>
        <DigestValue>anUczHazJVAz7lGSGTN1zCTywtmpE92AKDeGnFreZkE=</DigestValue>
      </Reference>
      <Reference URI="/xl/media/image1.png?ContentType=image/png">
        <DigestMethod Algorithm="http://www.w3.org/2001/04/xmlenc#sha256"/>
        <DigestValue>0To2Nmbhn1nIw3XZhBHLS1mjsgTAp7cVATgokXayBX4=</DigestValue>
      </Reference>
      <Reference URI="/xl/media/image2.jpeg?ContentType=image/jpeg">
        <DigestMethod Algorithm="http://www.w3.org/2001/04/xmlenc#sha256"/>
        <DigestValue>RMupzUXmq++v8ffX+3UxSc/FwJ/cMHTxLdp+Spwuao8=</DigestValue>
      </Reference>
      <Reference URI="/xl/media/image3.emf?ContentType=image/x-emf">
        <DigestMethod Algorithm="http://www.w3.org/2001/04/xmlenc#sha256"/>
        <DigestValue>WxEDpoGIPwy3P7Dl+w9c1WjC+cQkTlTEf5F77ZVNTFg=</DigestValue>
      </Reference>
      <Reference URI="/xl/media/image4.png?ContentType=image/png">
        <DigestMethod Algorithm="http://www.w3.org/2001/04/xmlenc#sha256"/>
        <DigestValue>3FigSMmUZ/3mS7++2vROCvpEegevwpVYA85DqydJrBo=</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WMH8+9lUEq7fGDgStPYQw7TtJuluRisYsgxiYLus+n0=</DigestValue>
      </Reference>
      <Reference URI="/xl/printerSettings/printerSettings11.bin?ContentType=application/vnd.openxmlformats-officedocument.spreadsheetml.printerSettings">
        <DigestMethod Algorithm="http://www.w3.org/2001/04/xmlenc#sha256"/>
        <DigestValue>WMH8+9lUEq7fGDgStPYQw7TtJuluRisYsgxiYLus+n0=</DigestValue>
      </Reference>
      <Reference URI="/xl/printerSettings/printerSettings12.bin?ContentType=application/vnd.openxmlformats-officedocument.spreadsheetml.printerSettings">
        <DigestMethod Algorithm="http://www.w3.org/2001/04/xmlenc#sha256"/>
        <DigestValue>HeMXh0BvJ5EJgLU/vDhAs8Wted+7ofJnylrfXHCWHDg=</DigestValue>
      </Reference>
      <Reference URI="/xl/printerSettings/printerSettings13.bin?ContentType=application/vnd.openxmlformats-officedocument.spreadsheetml.printerSettings">
        <DigestMethod Algorithm="http://www.w3.org/2001/04/xmlenc#sha256"/>
        <DigestValue>TaA6KX/SRWPpmiasS8KGCRFI/mFTpQlGqiM07LbibG8=</DigestValue>
      </Reference>
      <Reference URI="/xl/printerSettings/printerSettings14.bin?ContentType=application/vnd.openxmlformats-officedocument.spreadsheetml.printerSettings">
        <DigestMethod Algorithm="http://www.w3.org/2001/04/xmlenc#sha256"/>
        <DigestValue>iiidokQWiIWjJQ/dFelDgZmBOqfmkhoH/3+VbqXuSZI=</DigestValue>
      </Reference>
      <Reference URI="/xl/printerSettings/printerSettings15.bin?ContentType=application/vnd.openxmlformats-officedocument.spreadsheetml.printerSettings">
        <DigestMethod Algorithm="http://www.w3.org/2001/04/xmlenc#sha256"/>
        <DigestValue>iiidokQWiIWjJQ/dFelDgZmBOqfmkhoH/3+VbqXuSZI=</DigestValue>
      </Reference>
      <Reference URI="/xl/printerSettings/printerSettings16.bin?ContentType=application/vnd.openxmlformats-officedocument.spreadsheetml.printerSettings">
        <DigestMethod Algorithm="http://www.w3.org/2001/04/xmlenc#sha256"/>
        <DigestValue>iiidokQWiIWjJQ/dFelDgZmBOqfmkhoH/3+VbqXuSZI=</DigestValue>
      </Reference>
      <Reference URI="/xl/printerSettings/printerSettings17.bin?ContentType=application/vnd.openxmlformats-officedocument.spreadsheetml.printerSettings">
        <DigestMethod Algorithm="http://www.w3.org/2001/04/xmlenc#sha256"/>
        <DigestValue>yafQoiqsHuJ5rXk4BhhOpeF5HDflrPmt4ejQBVK8Sy4=</DigestValue>
      </Reference>
      <Reference URI="/xl/printerSettings/printerSettings18.bin?ContentType=application/vnd.openxmlformats-officedocument.spreadsheetml.printerSettings">
        <DigestMethod Algorithm="http://www.w3.org/2001/04/xmlenc#sha256"/>
        <DigestValue>aKO8XWThzgvGlTVSu23kX37OoqtKGS6PBUkmhsicI1Y=</DigestValue>
      </Reference>
      <Reference URI="/xl/printerSettings/printerSettings19.bin?ContentType=application/vnd.openxmlformats-officedocument.spreadsheetml.printerSettings">
        <DigestMethod Algorithm="http://www.w3.org/2001/04/xmlenc#sha256"/>
        <DigestValue>aKO8XWThzgvGlTVSu23kX37OoqtKGS6PBUkmhsicI1Y=</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lmJqjkwxMVW6ROb+g3RiQwDKsLPjTp4XibDyI5FqSNg=</DigestValue>
      </Reference>
      <Reference URI="/xl/printerSettings/printerSettings21.bin?ContentType=application/vnd.openxmlformats-officedocument.spreadsheetml.printerSettings">
        <DigestMethod Algorithm="http://www.w3.org/2001/04/xmlenc#sha256"/>
        <DigestValue>yafQoiqsHuJ5rXk4BhhOpeF5HDflrPmt4ejQBVK8Sy4=</DigestValue>
      </Reference>
      <Reference URI="/xl/printerSettings/printerSettings22.bin?ContentType=application/vnd.openxmlformats-officedocument.spreadsheetml.printerSettings">
        <DigestMethod Algorithm="http://www.w3.org/2001/04/xmlenc#sha256"/>
        <DigestValue>OGD3iF2+l78gTInlDCWFPycZVuHBpUE02raJ/Wr5XCI=</DigestValue>
      </Reference>
      <Reference URI="/xl/printerSettings/printerSettings23.bin?ContentType=application/vnd.openxmlformats-officedocument.spreadsheetml.printerSettings">
        <DigestMethod Algorithm="http://www.w3.org/2001/04/xmlenc#sha256"/>
        <DigestValue>OGD3iF2+l78gTInlDCWFPycZVuHBpUE02raJ/Wr5XCI=</DigestValue>
      </Reference>
      <Reference URI="/xl/printerSettings/printerSettings24.bin?ContentType=application/vnd.openxmlformats-officedocument.spreadsheetml.printerSettings">
        <DigestMethod Algorithm="http://www.w3.org/2001/04/xmlenc#sha256"/>
        <DigestValue>jWWxhhVa7vazfmDSyEWBQI1jl9gXdOteC4C/xm0muHY=</DigestValue>
      </Reference>
      <Reference URI="/xl/printerSettings/printerSettings25.bin?ContentType=application/vnd.openxmlformats-officedocument.spreadsheetml.printerSettings">
        <DigestMethod Algorithm="http://www.w3.org/2001/04/xmlenc#sha256"/>
        <DigestValue>aAVyG3k+zl7YnITtI5+JxTP24xVkaLfE8NDj5dja668=</DigestValue>
      </Reference>
      <Reference URI="/xl/printerSettings/printerSettings26.bin?ContentType=application/vnd.openxmlformats-officedocument.spreadsheetml.printerSettings">
        <DigestMethod Algorithm="http://www.w3.org/2001/04/xmlenc#sha256"/>
        <DigestValue>aAVyG3k+zl7YnITtI5+JxTP24xVkaLfE8NDj5dja668=</DigestValue>
      </Reference>
      <Reference URI="/xl/printerSettings/printerSettings27.bin?ContentType=application/vnd.openxmlformats-officedocument.spreadsheetml.printerSettings">
        <DigestMethod Algorithm="http://www.w3.org/2001/04/xmlenc#sha256"/>
        <DigestValue>aAVyG3k+zl7YnITtI5+JxTP24xVkaLfE8NDj5dja668=</DigestValue>
      </Reference>
      <Reference URI="/xl/printerSettings/printerSettings28.bin?ContentType=application/vnd.openxmlformats-officedocument.spreadsheetml.printerSettings">
        <DigestMethod Algorithm="http://www.w3.org/2001/04/xmlenc#sha256"/>
        <DigestValue>/rNP494wAlXe0pkli0D6QKoBqMORDWGB3eWEItC5FUU=</DigestValue>
      </Reference>
      <Reference URI="/xl/printerSettings/printerSettings29.bin?ContentType=application/vnd.openxmlformats-officedocument.spreadsheetml.printerSettings">
        <DigestMethod Algorithm="http://www.w3.org/2001/04/xmlenc#sha256"/>
        <DigestValue>yafQoiqsHuJ5rXk4BhhOpeF5HDflrPmt4ejQBVK8Sy4=</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aKO8XWThzgvGlTVSu23kX37OoqtKGS6PBUkmhsicI1Y=</DigestValue>
      </Reference>
      <Reference URI="/xl/printerSettings/printerSettings31.bin?ContentType=application/vnd.openxmlformats-officedocument.spreadsheetml.printerSettings">
        <DigestMethod Algorithm="http://www.w3.org/2001/04/xmlenc#sha256"/>
        <DigestValue>aKO8XWThzgvGlTVSu23kX37OoqtKGS6PBUkmhsicI1Y=</DigestValue>
      </Reference>
      <Reference URI="/xl/printerSettings/printerSettings32.bin?ContentType=application/vnd.openxmlformats-officedocument.spreadsheetml.printerSettings">
        <DigestMethod Algorithm="http://www.w3.org/2001/04/xmlenc#sha256"/>
        <DigestValue>TaA6KX/SRWPpmiasS8KGCRFI/mFTpQlGqiM07LbibG8=</DigestValue>
      </Reference>
      <Reference URI="/xl/printerSettings/printerSettings33.bin?ContentType=application/vnd.openxmlformats-officedocument.spreadsheetml.printerSettings">
        <DigestMethod Algorithm="http://www.w3.org/2001/04/xmlenc#sha256"/>
        <DigestValue>GyyR84UYFfbFvVrs+ip9vPggIMAXC0nxkmeUVNsGxCc=</DigestValue>
      </Reference>
      <Reference URI="/xl/printerSettings/printerSettings34.bin?ContentType=application/vnd.openxmlformats-officedocument.spreadsheetml.printerSettings">
        <DigestMethod Algorithm="http://www.w3.org/2001/04/xmlenc#sha256"/>
        <DigestValue>GyyR84UYFfbFvVrs+ip9vPggIMAXC0nxkmeUVNsGxCc=</DigestValue>
      </Reference>
      <Reference URI="/xl/printerSettings/printerSettings35.bin?ContentType=application/vnd.openxmlformats-officedocument.spreadsheetml.printerSettings">
        <DigestMethod Algorithm="http://www.w3.org/2001/04/xmlenc#sha256"/>
        <DigestValue>GyyR84UYFfbFvVrs+ip9vPggIMAXC0nxkmeUVNsGxCc=</DigestValue>
      </Reference>
      <Reference URI="/xl/printerSettings/printerSettings36.bin?ContentType=application/vnd.openxmlformats-officedocument.spreadsheetml.printerSettings">
        <DigestMethod Algorithm="http://www.w3.org/2001/04/xmlenc#sha256"/>
        <DigestValue>ZVxXhJn6XmjT/m1Dw2UhwYZPVXYMSYE+DUFTlsgHV4s=</DigestValue>
      </Reference>
      <Reference URI="/xl/printerSettings/printerSettings37.bin?ContentType=application/vnd.openxmlformats-officedocument.spreadsheetml.printerSettings">
        <DigestMethod Algorithm="http://www.w3.org/2001/04/xmlenc#sha256"/>
        <DigestValue>aAVyG3k+zl7YnITtI5+JxTP24xVkaLfE8NDj5dja668=</DigestValue>
      </Reference>
      <Reference URI="/xl/printerSettings/printerSettings38.bin?ContentType=application/vnd.openxmlformats-officedocument.spreadsheetml.printerSettings">
        <DigestMethod Algorithm="http://www.w3.org/2001/04/xmlenc#sha256"/>
        <DigestValue>MQlCPjAocRbfCzMg01+xeJ2R0juDKCTD55BjKfpgycg=</DigestValue>
      </Reference>
      <Reference URI="/xl/printerSettings/printerSettings39.bin?ContentType=application/vnd.openxmlformats-officedocument.spreadsheetml.printerSettings">
        <DigestMethod Algorithm="http://www.w3.org/2001/04/xmlenc#sha256"/>
        <DigestValue>MQlCPjAocRbfCzMg01+xeJ2R0juDKCTD55BjKfpgycg=</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40.bin?ContentType=application/vnd.openxmlformats-officedocument.spreadsheetml.printerSettings">
        <DigestMethod Algorithm="http://www.w3.org/2001/04/xmlenc#sha256"/>
        <DigestValue>7rknwDrXT5i/8QUrP0pOW7zYPYRNRP6crD3RDhvbvX4=</DigestValue>
      </Reference>
      <Reference URI="/xl/printerSettings/printerSettings41.bin?ContentType=application/vnd.openxmlformats-officedocument.spreadsheetml.printerSettings">
        <DigestMethod Algorithm="http://www.w3.org/2001/04/xmlenc#sha256"/>
        <DigestValue>yafQoiqsHuJ5rXk4BhhOpeF5HDflrPmt4ejQBVK8Sy4=</DigestValue>
      </Reference>
      <Reference URI="/xl/printerSettings/printerSettings42.bin?ContentType=application/vnd.openxmlformats-officedocument.spreadsheetml.printerSettings">
        <DigestMethod Algorithm="http://www.w3.org/2001/04/xmlenc#sha256"/>
        <DigestValue>fmxrK90eyCz98CWMVqt+ZBlXb0e3oGUg+wkgSSKaCmo=</DigestValue>
      </Reference>
      <Reference URI="/xl/printerSettings/printerSettings43.bin?ContentType=application/vnd.openxmlformats-officedocument.spreadsheetml.printerSettings">
        <DigestMethod Algorithm="http://www.w3.org/2001/04/xmlenc#sha256"/>
        <DigestValue>fmxrK90eyCz98CWMVqt+ZBlXb0e3oGUg+wkgSSKaCmo=</DigestValue>
      </Reference>
      <Reference URI="/xl/printerSettings/printerSettings44.bin?ContentType=application/vnd.openxmlformats-officedocument.spreadsheetml.printerSettings">
        <DigestMethod Algorithm="http://www.w3.org/2001/04/xmlenc#sha256"/>
        <DigestValue>jWWxhhVa7vazfmDSyEWBQI1jl9gXdOteC4C/xm0muHY=</DigestValue>
      </Reference>
      <Reference URI="/xl/printerSettings/printerSettings45.bin?ContentType=application/vnd.openxmlformats-officedocument.spreadsheetml.printerSettings">
        <DigestMethod Algorithm="http://www.w3.org/2001/04/xmlenc#sha256"/>
        <DigestValue>fmxrK90eyCz98CWMVqt+ZBlXb0e3oGUg+wkgSSKaCmo=</DigestValue>
      </Reference>
      <Reference URI="/xl/printerSettings/printerSettings46.bin?ContentType=application/vnd.openxmlformats-officedocument.spreadsheetml.printerSettings">
        <DigestMethod Algorithm="http://www.w3.org/2001/04/xmlenc#sha256"/>
        <DigestValue>fmxrK90eyCz98CWMVqt+ZBlXb0e3oGUg+wkgSSKaCmo=</DigestValue>
      </Reference>
      <Reference URI="/xl/printerSettings/printerSettings47.bin?ContentType=application/vnd.openxmlformats-officedocument.spreadsheetml.printerSettings">
        <DigestMethod Algorithm="http://www.w3.org/2001/04/xmlenc#sha256"/>
        <DigestValue>9uxYZU0hwIidX5jq0WKX6o/yeoRZe5FPtMaO8vhMzYo=</DigestValue>
      </Reference>
      <Reference URI="/xl/printerSettings/printerSettings48.bin?ContentType=application/vnd.openxmlformats-officedocument.spreadsheetml.printerSettings">
        <DigestMethod Algorithm="http://www.w3.org/2001/04/xmlenc#sha256"/>
        <DigestValue>hqnMLvZ6XBY2fH1KhK00vJXWuxlSZRWkoKrdKDrIF2Q=</DigestValue>
      </Reference>
      <Reference URI="/xl/printerSettings/printerSettings49.bin?ContentType=application/vnd.openxmlformats-officedocument.spreadsheetml.printerSettings">
        <DigestMethod Algorithm="http://www.w3.org/2001/04/xmlenc#sha256"/>
        <DigestValue>hqnMLvZ6XBY2fH1KhK00vJXWuxlSZRWkoKrdKDrIF2Q=</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50.bin?ContentType=application/vnd.openxmlformats-officedocument.spreadsheetml.printerSettings">
        <DigestMethod Algorithm="http://www.w3.org/2001/04/xmlenc#sha256"/>
        <DigestValue>aKO8XWThzgvGlTVSu23kX37OoqtKGS6PBUkmhsicI1Y=</DigestValue>
      </Reference>
      <Reference URI="/xl/printerSettings/printerSettings51.bin?ContentType=application/vnd.openxmlformats-officedocument.spreadsheetml.printerSettings">
        <DigestMethod Algorithm="http://www.w3.org/2001/04/xmlenc#sha256"/>
        <DigestValue>aKO8XWThzgvGlTVSu23kX37OoqtKGS6PBUkmhsicI1Y=</DigestValue>
      </Reference>
      <Reference URI="/xl/printerSettings/printerSettings52.bin?ContentType=application/vnd.openxmlformats-officedocument.spreadsheetml.printerSettings">
        <DigestMethod Algorithm="http://www.w3.org/2001/04/xmlenc#sha256"/>
        <DigestValue>aKO8XWThzgvGlTVSu23kX37OoqtKGS6PBUkmhsicI1Y=</DigestValue>
      </Reference>
      <Reference URI="/xl/printerSettings/printerSettings53.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AJzHPuZjWFngczH/xsUd62OVqmQdA8sSRt3Y8JhmUCw=</DigestValue>
      </Reference>
      <Reference URI="/xl/printerSettings/printerSettings7.bin?ContentType=application/vnd.openxmlformats-officedocument.spreadsheetml.printerSettings">
        <DigestMethod Algorithm="http://www.w3.org/2001/04/xmlenc#sha256"/>
        <DigestValue>WIlU/ZHx5dKpAP9T6tkIJMZCiqn0pgl4h3bIkmAWkfY=</DigestValue>
      </Reference>
      <Reference URI="/xl/printerSettings/printerSettings8.bin?ContentType=application/vnd.openxmlformats-officedocument.spreadsheetml.printerSettings">
        <DigestMethod Algorithm="http://www.w3.org/2001/04/xmlenc#sha256"/>
        <DigestValue>WMH8+9lUEq7fGDgStPYQw7TtJuluRisYsgxiYLus+n0=</DigestValue>
      </Reference>
      <Reference URI="/xl/printerSettings/printerSettings9.bin?ContentType=application/vnd.openxmlformats-officedocument.spreadsheetml.printerSettings">
        <DigestMethod Algorithm="http://www.w3.org/2001/04/xmlenc#sha256"/>
        <DigestValue>jWWxhhVa7vazfmDSyEWBQI1jl9gXdOteC4C/xm0muHY=</DigestValue>
      </Reference>
      <Reference URI="/xl/sharedStrings.xml?ContentType=application/vnd.openxmlformats-officedocument.spreadsheetml.sharedStrings+xml">
        <DigestMethod Algorithm="http://www.w3.org/2001/04/xmlenc#sha256"/>
        <DigestValue>CPqmYqoSBu6GMEfTvnnMJMeldKrtIUjnSt/90PuxvfU=</DigestValue>
      </Reference>
      <Reference URI="/xl/styles.xml?ContentType=application/vnd.openxmlformats-officedocument.spreadsheetml.styles+xml">
        <DigestMethod Algorithm="http://www.w3.org/2001/04/xmlenc#sha256"/>
        <DigestValue>t6eujjJNWY7T9smlK1EdCnUtbUe0gTMqXSsHlnuMN5I=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ZdREfhQ7povcqFESS7k/mO2p01fCVys2yrE1Q6B/R/8=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lf4MaydvtemHApG8dm3cJE7X2zkot6Fx4FnWZpESyZM=</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n9SYMQLXlYsbGROl9LdTmBU71QSHMxgmc/mOn0wsFJU=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Yp9r+yplkXTAvbN038YBoBzXQLsbbrkAJ7YjwVVcvlg=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5zjR9tB7kyXidklmorUCkB0PBpqWj43yDsJCt/plN9I=</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jqJDfgOJvnkX8g2XdD4LcfGxwxpoLS6W9+NB3hkOn+M=</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2GHFYUhQSCCcs52VtEG2NTTwILuZT2usTdyJ4ylkvpQ=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k5ZWfMIYDrH8at0vyBwtwjeQba/zkhm0soaAhll2xXE=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qQKJOtaPQAOk3vNQ+PocG15fj4RSj8NuvmLcEhuf15U=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kWPS1SRzSgEICvK8kK+2yygytV5U3QazQlpJT6IxPs4=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H73kvkwNpiwySPGVJnWFjy5YYsebB9+OvV6xV93WC7I=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p7nrZjkNY5L8Yyx6Jhte5FYsJdtep9Y12fFXNPMDWVM=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u2dQ7QCJ2w3S0Cev//8GxRJRp7ZzonaodaoxU+ClKhc=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gHI5WuzeFdRduLVvc7a0ya9i7qThoRgxOydpTLd5DSs=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wW4tcuFZ2P6uss0ybP3qOGlPIINGpG4D3T5+6yQXfr4=</DigestValue>
      </Reference>
      <Reference URI="/xl/worksheets/sheet1.xml?ContentType=application/vnd.openxmlformats-officedocument.spreadsheetml.worksheet+xml">
        <DigestMethod Algorithm="http://www.w3.org/2001/04/xmlenc#sha256"/>
        <DigestValue>0W5dFZmH+dhZfymGLXXygtHNDAH18apewPwFdfsD9mE=</DigestValue>
      </Reference>
      <Reference URI="/xl/worksheets/sheet10.xml?ContentType=application/vnd.openxmlformats-officedocument.spreadsheetml.worksheet+xml">
        <DigestMethod Algorithm="http://www.w3.org/2001/04/xmlenc#sha256"/>
        <DigestValue>Xkppc1c9sI/LDw+ydWZVWoBjEPo7PLR2rXt2xJq8Njc=</DigestValue>
      </Reference>
      <Reference URI="/xl/worksheets/sheet11.xml?ContentType=application/vnd.openxmlformats-officedocument.spreadsheetml.worksheet+xml">
        <DigestMethod Algorithm="http://www.w3.org/2001/04/xmlenc#sha256"/>
        <DigestValue>W92JQIPAw6Xtqtdl7WDUZNqd4/fNcHAxqsraW+hPTLg=</DigestValue>
      </Reference>
      <Reference URI="/xl/worksheets/sheet12.xml?ContentType=application/vnd.openxmlformats-officedocument.spreadsheetml.worksheet+xml">
        <DigestMethod Algorithm="http://www.w3.org/2001/04/xmlenc#sha256"/>
        <DigestValue>xWzW6iBRdrWVl4opBPTJHM0xOGMFT+IG40HZYtTDsgs=</DigestValue>
      </Reference>
      <Reference URI="/xl/worksheets/sheet13.xml?ContentType=application/vnd.openxmlformats-officedocument.spreadsheetml.worksheet+xml">
        <DigestMethod Algorithm="http://www.w3.org/2001/04/xmlenc#sha256"/>
        <DigestValue>/j0qzYNMRrM/KYiB/K7X76RRZUyM4rF1F4KxNIKKVPI=</DigestValue>
      </Reference>
      <Reference URI="/xl/worksheets/sheet14.xml?ContentType=application/vnd.openxmlformats-officedocument.spreadsheetml.worksheet+xml">
        <DigestMethod Algorithm="http://www.w3.org/2001/04/xmlenc#sha256"/>
        <DigestValue>x3lOwsGbYspDHASpcWQdE+l54mGmA06R2vPVMptk6qw=</DigestValue>
      </Reference>
      <Reference URI="/xl/worksheets/sheet15.xml?ContentType=application/vnd.openxmlformats-officedocument.spreadsheetml.worksheet+xml">
        <DigestMethod Algorithm="http://www.w3.org/2001/04/xmlenc#sha256"/>
        <DigestValue>sypy8A+xqMUvzbyTt/NvLEDx0FJRPr7BwHrIN/7hrps=</DigestValue>
      </Reference>
      <Reference URI="/xl/worksheets/sheet16.xml?ContentType=application/vnd.openxmlformats-officedocument.spreadsheetml.worksheet+xml">
        <DigestMethod Algorithm="http://www.w3.org/2001/04/xmlenc#sha256"/>
        <DigestValue>fhTAWYwlRGwcJW8iDsbk+UPsN4fEwIwSKlTPtRcqSqI=</DigestValue>
      </Reference>
      <Reference URI="/xl/worksheets/sheet17.xml?ContentType=application/vnd.openxmlformats-officedocument.spreadsheetml.worksheet+xml">
        <DigestMethod Algorithm="http://www.w3.org/2001/04/xmlenc#sha256"/>
        <DigestValue>+l7yeJi1qcOaOFh8PcTXsXu7BF4MJ0MGv2J9HomvAbw=</DigestValue>
      </Reference>
      <Reference URI="/xl/worksheets/sheet2.xml?ContentType=application/vnd.openxmlformats-officedocument.spreadsheetml.worksheet+xml">
        <DigestMethod Algorithm="http://www.w3.org/2001/04/xmlenc#sha256"/>
        <DigestValue>ACuot94TS3YrOQ6Re9FnQKALy10RtHOpoyy0YXxcmDk=</DigestValue>
      </Reference>
      <Reference URI="/xl/worksheets/sheet3.xml?ContentType=application/vnd.openxmlformats-officedocument.spreadsheetml.worksheet+xml">
        <DigestMethod Algorithm="http://www.w3.org/2001/04/xmlenc#sha256"/>
        <DigestValue>sLylNUM7qguiFLXSqc4y/Y0mkfFV6f4vHkq7jGpc8y0=</DigestValue>
      </Reference>
      <Reference URI="/xl/worksheets/sheet4.xml?ContentType=application/vnd.openxmlformats-officedocument.spreadsheetml.worksheet+xml">
        <DigestMethod Algorithm="http://www.w3.org/2001/04/xmlenc#sha256"/>
        <DigestValue>nxXNArW8yXAB/uaLm93Y3bZct1jL8Hu/rvTebRwCSY4=</DigestValue>
      </Reference>
      <Reference URI="/xl/worksheets/sheet5.xml?ContentType=application/vnd.openxmlformats-officedocument.spreadsheetml.worksheet+xml">
        <DigestMethod Algorithm="http://www.w3.org/2001/04/xmlenc#sha256"/>
        <DigestValue>OsqpRxRIq4m4YJpTHjESC84I13WfTD2DJLCV+nGFGsU=</DigestValue>
      </Reference>
      <Reference URI="/xl/worksheets/sheet6.xml?ContentType=application/vnd.openxmlformats-officedocument.spreadsheetml.worksheet+xml">
        <DigestMethod Algorithm="http://www.w3.org/2001/04/xmlenc#sha256"/>
        <DigestValue>7hXUe2+7dhu3TaSB/vrWTRxWjGrRxBMUCdDNtwx0ZP4=</DigestValue>
      </Reference>
      <Reference URI="/xl/worksheets/sheet7.xml?ContentType=application/vnd.openxmlformats-officedocument.spreadsheetml.worksheet+xml">
        <DigestMethod Algorithm="http://www.w3.org/2001/04/xmlenc#sha256"/>
        <DigestValue>iSHAjClCuM6vjvjgO5B0H5RyZ41Sj9/wWRUXe2Nc35k=</DigestValue>
      </Reference>
      <Reference URI="/xl/worksheets/sheet8.xml?ContentType=application/vnd.openxmlformats-officedocument.spreadsheetml.worksheet+xml">
        <DigestMethod Algorithm="http://www.w3.org/2001/04/xmlenc#sha256"/>
        <DigestValue>NhwVXlG2Vpt8VgJY5GS0K/RQririx3nRiOB6zLQ7heQ=</DigestValue>
      </Reference>
      <Reference URI="/xl/worksheets/sheet9.xml?ContentType=application/vnd.openxmlformats-officedocument.spreadsheetml.worksheet+xml">
        <DigestMethod Algorithm="http://www.w3.org/2001/04/xmlenc#sha256"/>
        <DigestValue>DTDXgmgxKtH54Ne9/gyDgbOn7shIsCNmikFKjGBA5QA=</DigestValue>
      </Reference>
    </Manifest>
    <SignatureProperties>
      <SignatureProperty Id="idSignatureTime" Target="#idPackageSignature">
        <mdssi:SignatureTime xmlns:mdssi="http://schemas.openxmlformats.org/package/2006/digital-signature">
          <mdssi:Format>YYYY-MM-DDThh:mm:ssTZD</mdssi:Format>
          <mdssi:Value>2021-05-31T22:50:52Z</mdssi:Value>
        </mdssi:SignatureTime>
      </SignatureProperty>
    </SignatureProperties>
  </Object>
  <Object Id="idOfficeObject">
    <SignatureProperties>
      <SignatureProperty Id="idOfficeV1Details" Target="#idPackageSignature">
        <SignatureInfoV1 xmlns="http://schemas.microsoft.com/office/2006/digsig">
          <SetupID>{503A0123-E613-4DC8-BD16-FB46730805A7}</SetupID>
          <SignatureText>William Daniel Kent Rodriguez</SignatureText>
          <SignatureImage/>
          <SignatureComments/>
          <WindowsVersion>10.0</WindowsVersion>
          <OfficeVersion>16.0</OfficeVersion>
          <ApplicationVersion>16.0</ApplicationVersion>
          <Monitors>3</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2021-05-31T22:50:52Z</xd:SigningTime>
          <xd:SigningCertificate>
            <xd:Cert>
              <xd:CertDigest>
                <DigestMethod Algorithm="http://www.w3.org/2001/04/xmlenc#sha256"/>
                <DigestValue>4ccKHAODzvN3MVCIgLXc1X1baBSUWqRt8rpRg+v3OBE=</DigestValue>
              </xd:CertDigest>
              <xd:IssuerSerial>
                <X509IssuerName>CN=Communications Server</X509IssuerName>
                <X509SerialNumber>544049836723811136486595</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ZIgAAYhEAACBFTUYAAAEAkBkAAJoAAAAGAAAAAAAAAAAAAAAAAAAAVgUAAAADAADcAQAACwEAAAAAAAAAAAAAAAAAAGBDBwD4E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CHpMxd+H8AABMAFAAAAAAAyD37Xfh/AAAgQruv+H8AAKykzF34fwAAAAAAAAAAAAAgQruv+H8AABm3HSdUAAAAAAAAAAAAAADrhO7e8N0AANNnRl34fwAASAAAAAAAAABkKftd+H8AAIABBF74fwAAgCv7XQAAAAABAAAAAAAAAMg9+134fwAAAAC7r/h/AAAAAAAAAAAAAAAAAABUAAAAsaclr/h/AAAAAAAAAAAAAAAAAAAAAAAAsNuVaC4CAAB4uR0nVAAAAHALAAAAAAAAAAAAAAAAAAAAAAAAAAAAAAAAAAAAAAAA8LgdJ1QAAACnnMxdZHYACAAAAAAlAAAADAAAAAEAAAAYAAAADAAAAAAAAAISAAAADAAAAAEAAAAeAAAAGAAAAMMAAAAEAAAA9wAAABEAAAAlAAAADAAAAAEAAABUAAAAhAAAAMQAAAAEAAAA9QAAABAAAAABAAAAlGILQgAQC0LEAAAABAAAAAkAAABMAAAAAAAAAAAAAAAAAAAA//////////9gAAAAMwAxAC8ANQ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FwAAAC43jyv+H8AAAkAAAABAAAASK5Ir/h/AAAAAAAAAAAAAAAAAAAAAAAAEQAAABEAAADo4R0nVAAAAAAAAAAAAAAAAAAAAAAAAADb7O7e8N0AAAAAAAAAAAAA/////1QAAAAAAAAAAAAAALDblWguAgAAUOEdJwAAAADwWDxsLgIAAAcAAAAAAAAAEMWWaC4CAACM4B0nVAAAAODgHSdUAAAAsaclr/h/AAARAAAALgIAADO0qZgAAAAAYJDocC4CAAAAv+ppLgIAAIzgHSdUAAAABwAAAFQAAAAAAAAAAAAAAAAAAAAAAAAAAAAAAAAAAABwAQRe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LjePK/4fwAAwISKXy4CAABIrkiv+H8AAAAAAAAAAAAAAAAAAAAAAACg0mNuLgIAAAIAAAAAAAAAAAAAAAAAAAAAAAAAAAAAAPuE797w3QAAEEeKXy4CAADgDXR4LgIAAAAAAAAAAAAAsNuVaC4CAACIuRwnAAAAAOD///8AAAAABgAAAAAAAAAHAAAAAAAAAKy4HCdUAAAAALkcJ1QAAACxpyWv+H8AAP////8AAAAAOCNBXQAAAAD+//////////+gQV34fwAArLgcJ1QAAAAGAAAA+H8AAAAAAAAAAAAAAAAAAAAAAAAAAAAAAAAAAPTLba9kdgAIAAAAACUAAAAMAAAAAwAAABgAAAAMAAAAAAAAAhIAAAAMAAAAAQAAABYAAAAMAAAACAAAAFQAAABUAAAACgAAACcAAAAeAAAASgAAAAEAAACUYgtCABALQg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4AAABHAAAAKQAAADMAAADGAAAAFQAAACEA8AAAAAAAAAAAAAAAgD8AAAAAAAAAAAAAgD8AAAAAAAAAAAAAAAAAAAAAAAAAAAAAAAAAAAAAAAAAACUAAAAMAAAAAAAAgCgAAAAMAAAABAAAAFIAAABwAQAABAAAAPD///8AAAAAAAAAAAAAAACQAQAAAAAAAQAAAABzAGUAZwBvAGUAIAB1AGkAAAAAAAAAAAAAAAAAAAAAAAAAAAAAAAAAAAAAAAAAAAAAAAAAAAAAAAAAAAAAAAAAAAAAAAAAAAAAAAAAuN48r/h/AAAAAKxdLgIAAEiuSK/4fwAAAAAAAAAAAAAAAAAAAAAAALDi+3QuAgAABgAAAPh/AAAAAAAAAAAAAAAAAAAAAAAAW4Tv3vDdAAABAAAAAAAAAAIAAAAuAgAAAAAAAAAAAACw25VoLgIAAOi4HCcAAAAA8P///wAAAAAJAAAAAAAAAAcAAAAAAAAADLgcJ1QAAABguBwnVAAAALGnJa/4fwAAAAAAAAAAAADo+TxdAAAAAAjQcV34fwAA4LccJ1QAAAAMuBwnVAAAAAkAAAAAAAAAAAAAAAAAAAAAAAAAAAAAAAAAAAAAAAAA9Mttr2R2AAgAAAAAJQAAAAwAAAAEAAAAGAAAAAwAAAAAAAACEgAAAAwAAAABAAAAHgAAABgAAAApAAAAMwAAAO8AAABIAAAAJQAAAAwAAAAEAAAAVAAAAPwAAAAqAAAAMwAAAO0AAABHAAAAAQAAAJRiC0IAEAtCKgAAADMAAAAdAAAATAAAAAAAAAAAAAAAAAAAAP//////////iAAAAFcAaQBsAGwAaQBhAG0AIABEAGEAbgBpAGUAbAAgAEsAZQBuAHQAIABSAG8AZAByAGkAZwAuAC4ALgAAAA8AAAAEAAAABAAAAAQAAAAEAAAACAAAAA4AAAAEAAAACwAAAAgAAAAJAAAABAAAAAgAAAAEAAAABAAAAAkAAAAIAAAACQAAAAUAAAAEAAAACgAAAAkAAAAJAAAABgAAAAQAAAAJ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wAAABgAAAAFAAAAAAAAAP///wAAAAAAJQAAAAwAAAAFAAAATAAAAGQAAAAJAAAAYAAAAPYAAABsAAAACQAAAGAAAADuAAAADQAAACEA8AAAAAAAAAAAAAAAgD8AAAAAAAAAAAAAgD8AAAAAAAAAAAAAAAAAAAAAAAAAAAAAAAAAAAAAAAAAACUAAAAMAAAAAAAAgCgAAAAMAAAABQAAACcAAAAYAAAABQAAAAAAAAD///8AAAAAACUAAAAMAAAABQAAAEwAAABkAAAACQAAAHAAAADTAAAAfAAAAAkAAABwAAAAywAAAA0AAAAhAPAAAAAAAAAAAAAAAIA/AAAAAAAAAAAAAIA/AAAAAAAAAAAAAAAAAAAAAAAAAAAAAAAAAAAAAAAAAAAlAAAADAAAAAAAAIAoAAAADAAAAAUAAAAlAAAADAAAAAEAAAAYAAAADAAAAAAAAAISAAAADAAAAAEAAAAWAAAADAAAAAAAAABUAAAALAEAAAoAAABwAAAA0gAAAHwAAAABAAAAlGILQgAQC0IKAAAAcAAAACUAAABMAAAABAAAAAkAAABwAAAA1AAAAH0AAACYAAAARgBpAHIAbQBhAGQAbwAgAHAAbwByADoAIAB3AGkAbABsAGkAYQBtAC4AawBlAG4AdABAAGkAdABhAHUALgBjAG8AbQAuAHAAeQAAAAYAAAADAAAABAAAAAkAAAAGAAAABwAAAAcAAAADAAAABwAAAAcAAAAEAAAAAwAAAAMAAAAJAAAAAwAAAAMAAAADAAAAAwAAAAYAAAAJAAAAAwAAAAYAAAAGAAAABwAAAAQAAAALAAAAAwAAAAQAAAAGAAAABwAAAAMAAAAFAAAABwAAAAkAAAADAAAABwAAAAUAAAAWAAAADAAAAAAAAAAlAAAADAAAAAIAAAAOAAAAFAAAAAAAAAAQAAAAFAAAAA==</Object>
  <Object Id="idInvalidSigLnImg">AQAAAGwAAAAAAAAAAAAAAP8AAAB/AAAAAAAAAAAAAADZIgAAYhEAACBFTUYAAAEAMB0AAKAAAAAGAAAAAAAAAAAAAAAAAAAAVgUAAAADAADcAQAACwEAAAAAAAAAAAAAAAAAAGBDBwD4E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TMAAAAAfqbJd6PIeqDCQFZ4JTd0Lk/HMVPSGy5uFiE4GypVJ0KnHjN9AAABLQAAAACcz+7S6ffb7fnC0t1haH0hMm8aLXIuT8ggOIwoRKslP58cK08AAAFlAAAAAMHg9P///////////+bm5k9SXjw/SzBRzTFU0y1NwSAyVzFGXwEBAv6u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h6TMXfh/AAATABQAAAAAAMg9+134fwAAIEK7r/h/AACspMxd+H8AAAAAAAAAAAAAIEK7r/h/AAAZtx0nVAAAAAAAAAAAAAAA64Tu3vDdAADTZ0Zd+H8AAEgAAAAAAAAAZCn7Xfh/AACAAQRe+H8AAIAr+10AAAAAAQAAAAAAAADIPftd+H8AAAAAu6/4fwAAAAAAAAAAAAAAAAAAVAAAALGnJa/4fwAAAAAAAAAAAAAAAAAAAAAAALDblWguAgAAeLkdJ1QAAABwCwAAAAAAAAAAAAAAAAAAAAAAAAAAAAAAAAAAAAAAAPC4HSdUAAAAp5zMXWR2AAgAAAAAJQAAAAwAAAABAAAAGAAAAAwAAAD/AAACEgAAAAwAAAABAAAAHgAAABgAAAAiAAAABAAAAHIAAAARAAAAJQAAAAwAAAABAAAAVAAAAKgAAAAjAAAABAAAAHAAAAAQAAAAAQAAAJRiC0IAEAtC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BcAAAAuN48r/h/AAAJAAAAAQAAAEiuSK/4fwAAAAAAAAAAAAAAAAAAAAAAABEAAAARAAAA6OEdJ1QAAAAAAAAAAAAAAAAAAAAAAAAA2+zu3vDdAAAAAAAAAAAAAP////9UAAAAAAAAAAAAAACw25VoLgIAAFDhHScAAAAA8Fg8bC4CAAAHAAAAAAAAABDFlmguAgAAjOAdJ1QAAADg4B0nVAAAALGnJa/4fwAAEQAAAC4CAAAztKmYAAAAAGCQ6HAuAgAAAL/qaS4CAACM4B0nVAAAAAcAAABUAAAAAAAAAAAAAAAAAAAAAAAAAAAAAAAAAAAAcAEEX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C43jyv+H8AAMCEil8uAgAASK5Ir/h/AAAAAAAAAAAAAAAAAAAAAAAAoNJjbi4CAAACAAAAAAAAAAAAAAAAAAAAAAAAAAAAAAD7hO/e8N0AABBHil8uAgAA4A10eC4CAAAAAAAAAAAAALDblWguAgAAiLkcJwAAAADg////AAAAAAYAAAAAAAAABwAAAAAAAACsuBwnVAAAAAC5HCdUAAAAsaclr/h/AAD/////AAAAADgjQV0AAAAA/v//////////oEFd+H8AAKy4HCdUAAAABgAAAPh/AAAAAAAAAAAAAAAAAAAAAAAAAAAAAAAAAAD0y22vZHYACAAAAAAlAAAADAAAAAMAAAAYAAAADAAAAAAAAAISAAAADAAAAAEAAAAWAAAADAAAAAgAAABUAAAAVAAAAAoAAAAnAAAAHgAAAEoAAAABAAAAlGILQgAQC0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uAAAARwAAACkAAAAzAAAAxgAAABUAAAAhAPAAAAAAAAAAAAAAAIA/AAAAAAAAAAAAAIA/AAAAAAAAAAAAAAAAAAAAAAAAAAAAAAAAAAAAAAAAAAAlAAAADAAAAAAAAIAoAAAADAAAAAQAAABSAAAAcAEAAAQAAADw////AAAAAAAAAAAAAAAAkAEAAAAAAAEAAAAAcwBlAGcAbwBlACAAdQBpAAAAAAAAAAAAAAAAAAAAAAAAAAAAAAAAAAAAAAAAAAAAAAAAAAAAAAAAAAAAAAAAAAAAAAAAAAAAAAAAALjePK/4fwAAAACsXS4CAABIrkiv+H8AAAAAAAAAAAAAAAAAAAAAAACw4vt0LgIAAAYAAAD4fwAAAAAAAAAAAAAAAAAAAAAAAFuE797w3QAAAQAAAAAAAAACAAAALgIAAAAAAAAAAAAAsNuVaC4CAADouBwnAAAAAPD///8AAAAACQAAAAAAAAAHAAAAAAAAAAy4HCdUAAAAYLgcJ1QAAACxpyWv+H8AAAAAAAAAAAAA6Pk8XQAAAAAI0HFd+H8AAOC3HCdUAAAADLgcJ1QAAAAJAAAAAAAAAAAAAAAAAAAAAAAAAAAAAAAAAAAAAAAAAPTLba9kdgAIAAAAACUAAAAMAAAABAAAABgAAAAMAAAAAAAAAhIAAAAMAAAAAQAAAB4AAAAYAAAAKQAAADMAAADvAAAASAAAACUAAAAMAAAABAAAAFQAAAD8AAAAKgAAADMAAADtAAAARwAAAAEAAACUYgtCABALQioAAAAzAAAAHQAAAEwAAAAAAAAAAAAAAAAAAAD//////////4gAAABXAGkAbABsAGkAYQBtACAARABhAG4AaQBlAGwAIABLAGUAbgB0ACAAUgBvAGQAcgBpAGcALgAuAC4AAAAPAAAABAAAAAQAAAAEAAAABAAAAAgAAAAOAAAABAAAAAsAAAAIAAAACQAAAAQAAAAIAAAABAAAAAQAAAAJAAAACAAAAAkAAAAFAAAABAAAAAoAAAAJAAAACQAAAAYAAAAEAAAACQ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cAAAAYAAAABQAAAAAAAAD///8AAAAAACUAAAAMAAAABQAAAEwAAABkAAAACQAAAGAAAAD2AAAAbAAAAAkAAABgAAAA7gAAAA0AAAAhAPAAAAAAAAAAAAAAAIA/AAAAAAAAAAAAAIA/AAAAAAAAAAAAAAAAAAAAAAAAAAAAAAAAAAAAAAAAAAAlAAAADAAAAAAAAIAoAAAADAAAAAUAAAAnAAAAGAAAAAUAAAAAAAAA////AAAAAAAlAAAADAAAAAUAAABMAAAAZAAAAAkAAABwAAAA0wAAAHwAAAAJAAAAcAAAAMsAAAANAAAAIQDwAAAAAAAAAAAAAACAPwAAAAAAAAAAAACAPwAAAAAAAAAAAAAAAAAAAAAAAAAAAAAAAAAAAAAAAAAAJQAAAAwAAAAAAACAKAAAAAwAAAAFAAAAJQAAAAwAAAABAAAAGAAAAAwAAAAAAAACEgAAAAwAAAABAAAAFgAAAAwAAAAAAAAAVAAAACwBAAAKAAAAcAAAANIAAAB8AAAAAQAAAJRiC0IAEAtCCgAAAHAAAAAlAAAATAAAAAQAAAAJAAAAcAAAANQAAAB9AAAAmAAAAEYAaQByAG0AYQBkAG8AIABwAG8AcgA6ACAAdwBpAGwAbABpAGEAbQAuAGsAZQBuAHQAQABpAHQAYQB1AC4AYwBvAG0ALgBwAHkAAAAGAAAAAwAAAAQAAAAJAAAABgAAAAcAAAAHAAAAAwAAAAcAAAAHAAAABAAAAAMAAAADAAAACQAAAAMAAAADAAAAAwAAAAMAAAAGAAAACQAAAAMAAAAGAAAABgAAAAcAAAAEAAAACwAAAAMAAAAEAAAABgAAAAcAAAADAAAABQAAAAcAAAAJAAAAAwAAAAcAAAAF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4lJmEWyS15vU9q4SpxVZjBJ3WHY4WgxJdYCC+MD7CM4=</DigestValue>
    </Reference>
    <Reference Type="http://www.w3.org/2000/09/xmldsig#Object" URI="#idOfficeObject">
      <DigestMethod Algorithm="http://www.w3.org/2001/04/xmlenc#sha256"/>
      <DigestValue>PI10ktxM5kmrDL2bRxPLKFliVzeBX/plnshxx2rrAJc=</DigestValue>
    </Reference>
    <Reference Type="http://uri.etsi.org/01903#SignedProperties" URI="#idSignedProperties">
      <Transforms>
        <Transform Algorithm="http://www.w3.org/TR/2001/REC-xml-c14n-20010315"/>
      </Transforms>
      <DigestMethod Algorithm="http://www.w3.org/2001/04/xmlenc#sha256"/>
      <DigestValue>uzSmf05r19imk7MR1/L61FQvzaM1EfFBwJNm3N+SIT0=</DigestValue>
    </Reference>
    <Reference Type="http://www.w3.org/2000/09/xmldsig#Object" URI="#idValidSigLnImg">
      <DigestMethod Algorithm="http://www.w3.org/2001/04/xmlenc#sha256"/>
      <DigestValue>PgQGEqOjfGHOZQGM4TVCcBqQsalUaxzIiYb97ZHYfxk=</DigestValue>
    </Reference>
    <Reference Type="http://www.w3.org/2000/09/xmldsig#Object" URI="#idInvalidSigLnImg">
      <DigestMethod Algorithm="http://www.w3.org/2001/04/xmlenc#sha256"/>
      <DigestValue>lBm/JhEb+/4dW/A+davMzqiwhN7mNyicWQW+qD8j5Yc=</DigestValue>
    </Reference>
  </SignedInfo>
  <SignatureValue>chBQlM0GmOJNcGrDvA0R5Xmn2Sm2Q6W64/hVTqVURxoHrUTnWgwzZce7oUjD/sv/OmnNefkgEBxK
dYUpRnTSAlFSLAOOFd5xXE4NViIUkHpEDaVji/fyIEfvV+qPnTNDTNBSKuLKaKYW6e9PDDQ+xSda
zG/biL7ye5T0pePycZGCQZZEik5GF5KwZWUf+VVwba0tiUJPJpwVmgya3nDwrmqxQn3f7u8c0fj4
DMJBxA6g+hoDpy2nx0t61u+rNj/Thfnb9WpwDfoHpu0FDd4ZscXmrWzjTWSE04G/5MwV/DFXNZh9
h0KXle1TqpHm4ceodGvLfhpJj2G1S/q52sMdKQ==</SignatureValue>
  <KeyInfo>
    <X509Data>
      <X509Certificate>MIIHxDCCBaygAwIBAgIQfPQ7zdQyS15fhbWjjokOkTANBgkqhkiG9w0BAQsFADBPMRcwFQYDVQQFEw5SVUMgODAwODAwOTktMDELMAkGA1UEBhMCUFkxETAPBgNVBAoMCFZJVCBTLkEuMRQwEgYDVQQDEwtDQS1WSVQgUy5BLjAeFw0yMDEwMTMxNDExNDdaFw0yMjEwMTMxNDExNDdaMIGZMRIwEAYDVQQqDAlBTEVKQU5EUk8xFTATBgNVBAQMDEdPTUVaIEFCRU5URTESMBAGA1UEBRMJQ0kxNDMyMTIxMR8wHQYDVQQDDBZBTEVKQU5EUk8gR09NRVogQUJFTlRFMREwDwYDVQQLDAhGSVJNQSBGMjEXMBUGA1UECgwOUEVSU09OQSBGSVNJQ0ExCzAJBgNVBAYTAlBZMIIBIjANBgkqhkiG9w0BAQEFAAOCAQ8AMIIBCgKCAQEAuD+jrEBFOhJci1Asl32JXXGU36Mj8sJEk5yiK7sbCAfJgfB18JnDVowPu72+pPdSXp86DYlikNlV58w+oF0MwJupkI7z8QVFmNA3XiNsDq4xM2BJqHKpEy+1ml7z+ZyHJUnW3KehsdnLUYUJyb+UHw/xVQSb8V7+4idCZWG7Q07V1x9QMUEFkpGUb9C2WnAwdH4V4l8e1hlPfeY6ARpeY9jY9+puRsB9SKP5OCmfZcB0SuQXJjfSf4Tsd+IMRTsDy4PZF0Jk70GqcTnhfLPwWjatV4Urgf99E1G+gj4cNP6GwIge8MB/Q6SarNZmA9j9K+NEs8POwwXqVwKbtz3PjQIDAQABo4IDTzCCA0swDAYDVR0TAQH/BAIwADAOBgNVHQ8BAf8EBAMCBeAwLAYDVR0lAQH/BCIwIAYIKwYBBQUHAwQGCCsGAQUFBwMCBgorBgEEAYI3FAICMB0GA1UdDgQWBBT7XSpDZ08mpw1aBXJo7fNbo3v1A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UGA1UdEQQeMByBGkFMRUpBTkRSTy5HT01FWkF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Hp6nrFUhKkc1smMDySvjFdapNgrjq11lcZSgIZ/wH6XD6cYm14bPZVIel/jUprng2bX2esQ94Lc3rJgu2kEbHrVidWDWj/LZSkB4/xgE0Cb6glXQWuUhs2MV8zJ7Vdfpf+QS6tiwFIgu7HEUqbOvnWV9IcbyJizY5c2iRnV1hJsneROHzDcBhKlwkpynMtQBpX//r26ziFYIuEnY1heZ7M5rXJ5II9UIVx7X5fWJpjP060zzrk4uYIP1kAt83ZEWj75z8JVCuf64X1lJWQJgVwn/OR2f8FvQITztEF+JW6HOy0kdIGDZFXZxLBppz2cqQQrYX6EBTOqzJHHGnNsCIxW7eixv2k45nI8ASGTE+lDDyy+A7p8M2hoflXdKFFahLGHS8PYPdk7vlx+6xiIH0b9uh3Il/6oc46rolbw03N398DTvK4IiPrhbHcRpwoQsRu60tOYknvkoc4qkMMFCYz91bIBMRKGmCWK+GbJrY4XygeP7ccH+8uXScnFGKFUb+WHVIRQVIBI8quavpUSpX7hBDfQf0uiim5yHhiLHMMYPpivytiYooBfeS0kWcvxzdqpgZ7XC4pg8ucyNMl7b4YCrg4wtk0ODZ3sO2WBN201oDv+fwMnXOVo+oQcu7GR07YVRo7yQMwzXKsRwNSW4wZ2c0uPjPjDqPzfsjDNXV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SY3DC3fgyCI3azWTmVOZU9nl02xQXn1fLMexB0VXOA8=</DigestValue>
      </Reference>
      <Reference URI="/xl/calcChain.xml?ContentType=application/vnd.openxmlformats-officedocument.spreadsheetml.calcChain+xml">
        <DigestMethod Algorithm="http://www.w3.org/2001/04/xmlenc#sha256"/>
        <DigestValue>KEn6oQttB9dG08CNoA8v6E/akURZSUMjajtppuIWLvc=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Geu9YxzV2ng+1U7mF+WawQWUriWcB191dTc/Rr9RuMc=</DigestValue>
      </Reference>
      <Reference URI="/xl/drawings/drawing2.xml?ContentType=application/vnd.openxmlformats-officedocument.drawing+xml">
        <DigestMethod Algorithm="http://www.w3.org/2001/04/xmlenc#sha256"/>
        <DigestValue>Qv+SYrgFdrngYNXWc4LRWQ1RzcCW6JBVCbXYFqb3oWo=</DigestValue>
      </Reference>
      <Reference URI="/xl/drawings/vmlDrawing1.vml?ContentType=application/vnd.openxmlformats-officedocument.vmlDrawing">
        <DigestMethod Algorithm="http://www.w3.org/2001/04/xmlenc#sha256"/>
        <DigestValue>73i1EWSzqDbvJ66/VhNlC2JRivgf6hCTlMj5IXhwFZk=</DigestValue>
      </Reference>
      <Reference URI="/xl/drawings/vmlDrawing2.vml?ContentType=application/vnd.openxmlformats-officedocument.vmlDrawing">
        <DigestMethod Algorithm="http://www.w3.org/2001/04/xmlenc#sha256"/>
        <DigestValue>wajU3R4znuZ9e9uQmcKCeqrKcCp30kIe2jSjW5IHvXY=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3g7KRoSKAWhK1xlonF044HdQZhZa7GlY5E0akudSB9U=</DigestValue>
      </Reference>
      <Reference URI="/xl/externalLinks/externalLink1.xml?ContentType=application/vnd.openxmlformats-officedocument.spreadsheetml.externalLink+xml">
        <DigestMethod Algorithm="http://www.w3.org/2001/04/xmlenc#sha256"/>
        <DigestValue>anUczHazJVAz7lGSGTN1zCTywtmpE92AKDeGnFreZkE=</DigestValue>
      </Reference>
      <Reference URI="/xl/media/image1.png?ContentType=image/png">
        <DigestMethod Algorithm="http://www.w3.org/2001/04/xmlenc#sha256"/>
        <DigestValue>0To2Nmbhn1nIw3XZhBHLS1mjsgTAp7cVATgokXayBX4=</DigestValue>
      </Reference>
      <Reference URI="/xl/media/image2.jpeg?ContentType=image/jpeg">
        <DigestMethod Algorithm="http://www.w3.org/2001/04/xmlenc#sha256"/>
        <DigestValue>RMupzUXmq++v8ffX+3UxSc/FwJ/cMHTxLdp+Spwuao8=</DigestValue>
      </Reference>
      <Reference URI="/xl/media/image3.emf?ContentType=image/x-emf">
        <DigestMethod Algorithm="http://www.w3.org/2001/04/xmlenc#sha256"/>
        <DigestValue>WxEDpoGIPwy3P7Dl+w9c1WjC+cQkTlTEf5F77ZVNTFg=</DigestValue>
      </Reference>
      <Reference URI="/xl/media/image4.png?ContentType=image/png">
        <DigestMethod Algorithm="http://www.w3.org/2001/04/xmlenc#sha256"/>
        <DigestValue>3FigSMmUZ/3mS7++2vROCvpEegevwpVYA85DqydJrBo=</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WMH8+9lUEq7fGDgStPYQw7TtJuluRisYsgxiYLus+n0=</DigestValue>
      </Reference>
      <Reference URI="/xl/printerSettings/printerSettings11.bin?ContentType=application/vnd.openxmlformats-officedocument.spreadsheetml.printerSettings">
        <DigestMethod Algorithm="http://www.w3.org/2001/04/xmlenc#sha256"/>
        <DigestValue>WMH8+9lUEq7fGDgStPYQw7TtJuluRisYsgxiYLus+n0=</DigestValue>
      </Reference>
      <Reference URI="/xl/printerSettings/printerSettings12.bin?ContentType=application/vnd.openxmlformats-officedocument.spreadsheetml.printerSettings">
        <DigestMethod Algorithm="http://www.w3.org/2001/04/xmlenc#sha256"/>
        <DigestValue>HeMXh0BvJ5EJgLU/vDhAs8Wted+7ofJnylrfXHCWHDg=</DigestValue>
      </Reference>
      <Reference URI="/xl/printerSettings/printerSettings13.bin?ContentType=application/vnd.openxmlformats-officedocument.spreadsheetml.printerSettings">
        <DigestMethod Algorithm="http://www.w3.org/2001/04/xmlenc#sha256"/>
        <DigestValue>TaA6KX/SRWPpmiasS8KGCRFI/mFTpQlGqiM07LbibG8=</DigestValue>
      </Reference>
      <Reference URI="/xl/printerSettings/printerSettings14.bin?ContentType=application/vnd.openxmlformats-officedocument.spreadsheetml.printerSettings">
        <DigestMethod Algorithm="http://www.w3.org/2001/04/xmlenc#sha256"/>
        <DigestValue>iiidokQWiIWjJQ/dFelDgZmBOqfmkhoH/3+VbqXuSZI=</DigestValue>
      </Reference>
      <Reference URI="/xl/printerSettings/printerSettings15.bin?ContentType=application/vnd.openxmlformats-officedocument.spreadsheetml.printerSettings">
        <DigestMethod Algorithm="http://www.w3.org/2001/04/xmlenc#sha256"/>
        <DigestValue>iiidokQWiIWjJQ/dFelDgZmBOqfmkhoH/3+VbqXuSZI=</DigestValue>
      </Reference>
      <Reference URI="/xl/printerSettings/printerSettings16.bin?ContentType=application/vnd.openxmlformats-officedocument.spreadsheetml.printerSettings">
        <DigestMethod Algorithm="http://www.w3.org/2001/04/xmlenc#sha256"/>
        <DigestValue>iiidokQWiIWjJQ/dFelDgZmBOqfmkhoH/3+VbqXuSZI=</DigestValue>
      </Reference>
      <Reference URI="/xl/printerSettings/printerSettings17.bin?ContentType=application/vnd.openxmlformats-officedocument.spreadsheetml.printerSettings">
        <DigestMethod Algorithm="http://www.w3.org/2001/04/xmlenc#sha256"/>
        <DigestValue>yafQoiqsHuJ5rXk4BhhOpeF5HDflrPmt4ejQBVK8Sy4=</DigestValue>
      </Reference>
      <Reference URI="/xl/printerSettings/printerSettings18.bin?ContentType=application/vnd.openxmlformats-officedocument.spreadsheetml.printerSettings">
        <DigestMethod Algorithm="http://www.w3.org/2001/04/xmlenc#sha256"/>
        <DigestValue>aKO8XWThzgvGlTVSu23kX37OoqtKGS6PBUkmhsicI1Y=</DigestValue>
      </Reference>
      <Reference URI="/xl/printerSettings/printerSettings19.bin?ContentType=application/vnd.openxmlformats-officedocument.spreadsheetml.printerSettings">
        <DigestMethod Algorithm="http://www.w3.org/2001/04/xmlenc#sha256"/>
        <DigestValue>aKO8XWThzgvGlTVSu23kX37OoqtKGS6PBUkmhsicI1Y=</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lmJqjkwxMVW6ROb+g3RiQwDKsLPjTp4XibDyI5FqSNg=</DigestValue>
      </Reference>
      <Reference URI="/xl/printerSettings/printerSettings21.bin?ContentType=application/vnd.openxmlformats-officedocument.spreadsheetml.printerSettings">
        <DigestMethod Algorithm="http://www.w3.org/2001/04/xmlenc#sha256"/>
        <DigestValue>yafQoiqsHuJ5rXk4BhhOpeF5HDflrPmt4ejQBVK8Sy4=</DigestValue>
      </Reference>
      <Reference URI="/xl/printerSettings/printerSettings22.bin?ContentType=application/vnd.openxmlformats-officedocument.spreadsheetml.printerSettings">
        <DigestMethod Algorithm="http://www.w3.org/2001/04/xmlenc#sha256"/>
        <DigestValue>OGD3iF2+l78gTInlDCWFPycZVuHBpUE02raJ/Wr5XCI=</DigestValue>
      </Reference>
      <Reference URI="/xl/printerSettings/printerSettings23.bin?ContentType=application/vnd.openxmlformats-officedocument.spreadsheetml.printerSettings">
        <DigestMethod Algorithm="http://www.w3.org/2001/04/xmlenc#sha256"/>
        <DigestValue>OGD3iF2+l78gTInlDCWFPycZVuHBpUE02raJ/Wr5XCI=</DigestValue>
      </Reference>
      <Reference URI="/xl/printerSettings/printerSettings24.bin?ContentType=application/vnd.openxmlformats-officedocument.spreadsheetml.printerSettings">
        <DigestMethod Algorithm="http://www.w3.org/2001/04/xmlenc#sha256"/>
        <DigestValue>jWWxhhVa7vazfmDSyEWBQI1jl9gXdOteC4C/xm0muHY=</DigestValue>
      </Reference>
      <Reference URI="/xl/printerSettings/printerSettings25.bin?ContentType=application/vnd.openxmlformats-officedocument.spreadsheetml.printerSettings">
        <DigestMethod Algorithm="http://www.w3.org/2001/04/xmlenc#sha256"/>
        <DigestValue>aAVyG3k+zl7YnITtI5+JxTP24xVkaLfE8NDj5dja668=</DigestValue>
      </Reference>
      <Reference URI="/xl/printerSettings/printerSettings26.bin?ContentType=application/vnd.openxmlformats-officedocument.spreadsheetml.printerSettings">
        <DigestMethod Algorithm="http://www.w3.org/2001/04/xmlenc#sha256"/>
        <DigestValue>aAVyG3k+zl7YnITtI5+JxTP24xVkaLfE8NDj5dja668=</DigestValue>
      </Reference>
      <Reference URI="/xl/printerSettings/printerSettings27.bin?ContentType=application/vnd.openxmlformats-officedocument.spreadsheetml.printerSettings">
        <DigestMethod Algorithm="http://www.w3.org/2001/04/xmlenc#sha256"/>
        <DigestValue>aAVyG3k+zl7YnITtI5+JxTP24xVkaLfE8NDj5dja668=</DigestValue>
      </Reference>
      <Reference URI="/xl/printerSettings/printerSettings28.bin?ContentType=application/vnd.openxmlformats-officedocument.spreadsheetml.printerSettings">
        <DigestMethod Algorithm="http://www.w3.org/2001/04/xmlenc#sha256"/>
        <DigestValue>/rNP494wAlXe0pkli0D6QKoBqMORDWGB3eWEItC5FUU=</DigestValue>
      </Reference>
      <Reference URI="/xl/printerSettings/printerSettings29.bin?ContentType=application/vnd.openxmlformats-officedocument.spreadsheetml.printerSettings">
        <DigestMethod Algorithm="http://www.w3.org/2001/04/xmlenc#sha256"/>
        <DigestValue>yafQoiqsHuJ5rXk4BhhOpeF5HDflrPmt4ejQBVK8Sy4=</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aKO8XWThzgvGlTVSu23kX37OoqtKGS6PBUkmhsicI1Y=</DigestValue>
      </Reference>
      <Reference URI="/xl/printerSettings/printerSettings31.bin?ContentType=application/vnd.openxmlformats-officedocument.spreadsheetml.printerSettings">
        <DigestMethod Algorithm="http://www.w3.org/2001/04/xmlenc#sha256"/>
        <DigestValue>aKO8XWThzgvGlTVSu23kX37OoqtKGS6PBUkmhsicI1Y=</DigestValue>
      </Reference>
      <Reference URI="/xl/printerSettings/printerSettings32.bin?ContentType=application/vnd.openxmlformats-officedocument.spreadsheetml.printerSettings">
        <DigestMethod Algorithm="http://www.w3.org/2001/04/xmlenc#sha256"/>
        <DigestValue>TaA6KX/SRWPpmiasS8KGCRFI/mFTpQlGqiM07LbibG8=</DigestValue>
      </Reference>
      <Reference URI="/xl/printerSettings/printerSettings33.bin?ContentType=application/vnd.openxmlformats-officedocument.spreadsheetml.printerSettings">
        <DigestMethod Algorithm="http://www.w3.org/2001/04/xmlenc#sha256"/>
        <DigestValue>GyyR84UYFfbFvVrs+ip9vPggIMAXC0nxkmeUVNsGxCc=</DigestValue>
      </Reference>
      <Reference URI="/xl/printerSettings/printerSettings34.bin?ContentType=application/vnd.openxmlformats-officedocument.spreadsheetml.printerSettings">
        <DigestMethod Algorithm="http://www.w3.org/2001/04/xmlenc#sha256"/>
        <DigestValue>GyyR84UYFfbFvVrs+ip9vPggIMAXC0nxkmeUVNsGxCc=</DigestValue>
      </Reference>
      <Reference URI="/xl/printerSettings/printerSettings35.bin?ContentType=application/vnd.openxmlformats-officedocument.spreadsheetml.printerSettings">
        <DigestMethod Algorithm="http://www.w3.org/2001/04/xmlenc#sha256"/>
        <DigestValue>GyyR84UYFfbFvVrs+ip9vPggIMAXC0nxkmeUVNsGxCc=</DigestValue>
      </Reference>
      <Reference URI="/xl/printerSettings/printerSettings36.bin?ContentType=application/vnd.openxmlformats-officedocument.spreadsheetml.printerSettings">
        <DigestMethod Algorithm="http://www.w3.org/2001/04/xmlenc#sha256"/>
        <DigestValue>ZVxXhJn6XmjT/m1Dw2UhwYZPVXYMSYE+DUFTlsgHV4s=</DigestValue>
      </Reference>
      <Reference URI="/xl/printerSettings/printerSettings37.bin?ContentType=application/vnd.openxmlformats-officedocument.spreadsheetml.printerSettings">
        <DigestMethod Algorithm="http://www.w3.org/2001/04/xmlenc#sha256"/>
        <DigestValue>aAVyG3k+zl7YnITtI5+JxTP24xVkaLfE8NDj5dja668=</DigestValue>
      </Reference>
      <Reference URI="/xl/printerSettings/printerSettings38.bin?ContentType=application/vnd.openxmlformats-officedocument.spreadsheetml.printerSettings">
        <DigestMethod Algorithm="http://www.w3.org/2001/04/xmlenc#sha256"/>
        <DigestValue>MQlCPjAocRbfCzMg01+xeJ2R0juDKCTD55BjKfpgycg=</DigestValue>
      </Reference>
      <Reference URI="/xl/printerSettings/printerSettings39.bin?ContentType=application/vnd.openxmlformats-officedocument.spreadsheetml.printerSettings">
        <DigestMethod Algorithm="http://www.w3.org/2001/04/xmlenc#sha256"/>
        <DigestValue>MQlCPjAocRbfCzMg01+xeJ2R0juDKCTD55BjKfpgycg=</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40.bin?ContentType=application/vnd.openxmlformats-officedocument.spreadsheetml.printerSettings">
        <DigestMethod Algorithm="http://www.w3.org/2001/04/xmlenc#sha256"/>
        <DigestValue>7rknwDrXT5i/8QUrP0pOW7zYPYRNRP6crD3RDhvbvX4=</DigestValue>
      </Reference>
      <Reference URI="/xl/printerSettings/printerSettings41.bin?ContentType=application/vnd.openxmlformats-officedocument.spreadsheetml.printerSettings">
        <DigestMethod Algorithm="http://www.w3.org/2001/04/xmlenc#sha256"/>
        <DigestValue>yafQoiqsHuJ5rXk4BhhOpeF5HDflrPmt4ejQBVK8Sy4=</DigestValue>
      </Reference>
      <Reference URI="/xl/printerSettings/printerSettings42.bin?ContentType=application/vnd.openxmlformats-officedocument.spreadsheetml.printerSettings">
        <DigestMethod Algorithm="http://www.w3.org/2001/04/xmlenc#sha256"/>
        <DigestValue>fmxrK90eyCz98CWMVqt+ZBlXb0e3oGUg+wkgSSKaCmo=</DigestValue>
      </Reference>
      <Reference URI="/xl/printerSettings/printerSettings43.bin?ContentType=application/vnd.openxmlformats-officedocument.spreadsheetml.printerSettings">
        <DigestMethod Algorithm="http://www.w3.org/2001/04/xmlenc#sha256"/>
        <DigestValue>fmxrK90eyCz98CWMVqt+ZBlXb0e3oGUg+wkgSSKaCmo=</DigestValue>
      </Reference>
      <Reference URI="/xl/printerSettings/printerSettings44.bin?ContentType=application/vnd.openxmlformats-officedocument.spreadsheetml.printerSettings">
        <DigestMethod Algorithm="http://www.w3.org/2001/04/xmlenc#sha256"/>
        <DigestValue>jWWxhhVa7vazfmDSyEWBQI1jl9gXdOteC4C/xm0muHY=</DigestValue>
      </Reference>
      <Reference URI="/xl/printerSettings/printerSettings45.bin?ContentType=application/vnd.openxmlformats-officedocument.spreadsheetml.printerSettings">
        <DigestMethod Algorithm="http://www.w3.org/2001/04/xmlenc#sha256"/>
        <DigestValue>fmxrK90eyCz98CWMVqt+ZBlXb0e3oGUg+wkgSSKaCmo=</DigestValue>
      </Reference>
      <Reference URI="/xl/printerSettings/printerSettings46.bin?ContentType=application/vnd.openxmlformats-officedocument.spreadsheetml.printerSettings">
        <DigestMethod Algorithm="http://www.w3.org/2001/04/xmlenc#sha256"/>
        <DigestValue>fmxrK90eyCz98CWMVqt+ZBlXb0e3oGUg+wkgSSKaCmo=</DigestValue>
      </Reference>
      <Reference URI="/xl/printerSettings/printerSettings47.bin?ContentType=application/vnd.openxmlformats-officedocument.spreadsheetml.printerSettings">
        <DigestMethod Algorithm="http://www.w3.org/2001/04/xmlenc#sha256"/>
        <DigestValue>9uxYZU0hwIidX5jq0WKX6o/yeoRZe5FPtMaO8vhMzYo=</DigestValue>
      </Reference>
      <Reference URI="/xl/printerSettings/printerSettings48.bin?ContentType=application/vnd.openxmlformats-officedocument.spreadsheetml.printerSettings">
        <DigestMethod Algorithm="http://www.w3.org/2001/04/xmlenc#sha256"/>
        <DigestValue>hqnMLvZ6XBY2fH1KhK00vJXWuxlSZRWkoKrdKDrIF2Q=</DigestValue>
      </Reference>
      <Reference URI="/xl/printerSettings/printerSettings49.bin?ContentType=application/vnd.openxmlformats-officedocument.spreadsheetml.printerSettings">
        <DigestMethod Algorithm="http://www.w3.org/2001/04/xmlenc#sha256"/>
        <DigestValue>hqnMLvZ6XBY2fH1KhK00vJXWuxlSZRWkoKrdKDrIF2Q=</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50.bin?ContentType=application/vnd.openxmlformats-officedocument.spreadsheetml.printerSettings">
        <DigestMethod Algorithm="http://www.w3.org/2001/04/xmlenc#sha256"/>
        <DigestValue>aKO8XWThzgvGlTVSu23kX37OoqtKGS6PBUkmhsicI1Y=</DigestValue>
      </Reference>
      <Reference URI="/xl/printerSettings/printerSettings51.bin?ContentType=application/vnd.openxmlformats-officedocument.spreadsheetml.printerSettings">
        <DigestMethod Algorithm="http://www.w3.org/2001/04/xmlenc#sha256"/>
        <DigestValue>aKO8XWThzgvGlTVSu23kX37OoqtKGS6PBUkmhsicI1Y=</DigestValue>
      </Reference>
      <Reference URI="/xl/printerSettings/printerSettings52.bin?ContentType=application/vnd.openxmlformats-officedocument.spreadsheetml.printerSettings">
        <DigestMethod Algorithm="http://www.w3.org/2001/04/xmlenc#sha256"/>
        <DigestValue>aKO8XWThzgvGlTVSu23kX37OoqtKGS6PBUkmhsicI1Y=</DigestValue>
      </Reference>
      <Reference URI="/xl/printerSettings/printerSettings53.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AJzHPuZjWFngczH/xsUd62OVqmQdA8sSRt3Y8JhmUCw=</DigestValue>
      </Reference>
      <Reference URI="/xl/printerSettings/printerSettings7.bin?ContentType=application/vnd.openxmlformats-officedocument.spreadsheetml.printerSettings">
        <DigestMethod Algorithm="http://www.w3.org/2001/04/xmlenc#sha256"/>
        <DigestValue>WIlU/ZHx5dKpAP9T6tkIJMZCiqn0pgl4h3bIkmAWkfY=</DigestValue>
      </Reference>
      <Reference URI="/xl/printerSettings/printerSettings8.bin?ContentType=application/vnd.openxmlformats-officedocument.spreadsheetml.printerSettings">
        <DigestMethod Algorithm="http://www.w3.org/2001/04/xmlenc#sha256"/>
        <DigestValue>WMH8+9lUEq7fGDgStPYQw7TtJuluRisYsgxiYLus+n0=</DigestValue>
      </Reference>
      <Reference URI="/xl/printerSettings/printerSettings9.bin?ContentType=application/vnd.openxmlformats-officedocument.spreadsheetml.printerSettings">
        <DigestMethod Algorithm="http://www.w3.org/2001/04/xmlenc#sha256"/>
        <DigestValue>jWWxhhVa7vazfmDSyEWBQI1jl9gXdOteC4C/xm0muHY=</DigestValue>
      </Reference>
      <Reference URI="/xl/sharedStrings.xml?ContentType=application/vnd.openxmlformats-officedocument.spreadsheetml.sharedStrings+xml">
        <DigestMethod Algorithm="http://www.w3.org/2001/04/xmlenc#sha256"/>
        <DigestValue>CPqmYqoSBu6GMEfTvnnMJMeldKrtIUjnSt/90PuxvfU=</DigestValue>
      </Reference>
      <Reference URI="/xl/styles.xml?ContentType=application/vnd.openxmlformats-officedocument.spreadsheetml.styles+xml">
        <DigestMethod Algorithm="http://www.w3.org/2001/04/xmlenc#sha256"/>
        <DigestValue>t6eujjJNWY7T9smlK1EdCnUtbUe0gTMqXSsHlnuMN5I=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ZdREfhQ7povcqFESS7k/mO2p01fCVys2yrE1Q6B/R/8=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lf4MaydvtemHApG8dm3cJE7X2zkot6Fx4FnWZpESyZM=</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n9SYMQLXlYsbGROl9LdTmBU71QSHMxgmc/mOn0wsFJU=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Yp9r+yplkXTAvbN038YBoBzXQLsbbrkAJ7YjwVVcvlg=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5zjR9tB7kyXidklmorUCkB0PBpqWj43yDsJCt/plN9I=</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jqJDfgOJvnkX8g2XdD4LcfGxwxpoLS6W9+NB3hkOn+M=</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2GHFYUhQSCCcs52VtEG2NTTwILuZT2usTdyJ4ylkvpQ=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k5ZWfMIYDrH8at0vyBwtwjeQba/zkhm0soaAhll2xXE=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qQKJOtaPQAOk3vNQ+PocG15fj4RSj8NuvmLcEhuf15U=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kWPS1SRzSgEICvK8kK+2yygytV5U3QazQlpJT6IxPs4=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H73kvkwNpiwySPGVJnWFjy5YYsebB9+OvV6xV93WC7I=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p7nrZjkNY5L8Yyx6Jhte5FYsJdtep9Y12fFXNPMDWVM=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u2dQ7QCJ2w3S0Cev//8GxRJRp7ZzonaodaoxU+ClKhc=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gHI5WuzeFdRduLVvc7a0ya9i7qThoRgxOydpTLd5DSs=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wW4tcuFZ2P6uss0ybP3qOGlPIINGpG4D3T5+6yQXfr4=</DigestValue>
      </Reference>
      <Reference URI="/xl/worksheets/sheet1.xml?ContentType=application/vnd.openxmlformats-officedocument.spreadsheetml.worksheet+xml">
        <DigestMethod Algorithm="http://www.w3.org/2001/04/xmlenc#sha256"/>
        <DigestValue>0W5dFZmH+dhZfymGLXXygtHNDAH18apewPwFdfsD9mE=</DigestValue>
      </Reference>
      <Reference URI="/xl/worksheets/sheet10.xml?ContentType=application/vnd.openxmlformats-officedocument.spreadsheetml.worksheet+xml">
        <DigestMethod Algorithm="http://www.w3.org/2001/04/xmlenc#sha256"/>
        <DigestValue>Xkppc1c9sI/LDw+ydWZVWoBjEPo7PLR2rXt2xJq8Njc=</DigestValue>
      </Reference>
      <Reference URI="/xl/worksheets/sheet11.xml?ContentType=application/vnd.openxmlformats-officedocument.spreadsheetml.worksheet+xml">
        <DigestMethod Algorithm="http://www.w3.org/2001/04/xmlenc#sha256"/>
        <DigestValue>W92JQIPAw6Xtqtdl7WDUZNqd4/fNcHAxqsraW+hPTLg=</DigestValue>
      </Reference>
      <Reference URI="/xl/worksheets/sheet12.xml?ContentType=application/vnd.openxmlformats-officedocument.spreadsheetml.worksheet+xml">
        <DigestMethod Algorithm="http://www.w3.org/2001/04/xmlenc#sha256"/>
        <DigestValue>xWzW6iBRdrWVl4opBPTJHM0xOGMFT+IG40HZYtTDsgs=</DigestValue>
      </Reference>
      <Reference URI="/xl/worksheets/sheet13.xml?ContentType=application/vnd.openxmlformats-officedocument.spreadsheetml.worksheet+xml">
        <DigestMethod Algorithm="http://www.w3.org/2001/04/xmlenc#sha256"/>
        <DigestValue>/j0qzYNMRrM/KYiB/K7X76RRZUyM4rF1F4KxNIKKVPI=</DigestValue>
      </Reference>
      <Reference URI="/xl/worksheets/sheet14.xml?ContentType=application/vnd.openxmlformats-officedocument.spreadsheetml.worksheet+xml">
        <DigestMethod Algorithm="http://www.w3.org/2001/04/xmlenc#sha256"/>
        <DigestValue>x3lOwsGbYspDHASpcWQdE+l54mGmA06R2vPVMptk6qw=</DigestValue>
      </Reference>
      <Reference URI="/xl/worksheets/sheet15.xml?ContentType=application/vnd.openxmlformats-officedocument.spreadsheetml.worksheet+xml">
        <DigestMethod Algorithm="http://www.w3.org/2001/04/xmlenc#sha256"/>
        <DigestValue>sypy8A+xqMUvzbyTt/NvLEDx0FJRPr7BwHrIN/7hrps=</DigestValue>
      </Reference>
      <Reference URI="/xl/worksheets/sheet16.xml?ContentType=application/vnd.openxmlformats-officedocument.spreadsheetml.worksheet+xml">
        <DigestMethod Algorithm="http://www.w3.org/2001/04/xmlenc#sha256"/>
        <DigestValue>fhTAWYwlRGwcJW8iDsbk+UPsN4fEwIwSKlTPtRcqSqI=</DigestValue>
      </Reference>
      <Reference URI="/xl/worksheets/sheet17.xml?ContentType=application/vnd.openxmlformats-officedocument.spreadsheetml.worksheet+xml">
        <DigestMethod Algorithm="http://www.w3.org/2001/04/xmlenc#sha256"/>
        <DigestValue>+l7yeJi1qcOaOFh8PcTXsXu7BF4MJ0MGv2J9HomvAbw=</DigestValue>
      </Reference>
      <Reference URI="/xl/worksheets/sheet2.xml?ContentType=application/vnd.openxmlformats-officedocument.spreadsheetml.worksheet+xml">
        <DigestMethod Algorithm="http://www.w3.org/2001/04/xmlenc#sha256"/>
        <DigestValue>ACuot94TS3YrOQ6Re9FnQKALy10RtHOpoyy0YXxcmDk=</DigestValue>
      </Reference>
      <Reference URI="/xl/worksheets/sheet3.xml?ContentType=application/vnd.openxmlformats-officedocument.spreadsheetml.worksheet+xml">
        <DigestMethod Algorithm="http://www.w3.org/2001/04/xmlenc#sha256"/>
        <DigestValue>sLylNUM7qguiFLXSqc4y/Y0mkfFV6f4vHkq7jGpc8y0=</DigestValue>
      </Reference>
      <Reference URI="/xl/worksheets/sheet4.xml?ContentType=application/vnd.openxmlformats-officedocument.spreadsheetml.worksheet+xml">
        <DigestMethod Algorithm="http://www.w3.org/2001/04/xmlenc#sha256"/>
        <DigestValue>nxXNArW8yXAB/uaLm93Y3bZct1jL8Hu/rvTebRwCSY4=</DigestValue>
      </Reference>
      <Reference URI="/xl/worksheets/sheet5.xml?ContentType=application/vnd.openxmlformats-officedocument.spreadsheetml.worksheet+xml">
        <DigestMethod Algorithm="http://www.w3.org/2001/04/xmlenc#sha256"/>
        <DigestValue>OsqpRxRIq4m4YJpTHjESC84I13WfTD2DJLCV+nGFGsU=</DigestValue>
      </Reference>
      <Reference URI="/xl/worksheets/sheet6.xml?ContentType=application/vnd.openxmlformats-officedocument.spreadsheetml.worksheet+xml">
        <DigestMethod Algorithm="http://www.w3.org/2001/04/xmlenc#sha256"/>
        <DigestValue>7hXUe2+7dhu3TaSB/vrWTRxWjGrRxBMUCdDNtwx0ZP4=</DigestValue>
      </Reference>
      <Reference URI="/xl/worksheets/sheet7.xml?ContentType=application/vnd.openxmlformats-officedocument.spreadsheetml.worksheet+xml">
        <DigestMethod Algorithm="http://www.w3.org/2001/04/xmlenc#sha256"/>
        <DigestValue>iSHAjClCuM6vjvjgO5B0H5RyZ41Sj9/wWRUXe2Nc35k=</DigestValue>
      </Reference>
      <Reference URI="/xl/worksheets/sheet8.xml?ContentType=application/vnd.openxmlformats-officedocument.spreadsheetml.worksheet+xml">
        <DigestMethod Algorithm="http://www.w3.org/2001/04/xmlenc#sha256"/>
        <DigestValue>NhwVXlG2Vpt8VgJY5GS0K/RQririx3nRiOB6zLQ7heQ=</DigestValue>
      </Reference>
      <Reference URI="/xl/worksheets/sheet9.xml?ContentType=application/vnd.openxmlformats-officedocument.spreadsheetml.worksheet+xml">
        <DigestMethod Algorithm="http://www.w3.org/2001/04/xmlenc#sha256"/>
        <DigestValue>DTDXgmgxKtH54Ne9/gyDgbOn7shIsCNmikFKjGBA5QA=</DigestValue>
      </Reference>
    </Manifest>
    <SignatureProperties>
      <SignatureProperty Id="idSignatureTime" Target="#idPackageSignature">
        <mdssi:SignatureTime xmlns:mdssi="http://schemas.openxmlformats.org/package/2006/digital-signature">
          <mdssi:Format>YYYY-MM-DDThh:mm:ssTZD</mdssi:Format>
          <mdssi:Value>2021-05-31T23:00:55Z</mdssi:Value>
        </mdssi:SignatureTime>
      </SignatureProperty>
    </SignatureProperties>
  </Object>
  <Object Id="idOfficeObject">
    <SignatureProperties>
      <SignatureProperty Id="idOfficeV1Details" Target="#idPackageSignature">
        <SignatureInfoV1 xmlns="http://schemas.microsoft.com/office/2006/digsig">
          <SetupID>{8479ECAD-3086-4529-9F3E-32E075BE452F}</SetupID>
          <SignatureText>Alejandro Gomez Abente</SignatureText>
          <SignatureImage/>
          <SignatureComments/>
          <WindowsVersion>6.2</WindowsVersion>
          <OfficeVersion>15.0</OfficeVersion>
          <ApplicationVersion>15.0</ApplicationVersion>
          <Monitors>3</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2021-05-31T23:00:55Z</xd:SigningTime>
          <xd:SigningCertificate>
            <xd:Cert>
              <xd:CertDigest>
                <DigestMethod Algorithm="http://www.w3.org/2001/04/xmlenc#sha256"/>
                <DigestValue>dBoo7d+0CXJi5J3EgvMScQ3b2+wyMilvPm8mdHyN0n0=</DigestValue>
              </xd:CertDigest>
              <xd:IssuerSerial>
                <X509IssuerName>CN=CA-VIT S.A., O=VIT S.A., C=PY, SERIALNUMBER=RUC 80080099-0</X509IssuerName>
                <X509SerialNumber>166092404880423621345646887643487211153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H8BAAC/AAAAAAAAAAAAAADkFgAAdgsAACBFTUYAAAEATBkAAJo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CUBAAAGAAAAcQEAABoAAAAl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DgmA/e+38AAAAAAAAAAAAAjBnFc/t/AAAKAAsAAAAAAJQEknX7fwAAAAA02/t/AACMGcVz+38AAAAAAAAAAAAAgH022/t/AAAYuND06QAAALiLkXX7fwAASAAAAPt/AADACxTb+38AABgntnX7fwAAsJKRdQAAAADIwB/b+38AAAAAAAAAAAAAAAA02/t/AAAAAAAAAAAAAAAAAAAAAAAAAAAAAAAAAADAG3+F+rYAAJABAAAAAAAA4BJTKHYCAACQAQAAAAAAAOASUyh2AgAASLrQ9OkAAAAAAAAAAAAAAAkAAAAAAAAAAAAAAAAAAABsudD0ZHYACAAAAAAlAAAADAAAAAEAAAAYAAAADAAAAAAAAAISAAAADAAAAAEAAAAeAAAAGAAAACUBAAAGAAAAcgEAABsAAAAlAAAADAAAAAEAAABUAAAAhAAAACYBAAAGAAAAcAEAABoAAAABAAAAqyp0QcdxdEEmAQAABgAAAAkAAABMAAAAAAAAAAAAAAAAAAAA//////////9gAAAANQAvADMAMQAvADIAMAAyADEA6EQJAAAABgAAAAkAAAAJAAAABgAAAAkAAAAJAAAACQAAAAkAAABLAAAAQAAAADAAAAAFAAAAIAAAAAEAAAABAAAAEAAAAAAAAAAAAAAAgAEAAMAAAAAAAAAAAAAAAIABAADAAAAAUgAAAHABAAACAAAAFAAAAAkAAAAAAAAAAAAAALwCAAAAAAAAAQICIlMAeQBzAHQAZQBtAAAAAAAAAAAAAAAAAAAAAAAAAAAAAAAAAAAAAAAAAAAAAAAAAAAAAAAAAAAAAAAAAAAAAAAAAAAAwBE4NHYCAACQAQAAAAAAAGAMAAAAAAAA4BJTKHYCAAAY3M/06QAAAOQyCqf/////IHS2I3YCAAAAAAAAAAAAAGDaz/TpAAAAER3Fc/t/AAAAAAAAAAAAAPgDAAAAAAAAkNrP9OkAAADACxTb+38AAJDaz/TpAAAAcHrTcwAAAADIwB/b+38AAAAAAAAAAAAAAAAAAGU7AAAAAAAAAAAAAAAAAAAAAAAAAAAAAAAAAABQdGCF+rYAAEA+YCgAAAAAAAAAAAAAAADIAYoAAAAAAOASUyh2AgAAwNzP9OkAAAAAAAAAAAAAAAcAAAAAAAAAAAAAAAAAAAD828/0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Q3St1+38AAJA0y3P7fwAAcMtqNHYCAADAi0h1+38AAHDLajR2AgAAgk3Lc/t/AAABAAAAAAAAAGBB0Ch2AgAAAAAAAAAAAAAAAAAAAAAAAHDcK3X7fwAAAQAAAAAAAAAQ2s/06QAAAMALFNv7fwAAkKxqNHYCAADogUd1AAAAAMjAH9v7fwAAAAAAAAAAAABU/xWuZTsAADCYZzR2AgAAAAAAAAAAAAAAAAAAAAAAAJB1YIX6tgAAAAAAAAAAAADAETg0dgIAAJABAAAAAAAA4BJTKHYCAAAY3M/06QAAAAAAAAAAAAAABgAAAAAAAAAAAAAAAAAAADzbz/R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EABAABlAAAAMwAAAEYAAAAOAQAAIAAAACEA8AAAAAAAAAAAAAAAgD8AAAAAAAAAAAAAgD8AAAAAAAAAAAAAAAAAAAAAAAAAAAAAAAAAAAAAAAAAACUAAAAMAAAAAAAAgCgAAAAMAAAABAAAAFIAAABwAQAABAAAAOj///8AAAAAAAAAAAAAAACQAQAAAAAAAQAAAABzAGUAZwBvAGUAIAB1AGkAAAAAAAAAAAAAAAAAAAAAAAAAAAAAAAAAAAAAAAAAAAAAAAAAAAAAAAAAAAAAAAAAAAAAAAAAAAAAAAAAAgAAAAAAAAAAr2o0dgIAANhu7Ch2AgAAAAAAAAAAAACAAQAAAAAAAAAAAAAAAAAAgAEAAAAAAAAAAAAAAAAAAAAAyCN2AgAAkNjP9OkAAACm+8pz+38AALBeaDR2AgAAwAsU2/t/AAAA3Ct1AAAAAMAqyCMAAAAAyMAf2/t/AAAAAAAAAAAAAJTxFa5lOwAA8NjP9OkAAAAAAAAAAAAAAAAAAAAAAAAAUHpghfq2AAAAAAAAAAAAADAAAAAAAAAAkAEAAAAAAADgElModgIAANjaz/TpAAAAAAAAAAAAAAAJAAAAAAAAAAAAAAAAAAAA/NnP9GR2AAgAAAAAJQAAAAwAAAAEAAAAGAAAAAwAAAAAAAACEgAAAAwAAAABAAAAHgAAABgAAAAzAAAARgAAAEEBAABmAAAAJQAAAAwAAAAEAAAAVAAAANAAAAA0AAAARgAAAD8BAABlAAAAAQAAAKsqdEHHcXRBNAAAAEYAAAAWAAAATAAAAAAAAAAAAAAAAAAAAP//////////eAAAAEEAbABlAGoAYQBuAGQAcgBvACAARwBvAG0AZQB6ACAAQQBiAGUAbgB0AGUADwAAAAYAAAANAAAABgAAAAwAAAAOAAAADgAAAAgAAAAOAAAABwAAABAAAAAOAAAAFQAAAA0AAAALAAAABwAAAA8AAAAOAAAADQAAAA4AAAAIAAAADQ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OAAAAcgAAAHEBAACGAAAADgAAAHIAAABkAQAAFQAAACEA8AAAAAAAAAAAAAAAgD8AAAAAAAAAAAAAgD8AAAAAAAAAAAAAAAAAAAAAAAAAAAAAAAAAAAAAAAAAACUAAAAMAAAAAAAAgCgAAAAMAAAABQAAACcAAAAYAAAABQAAAAAAAAD///8AAAAAACUAAAAMAAAABQAAAEwAAABkAAAADgAAAIwAAABxAQAAoAAAAA4AAACMAAAAZAEAABUAAAAhAPAAAAAAAAAAAAAAAIA/AAAAAAAAAAAAAIA/AAAAAAAAAAAAAAAAAAAAAAAAAAAAAAAAAAAAAAAAAAAlAAAADAAAAAAAAIAoAAAADAAAAAUAAAAnAAAAGAAAAAUAAAAAAAAA////AAAAAAAlAAAADAAAAAUAAABMAAAAZAAAAA4AAACmAAAAJwEAALoAAAAOAAAApgAAABoBAAAVAAAAIQDwAAAAAAAAAAAAAACAPwAAAAAAAAAAAACAPwAAAAAAAAAAAAAAAAAAAAAAAAAAAAAAAAAAAAAAAAAAJQAAAAwAAAAAAACAKAAAAAwAAAAFAAAAJQAAAAwAAAABAAAAGAAAAAwAAAAAAAACEgAAAAwAAAABAAAAFgAAAAwAAAAAAAAAVAAAABQBAAAPAAAApgAAACYBAAC6AAAAAQAAAKsqdEHHcXRBDwAAAKYAAAAhAAAATAAAAAQAAAAOAAAApgAAACgBAAC7AAAAkAAAAFMAaQBnAG4AZQBkACAAYgB5ADoAIABBAEwARQBKAEEATgBEAFIATwAgAEcATwBNAEUAWgAgAEEAQgBFAE4AVABFAAAACQAAAAQAAAAJAAAACQAAAAgAAAAJAAAABAAAAAkAAAAIAAAAAwAAAAQAAAAKAAAACAAAAAgAAAAGAAAACgAAAAwAAAALAAAACgAAAAwAAAAEAAAACwAAAAwAAAAOAAAACAAAAAkAAAAEAAAACgAAAAkAAAAIAAAADAAAAAgAAAAIAAAAFgAAAAwAAAAAAAAAJQAAAAwAAAACAAAADgAAABQAAAAAAAAAEAAAABQAAAA=</Object>
  <Object Id="idInvalidSigLnImg">AQAAAGwAAAAAAAAAAAAAAH8BAAC/AAAAAAAAAAAAAADkFgAAdgsAACBFTUYAAAEAQB8AAKA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DQAAAAGAAAAqAAAABoAAAA0AAAABgAAAHUAAAAVAAAAIQDwAAAAAAAAAAAAAACAPwAAAAAAAAAAAACAPwAAAAAAAAAAAAAAAAAAAAAAAAAAAAAAAAAAAAAAAAAAJQAAAAwAAAAAAACAKAAAAAwAAAABAAAAUgAAAHABAAABAAAA8P///wAAAAAAAAAAAAAAAJABAAAAAAABAAAAAHMAZQBnAG8AZQAgAHUAaQAAAAAAAAAAAAAAAAAAAAAAAAAAAAAAAAAAAAAAAAAAAAAAAAAAAAAAAAAAAAAAAAAAAAAAAAAAAAAAAADgmA/e+38AAAAAAAAAAAAAjBnFc/t/AAAKAAsAAAAAAJQEknX7fwAAAAA02/t/AACMGcVz+38AAAAAAAAAAAAAgH022/t/AAAYuND06QAAALiLkXX7fwAASAAAAPt/AADACxTb+38AABgntnX7fwAAsJKRdQAAAADIwB/b+38AAAAAAAAAAAAAAAA02/t/AAAAAAAAAAAAAAAAAAAAAAAAAAAAAAAAAADAG3+F+rYAAJABAAAAAAAA4BJTKHYCAACQAQAAAAAAAOASUyh2AgAASLrQ9OkAAAAAAAAAAAAAAAkAAAAAAAAAAAAAAAAAAABsudD0ZHYACAAAAAAlAAAADAAAAAEAAAAYAAAADAAAAP8AAAISAAAADAAAAAEAAAAeAAAAGAAAADQAAAAGAAAAqQAAABsAAAAlAAAADAAAAAEAAABUAAAAtAAAADUAAAAGAAAApwAAABoAAAABAAAAqyp0QcdxdEE1AAAABgAAABEAAABMAAAAAAAAAAAAAAAAAAAA//////////9wAAAASQBuAHYAYQBsAGkAZAAgAHMAaQBnAG4AYQB0AHUAcgBlAAAABAAAAAkAAAAIAAAACAAAAAQAAAAEAAAACQAAAAQAAAAHAAAABAAAAAkAAAAJAAAACAAAAAUAAAAJAAAABgAAAAgAAABLAAAAQAAAADAAAAAFAAAAIAAAAAEAAAABAAAAEAAAAAAAAAAAAAAAgAEAAMAAAAAAAAAAAAAAAIABAADAAAAAUgAAAHABAAACAAAAFAAAAAkAAAAAAAAAAAAAALwCAAAAAAAAAQICIlMAeQBzAHQAZQBtAAAAAAAAAAAAAAAAAAAAAAAAAAAAAAAAAAAAAAAAAAAAAAAAAAAAAAAAAAAAAAAAAAAAAAAAAAAAwBE4NHYCAACQAQAAAAAAAGAMAAAAAAAA4BJTKHYCAAAY3M/06QAAAOQyCqf/////IHS2I3YCAAAAAAAAAAAAAGDaz/TpAAAAER3Fc/t/AAAAAAAAAAAAAPgDAAAAAAAAkNrP9OkAAADACxTb+38AAJDaz/TpAAAAcHrTcwAAAADIwB/b+38AAAAAAAAAAAAAAAAAAGU7AAAAAAAAAAAAAAAAAAAAAAAAAAAAAAAAAABQdGCF+rYAAEA+YCgAAAAAAAAAAAAAAADIAYoAAAAAAOASUyh2AgAAwNzP9OkAAAAAAAAAAAAAAAcAAAAAAAAAAAAAAAAAAAD828/0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DQ3St1+38AAJA0y3P7fwAAcMtqNHYCAADAi0h1+38AAHDLajR2AgAAgk3Lc/t/AAABAAAAAAAAAGBB0Ch2AgAAAAAAAAAAAAAAAAAAAAAAAHDcK3X7fwAAAQAAAAAAAAAQ2s/06QAAAMALFNv7fwAAkKxqNHYCAADogUd1AAAAAMjAH9v7fwAAAAAAAAAAAABU/xWuZTsAADCYZzR2AgAAAAAAAAAAAAAAAAAAAAAAAJB1YIX6tgAAAAAAAAAAAADAETg0dgIAAJABAAAAAAAA4BJTKHYCAAAY3M/06QAAAAAAAAAAAAAABgAAAAAAAAAAAAAAAAAAADzbz/RkdgAIAAAAACUAAAAMAAAAAwAAABgAAAAMAAAAAAAAAhIAAAAMAAAAAQAAABYAAAAMAAAACAAAAFQAAABUAAAADwAAAEcAAAAjAAAAagAAAAEAAACrKnRBx3F0QQ8AAABrAAAAAQAAAEwAAAAEAAAADgAAAEcAAAAlAAAAawAAAFAAAABYAAAAFQAAABYAAAAMAAAAAAAAACUAAAAMAAAAAgAAACcAAAAYAAAABAAAAAAAAAD///8AAAAAACUAAAAMAAAABAAAAEwAAABkAAAAMwAAACcAAABxAQAAagAAADMAAAAnAAAAPwEAAEQAAAAhAPAAAAAAAAAAAAAAAIA/AAAAAAAAAAAAAIA/AAAAAAAAAAAAAAAAAAAAAAAAAAAAAAAAAAAAAAAAAAAlAAAADAAAAAAAAIAoAAAADAAAAAQAAAAnAAAAGAAAAAQAAAAAAAAA////AAAAAAAlAAAADAAAAAQAAABMAAAAZAAAADMAAAAnAAAAcQEAAGUAAAAzAAAAJwAAAD8BAAA/AAAAIQDwAAAAAAAAAAAAAACAPwAAAAAAAAAAAACAPwAAAAAAAAAAAAAAAAAAAAAAAAAAAAAAAAAAAAAAAAAAJQAAAAwAAAAAAACAKAAAAAwAAAAEAAAAJwAAABgAAAAEAAAAAAAAAP///wAAAAAAJQAAAAwAAAAEAAAATAAAAGQAAAAzAAAARgAAAEABAABlAAAAMwAAAEYAAAAOAQAAIAAAACEA8AAAAAAAAAAAAAAAgD8AAAAAAAAAAAAAgD8AAAAAAAAAAAAAAAAAAAAAAAAAAAAAAAAAAAAAAAAAACUAAAAMAAAAAAAAgCgAAAAMAAAABAAAAFIAAABwAQAABAAAAOj///8AAAAAAAAAAAAAAACQAQAAAAAAAQAAAABzAGUAZwBvAGUAIAB1AGkAAAAAAAAAAAAAAAAAAAAAAAAAAAAAAAAAAAAAAAAAAAAAAAAAAAAAAAAAAAAAAAAAAAAAAAAAAAAAAAAAAgAAAAAAAAAAr2o0dgIAANhu7Ch2AgAAAAAAAAAAAACAAQAAAAAAAAAAAAAAAAAAgAEAAAAAAAAAAAAAAAAAAAAAyCN2AgAAkNjP9OkAAACm+8pz+38AALBeaDR2AgAAwAsU2/t/AAAA3Ct1AAAAAMAqyCMAAAAAyMAf2/t/AAAAAAAAAAAAAJTxFa5lOwAA8NjP9OkAAAAAAAAAAAAAAAAAAAAAAAAAUHpghfq2AAAAAAAAAAAAADAAAAAAAAAAkAEAAAAAAADgElModgIAANjaz/TpAAAAAAAAAAAAAAAJAAAAAAAAAAAAAAAAAAAA/NnP9GR2AAgAAAAAJQAAAAwAAAAEAAAAGAAAAAwAAAAAAAACEgAAAAwAAAABAAAAHgAAABgAAAAzAAAARgAAAEEBAABmAAAAJQAAAAwAAAAEAAAAVAAAANAAAAA0AAAARgAAAD8BAABlAAAAAQAAAKsqdEHHcXRBNAAAAEYAAAAWAAAATAAAAAAAAAAAAAAAAAAAAP//////////eAAAAEEAbABlAGoAYQBuAGQAcgBvACAARwBvAG0AZQB6ACAAQQBiAGUAbgB0AGUADwAAAAYAAAANAAAABgAAAAwAAAAOAAAADgAAAAgAAAAOAAAABwAAABAAAAAOAAAAFQAAAA0AAAALAAAABwAAAA8AAAAOAAAADQAAAA4AAAAIAAAADQ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OAAAAcgAAAHEBAACGAAAADgAAAHIAAABkAQAAFQAAACEA8AAAAAAAAAAAAAAAgD8AAAAAAAAAAAAAgD8AAAAAAAAAAAAAAAAAAAAAAAAAAAAAAAAAAAAAAAAAACUAAAAMAAAAAAAAgCgAAAAMAAAABQAAACcAAAAYAAAABQAAAAAAAAD///8AAAAAACUAAAAMAAAABQAAAEwAAABkAAAADgAAAIwAAABxAQAAoAAAAA4AAACMAAAAZAEAABUAAAAhAPAAAAAAAAAAAAAAAIA/AAAAAAAAAAAAAIA/AAAAAAAAAAAAAAAAAAAAAAAAAAAAAAAAAAAAAAAAAAAlAAAADAAAAAAAAIAoAAAADAAAAAUAAAAnAAAAGAAAAAUAAAAAAAAA////AAAAAAAlAAAADAAAAAUAAABMAAAAZAAAAA4AAACmAAAAJwEAALoAAAAOAAAApgAAABoBAAAVAAAAIQDwAAAAAAAAAAAAAACAPwAAAAAAAAAAAACAPwAAAAAAAAAAAAAAAAAAAAAAAAAAAAAAAAAAAAAAAAAAJQAAAAwAAAAAAACAKAAAAAwAAAAFAAAAJQAAAAwAAAABAAAAGAAAAAwAAAAAAAACEgAAAAwAAAABAAAAFgAAAAwAAAAAAAAAVAAAABQBAAAPAAAApgAAACYBAAC6AAAAAQAAAKsqdEHHcXRBDwAAAKYAAAAhAAAATAAAAAQAAAAOAAAApgAAACgBAAC7AAAAkAAAAFMAaQBnAG4AZQBkACAAYgB5ADoAIABBAEwARQBKAEEATgBEAFIATwAgAEcATwBNAEUAWgAgAEEAQgBFAE4AVABFAAAACQAAAAQAAAAJAAAACQAAAAgAAAAJAAAABAAAAAkAAAAIAAAAAwAAAAQAAAAKAAAACAAAAAgAAAAGAAAACgAAAAwAAAALAAAACgAAAAwAAAAEAAAACwAAAAwAAAAOAAAACAAAAAkAAAAEAAAACgAAAAkAAAAIAAAADAAAAAgAAAAI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R7536f7063J4r2FR9MDgy5SgbRDVTdoMRwPHdXBJ6ho=</DigestValue>
    </Reference>
    <Reference Type="http://www.w3.org/2000/09/xmldsig#Object" URI="#idOfficeObject">
      <DigestMethod Algorithm="http://www.w3.org/2001/04/xmlenc#sha256"/>
      <DigestValue>67EpQyw4IRTXG4yLRpVTkdhwFZKwVomlcXvIAyqUgRk=</DigestValue>
    </Reference>
    <Reference Type="http://uri.etsi.org/01903#SignedProperties" URI="#idSignedProperties">
      <Transforms>
        <Transform Algorithm="http://www.w3.org/TR/2001/REC-xml-c14n-20010315"/>
      </Transforms>
      <DigestMethod Algorithm="http://www.w3.org/2001/04/xmlenc#sha256"/>
      <DigestValue>bobgmn8E1FN9I+MtOl0e6BPTCkyiV/2Sl2FgGMIJqhQ=</DigestValue>
    </Reference>
    <Reference Type="http://www.w3.org/2000/09/xmldsig#Object" URI="#idValidSigLnImg">
      <DigestMethod Algorithm="http://www.w3.org/2001/04/xmlenc#sha256"/>
      <DigestValue>nAC4LHFMlpRs5uVjoNKFSt4QaYy42Q5q1wm/sQe6c84=</DigestValue>
    </Reference>
    <Reference Type="http://www.w3.org/2000/09/xmldsig#Object" URI="#idInvalidSigLnImg">
      <DigestMethod Algorithm="http://www.w3.org/2001/04/xmlenc#sha256"/>
      <DigestValue>JshlZ6ksiYa47ojuPiVCoSJWNlnlLZWQ5bYFpKmpFqY=</DigestValue>
    </Reference>
  </SignedInfo>
  <SignatureValue>SXjhceXdO1HGhJvLWtYtcMexeV8iHMnGXIpvKvqDXKF6qUj+yoFtBssyauLDeM3czUk0QlR6znIm
w5yHB6MoQjoAfWA0QRz1KyJSiIrvamquV8+sJ16dI6fL5TfQvfO4Jkk28DnX+0tguAz+4l0hwt/J
RHsZBFXFjQ2bdUbz/6RVUE1JGz34GP1NVo12hpkM1+FE3+b25faC2TJqx3a02R8dvYRuDun2nb8j
UWtPPU+abeybPmI1gspIf27AmDkIFMLRcCgS6WwkAc18ZM/+k57oDbqlrKgpBAH+gY51adkFH44C
FXeJ1sPpirRr0d4Y2GbApI3CJ6nXzYL0Sx/QDQ==</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SY3DC3fgyCI3azWTmVOZU9nl02xQXn1fLMexB0VXOA8=</DigestValue>
      </Reference>
      <Reference URI="/xl/calcChain.xml?ContentType=application/vnd.openxmlformats-officedocument.spreadsheetml.calcChain+xml">
        <DigestMethod Algorithm="http://www.w3.org/2001/04/xmlenc#sha256"/>
        <DigestValue>KEn6oQttB9dG08CNoA8v6E/akURZSUMjajtppuIWLvc=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Geu9YxzV2ng+1U7mF+WawQWUriWcB191dTc/Rr9RuMc=</DigestValue>
      </Reference>
      <Reference URI="/xl/drawings/drawing2.xml?ContentType=application/vnd.openxmlformats-officedocument.drawing+xml">
        <DigestMethod Algorithm="http://www.w3.org/2001/04/xmlenc#sha256"/>
        <DigestValue>Qv+SYrgFdrngYNXWc4LRWQ1RzcCW6JBVCbXYFqb3oWo=</DigestValue>
      </Reference>
      <Reference URI="/xl/drawings/vmlDrawing1.vml?ContentType=application/vnd.openxmlformats-officedocument.vmlDrawing">
        <DigestMethod Algorithm="http://www.w3.org/2001/04/xmlenc#sha256"/>
        <DigestValue>73i1EWSzqDbvJ66/VhNlC2JRivgf6hCTlMj5IXhwFZk=</DigestValue>
      </Reference>
      <Reference URI="/xl/drawings/vmlDrawing2.vml?ContentType=application/vnd.openxmlformats-officedocument.vmlDrawing">
        <DigestMethod Algorithm="http://www.w3.org/2001/04/xmlenc#sha256"/>
        <DigestValue>wajU3R4znuZ9e9uQmcKCeqrKcCp30kIe2jSjW5IHvXY=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3g7KRoSKAWhK1xlonF044HdQZhZa7GlY5E0akudSB9U=</DigestValue>
      </Reference>
      <Reference URI="/xl/externalLinks/externalLink1.xml?ContentType=application/vnd.openxmlformats-officedocument.spreadsheetml.externalLink+xml">
        <DigestMethod Algorithm="http://www.w3.org/2001/04/xmlenc#sha256"/>
        <DigestValue>anUczHazJVAz7lGSGTN1zCTywtmpE92AKDeGnFreZkE=</DigestValue>
      </Reference>
      <Reference URI="/xl/media/image1.png?ContentType=image/png">
        <DigestMethod Algorithm="http://www.w3.org/2001/04/xmlenc#sha256"/>
        <DigestValue>0To2Nmbhn1nIw3XZhBHLS1mjsgTAp7cVATgokXayBX4=</DigestValue>
      </Reference>
      <Reference URI="/xl/media/image2.jpeg?ContentType=image/jpeg">
        <DigestMethod Algorithm="http://www.w3.org/2001/04/xmlenc#sha256"/>
        <DigestValue>RMupzUXmq++v8ffX+3UxSc/FwJ/cMHTxLdp+Spwuao8=</DigestValue>
      </Reference>
      <Reference URI="/xl/media/image3.emf?ContentType=image/x-emf">
        <DigestMethod Algorithm="http://www.w3.org/2001/04/xmlenc#sha256"/>
        <DigestValue>WxEDpoGIPwy3P7Dl+w9c1WjC+cQkTlTEf5F77ZVNTFg=</DigestValue>
      </Reference>
      <Reference URI="/xl/media/image4.png?ContentType=image/png">
        <DigestMethod Algorithm="http://www.w3.org/2001/04/xmlenc#sha256"/>
        <DigestValue>3FigSMmUZ/3mS7++2vROCvpEegevwpVYA85DqydJrBo=</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WMH8+9lUEq7fGDgStPYQw7TtJuluRisYsgxiYLus+n0=</DigestValue>
      </Reference>
      <Reference URI="/xl/printerSettings/printerSettings11.bin?ContentType=application/vnd.openxmlformats-officedocument.spreadsheetml.printerSettings">
        <DigestMethod Algorithm="http://www.w3.org/2001/04/xmlenc#sha256"/>
        <DigestValue>WMH8+9lUEq7fGDgStPYQw7TtJuluRisYsgxiYLus+n0=</DigestValue>
      </Reference>
      <Reference URI="/xl/printerSettings/printerSettings12.bin?ContentType=application/vnd.openxmlformats-officedocument.spreadsheetml.printerSettings">
        <DigestMethod Algorithm="http://www.w3.org/2001/04/xmlenc#sha256"/>
        <DigestValue>HeMXh0BvJ5EJgLU/vDhAs8Wted+7ofJnylrfXHCWHDg=</DigestValue>
      </Reference>
      <Reference URI="/xl/printerSettings/printerSettings13.bin?ContentType=application/vnd.openxmlformats-officedocument.spreadsheetml.printerSettings">
        <DigestMethod Algorithm="http://www.w3.org/2001/04/xmlenc#sha256"/>
        <DigestValue>TaA6KX/SRWPpmiasS8KGCRFI/mFTpQlGqiM07LbibG8=</DigestValue>
      </Reference>
      <Reference URI="/xl/printerSettings/printerSettings14.bin?ContentType=application/vnd.openxmlformats-officedocument.spreadsheetml.printerSettings">
        <DigestMethod Algorithm="http://www.w3.org/2001/04/xmlenc#sha256"/>
        <DigestValue>iiidokQWiIWjJQ/dFelDgZmBOqfmkhoH/3+VbqXuSZI=</DigestValue>
      </Reference>
      <Reference URI="/xl/printerSettings/printerSettings15.bin?ContentType=application/vnd.openxmlformats-officedocument.spreadsheetml.printerSettings">
        <DigestMethod Algorithm="http://www.w3.org/2001/04/xmlenc#sha256"/>
        <DigestValue>iiidokQWiIWjJQ/dFelDgZmBOqfmkhoH/3+VbqXuSZI=</DigestValue>
      </Reference>
      <Reference URI="/xl/printerSettings/printerSettings16.bin?ContentType=application/vnd.openxmlformats-officedocument.spreadsheetml.printerSettings">
        <DigestMethod Algorithm="http://www.w3.org/2001/04/xmlenc#sha256"/>
        <DigestValue>iiidokQWiIWjJQ/dFelDgZmBOqfmkhoH/3+VbqXuSZI=</DigestValue>
      </Reference>
      <Reference URI="/xl/printerSettings/printerSettings17.bin?ContentType=application/vnd.openxmlformats-officedocument.spreadsheetml.printerSettings">
        <DigestMethod Algorithm="http://www.w3.org/2001/04/xmlenc#sha256"/>
        <DigestValue>yafQoiqsHuJ5rXk4BhhOpeF5HDflrPmt4ejQBVK8Sy4=</DigestValue>
      </Reference>
      <Reference URI="/xl/printerSettings/printerSettings18.bin?ContentType=application/vnd.openxmlformats-officedocument.spreadsheetml.printerSettings">
        <DigestMethod Algorithm="http://www.w3.org/2001/04/xmlenc#sha256"/>
        <DigestValue>aKO8XWThzgvGlTVSu23kX37OoqtKGS6PBUkmhsicI1Y=</DigestValue>
      </Reference>
      <Reference URI="/xl/printerSettings/printerSettings19.bin?ContentType=application/vnd.openxmlformats-officedocument.spreadsheetml.printerSettings">
        <DigestMethod Algorithm="http://www.w3.org/2001/04/xmlenc#sha256"/>
        <DigestValue>aKO8XWThzgvGlTVSu23kX37OoqtKGS6PBUkmhsicI1Y=</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lmJqjkwxMVW6ROb+g3RiQwDKsLPjTp4XibDyI5FqSNg=</DigestValue>
      </Reference>
      <Reference URI="/xl/printerSettings/printerSettings21.bin?ContentType=application/vnd.openxmlformats-officedocument.spreadsheetml.printerSettings">
        <DigestMethod Algorithm="http://www.w3.org/2001/04/xmlenc#sha256"/>
        <DigestValue>yafQoiqsHuJ5rXk4BhhOpeF5HDflrPmt4ejQBVK8Sy4=</DigestValue>
      </Reference>
      <Reference URI="/xl/printerSettings/printerSettings22.bin?ContentType=application/vnd.openxmlformats-officedocument.spreadsheetml.printerSettings">
        <DigestMethod Algorithm="http://www.w3.org/2001/04/xmlenc#sha256"/>
        <DigestValue>OGD3iF2+l78gTInlDCWFPycZVuHBpUE02raJ/Wr5XCI=</DigestValue>
      </Reference>
      <Reference URI="/xl/printerSettings/printerSettings23.bin?ContentType=application/vnd.openxmlformats-officedocument.spreadsheetml.printerSettings">
        <DigestMethod Algorithm="http://www.w3.org/2001/04/xmlenc#sha256"/>
        <DigestValue>OGD3iF2+l78gTInlDCWFPycZVuHBpUE02raJ/Wr5XCI=</DigestValue>
      </Reference>
      <Reference URI="/xl/printerSettings/printerSettings24.bin?ContentType=application/vnd.openxmlformats-officedocument.spreadsheetml.printerSettings">
        <DigestMethod Algorithm="http://www.w3.org/2001/04/xmlenc#sha256"/>
        <DigestValue>jWWxhhVa7vazfmDSyEWBQI1jl9gXdOteC4C/xm0muHY=</DigestValue>
      </Reference>
      <Reference URI="/xl/printerSettings/printerSettings25.bin?ContentType=application/vnd.openxmlformats-officedocument.spreadsheetml.printerSettings">
        <DigestMethod Algorithm="http://www.w3.org/2001/04/xmlenc#sha256"/>
        <DigestValue>aAVyG3k+zl7YnITtI5+JxTP24xVkaLfE8NDj5dja668=</DigestValue>
      </Reference>
      <Reference URI="/xl/printerSettings/printerSettings26.bin?ContentType=application/vnd.openxmlformats-officedocument.spreadsheetml.printerSettings">
        <DigestMethod Algorithm="http://www.w3.org/2001/04/xmlenc#sha256"/>
        <DigestValue>aAVyG3k+zl7YnITtI5+JxTP24xVkaLfE8NDj5dja668=</DigestValue>
      </Reference>
      <Reference URI="/xl/printerSettings/printerSettings27.bin?ContentType=application/vnd.openxmlformats-officedocument.spreadsheetml.printerSettings">
        <DigestMethod Algorithm="http://www.w3.org/2001/04/xmlenc#sha256"/>
        <DigestValue>aAVyG3k+zl7YnITtI5+JxTP24xVkaLfE8NDj5dja668=</DigestValue>
      </Reference>
      <Reference URI="/xl/printerSettings/printerSettings28.bin?ContentType=application/vnd.openxmlformats-officedocument.spreadsheetml.printerSettings">
        <DigestMethod Algorithm="http://www.w3.org/2001/04/xmlenc#sha256"/>
        <DigestValue>/rNP494wAlXe0pkli0D6QKoBqMORDWGB3eWEItC5FUU=</DigestValue>
      </Reference>
      <Reference URI="/xl/printerSettings/printerSettings29.bin?ContentType=application/vnd.openxmlformats-officedocument.spreadsheetml.printerSettings">
        <DigestMethod Algorithm="http://www.w3.org/2001/04/xmlenc#sha256"/>
        <DigestValue>yafQoiqsHuJ5rXk4BhhOpeF5HDflrPmt4ejQBVK8Sy4=</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aKO8XWThzgvGlTVSu23kX37OoqtKGS6PBUkmhsicI1Y=</DigestValue>
      </Reference>
      <Reference URI="/xl/printerSettings/printerSettings31.bin?ContentType=application/vnd.openxmlformats-officedocument.spreadsheetml.printerSettings">
        <DigestMethod Algorithm="http://www.w3.org/2001/04/xmlenc#sha256"/>
        <DigestValue>aKO8XWThzgvGlTVSu23kX37OoqtKGS6PBUkmhsicI1Y=</DigestValue>
      </Reference>
      <Reference URI="/xl/printerSettings/printerSettings32.bin?ContentType=application/vnd.openxmlformats-officedocument.spreadsheetml.printerSettings">
        <DigestMethod Algorithm="http://www.w3.org/2001/04/xmlenc#sha256"/>
        <DigestValue>TaA6KX/SRWPpmiasS8KGCRFI/mFTpQlGqiM07LbibG8=</DigestValue>
      </Reference>
      <Reference URI="/xl/printerSettings/printerSettings33.bin?ContentType=application/vnd.openxmlformats-officedocument.spreadsheetml.printerSettings">
        <DigestMethod Algorithm="http://www.w3.org/2001/04/xmlenc#sha256"/>
        <DigestValue>GyyR84UYFfbFvVrs+ip9vPggIMAXC0nxkmeUVNsGxCc=</DigestValue>
      </Reference>
      <Reference URI="/xl/printerSettings/printerSettings34.bin?ContentType=application/vnd.openxmlformats-officedocument.spreadsheetml.printerSettings">
        <DigestMethod Algorithm="http://www.w3.org/2001/04/xmlenc#sha256"/>
        <DigestValue>GyyR84UYFfbFvVrs+ip9vPggIMAXC0nxkmeUVNsGxCc=</DigestValue>
      </Reference>
      <Reference URI="/xl/printerSettings/printerSettings35.bin?ContentType=application/vnd.openxmlformats-officedocument.spreadsheetml.printerSettings">
        <DigestMethod Algorithm="http://www.w3.org/2001/04/xmlenc#sha256"/>
        <DigestValue>GyyR84UYFfbFvVrs+ip9vPggIMAXC0nxkmeUVNsGxCc=</DigestValue>
      </Reference>
      <Reference URI="/xl/printerSettings/printerSettings36.bin?ContentType=application/vnd.openxmlformats-officedocument.spreadsheetml.printerSettings">
        <DigestMethod Algorithm="http://www.w3.org/2001/04/xmlenc#sha256"/>
        <DigestValue>ZVxXhJn6XmjT/m1Dw2UhwYZPVXYMSYE+DUFTlsgHV4s=</DigestValue>
      </Reference>
      <Reference URI="/xl/printerSettings/printerSettings37.bin?ContentType=application/vnd.openxmlformats-officedocument.spreadsheetml.printerSettings">
        <DigestMethod Algorithm="http://www.w3.org/2001/04/xmlenc#sha256"/>
        <DigestValue>aAVyG3k+zl7YnITtI5+JxTP24xVkaLfE8NDj5dja668=</DigestValue>
      </Reference>
      <Reference URI="/xl/printerSettings/printerSettings38.bin?ContentType=application/vnd.openxmlformats-officedocument.spreadsheetml.printerSettings">
        <DigestMethod Algorithm="http://www.w3.org/2001/04/xmlenc#sha256"/>
        <DigestValue>MQlCPjAocRbfCzMg01+xeJ2R0juDKCTD55BjKfpgycg=</DigestValue>
      </Reference>
      <Reference URI="/xl/printerSettings/printerSettings39.bin?ContentType=application/vnd.openxmlformats-officedocument.spreadsheetml.printerSettings">
        <DigestMethod Algorithm="http://www.w3.org/2001/04/xmlenc#sha256"/>
        <DigestValue>MQlCPjAocRbfCzMg01+xeJ2R0juDKCTD55BjKfpgycg=</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40.bin?ContentType=application/vnd.openxmlformats-officedocument.spreadsheetml.printerSettings">
        <DigestMethod Algorithm="http://www.w3.org/2001/04/xmlenc#sha256"/>
        <DigestValue>7rknwDrXT5i/8QUrP0pOW7zYPYRNRP6crD3RDhvbvX4=</DigestValue>
      </Reference>
      <Reference URI="/xl/printerSettings/printerSettings41.bin?ContentType=application/vnd.openxmlformats-officedocument.spreadsheetml.printerSettings">
        <DigestMethod Algorithm="http://www.w3.org/2001/04/xmlenc#sha256"/>
        <DigestValue>yafQoiqsHuJ5rXk4BhhOpeF5HDflrPmt4ejQBVK8Sy4=</DigestValue>
      </Reference>
      <Reference URI="/xl/printerSettings/printerSettings42.bin?ContentType=application/vnd.openxmlformats-officedocument.spreadsheetml.printerSettings">
        <DigestMethod Algorithm="http://www.w3.org/2001/04/xmlenc#sha256"/>
        <DigestValue>fmxrK90eyCz98CWMVqt+ZBlXb0e3oGUg+wkgSSKaCmo=</DigestValue>
      </Reference>
      <Reference URI="/xl/printerSettings/printerSettings43.bin?ContentType=application/vnd.openxmlformats-officedocument.spreadsheetml.printerSettings">
        <DigestMethod Algorithm="http://www.w3.org/2001/04/xmlenc#sha256"/>
        <DigestValue>fmxrK90eyCz98CWMVqt+ZBlXb0e3oGUg+wkgSSKaCmo=</DigestValue>
      </Reference>
      <Reference URI="/xl/printerSettings/printerSettings44.bin?ContentType=application/vnd.openxmlformats-officedocument.spreadsheetml.printerSettings">
        <DigestMethod Algorithm="http://www.w3.org/2001/04/xmlenc#sha256"/>
        <DigestValue>jWWxhhVa7vazfmDSyEWBQI1jl9gXdOteC4C/xm0muHY=</DigestValue>
      </Reference>
      <Reference URI="/xl/printerSettings/printerSettings45.bin?ContentType=application/vnd.openxmlformats-officedocument.spreadsheetml.printerSettings">
        <DigestMethod Algorithm="http://www.w3.org/2001/04/xmlenc#sha256"/>
        <DigestValue>fmxrK90eyCz98CWMVqt+ZBlXb0e3oGUg+wkgSSKaCmo=</DigestValue>
      </Reference>
      <Reference URI="/xl/printerSettings/printerSettings46.bin?ContentType=application/vnd.openxmlformats-officedocument.spreadsheetml.printerSettings">
        <DigestMethod Algorithm="http://www.w3.org/2001/04/xmlenc#sha256"/>
        <DigestValue>fmxrK90eyCz98CWMVqt+ZBlXb0e3oGUg+wkgSSKaCmo=</DigestValue>
      </Reference>
      <Reference URI="/xl/printerSettings/printerSettings47.bin?ContentType=application/vnd.openxmlformats-officedocument.spreadsheetml.printerSettings">
        <DigestMethod Algorithm="http://www.w3.org/2001/04/xmlenc#sha256"/>
        <DigestValue>9uxYZU0hwIidX5jq0WKX6o/yeoRZe5FPtMaO8vhMzYo=</DigestValue>
      </Reference>
      <Reference URI="/xl/printerSettings/printerSettings48.bin?ContentType=application/vnd.openxmlformats-officedocument.spreadsheetml.printerSettings">
        <DigestMethod Algorithm="http://www.w3.org/2001/04/xmlenc#sha256"/>
        <DigestValue>hqnMLvZ6XBY2fH1KhK00vJXWuxlSZRWkoKrdKDrIF2Q=</DigestValue>
      </Reference>
      <Reference URI="/xl/printerSettings/printerSettings49.bin?ContentType=application/vnd.openxmlformats-officedocument.spreadsheetml.printerSettings">
        <DigestMethod Algorithm="http://www.w3.org/2001/04/xmlenc#sha256"/>
        <DigestValue>hqnMLvZ6XBY2fH1KhK00vJXWuxlSZRWkoKrdKDrIF2Q=</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50.bin?ContentType=application/vnd.openxmlformats-officedocument.spreadsheetml.printerSettings">
        <DigestMethod Algorithm="http://www.w3.org/2001/04/xmlenc#sha256"/>
        <DigestValue>aKO8XWThzgvGlTVSu23kX37OoqtKGS6PBUkmhsicI1Y=</DigestValue>
      </Reference>
      <Reference URI="/xl/printerSettings/printerSettings51.bin?ContentType=application/vnd.openxmlformats-officedocument.spreadsheetml.printerSettings">
        <DigestMethod Algorithm="http://www.w3.org/2001/04/xmlenc#sha256"/>
        <DigestValue>aKO8XWThzgvGlTVSu23kX37OoqtKGS6PBUkmhsicI1Y=</DigestValue>
      </Reference>
      <Reference URI="/xl/printerSettings/printerSettings52.bin?ContentType=application/vnd.openxmlformats-officedocument.spreadsheetml.printerSettings">
        <DigestMethod Algorithm="http://www.w3.org/2001/04/xmlenc#sha256"/>
        <DigestValue>aKO8XWThzgvGlTVSu23kX37OoqtKGS6PBUkmhsicI1Y=</DigestValue>
      </Reference>
      <Reference URI="/xl/printerSettings/printerSettings53.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AJzHPuZjWFngczH/xsUd62OVqmQdA8sSRt3Y8JhmUCw=</DigestValue>
      </Reference>
      <Reference URI="/xl/printerSettings/printerSettings7.bin?ContentType=application/vnd.openxmlformats-officedocument.spreadsheetml.printerSettings">
        <DigestMethod Algorithm="http://www.w3.org/2001/04/xmlenc#sha256"/>
        <DigestValue>WIlU/ZHx5dKpAP9T6tkIJMZCiqn0pgl4h3bIkmAWkfY=</DigestValue>
      </Reference>
      <Reference URI="/xl/printerSettings/printerSettings8.bin?ContentType=application/vnd.openxmlformats-officedocument.spreadsheetml.printerSettings">
        <DigestMethod Algorithm="http://www.w3.org/2001/04/xmlenc#sha256"/>
        <DigestValue>WMH8+9lUEq7fGDgStPYQw7TtJuluRisYsgxiYLus+n0=</DigestValue>
      </Reference>
      <Reference URI="/xl/printerSettings/printerSettings9.bin?ContentType=application/vnd.openxmlformats-officedocument.spreadsheetml.printerSettings">
        <DigestMethod Algorithm="http://www.w3.org/2001/04/xmlenc#sha256"/>
        <DigestValue>jWWxhhVa7vazfmDSyEWBQI1jl9gXdOteC4C/xm0muHY=</DigestValue>
      </Reference>
      <Reference URI="/xl/sharedStrings.xml?ContentType=application/vnd.openxmlformats-officedocument.spreadsheetml.sharedStrings+xml">
        <DigestMethod Algorithm="http://www.w3.org/2001/04/xmlenc#sha256"/>
        <DigestValue>CPqmYqoSBu6GMEfTvnnMJMeldKrtIUjnSt/90PuxvfU=</DigestValue>
      </Reference>
      <Reference URI="/xl/styles.xml?ContentType=application/vnd.openxmlformats-officedocument.spreadsheetml.styles+xml">
        <DigestMethod Algorithm="http://www.w3.org/2001/04/xmlenc#sha256"/>
        <DigestValue>t6eujjJNWY7T9smlK1EdCnUtbUe0gTMqXSsHlnuMN5I=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ZdREfhQ7povcqFESS7k/mO2p01fCVys2yrE1Q6B/R/8=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lf4MaydvtemHApG8dm3cJE7X2zkot6Fx4FnWZpESyZM=</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n9SYMQLXlYsbGROl9LdTmBU71QSHMxgmc/mOn0wsFJU=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Yp9r+yplkXTAvbN038YBoBzXQLsbbrkAJ7YjwVVcvlg=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5zjR9tB7kyXidklmorUCkB0PBpqWj43yDsJCt/plN9I=</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jqJDfgOJvnkX8g2XdD4LcfGxwxpoLS6W9+NB3hkOn+M=</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2GHFYUhQSCCcs52VtEG2NTTwILuZT2usTdyJ4ylkvpQ=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k5ZWfMIYDrH8at0vyBwtwjeQba/zkhm0soaAhll2xXE=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qQKJOtaPQAOk3vNQ+PocG15fj4RSj8NuvmLcEhuf15U=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kWPS1SRzSgEICvK8kK+2yygytV5U3QazQlpJT6IxPs4=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H73kvkwNpiwySPGVJnWFjy5YYsebB9+OvV6xV93WC7I=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p7nrZjkNY5L8Yyx6Jhte5FYsJdtep9Y12fFXNPMDWVM=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u2dQ7QCJ2w3S0Cev//8GxRJRp7ZzonaodaoxU+ClKhc=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gHI5WuzeFdRduLVvc7a0ya9i7qThoRgxOydpTLd5DSs=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wW4tcuFZ2P6uss0ybP3qOGlPIINGpG4D3T5+6yQXfr4=</DigestValue>
      </Reference>
      <Reference URI="/xl/worksheets/sheet1.xml?ContentType=application/vnd.openxmlformats-officedocument.spreadsheetml.worksheet+xml">
        <DigestMethod Algorithm="http://www.w3.org/2001/04/xmlenc#sha256"/>
        <DigestValue>0W5dFZmH+dhZfymGLXXygtHNDAH18apewPwFdfsD9mE=</DigestValue>
      </Reference>
      <Reference URI="/xl/worksheets/sheet10.xml?ContentType=application/vnd.openxmlformats-officedocument.spreadsheetml.worksheet+xml">
        <DigestMethod Algorithm="http://www.w3.org/2001/04/xmlenc#sha256"/>
        <DigestValue>Xkppc1c9sI/LDw+ydWZVWoBjEPo7PLR2rXt2xJq8Njc=</DigestValue>
      </Reference>
      <Reference URI="/xl/worksheets/sheet11.xml?ContentType=application/vnd.openxmlformats-officedocument.spreadsheetml.worksheet+xml">
        <DigestMethod Algorithm="http://www.w3.org/2001/04/xmlenc#sha256"/>
        <DigestValue>W92JQIPAw6Xtqtdl7WDUZNqd4/fNcHAxqsraW+hPTLg=</DigestValue>
      </Reference>
      <Reference URI="/xl/worksheets/sheet12.xml?ContentType=application/vnd.openxmlformats-officedocument.spreadsheetml.worksheet+xml">
        <DigestMethod Algorithm="http://www.w3.org/2001/04/xmlenc#sha256"/>
        <DigestValue>xWzW6iBRdrWVl4opBPTJHM0xOGMFT+IG40HZYtTDsgs=</DigestValue>
      </Reference>
      <Reference URI="/xl/worksheets/sheet13.xml?ContentType=application/vnd.openxmlformats-officedocument.spreadsheetml.worksheet+xml">
        <DigestMethod Algorithm="http://www.w3.org/2001/04/xmlenc#sha256"/>
        <DigestValue>/j0qzYNMRrM/KYiB/K7X76RRZUyM4rF1F4KxNIKKVPI=</DigestValue>
      </Reference>
      <Reference URI="/xl/worksheets/sheet14.xml?ContentType=application/vnd.openxmlformats-officedocument.spreadsheetml.worksheet+xml">
        <DigestMethod Algorithm="http://www.w3.org/2001/04/xmlenc#sha256"/>
        <DigestValue>x3lOwsGbYspDHASpcWQdE+l54mGmA06R2vPVMptk6qw=</DigestValue>
      </Reference>
      <Reference URI="/xl/worksheets/sheet15.xml?ContentType=application/vnd.openxmlformats-officedocument.spreadsheetml.worksheet+xml">
        <DigestMethod Algorithm="http://www.w3.org/2001/04/xmlenc#sha256"/>
        <DigestValue>sypy8A+xqMUvzbyTt/NvLEDx0FJRPr7BwHrIN/7hrps=</DigestValue>
      </Reference>
      <Reference URI="/xl/worksheets/sheet16.xml?ContentType=application/vnd.openxmlformats-officedocument.spreadsheetml.worksheet+xml">
        <DigestMethod Algorithm="http://www.w3.org/2001/04/xmlenc#sha256"/>
        <DigestValue>fhTAWYwlRGwcJW8iDsbk+UPsN4fEwIwSKlTPtRcqSqI=</DigestValue>
      </Reference>
      <Reference URI="/xl/worksheets/sheet17.xml?ContentType=application/vnd.openxmlformats-officedocument.spreadsheetml.worksheet+xml">
        <DigestMethod Algorithm="http://www.w3.org/2001/04/xmlenc#sha256"/>
        <DigestValue>+l7yeJi1qcOaOFh8PcTXsXu7BF4MJ0MGv2J9HomvAbw=</DigestValue>
      </Reference>
      <Reference URI="/xl/worksheets/sheet2.xml?ContentType=application/vnd.openxmlformats-officedocument.spreadsheetml.worksheet+xml">
        <DigestMethod Algorithm="http://www.w3.org/2001/04/xmlenc#sha256"/>
        <DigestValue>ACuot94TS3YrOQ6Re9FnQKALy10RtHOpoyy0YXxcmDk=</DigestValue>
      </Reference>
      <Reference URI="/xl/worksheets/sheet3.xml?ContentType=application/vnd.openxmlformats-officedocument.spreadsheetml.worksheet+xml">
        <DigestMethod Algorithm="http://www.w3.org/2001/04/xmlenc#sha256"/>
        <DigestValue>sLylNUM7qguiFLXSqc4y/Y0mkfFV6f4vHkq7jGpc8y0=</DigestValue>
      </Reference>
      <Reference URI="/xl/worksheets/sheet4.xml?ContentType=application/vnd.openxmlformats-officedocument.spreadsheetml.worksheet+xml">
        <DigestMethod Algorithm="http://www.w3.org/2001/04/xmlenc#sha256"/>
        <DigestValue>nxXNArW8yXAB/uaLm93Y3bZct1jL8Hu/rvTebRwCSY4=</DigestValue>
      </Reference>
      <Reference URI="/xl/worksheets/sheet5.xml?ContentType=application/vnd.openxmlformats-officedocument.spreadsheetml.worksheet+xml">
        <DigestMethod Algorithm="http://www.w3.org/2001/04/xmlenc#sha256"/>
        <DigestValue>OsqpRxRIq4m4YJpTHjESC84I13WfTD2DJLCV+nGFGsU=</DigestValue>
      </Reference>
      <Reference URI="/xl/worksheets/sheet6.xml?ContentType=application/vnd.openxmlformats-officedocument.spreadsheetml.worksheet+xml">
        <DigestMethod Algorithm="http://www.w3.org/2001/04/xmlenc#sha256"/>
        <DigestValue>7hXUe2+7dhu3TaSB/vrWTRxWjGrRxBMUCdDNtwx0ZP4=</DigestValue>
      </Reference>
      <Reference URI="/xl/worksheets/sheet7.xml?ContentType=application/vnd.openxmlformats-officedocument.spreadsheetml.worksheet+xml">
        <DigestMethod Algorithm="http://www.w3.org/2001/04/xmlenc#sha256"/>
        <DigestValue>iSHAjClCuM6vjvjgO5B0H5RyZ41Sj9/wWRUXe2Nc35k=</DigestValue>
      </Reference>
      <Reference URI="/xl/worksheets/sheet8.xml?ContentType=application/vnd.openxmlformats-officedocument.spreadsheetml.worksheet+xml">
        <DigestMethod Algorithm="http://www.w3.org/2001/04/xmlenc#sha256"/>
        <DigestValue>NhwVXlG2Vpt8VgJY5GS0K/RQririx3nRiOB6zLQ7heQ=</DigestValue>
      </Reference>
      <Reference URI="/xl/worksheets/sheet9.xml?ContentType=application/vnd.openxmlformats-officedocument.spreadsheetml.worksheet+xml">
        <DigestMethod Algorithm="http://www.w3.org/2001/04/xmlenc#sha256"/>
        <DigestValue>DTDXgmgxKtH54Ne9/gyDgbOn7shIsCNmikFKjGBA5QA=</DigestValue>
      </Reference>
    </Manifest>
    <SignatureProperties>
      <SignatureProperty Id="idSignatureTime" Target="#idPackageSignature">
        <mdssi:SignatureTime xmlns:mdssi="http://schemas.openxmlformats.org/package/2006/digital-signature">
          <mdssi:Format>YYYY-MM-DDThh:mm:ssTZD</mdssi:Format>
          <mdssi:Value>2021-05-31T23:06:48Z</mdssi:Value>
        </mdssi:SignatureTime>
      </SignatureProperty>
    </SignatureProperties>
  </Object>
  <Object Id="idOfficeObject">
    <SignatureProperties>
      <SignatureProperty Id="idOfficeV1Details" Target="#idPackageSignature">
        <SignatureInfoV1 xmlns="http://schemas.microsoft.com/office/2006/digsig">
          <SetupID>{F51943F4-A204-42D3-B241-271944F1A4BA}</SetupID>
          <SignatureText>Shirley Vichini </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2021-05-31T23:06:48Z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XBkAAJ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HvLJdSBevHbomnQAYqAMadiAqgAX+rbIwLpGCi/6tsgITrkMvCUSaLDLGQDIYLkMAAAAABhfuQwAAAAAJCvWZ5zLGQAkK9ZnAQAAAKjLGQDquLdnvCUSAwEAAACUIRJo8Lm3DCzVjRAITrkMDMsZADnxyXVcyRkAAAAAAAAAyXUnAAAA8////wAAAAAAAAAAEAEAAODBcACwDnQAfCrLd5DhLnesAAAAAAAAAKjJGQCI5HAA0E2fdbAOdAAAAJ91pMkZAIjkcADQTZ91aavJd5K2n3Wseqt1sA50AMirf2iftp91wBbJvbAOdAAkyhkAAAAAAPiFIArgxL12ZHYACAAAAAAlAAAADAAAAAEAAAAYAAAADAAAAAAAAAASAAAADAAAAAEAAAAeAAAAGAAAAPUAAAAFAAAAMgEAABYAAAAlAAAADAAAAAEAAABUAAAAhAAAAPYAAAAFAAAAMAEAABUAAAABAAAAVVWPQSa0j0H2AAAABQAAAAkAAABMAAAAAAAAAAAAAAAAAAAA//////////9gAAAAMwAxAC8ANQAvADIAMAAyADEAUzEHAAAABwAAAAUAAAAHAAAABQAAAAcAAAAHAAAABwAAAAcAAABLAAAAQAAAADAAAAAFAAAAIAAAAAEAAAABAAAAEAAAAAAAAAAAAAAAQAEAAKAAAAAAAAAAAAAAAEABAACgAAAAUgAAAHABAAACAAAAFAAAAAkAAAAAAAAAAAAAALwCAAAAAAAAAQICIlMAeQBzAHQAZQBtAAAAAAAAAAAAAAAAAAAAAAAAAAAAAAAAAAAAAAAAAAAAAAAAAAAAAAAAAAAAAAAAAAAAAAAAAMx3CQAAAHApcAAAAAAA6Jp0AOiadAA4oAxpAAAAAFf0pXUJAAAAAAAAAAAAAAAAAAAAAAAAACiAdAAAAAAAAAAAAAAAAAAAAAAAAAAAAAAAAAAAAAAAAAAAAAAAAAAAAAAAAAAAAAAAAAAAAAAAAAAAAAAAAACw5hkATDnJvQAA1nek5xkA6NHId+iadABX9KV1AAAAAPjSyHf//wAAAAAAANvTyHfb08h31OcZANjnGQA4oAxpAAAAAAAAAAAAAAAAAAAAAPGGLXcJAAAABwAAAAzoGQAM6BkAAAIAAPz///8BAAAAAAAAAAAAAAAAAAAAAAAAAAAAAAD4hSAK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GAAe8sl1AAAAAAAAAACXCQqv4BM4CrSIGAAKuBhpAABwAAAAAAAgAAAAfI0YALh04xjIiBgANEy2ZyAAAAABAAAADwAAAECNGABBNLZnoA8AAEu+t8jgEzgKwim2Z0DZoBhA2aAYmJSMEN0A1me4ihgAOfHJdQiJGAAGAAAAAADJdRQAAADg////AAAAAAAAAAAAAAAAkAEAAAAAAAEAAAAAYQByAGkAYQBsAAAAAAAAAAAAAAAAAAAAAAAAAAAAAAAAAAAA8YYtdwAAAAAGAAAAbIoYAGyKGAAAAgAA/P///wEAAAAAAAAAAAAAAAAAAAAAAAAAAAAAAPiFIApkdgAIAAAAACUAAAAMAAAAAwAAABgAAAAMAAAAAAAAABIAAAAMAAAAAQAAABYAAAAMAAAACAAAAFQAAABUAAAADAAAADcAAAAgAAAAWgAAAAEAAABVVY9BJrSPQQwAAABbAAAAAQAAAEwAAAAEAAAACwAAADcAAAAiAAAAWwAAAFAAAABYABaU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AAAABWAAAAMAAAADsAAACBAAAAHAAAACEA8AAAAAAAAAAAAAAAgD8AAAAAAAAAAAAAgD8AAAAAAAAAAAAAAAAAAAAAAAAAAAAAAAAAAAAAAAAAACUAAAAMAAAAAAAAgCgAAAAMAAAABAAAAFIAAABwAQAABAAAAOz///8AAAAAAAAAAAAAAACQAQAAAAAAAQAAAABzAGUAZwBvAGUAIAB1AGkAAAAAAAAAAAAAAAAAAAAAAAAAAAAAAAAAAAAAAAAAAAAAAAAAAAAAAAAAAAAAAAAAAAAYAB7yyXVQ7j4YFAAAANoSCmQAAAAAAAAAALwCAAAAAAAAAQICIlMAeQBzAHQAZQBtAAAAAAAAAAAAAAAAAAAAAAAAAAAAAAAAAIE1sYbQiBgAg/9kZQEAAACQiRgAIA0AhAAAAACglIwQ3IgYAJCKGAA58cl14IgYAAcAAAAAAMl1pIoYAOz///8AAAAAAAAAAAAAAACQAQAAAAAAAQAAAABzAGUAZwBvAGUAIAB1AGkAAAAAAAAAAAAAAAAAAAAAAAAAAADxhi13AAAAAAkAAABEihgARIoYAAACAAD8////AQAAAAAAAAAAAAAAAAAAAAAAAAAAAAAA+IUgCmR2AAgAAAAAJQAAAAwAAAAEAAAAGAAAAAwAAAAAAAAAEgAAAAwAAAABAAAAHgAAABgAAAAwAAAAOwAAALEAAABXAAAAJQAAAAwAAAAEAAAAVAAAAKwAAAAxAAAAOwAAAK8AAABWAAAAAQAAAFVVj0EmtI9BMQAAADsAAAAQAAAATAAAAAAAAAAAAAAAAAAAAP//////////bAAAAFMAaABpAHIAbABlAHkAIABWAGkAYwBoAGkAbgBpACAACwAAAAsAAAAFAAAABwAAAAUAAAAKAAAACgAAAAUAAAAMAAAABQAAAAkAAAALAAAABQAAAAsAAAAF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cAAAAYAAAABQAAAAAAAAD///8AAAAAACUAAAAMAAAABQAAAEwAAABkAAAADgAAAHYAAAAxAQAAhgAAAA4AAAB2AAAAJAEAABEAAAAhAPAAAAAAAAAAAAAAAIA/AAAAAAAAAAAAAIA/AAAAAAAAAAAAAAAAAAAAAAAAAAAAAAAAAAAAAAAAAAAlAAAADAAAAAAAAIAoAAAADAAAAAU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EmtI9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Object Id="idInvalidSigLnImg">AQAAAGwAAAAAAAAAAAAAAD8BAACfAAAAAAAAAAAAAABmFgAAOwsAACBFTUYAAAEA3B8AAK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e8sl1IF68duiadABioAxp2ICqABf6tsjAukYKL/q2yAhOuQy8JRJosMsZAMhguQwAAAAAGF+5DAAAAAAkK9ZnnMsZACQr1mcBAAAAqMsZAOq4t2e8JRIDAQAAAJQhEmjwubcMLNWNEAhOuQwMyxkAOfHJdVzJGQAAAAAAAADJdScAAADz////AAAAAAAAAAAQAQAA4MFwALAOdAB8Kst3kOEud6wAAAAAAAAAqMkZAIjkcADQTZ91sA50AAAAn3WkyRkAiORwANBNn3Vpq8l3krafdax6q3WwDnQAyKt/aJ+2n3XAFsm9sA50ACTKGQAAAAAA+IUgCuDEvXZkdgAIAAAAACUAAAAMAAAAAQAAABgAAAAMAAAA/wAAABIAAAAMAAAAAQAAAB4AAAAYAAAAMAAAAAUAAACLAAAAFgAAACUAAAAMAAAAAQAAAFQAAACoAAAAMQAAAAUAAACJAAAAFQAAAAEAAABVVY9BJrSPQTEAAAAFAAAADwAAAEwAAAAAAAAAAAAAAAAAAAD//////////2wAAABGAGkAcgBtAGEAIABuAG8AIAB2AOEAbABpAGQAYQBkPg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zHcJAAAAcClwAAAAAADomnQA6Jp0ADigDGkAAAAAV/SldQkAAAAAAAAAAAAAAAAAAAAAAAAAKIB0AAAAAAAAAAAAAAAAAAAAAAAAAAAAAAAAAAAAAAAAAAAAAAAAAAAAAAAAAAAAAAAAAAAAAAAAAAAAAAAAALDmGQBMOcm9AADWd6TnGQDo0ch36Jp0AFf0pXUAAAAA+NLId///AAAAAAAA29PId9vTyHfU5xkA2OcZADigDGkAAAAAAAAAAAAAAAAAAAAA8YYtdwkAAAAHAAAADOgZAAzoGQAAAgAA/P///wEAAAAAAAAAAAAAAAAAAAAAAAAAAAAAAPiFIAp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YAB7yyXUAAAAAAAAAAJcJCq/gEzgKtIgYAAq4GGkAAHAAAAAAACAAAAB8jRgAuHTjGMiIGAA0TLZnIAAAAAEAAAAPAAAAQI0YAEE0tmegDwAAS763yOATOArCKbZnQNmgGEDZoBiYlIwQ3QDWZ7iKGAA58cl1CIkYAAYAAAAAAMl1FAAAAOD///8AAAAAAAAAAAAAAACQAQAAAAAAAQAAAABhAHIAaQBhAGwAAAAAAAAAAAAAAAAAAAAAAAAAAAAAAAAAAADxhi13AAAAAAYAAABsihgAbIoYAAACAAD8////AQAAAAAAAAAAAAAAAAAAAAAAAAAAAAAA+IUgCmR2AAgAAAAAJQAAAAwAAAADAAAAGAAAAAwAAAAAAAAAEgAAAAwAAAABAAAAFgAAAAwAAAAIAAAAVAAAAFQAAAAMAAAANwAAACAAAABaAAAAAQAAAFVVj0EmtI9BDAAAAFsAAAABAAAATAAAAAQAAAALAAAANwAAACIAAABbAAAAUAAAAFgAL1M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sAAAAFYAAAAwAAAAOwAAAIEAAAAcAAAAIQDwAAAAAAAAAAAAAACAPwAAAAAAAAAAAACAPwAAAAAAAAAAAAAAAAAAAAAAAAAAAAAAAAAAAAAAAAAAJQAAAAwAAAAAAACAKAAAAAwAAAAEAAAAUgAAAHABAAAEAAAA7P///wAAAAAAAAAAAAAAAJABAAAAAAABAAAAAHMAZQBnAG8AZQAgAHUAaQAAAAAAAAAAAAAAAAAAAAAAAAAAAAAAAAAAAAAAAAAAAAAAAAAAAAAAAAAAAAAAAAAAABgAHvLJdVDuPhgUAAAA2hIKZAAAAAAAAAAAvAIAAAAAAAABAgIiUwB5AHMAdABlAG0AAAAAAAAAAAAAAAAAAAAAAAAAAAAAAAAAgTWxhtCIGACD/2RlAQAAAJCJGAAgDQCEAAAAAKCUjBDciBgAkIoYADnxyXXgiBgABwAAAAAAyXWkihgA7P///wAAAAAAAAAAAAAAAJABAAAAAAABAAAAAHMAZQBnAG8AZQAgAHUAaQAAAAAAAAAAAAAAAAAAAAAAAAAAAPGGLXcAAAAACQAAAESKGABEihgAAAIAAPz///8BAAAAAAAAAAAAAAAAAAAAAAAAAAAAAAD4hSAKZHYACAAAAAAlAAAADAAAAAQAAAAYAAAADAAAAAAAAAASAAAADAAAAAEAAAAeAAAAGAAAADAAAAA7AAAAsQAAAFcAAAAlAAAADAAAAAQAAABUAAAArAAAADEAAAA7AAAArwAAAFYAAAABAAAAVVWPQSa0j0ExAAAAOwAAABAAAABMAAAAAAAAAAAAAAAAAAAA//////////9sAAAAUwBoAGkAcgBsAGUAeQAgAFYAaQBjAGgAaQBuAGkAIAALAAAACwAAAAUAAAAHAAAABQAAAAoAAAAKAAAABQAAAAwAAAAFAAAACQAAAAsAAAAFAAAACwAAAAUAAAAF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wAAABgAAAAFAAAAAAAAAP///wAAAAAAJQAAAAwAAAAFAAAATAAAAGQAAAAOAAAAdgAAADEBAACGAAAADgAAAHYAAAAkAQAAEQAAACEA8AAAAAAAAAAAAAAAgD8AAAAAAAAAAAAAgD8AAAAAAAAAAAAAAAAAAAAAAAAAAAAAAAAAAAAAAAAAACUAAAAMAAAAAAAAgCgAAAAMAAAABQ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Sa0j0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5000003802</EngagementID>
  <LogicalEMSServerID>-109903338106937214</LogicalEMSServerID>
  <WorkingPaperID>3205748333300005521</WorkingPaperID>
</DAEMSEngagementItemInfo>
</file>

<file path=customXml/itemProps1.xml><?xml version="1.0" encoding="utf-8"?>
<ds:datastoreItem xmlns:ds="http://schemas.openxmlformats.org/officeDocument/2006/customXml" ds:itemID="{A5222CDA-2162-4B7F-8E91-F8B5DE776E76}">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Índice</vt:lpstr>
      <vt:lpstr>Información general</vt:lpstr>
      <vt:lpstr>EERR 032020</vt:lpstr>
      <vt:lpstr>BG 2020</vt:lpstr>
      <vt:lpstr>BG 032021</vt:lpstr>
      <vt:lpstr>Clasificación</vt:lpstr>
      <vt:lpstr>Balance General</vt:lpstr>
      <vt:lpstr>Estado de Resultados</vt:lpstr>
      <vt:lpstr>Variación Patrimonio Neto</vt:lpstr>
      <vt:lpstr>Flujo de Efectivo</vt:lpstr>
      <vt:lpstr>CA FE</vt:lpstr>
      <vt:lpstr>Notas 1 a Nota 4</vt:lpstr>
      <vt:lpstr>Nota 5 - Inc. 5.a a 5.d</vt:lpstr>
      <vt:lpstr>Nota 5 - Inc. 5.e</vt:lpstr>
      <vt:lpstr>Nota 5 - Inc. 5.f a 5aa</vt:lpstr>
      <vt:lpstr>Nota 6 a Nota 12</vt:lpstr>
      <vt:lpstr>Cartera Propia</vt:lpstr>
      <vt:lpstr>'Balance General'!Área_de_impresión</vt:lpstr>
      <vt:lpstr>'Estado de Resultados'!Área_de_impresión</vt:lpstr>
      <vt:lpstr>'Nota 5 - Inc. 5.a a 5.d'!Área_de_impresión</vt:lpstr>
      <vt:lpstr>'Nota 5 - Inc. 5.e'!Área_de_impresión</vt:lpstr>
      <vt:lpstr>'Nota 5 - Inc. 5.f a 5aa'!Área_de_impresión</vt:lpstr>
      <vt:lpstr>'Nota 6 a Nota 12'!Área_de_impresión</vt:lpstr>
      <vt:lpstr>'Notas 1 a Nota 4'!Área_de_impresión</vt:lpstr>
      <vt:lpstr>'Variación Patrimonio Neto'!Área_de_impresión</vt:lpstr>
      <vt:lpstr>'Nota 5 - Inc. 5.a a 5.d'!OLE_LINK1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William Daniel Kent </cp:lastModifiedBy>
  <cp:lastPrinted>2021-05-31T22:50:17Z</cp:lastPrinted>
  <dcterms:created xsi:type="dcterms:W3CDTF">2016-08-27T16:35:25Z</dcterms:created>
  <dcterms:modified xsi:type="dcterms:W3CDTF">2021-05-31T22:50:32Z</dcterms:modified>
</cp:coreProperties>
</file>