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ls" ContentType="application/vnd.ms-excel"/>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9.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1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Override PartName="/_xmlsignatures/sig33.xml" ContentType="application/vnd.openxmlformats-package.digital-signature-xmlsignature+xml"/>
  <Override PartName="/_xmlsignatures/sig1.xml" ContentType="application/vnd.openxmlformats-package.digital-signature-xmlsignature+xml"/>
  <Override PartName="/_xmlsignatures/sig34.xml" ContentType="application/vnd.openxmlformats-package.digital-signature-xmlsignature+xml"/>
  <Override PartName="/_xmlsignatures/sig35.xml" ContentType="application/vnd.openxmlformats-package.digital-signature-xmlsignature+xml"/>
  <Override PartName="/_xmlsignatures/sig36.xml" ContentType="application/vnd.openxmlformats-package.digital-signature-xmlsignature+xml"/>
  <Override PartName="/_xmlsignatures/sig37.xml" ContentType="application/vnd.openxmlformats-package.digital-signature-xmlsignature+xml"/>
  <Override PartName="/_xmlsignatures/sig38.xml" ContentType="application/vnd.openxmlformats-package.digital-signature-xmlsignature+xml"/>
  <Override PartName="/_xmlsignatures/sig39.xml" ContentType="application/vnd.openxmlformats-package.digital-signature-xmlsignature+xml"/>
  <Override PartName="/_xmlsignatures/sig40.xml" ContentType="application/vnd.openxmlformats-package.digital-signature-xmlsignature+xml"/>
  <Override PartName="/_xmlsignatures/sig41.xml" ContentType="application/vnd.openxmlformats-package.digital-signature-xmlsignature+xml"/>
  <Override PartName="/_xmlsignatures/sig42.xml" ContentType="application/vnd.openxmlformats-package.digital-signature-xmlsignature+xml"/>
  <Override PartName="/_xmlsignatures/sig43.xml" ContentType="application/vnd.openxmlformats-package.digital-signature-xmlsignature+xml"/>
  <Override PartName="/_xmlsignatures/sig44.xml" ContentType="application/vnd.openxmlformats-package.digital-signature-xmlsignature+xml"/>
  <Override PartName="/_xmlsignatures/sig45.xml" ContentType="application/vnd.openxmlformats-package.digital-signature-xmlsignature+xml"/>
  <Override PartName="/_xmlsignatures/sig46.xml" ContentType="application/vnd.openxmlformats-package.digital-signature-xmlsignature+xml"/>
  <Override PartName="/_xmlsignatures/sig47.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hidePivotFieldList="1" defaultThemeVersion="124226"/>
  <mc:AlternateContent xmlns:mc="http://schemas.openxmlformats.org/markup-compatibility/2006">
    <mc:Choice Requires="x15">
      <x15ac:absPath xmlns:x15ac="http://schemas.microsoft.com/office/spreadsheetml/2010/11/ac" url="C:\Users\celestenunez\Desktop\INFORME SEP\"/>
    </mc:Choice>
  </mc:AlternateContent>
  <xr:revisionPtr revIDLastSave="0" documentId="8_{F922EA09-5E3D-4ACF-B886-97915AFB278B}" xr6:coauthVersionLast="47" xr6:coauthVersionMax="47" xr10:uidLastSave="{00000000-0000-0000-0000-000000000000}"/>
  <bookViews>
    <workbookView xWindow="-120" yWindow="-120" windowWidth="20730" windowHeight="11160" tabRatio="1000" xr2:uid="{00000000-000D-0000-FFFF-FFFF00000000}"/>
  </bookViews>
  <sheets>
    <sheet name="CARATULA I" sheetId="12" r:id="rId1"/>
    <sheet name="CARATULA II" sheetId="14" r:id="rId2"/>
    <sheet name="CARATULA III" sheetId="13" r:id="rId3"/>
    <sheet name="ACTIVO-PASIVO" sheetId="1" r:id="rId4"/>
    <sheet name="RESULTADO" sheetId="17" r:id="rId5"/>
    <sheet name="FLUJO" sheetId="3" r:id="rId6"/>
    <sheet name="VARIAC.PATRIM" sheetId="4" r:id="rId7"/>
    <sheet name="NOTA INICIAL" sheetId="5" r:id="rId8"/>
    <sheet name="NOTA 5 A-E" sheetId="6" r:id="rId9"/>
    <sheet name="NOTA 5 F" sheetId="7" r:id="rId10"/>
    <sheet name="ANEXO G-L" sheetId="8" r:id="rId11"/>
    <sheet name="ANEXO M-P" sheetId="9" r:id="rId12"/>
    <sheet name="ANEXO R-U" sheetId="15" r:id="rId13"/>
    <sheet name="ANEXO V-X" sheetId="10" r:id="rId14"/>
    <sheet name="NOTA FINAL" sheetId="11" r:id="rId15"/>
  </sheets>
  <externalReferences>
    <externalReference r:id="rId16"/>
    <externalReference r:id="rId17"/>
  </externalReferences>
  <definedNames>
    <definedName name="_xlnm.Print_Area" localSheetId="3">'ACTIVO-PASIVO'!#REF!</definedName>
    <definedName name="_xlnm.Print_Area" localSheetId="0">'CARATULA I'!$A$1:$G$30</definedName>
    <definedName name="_xlnm.Print_Area" localSheetId="2">'CARATULA III'!$A$1:$I$33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1" l="1"/>
  <c r="B126" i="7"/>
  <c r="B105" i="7"/>
  <c r="D69" i="7"/>
  <c r="E69" i="7" s="1"/>
  <c r="B69" i="7"/>
  <c r="E64" i="7"/>
  <c r="E57" i="7"/>
  <c r="D54" i="7"/>
  <c r="E58" i="7"/>
  <c r="D56" i="7"/>
  <c r="D55" i="7"/>
  <c r="E54" i="7"/>
  <c r="E53" i="7"/>
  <c r="E52" i="7"/>
  <c r="E50" i="7"/>
  <c r="A59" i="7"/>
  <c r="A58" i="7"/>
  <c r="A54" i="7"/>
  <c r="A53" i="7"/>
  <c r="A52" i="7"/>
  <c r="C56" i="17"/>
  <c r="D56" i="17"/>
  <c r="C72" i="17"/>
  <c r="D45" i="17"/>
  <c r="C45" i="17"/>
  <c r="D34" i="17"/>
  <c r="D40" i="17" s="1"/>
  <c r="D58" i="17" s="1"/>
  <c r="H32" i="17"/>
  <c r="C29" i="17"/>
  <c r="C34" i="17" s="1"/>
  <c r="C40" i="17" s="1"/>
  <c r="C58" i="17" s="1"/>
  <c r="C77" i="17" s="1"/>
  <c r="D77" i="17" l="1"/>
  <c r="D81" i="17" s="1"/>
  <c r="G27" i="10"/>
  <c r="G28" i="10" s="1"/>
  <c r="H24" i="10"/>
  <c r="G24" i="10"/>
  <c r="F23" i="10"/>
  <c r="C7" i="10"/>
  <c r="B7" i="10"/>
  <c r="F26" i="9"/>
  <c r="D26" i="9"/>
  <c r="C81" i="17" l="1"/>
  <c r="E37" i="7"/>
  <c r="D31" i="7"/>
  <c r="E30" i="7"/>
  <c r="E23" i="7"/>
  <c r="E22" i="7"/>
  <c r="A22" i="7"/>
  <c r="E21" i="7"/>
  <c r="A21" i="7"/>
  <c r="H163" i="6" l="1"/>
  <c r="G163" i="6"/>
  <c r="E163" i="6"/>
  <c r="F162" i="6"/>
  <c r="F161" i="6"/>
  <c r="F160" i="6"/>
  <c r="H154" i="6"/>
  <c r="G154" i="6"/>
  <c r="F154" i="6"/>
  <c r="B144" i="6"/>
  <c r="E135" i="6"/>
  <c r="D135" i="6"/>
  <c r="B135" i="6"/>
  <c r="E134" i="6"/>
  <c r="D134" i="6"/>
  <c r="B134" i="6"/>
  <c r="B114" i="6"/>
  <c r="E75" i="6"/>
  <c r="D63" i="6"/>
  <c r="E63" i="6"/>
  <c r="E64" i="6" s="1"/>
  <c r="E65" i="6" s="1"/>
  <c r="E66" i="6" s="1"/>
  <c r="B62" i="6"/>
  <c r="F61" i="6"/>
  <c r="E61" i="6"/>
  <c r="D61" i="6"/>
  <c r="B61" i="6"/>
  <c r="D40" i="6"/>
  <c r="B40" i="6"/>
  <c r="D39" i="6"/>
  <c r="B39" i="6"/>
  <c r="D38" i="6"/>
  <c r="B38" i="6"/>
  <c r="D30" i="6"/>
  <c r="B30" i="6"/>
  <c r="F12" i="6"/>
  <c r="F163" i="6" l="1"/>
  <c r="F63" i="6"/>
  <c r="E67" i="6"/>
  <c r="F15" i="1"/>
  <c r="E68" i="6" l="1"/>
  <c r="E70" i="6" l="1"/>
  <c r="E72" i="6" l="1"/>
  <c r="E27" i="6" l="1"/>
  <c r="F27" i="6" s="1"/>
  <c r="E38" i="6"/>
  <c r="F38" i="6" s="1"/>
  <c r="E30" i="6"/>
  <c r="F30" i="6" s="1"/>
  <c r="E28" i="6" l="1"/>
  <c r="F28" i="6" s="1"/>
  <c r="E39" i="6"/>
  <c r="F39" i="6" s="1"/>
  <c r="F29" i="6" l="1"/>
  <c r="E40" i="6"/>
  <c r="F40" i="6" s="1"/>
</calcChain>
</file>

<file path=xl/sharedStrings.xml><?xml version="1.0" encoding="utf-8"?>
<sst xmlns="http://schemas.openxmlformats.org/spreadsheetml/2006/main" count="1149" uniqueCount="782">
  <si>
    <t>(En Guaraníes)</t>
  </si>
  <si>
    <t>Activo</t>
  </si>
  <si>
    <t>Periodo Actual</t>
  </si>
  <si>
    <t>Ejercicio Anterior</t>
  </si>
  <si>
    <t>Pasivo</t>
  </si>
  <si>
    <t>Activo Corriente</t>
  </si>
  <si>
    <t>Pasivo Corriente</t>
  </si>
  <si>
    <t>Disponibilidades (Nota 5.d.)</t>
  </si>
  <si>
    <t>Documentos y Cuentas a Pagar</t>
  </si>
  <si>
    <t>Acreedores por Intermediación (Nota 5.m.)</t>
  </si>
  <si>
    <t>Recaudaciones a Depositar</t>
  </si>
  <si>
    <t>Acreedores Varios (Nota 5.l.)</t>
  </si>
  <si>
    <t>Bancos</t>
  </si>
  <si>
    <t>Cuentas a Pagar a Personas y</t>
  </si>
  <si>
    <t>Empresas Relacionadas (Nota 5.o. y  Nota 5.r. )</t>
  </si>
  <si>
    <t>Inversiones Temporarias (Nota 5.e.)</t>
  </si>
  <si>
    <t>Obligac.por Contratos de Underwiting  (Nota 5.p.)</t>
  </si>
  <si>
    <t>Obligac.por Administración de cartera (Nota 5.n.)</t>
  </si>
  <si>
    <t>Títulos De Renta Variable</t>
  </si>
  <si>
    <t>Títulos De Renta Fija</t>
  </si>
  <si>
    <t>Prestamos Financieros (Nota 5.k.)</t>
  </si>
  <si>
    <t>Menos: previsión Por menor valor</t>
  </si>
  <si>
    <t xml:space="preserve">Prestamos Bancarios </t>
  </si>
  <si>
    <t>Créditos (Nota 5.f)</t>
  </si>
  <si>
    <t>Interes a Pagar</t>
  </si>
  <si>
    <t>Deudores por Intermediación</t>
  </si>
  <si>
    <t xml:space="preserve">Intereses a Devengar </t>
  </si>
  <si>
    <t>Documentos y cuentas por cobrar</t>
  </si>
  <si>
    <t>Deudores varios</t>
  </si>
  <si>
    <t>Provisiones</t>
  </si>
  <si>
    <t xml:space="preserve">Menos: previsión para incobrables </t>
  </si>
  <si>
    <t>Impuesto a la renta a pagar</t>
  </si>
  <si>
    <t>IVA a Pagar</t>
  </si>
  <si>
    <t>Iva Credito Fiscal</t>
  </si>
  <si>
    <t>Retenciones de Impuestos</t>
  </si>
  <si>
    <t xml:space="preserve">Menos: previsión por cuentas a cobrar a </t>
  </si>
  <si>
    <t>Aportes y Retenciones a pagar</t>
  </si>
  <si>
    <r>
      <t>personas y empresas relacionadas</t>
    </r>
    <r>
      <rPr>
        <b/>
        <sz val="10"/>
        <rFont val="Arial"/>
        <family val="2"/>
      </rPr>
      <t xml:space="preserve"> </t>
    </r>
  </si>
  <si>
    <t>Underwitng</t>
  </si>
  <si>
    <t xml:space="preserve">Otros Pasivos </t>
  </si>
  <si>
    <t>Prestamos De Terceros (Nota 5.q)</t>
  </si>
  <si>
    <t>Otros Activos</t>
  </si>
  <si>
    <t>Dividendos a pagar en efectivo (Nota 5.r.,5.o)</t>
  </si>
  <si>
    <t>Otros Activos Corrientes (Nota 5 j)</t>
  </si>
  <si>
    <t>Otros pasivos Corrientes (Nota 5.q.)</t>
  </si>
  <si>
    <t>Total Activo Corriente</t>
  </si>
  <si>
    <t>Total Pasivo Corriente</t>
  </si>
  <si>
    <t>Activo No Corriente</t>
  </si>
  <si>
    <t>Pasivo No Corriente</t>
  </si>
  <si>
    <t>Inversiones Permanentes</t>
  </si>
  <si>
    <t>Cuentas a Pagar</t>
  </si>
  <si>
    <t>Títulos De Renta Variable (Nota 5.e)</t>
  </si>
  <si>
    <t xml:space="preserve">Obligac.por Contratos de Underwiting </t>
  </si>
  <si>
    <t>Títulos De Renta Fija (Nota 5.e)</t>
  </si>
  <si>
    <t>Acreedores por Intermediación</t>
  </si>
  <si>
    <t>Acción De Bolsa De Valores (Nota 5.e), (Nota7)</t>
  </si>
  <si>
    <t>Oblig.Por Administración De Cartera</t>
  </si>
  <si>
    <t>Empresas Relacionadas (Nota 5.o.)</t>
  </si>
  <si>
    <t>Acreedores Varios (Nota 5 I)</t>
  </si>
  <si>
    <t xml:space="preserve">Prestamos Financieros </t>
  </si>
  <si>
    <t>Deudores Gs LP</t>
  </si>
  <si>
    <t>Créditos en Gestión de Cobro</t>
  </si>
  <si>
    <t>Prestamos en Bancos</t>
  </si>
  <si>
    <t>Intereses a Devengar</t>
  </si>
  <si>
    <t>Creditos en Gestion de Recuperacion</t>
  </si>
  <si>
    <t>Palco CCP</t>
  </si>
  <si>
    <t>Relacionadas</t>
  </si>
  <si>
    <t xml:space="preserve">Previsiones </t>
  </si>
  <si>
    <t>Menos: previsión por cuentas a cobrar a</t>
  </si>
  <si>
    <t>Previsión para Indemnización</t>
  </si>
  <si>
    <t xml:space="preserve">personas y empresas relacionadas </t>
  </si>
  <si>
    <t xml:space="preserve">Otras Contingencias </t>
  </si>
  <si>
    <t>Derechos sobre Títulos Por Contratos de</t>
  </si>
  <si>
    <t>Otros pasivos no Corriente (Nota 5.q.)</t>
  </si>
  <si>
    <t>Iva credito fiscal</t>
  </si>
  <si>
    <t>Cuenta De orden Acreedora</t>
  </si>
  <si>
    <t>Cuentas de Orden Nota 7</t>
  </si>
  <si>
    <t>Total Pasivo No Corriente</t>
  </si>
  <si>
    <t>Bienes de Uso (Nota 5.g)</t>
  </si>
  <si>
    <t xml:space="preserve">Bienes de Uso </t>
  </si>
  <si>
    <t>(Depreciación acumulada)</t>
  </si>
  <si>
    <t>Total Pasivo</t>
  </si>
  <si>
    <t xml:space="preserve">Activos Intangibles y cargos diferidos </t>
  </si>
  <si>
    <t>Patrimonio Neto</t>
  </si>
  <si>
    <t>Licencia</t>
  </si>
  <si>
    <t>Marcas</t>
  </si>
  <si>
    <t>Sistema Informático (Nota 5 hi)</t>
  </si>
  <si>
    <t xml:space="preserve">Total Patrimonio Neto (Según el estado de </t>
  </si>
  <si>
    <t>Amortización C.D. Sistemas (Nota 5 hi)</t>
  </si>
  <si>
    <t>Variación del patrimonio Neto)</t>
  </si>
  <si>
    <t>Otros Activos No Corrientes (Nota 5j)</t>
  </si>
  <si>
    <t>Gastos No Devengados (Nota 5j )</t>
  </si>
  <si>
    <t>Cuenta De orden Deudora</t>
  </si>
  <si>
    <t>Total Activo No Corriente</t>
  </si>
  <si>
    <t>Total Activo</t>
  </si>
  <si>
    <t>Total Pasivo y Patrimonio Neto</t>
  </si>
  <si>
    <t>Las 12 notas que se acompañan forman parte integrante de los estados contables.</t>
  </si>
  <si>
    <t>Cuentas de Orden</t>
  </si>
  <si>
    <t>Cuenta De orden Deudora (Nota 8)</t>
  </si>
  <si>
    <t>Cuenta De Orden Acreedora (Nota 8)</t>
  </si>
  <si>
    <t>Cuenta de Contingencia Deudora</t>
  </si>
  <si>
    <t>Cuenta De Contingencia Acreedora</t>
  </si>
  <si>
    <t>Presidente</t>
  </si>
  <si>
    <t>Sindico</t>
  </si>
  <si>
    <t>Estado de Resultados</t>
  </si>
  <si>
    <t>(En Guaranies)</t>
  </si>
  <si>
    <t xml:space="preserve"> Periodo  Anterior</t>
  </si>
  <si>
    <t>Ingresos Operativos</t>
  </si>
  <si>
    <t>Comisiones por Operaciones en Rueda</t>
  </si>
  <si>
    <t>Por Intermediacion de Acciones en Rueda</t>
  </si>
  <si>
    <t>Por Intermediacion de Renta fija en Rueda</t>
  </si>
  <si>
    <t>Comisiones por operaciones fuera de Rueda</t>
  </si>
  <si>
    <t>Por Intermediacion de acciones en Rueda</t>
  </si>
  <si>
    <t>Por intermediacion de Renta fija en Rueda</t>
  </si>
  <si>
    <t>Comisiones por Contratos De Colocacion Primaria</t>
  </si>
  <si>
    <t>Comisiones por Contratos de Colocacion Primaria de acciones</t>
  </si>
  <si>
    <t>Comisiones por contratos de Colocacion primaria de Renta fija</t>
  </si>
  <si>
    <t>Ingreso por Administracion De Cartera</t>
  </si>
  <si>
    <t>Ingreso por custodia de Valores</t>
  </si>
  <si>
    <t>Ingreso por asesoria Financiera</t>
  </si>
  <si>
    <t>Ingresos por Intereses y dividendos de cartera propia (Nota 5.y.)</t>
  </si>
  <si>
    <t>Ingreso por Venta de Cartera Propia a personas y empresas Relacionadas</t>
  </si>
  <si>
    <t>Ingreso por operaciones y servicios a personas Relacionadas (Nota 5.s. y 5.v.)</t>
  </si>
  <si>
    <t>Ingresos por operaciones y servicios extrabursatiles (Nota 5.v.)</t>
  </si>
  <si>
    <t>Otros Ingresos Operativos (Nota 5.v.)</t>
  </si>
  <si>
    <t>Gastos Operativos</t>
  </si>
  <si>
    <t>Gastos Por Comisiones y Servicios</t>
  </si>
  <si>
    <t>Aranceles por Negociacion Bolsa de Valores</t>
  </si>
  <si>
    <t>Otros Gastos Operativos (Nota 5.w.)</t>
  </si>
  <si>
    <t>Resultado operativo Bruto</t>
  </si>
  <si>
    <t>Gastos De Comercializacion</t>
  </si>
  <si>
    <t>Publicidad</t>
  </si>
  <si>
    <t>Folleto e Impresiones</t>
  </si>
  <si>
    <t>Otros gastos De Comercializacion (Nota 5.w.)</t>
  </si>
  <si>
    <t>Gastos De Administracion ( Nota 5. w)</t>
  </si>
  <si>
    <t>Servicios Personales</t>
  </si>
  <si>
    <t>Prevision,amortizacion y depreciaciones</t>
  </si>
  <si>
    <t>Mantenimiento</t>
  </si>
  <si>
    <t>Alquileres</t>
  </si>
  <si>
    <t>Gastos Generales</t>
  </si>
  <si>
    <t xml:space="preserve">Seguros </t>
  </si>
  <si>
    <t>Multas</t>
  </si>
  <si>
    <t>Impuestos,tasas y contribuciones</t>
  </si>
  <si>
    <t>Otros Gastos de Administracion</t>
  </si>
  <si>
    <t>Resultado operativo Neto</t>
  </si>
  <si>
    <t>Otros Ingresos y Egresos (Nota 5.x.)</t>
  </si>
  <si>
    <t>Otros Ingresos</t>
  </si>
  <si>
    <t>Otros Egresos - Gtos. Bancarios</t>
  </si>
  <si>
    <t xml:space="preserve">Resultados Financieros </t>
  </si>
  <si>
    <t>Generados por Activos</t>
  </si>
  <si>
    <t xml:space="preserve">Intereses Cobrados </t>
  </si>
  <si>
    <t>Diferencias De Cambio (Nota 5.c.)</t>
  </si>
  <si>
    <t>Generados por Pasivos</t>
  </si>
  <si>
    <t>Intereses Pagados (Nota 5.y.)</t>
  </si>
  <si>
    <t>Resultado Extraordinarios (Nota 5.z.)</t>
  </si>
  <si>
    <t xml:space="preserve">Resultado extraordinarios </t>
  </si>
  <si>
    <t>Egresos extraordinarios</t>
  </si>
  <si>
    <t>Ajuste De Resultado De Ejercicios Anteriores</t>
  </si>
  <si>
    <t>Ingresos</t>
  </si>
  <si>
    <t>Egresos</t>
  </si>
  <si>
    <t>Utilidad O (Perdida)</t>
  </si>
  <si>
    <t>Impuesto a la Renta</t>
  </si>
  <si>
    <t>Reserva Legal</t>
  </si>
  <si>
    <t>Resultado del Ejercicio</t>
  </si>
  <si>
    <t>Estado de Flujo De Efectivo</t>
  </si>
  <si>
    <t>FLUJO DE EFECTIVO POR ACTIVIDADES OPERATIVAS</t>
  </si>
  <si>
    <t>VENTAS NETAS (COBRO NETO)</t>
  </si>
  <si>
    <t>PAGO A PROVEEDORES LOCALES (PAGO NETO)</t>
  </si>
  <si>
    <t>PAGO A PROVEEDORES DEL EXTERIOR (PAGO NETO)</t>
  </si>
  <si>
    <t>EFECTIVO PAGADO A EMPLEADOS</t>
  </si>
  <si>
    <t>EFECTIVO GENERADO (USADO) POR OTRAS ACTIVIDADES OPERATIVAS</t>
  </si>
  <si>
    <t>PAGO DE IMPUESTOS</t>
  </si>
  <si>
    <t>EFECTIVO NETO POR ACTIVIDADES OPERATIVAS</t>
  </si>
  <si>
    <t>FLUJO DE EFECTIVO POR ACTIVIDADES DE INVERSIÓN</t>
  </si>
  <si>
    <t>AUMENTO/DISMINUCIÓN NETO/A DE INVERSIONES TEMPORARIAS</t>
  </si>
  <si>
    <t>AUMENTO/DISMINUCIÓN NETO/A DE INVERSIONES A LARGO PLAZO</t>
  </si>
  <si>
    <t>AUMENTO/DISMINUCIÓN NETO/A DE PROPIEDAD, PLANTA Y EQUIPO</t>
  </si>
  <si>
    <t>EFECTIVO NETO POR ACTIVIDADES DE INVERSIÓN</t>
  </si>
  <si>
    <t>FLUJO DE EFECTIVO POR ACTIVIDADES DE FINANCIAMIENTO</t>
  </si>
  <si>
    <t>APORTE DE CAPITAL</t>
  </si>
  <si>
    <t>AUMENTO/DISMINUCIÓN NETO/A DE PRÉSTAMOS</t>
  </si>
  <si>
    <t>DIVIDENDOS PAGADOS</t>
  </si>
  <si>
    <t xml:space="preserve">AUMENTO/DISMINUCIÓN NETO/A DE INTERESES </t>
  </si>
  <si>
    <t>EFECTIVO NETO POR ACTIVIDADES DE FINANCIAMIENTO</t>
  </si>
  <si>
    <t xml:space="preserve">EFECTO DE LAS GANANCIAS O PÉRDIDAS POR DIFERENCIAS DE TIPO DE CAMBIO </t>
  </si>
  <si>
    <t>AUMENTO/DISMINUCIÓN NETO/A DE EFECTIVOS Y SUS EQUIVALENTES</t>
  </si>
  <si>
    <t>EFECTIVO Y SUS EQUIVALENTES AL COMIENZO DEL PERIODO</t>
  </si>
  <si>
    <t>EFECTIVO Y SUS EQUIVALENTES AL CIERRE DEL PERIODO</t>
  </si>
  <si>
    <t>Estado De Variacion Del Patrimonio Neto</t>
  </si>
  <si>
    <t>Movimientos</t>
  </si>
  <si>
    <t>Capital</t>
  </si>
  <si>
    <t>Reservas</t>
  </si>
  <si>
    <t>Resultados</t>
  </si>
  <si>
    <t>Suscripto</t>
  </si>
  <si>
    <t>A Integrar /Aporte</t>
  </si>
  <si>
    <t>Integrado</t>
  </si>
  <si>
    <t>Legal</t>
  </si>
  <si>
    <t>Facultativa</t>
  </si>
  <si>
    <t>Inversiones</t>
  </si>
  <si>
    <t>Revalúo</t>
  </si>
  <si>
    <t>Acumulados</t>
  </si>
  <si>
    <t>Del Ejercicio</t>
  </si>
  <si>
    <t>Periodo Anterior</t>
  </si>
  <si>
    <t xml:space="preserve">Saldo al Inicio del ejercicio </t>
  </si>
  <si>
    <t>Movimiento subsecuentes</t>
  </si>
  <si>
    <t>Transf. A dividendos a pagar</t>
  </si>
  <si>
    <t>Total periodo actual</t>
  </si>
  <si>
    <t>Total periodo anterior</t>
  </si>
  <si>
    <t>Notas a los Estados Contables</t>
  </si>
  <si>
    <t>Nota 1 Consideración de los Estados Contables.</t>
  </si>
  <si>
    <t>Nota 2  Información básica de la empresa.</t>
  </si>
  <si>
    <r>
      <t xml:space="preserve">2.1. </t>
    </r>
    <r>
      <rPr>
        <u/>
        <sz val="10"/>
        <rFont val="Arial"/>
        <family val="2"/>
      </rPr>
      <t>Natural jurídica de las actividades de la sociedad.</t>
    </r>
  </si>
  <si>
    <t xml:space="preserve">La empresa fue aprobada como Casa de Bolsa por la Bolsa de Valores y Productos de Asunción S.A.  según Resolución 23/93 de fecha 7 de octubre de 1993.- </t>
  </si>
  <si>
    <r>
      <t xml:space="preserve">2.2. </t>
    </r>
    <r>
      <rPr>
        <u/>
        <sz val="10"/>
        <rFont val="Arial"/>
        <family val="2"/>
      </rPr>
      <t>Participación en otras empresas</t>
    </r>
    <r>
      <rPr>
        <sz val="10"/>
        <rFont val="Arial"/>
        <family val="2"/>
      </rPr>
      <t>.</t>
    </r>
  </si>
  <si>
    <t>La empresa Valores Casa de Bolsa S.A., al cierre del periodo considerado cuenta con participación en la Bolsa de Valores y Productos de Asunción S.A., de acuerdo a lo establecido en la Ley 1284/98 de Mercado de capitales.</t>
  </si>
  <si>
    <t xml:space="preserve"> </t>
  </si>
  <si>
    <t>Nota 3.  Principales políticas y prácticas contables aplicadas.</t>
  </si>
  <si>
    <r>
      <t xml:space="preserve">3.3 </t>
    </r>
    <r>
      <rPr>
        <u/>
        <sz val="10"/>
        <rFont val="Arial"/>
        <family val="2"/>
      </rPr>
      <t>Política de constitución de previsiones:</t>
    </r>
    <r>
      <rPr>
        <sz val="10"/>
        <rFont val="Arial"/>
        <family val="2"/>
      </rPr>
      <t xml:space="preserve"> </t>
    </r>
  </si>
  <si>
    <r>
      <t>3.4.</t>
    </r>
    <r>
      <rPr>
        <sz val="10"/>
        <rFont val="Arial"/>
        <family val="2"/>
      </rPr>
      <t xml:space="preserve"> </t>
    </r>
    <r>
      <rPr>
        <u/>
        <sz val="10"/>
        <rFont val="Arial"/>
        <family val="2"/>
      </rPr>
      <t>Política de depreciación:</t>
    </r>
    <r>
      <rPr>
        <sz val="10"/>
        <rFont val="Arial"/>
        <family val="2"/>
      </rPr>
      <t xml:space="preserve"> .</t>
    </r>
  </si>
  <si>
    <t xml:space="preserve">Las depreciaciones de los bienes de uso son computadas mediante cargos mensuales a los resultados sobre la base del sistema lineal, en los años estimados de vida útil. </t>
  </si>
  <si>
    <r>
      <t>3.5.</t>
    </r>
    <r>
      <rPr>
        <sz val="10"/>
        <rFont val="Arial"/>
        <family val="2"/>
      </rPr>
      <t xml:space="preserve"> </t>
    </r>
    <r>
      <rPr>
        <u/>
        <sz val="10"/>
        <rFont val="Arial"/>
        <family val="2"/>
      </rPr>
      <t>Política de reconocimiento de ingresos:</t>
    </r>
  </si>
  <si>
    <t xml:space="preserve">Los ingresos generados durante el periodo son registrados como ingresos en función a su devengamiento, independientemente a su realización. </t>
  </si>
  <si>
    <r>
      <t xml:space="preserve">3.6. </t>
    </r>
    <r>
      <rPr>
        <sz val="10"/>
        <rFont val="Arial"/>
        <family val="2"/>
      </rPr>
      <t xml:space="preserve">Definición </t>
    </r>
    <r>
      <rPr>
        <u/>
        <sz val="10"/>
        <rFont val="Arial"/>
        <family val="2"/>
      </rPr>
      <t>de fondos adoptada para la preparación del estado de flujo de Efectivo,</t>
    </r>
    <r>
      <rPr>
        <sz val="10"/>
        <rFont val="Arial"/>
        <family val="2"/>
      </rPr>
      <t xml:space="preserve"> </t>
    </r>
  </si>
  <si>
    <t xml:space="preserve">Para la elaboración del Estado de Flujo de efectivo, fue utilizado el método directo con la clasificación de flujo de Efectivo por actividades operativas, de inversión y de financiamiento. </t>
  </si>
  <si>
    <r>
      <t>Nota 4</t>
    </r>
    <r>
      <rPr>
        <b/>
        <sz val="11"/>
        <rFont val="Arial"/>
        <family val="2"/>
      </rPr>
      <t xml:space="preserve">  Cambios de políticas y procedimiento de Contabilidad.</t>
    </r>
  </si>
  <si>
    <t xml:space="preserve">No se registraron cambios en los criterios de valución con relación al año anterior, manteniéndose uniformes con el periodo comparado. </t>
  </si>
  <si>
    <t>Nota 5.  Criterios específicos de valuación.</t>
  </si>
  <si>
    <t>a) Valuación en moneda extranjera</t>
  </si>
  <si>
    <t>Concepto</t>
  </si>
  <si>
    <t>Periodo actual G.</t>
  </si>
  <si>
    <t>Periodo anterior G.</t>
  </si>
  <si>
    <t>Tipo de cambio comprador</t>
  </si>
  <si>
    <t>Tipo de cambio vendedor</t>
  </si>
  <si>
    <t>b) Posición en moneda extranjera</t>
  </si>
  <si>
    <t>Activos y pasivos en moneda extranjera</t>
  </si>
  <si>
    <t>Detalle</t>
  </si>
  <si>
    <t>Moneda extranjera clase</t>
  </si>
  <si>
    <t>Moneda extranjera Monto</t>
  </si>
  <si>
    <t>Cambio cierre periodo actual (guaranies)</t>
  </si>
  <si>
    <t>Saldo periodo actual (guaranies)</t>
  </si>
  <si>
    <t>Cambio cierre Ejercicio Anterior</t>
  </si>
  <si>
    <t>Saldo al Cierre Ejercicio Anterior (Guaranies)</t>
  </si>
  <si>
    <t>Activos Corrientes</t>
  </si>
  <si>
    <t>Recaudaciones a depositar/Caja</t>
  </si>
  <si>
    <t>Recaudaciones a Depositar M/E</t>
  </si>
  <si>
    <t>USD</t>
  </si>
  <si>
    <t>Morgan Stanley</t>
  </si>
  <si>
    <t>El Comercio Usd</t>
  </si>
  <si>
    <t>Solar SA Usd</t>
  </si>
  <si>
    <t>FIC SA USD</t>
  </si>
  <si>
    <t>Bonos en Moneda extranjera</t>
  </si>
  <si>
    <t xml:space="preserve">Continental </t>
  </si>
  <si>
    <t>Créditos</t>
  </si>
  <si>
    <t>Alquileres a Vencer US$</t>
  </si>
  <si>
    <t>Activos no Corrientes</t>
  </si>
  <si>
    <t>Grantia de Alquiler Family Global</t>
  </si>
  <si>
    <t>Inversiones en Moneda Extranjera</t>
  </si>
  <si>
    <t>Otros Activos a Largo Plazo</t>
  </si>
  <si>
    <t>Pasivos Corrientes</t>
  </si>
  <si>
    <t>Honorarios a Pagar usd</t>
  </si>
  <si>
    <t>Alquileres a pagar</t>
  </si>
  <si>
    <t>Comisiones Cobradas por adelantado</t>
  </si>
  <si>
    <t xml:space="preserve">Deposito de Clientes para Negociación </t>
  </si>
  <si>
    <t xml:space="preserve">Sobregiro Bancario </t>
  </si>
  <si>
    <t>Pasivos No Corrientes</t>
  </si>
  <si>
    <t>c) Diferencia de cambio en moneda extranjera</t>
  </si>
  <si>
    <t xml:space="preserve">Tipo de Cambio periodo Actual    </t>
  </si>
  <si>
    <t>Monto Ajustado Periodo Actual G.</t>
  </si>
  <si>
    <t>Tipo de Cambio periodo Anterior</t>
  </si>
  <si>
    <t>Monto Ajustado Periodo Anterior G.</t>
  </si>
  <si>
    <t>Ganancias por Valuacion De Activos Monetarios en moneda Extranjera</t>
  </si>
  <si>
    <t>Ganancias por Valuacion de Pasivos Monetarios en moneda extranjera</t>
  </si>
  <si>
    <t>Perdidas por Valuacion de Activos Monetarios en Moneda Extranjera</t>
  </si>
  <si>
    <t>Perdidas por Valuación de Pasivos Monetarios En Moneda Extranjera</t>
  </si>
  <si>
    <t>Totales</t>
  </si>
  <si>
    <t>d) Disponibilidades</t>
  </si>
  <si>
    <t>El rubro disponibilidades esta compuesto por las siguientes cuentas:</t>
  </si>
  <si>
    <t>Monto en Guaranies</t>
  </si>
  <si>
    <t>Cuenta</t>
  </si>
  <si>
    <t>Periodo actual</t>
  </si>
  <si>
    <t>Periodo anterior</t>
  </si>
  <si>
    <t>Caja M/E</t>
  </si>
  <si>
    <t>Caja M/L</t>
  </si>
  <si>
    <t>Fondo Fijo</t>
  </si>
  <si>
    <t xml:space="preserve">Totales </t>
  </si>
  <si>
    <t>Las inversiones están registradas de acuerdo a su precio de adquisición y revaluadas al precio de valor libro de la BVPASA según cuadro se detalla la composición de los mismos.</t>
  </si>
  <si>
    <t>Informacion sobre el Documento y Emisor</t>
  </si>
  <si>
    <t xml:space="preserve">Informacion sobre el Emisor Al </t>
  </si>
  <si>
    <t>Emisor</t>
  </si>
  <si>
    <t>Tipo de Titulo</t>
  </si>
  <si>
    <t>Cantidad de Titulos</t>
  </si>
  <si>
    <t>Valor Nominal Unitario</t>
  </si>
  <si>
    <t>Valor Contable Gs</t>
  </si>
  <si>
    <t>Resultado</t>
  </si>
  <si>
    <t>Inversiones Temporarias</t>
  </si>
  <si>
    <t>BONO</t>
  </si>
  <si>
    <t>CDA</t>
  </si>
  <si>
    <t>Total Periodo Actual G.</t>
  </si>
  <si>
    <t>Total Ejercicio Anterior G.</t>
  </si>
  <si>
    <t>Inversiones permanentes</t>
  </si>
  <si>
    <t>ACCION</t>
  </si>
  <si>
    <t>POLIZA</t>
  </si>
  <si>
    <t>e) Inversiones</t>
  </si>
  <si>
    <t>Acciones en la Bolsa de Valores</t>
  </si>
  <si>
    <t>Banco Continental SAECA</t>
  </si>
  <si>
    <t>Mosaic Poliza de Vida</t>
  </si>
  <si>
    <t xml:space="preserve">Banco Continental SAECA </t>
  </si>
  <si>
    <t>Cuentas</t>
  </si>
  <si>
    <t>Valor de Costo</t>
  </si>
  <si>
    <t>Valor Contable</t>
  </si>
  <si>
    <t>Valor De Cotizacion</t>
  </si>
  <si>
    <t>Saldo Periodo Actual</t>
  </si>
  <si>
    <t>Saldo Ejercicio Anterior</t>
  </si>
  <si>
    <t>Inversiones no Corrientes</t>
  </si>
  <si>
    <t>Accion de la Bolsa De Valores</t>
  </si>
  <si>
    <t>Cantidad</t>
  </si>
  <si>
    <t>Valor Nominal</t>
  </si>
  <si>
    <t>Valor Libro de la Accion</t>
  </si>
  <si>
    <t>Valor ultimo Remate</t>
  </si>
  <si>
    <t>f) Créditos</t>
  </si>
  <si>
    <t>Se compone de los créditos por operaciones realizadas con los clientes por intermediación y otras operaciones realizadas por la empresa.</t>
  </si>
  <si>
    <t>Corto Plazo G.</t>
  </si>
  <si>
    <t>Largo Plazo G.</t>
  </si>
  <si>
    <t>Clientes - Renta Fija</t>
  </si>
  <si>
    <t>Clientes - Renta Variable</t>
  </si>
  <si>
    <t>Sub Total</t>
  </si>
  <si>
    <t>Prevision por incobrables</t>
  </si>
  <si>
    <t>Total Actual</t>
  </si>
  <si>
    <t>Total Anterior</t>
  </si>
  <si>
    <t>Documentos y Ctas. A Cobrar</t>
  </si>
  <si>
    <t>Clientes - Servicios</t>
  </si>
  <si>
    <t>Credito en gestion de cobro</t>
  </si>
  <si>
    <t>Prevision para incobrables</t>
  </si>
  <si>
    <t>IVA Credito Fiscal</t>
  </si>
  <si>
    <t xml:space="preserve">Deudores varios </t>
  </si>
  <si>
    <t>Anticipo de Imp. a la Rta.</t>
  </si>
  <si>
    <t>Anticipo al personal</t>
  </si>
  <si>
    <t>Anticipo a Proveedores</t>
  </si>
  <si>
    <t>Deudores Varios Gs</t>
  </si>
  <si>
    <t>Deudores Varios US$</t>
  </si>
  <si>
    <t xml:space="preserve">Total </t>
  </si>
  <si>
    <t>No registra saldo</t>
  </si>
  <si>
    <t>Instrumentos</t>
  </si>
  <si>
    <t>Valor Unitario</t>
  </si>
  <si>
    <t>Fecha de Vencimiento del Contrato</t>
  </si>
  <si>
    <t>Valor de Suscripcion G.</t>
  </si>
  <si>
    <t>NO APLICABLE</t>
  </si>
  <si>
    <t>Total Actual G.</t>
  </si>
  <si>
    <t>Total Anterior G.</t>
  </si>
  <si>
    <t>g) Bienes de Uso</t>
  </si>
  <si>
    <t>Valores de Origen</t>
  </si>
  <si>
    <t>Depreciaciones</t>
  </si>
  <si>
    <t>Valores al inicio del ejercicio</t>
  </si>
  <si>
    <t>Altas</t>
  </si>
  <si>
    <t>Bajas</t>
  </si>
  <si>
    <t>Revaluo del periodo</t>
  </si>
  <si>
    <t>Valores al Cierre del periodo</t>
  </si>
  <si>
    <t>Acumuladas al inicio del ejercicio</t>
  </si>
  <si>
    <t>Acumuladas al Cierre</t>
  </si>
  <si>
    <t>Neto Resultante</t>
  </si>
  <si>
    <t>Muebles y Utiles</t>
  </si>
  <si>
    <t>Equipos de Informática</t>
  </si>
  <si>
    <t>Rodados</t>
  </si>
  <si>
    <t>Terrenos</t>
  </si>
  <si>
    <t>Edificios</t>
  </si>
  <si>
    <t>Instalaciones</t>
  </si>
  <si>
    <t>Totales Periodo Actual</t>
  </si>
  <si>
    <t>Totales Periodo Anterior</t>
  </si>
  <si>
    <t xml:space="preserve">h.i) Activos Intangibles y Cargos Diferidos </t>
  </si>
  <si>
    <t>k) Préstamos Financieros a corto y largo Plazo</t>
  </si>
  <si>
    <t>Saldo Inicial</t>
  </si>
  <si>
    <t>Aumentos</t>
  </si>
  <si>
    <t>Amortizaciones</t>
  </si>
  <si>
    <t>Saldo Neto Final</t>
  </si>
  <si>
    <t>Institución</t>
  </si>
  <si>
    <t>Total ejercicio anterior</t>
  </si>
  <si>
    <t>Tarjeta de Credito</t>
  </si>
  <si>
    <t>j) Otros Activos Corrientes y No Corrientes</t>
  </si>
  <si>
    <t>Intereses a pagar Gs</t>
  </si>
  <si>
    <t>Intereses a pagar usd</t>
  </si>
  <si>
    <t>Garantía de Alquiler</t>
  </si>
  <si>
    <t xml:space="preserve">Honorarios a Pagar </t>
  </si>
  <si>
    <t>Sueldos a Pagar</t>
  </si>
  <si>
    <t>Aguinaldos a pagar</t>
  </si>
  <si>
    <t>Agua, Luz y Telefono a pagar</t>
  </si>
  <si>
    <t>Comisiones a Pagar</t>
  </si>
  <si>
    <t>Comisiones a Pagar $</t>
  </si>
  <si>
    <t>Acreedores Varios</t>
  </si>
  <si>
    <t>Alquileres a Pagar $ LP</t>
  </si>
  <si>
    <t>Proveedores</t>
  </si>
  <si>
    <t>Otros Pasivos a Pagar</t>
  </si>
  <si>
    <t>Cupones a Pagar</t>
  </si>
  <si>
    <t>m) Acreedores por Intermediacion (Corto y Largo Plazo)</t>
  </si>
  <si>
    <t>Aranceles a Pagar a la BVPASA</t>
  </si>
  <si>
    <t>Comisiones Cobradas p/Adelantado</t>
  </si>
  <si>
    <t>Dep. de Clientes para Negociaciones</t>
  </si>
  <si>
    <t>n) Administracion de cartera(Corto y Largo Plazo)</t>
  </si>
  <si>
    <t>Largo plazo G.</t>
  </si>
  <si>
    <t>-</t>
  </si>
  <si>
    <t>Nombre</t>
  </si>
  <si>
    <t>Relacion</t>
  </si>
  <si>
    <t>Tipo de Operación</t>
  </si>
  <si>
    <t>Antigüedad de la deuda (días)</t>
  </si>
  <si>
    <t>Periodo Actual G.</t>
  </si>
  <si>
    <t>Periodo Anterior G.</t>
  </si>
  <si>
    <t>Totales:</t>
  </si>
  <si>
    <t>P) Obligac.por contrato de underwriting (Corto y Largo Plazo)</t>
  </si>
  <si>
    <t>Plazo De Vencimiento del Contrato</t>
  </si>
  <si>
    <t>Importe Corto Plazo G.</t>
  </si>
  <si>
    <t>Importe Largo Plazo</t>
  </si>
  <si>
    <t>Q) Otros Pasivos Corrientes y No Corrientes</t>
  </si>
  <si>
    <t>Corriente G.</t>
  </si>
  <si>
    <t>No Corriente G.</t>
  </si>
  <si>
    <t>Sobregiro Bancario</t>
  </si>
  <si>
    <t>Prestamos con Terceros</t>
  </si>
  <si>
    <t>Total actual</t>
  </si>
  <si>
    <t>Total anterior</t>
  </si>
  <si>
    <t>v) Ingresos Operativos</t>
  </si>
  <si>
    <t>Ingresos por operaciones y servicios a personas relacionadas</t>
  </si>
  <si>
    <t xml:space="preserve">Servicio De Intermediacion </t>
  </si>
  <si>
    <t>Servicio de Asesoria</t>
  </si>
  <si>
    <t>Otros ingresos operativos</t>
  </si>
  <si>
    <t>Ingresos Varios</t>
  </si>
  <si>
    <t>Descuentos Obtenidos</t>
  </si>
  <si>
    <t>Recupero Aranceles BVPSA</t>
  </si>
  <si>
    <t>Recupero de Gastos</t>
  </si>
  <si>
    <t>Recupero de Gastos Bancarios</t>
  </si>
  <si>
    <t>w ) Otros Gastos operativos, de comercializacion y de administracion</t>
  </si>
  <si>
    <t>z) Resultados Extraordinarios</t>
  </si>
  <si>
    <t>Ingresos Extraordinarios</t>
  </si>
  <si>
    <t>Otros Gastos Operativos</t>
  </si>
  <si>
    <t>Total</t>
  </si>
  <si>
    <t>Gastos de Venta Activo Fijo</t>
  </si>
  <si>
    <t>Total Otros Gastos Operativos</t>
  </si>
  <si>
    <t>Gastos de Comercialización</t>
  </si>
  <si>
    <t>Publicidad y Propaganda</t>
  </si>
  <si>
    <t>Total Otros Gastos de Comercialización</t>
  </si>
  <si>
    <t>Gastos de Administración</t>
  </si>
  <si>
    <t>Diferencia de caja</t>
  </si>
  <si>
    <t>Otros Gastos Administrativos</t>
  </si>
  <si>
    <t>Gastos de Asamblea y Escribania</t>
  </si>
  <si>
    <t>Cuota Social</t>
  </si>
  <si>
    <t>Utiles de Oficina e impresos</t>
  </si>
  <si>
    <t>Agua, Luz y Teléfono</t>
  </si>
  <si>
    <t>Viáticos y otros Gtos. Del Personal</t>
  </si>
  <si>
    <t>Otros Gastos de Comunicación</t>
  </si>
  <si>
    <t>GND</t>
  </si>
  <si>
    <t/>
  </si>
  <si>
    <t>x ) Otros Ingresos y Egresos</t>
  </si>
  <si>
    <t>Gastos Bancarios</t>
  </si>
  <si>
    <t>y) Resultados Financieros</t>
  </si>
  <si>
    <t>Intereses Cobrados</t>
  </si>
  <si>
    <t>Intereses Cobrados Caja de Ahorros</t>
  </si>
  <si>
    <t xml:space="preserve">Intereses Cobrados s/Bonos </t>
  </si>
  <si>
    <t>Ganancia por Diferencia de Cambio</t>
  </si>
  <si>
    <t>Intereses Bancarios Pagados/ Gtos.Bancarios/Sobregiros</t>
  </si>
  <si>
    <t>Nota 6 Información referente a contingencia y compromisos.</t>
  </si>
  <si>
    <r>
      <t xml:space="preserve">b) </t>
    </r>
    <r>
      <rPr>
        <u/>
        <sz val="10"/>
        <rFont val="Arial"/>
        <family val="2"/>
      </rPr>
      <t>Contingencias legales</t>
    </r>
  </si>
  <si>
    <t>La empresa no cuenta con contingencias legales a la fecha de cierre de los estados contables.</t>
  </si>
  <si>
    <r>
      <t xml:space="preserve">c) </t>
    </r>
    <r>
      <rPr>
        <u/>
        <sz val="10"/>
        <rFont val="Arial"/>
        <family val="2"/>
      </rPr>
      <t>Garantías constituidas</t>
    </r>
  </si>
  <si>
    <t>Nota 7 Hechos posteriores al cierre del ejercicio.</t>
  </si>
  <si>
    <t xml:space="preserve">Nota 8  Limitación a la libre disponibilidad de los Activos o del patrimonio </t>
  </si>
  <si>
    <t xml:space="preserve">La empresa tiene la libre disponibilidad de todos sus bienes, no registrándose ninguna limitación del sobre sus activos. No fueron constituidas ni prendas ni hipotecas. </t>
  </si>
  <si>
    <t>Nota 9  Cambios Contables.</t>
  </si>
  <si>
    <t>No se registraron cambios en la aplicación de principios contables y/o en estimaciones contables. Manteniéndose uniforme con relación al periodo anterior.</t>
  </si>
  <si>
    <t>Nota 10  Restricciones para distribución de utilidades.</t>
  </si>
  <si>
    <t>No se cuenta con hechos, o restricciones legales, reglamentarias, contractuales o de otra índole para la distribución de utilidades.</t>
  </si>
  <si>
    <t>Nota 11  Sanciones.</t>
  </si>
  <si>
    <t>Gs. 5.000.000.000</t>
  </si>
  <si>
    <t>INFORMACIÓN GENERAL DE LA ENTIDAD</t>
  </si>
  <si>
    <t>Presentado en forma comparativa con el ejercicio anterior</t>
  </si>
  <si>
    <t>Denominación</t>
  </si>
  <si>
    <r>
      <t xml:space="preserve">: </t>
    </r>
    <r>
      <rPr>
        <b/>
        <sz val="12"/>
        <color rgb="FF000000"/>
        <rFont val="Arial"/>
        <family val="2"/>
      </rPr>
      <t>VALORES CASA DE BOLSA S.A.</t>
    </r>
  </si>
  <si>
    <t>Registro CNV</t>
  </si>
  <si>
    <r>
      <t xml:space="preserve">: </t>
    </r>
    <r>
      <rPr>
        <sz val="11"/>
        <color rgb="FF000000"/>
        <rFont val="Arial"/>
        <family val="2"/>
      </rPr>
      <t>RES.33/93 841/05</t>
    </r>
  </si>
  <si>
    <t>Código Casa de Bolsa</t>
  </si>
  <si>
    <t>Domicilio legal</t>
  </si>
  <si>
    <t>Teléfono</t>
  </si>
  <si>
    <r>
      <t xml:space="preserve">: </t>
    </r>
    <r>
      <rPr>
        <sz val="11"/>
        <color rgb="FF000000"/>
        <rFont val="Arial"/>
        <family val="2"/>
      </rPr>
      <t>600-450 Tel. fax: 600-450</t>
    </r>
  </si>
  <si>
    <t>E-mail</t>
  </si>
  <si>
    <r>
      <t xml:space="preserve">: </t>
    </r>
    <r>
      <rPr>
        <sz val="11"/>
        <color rgb="FF000000"/>
        <rFont val="Arial"/>
        <family val="2"/>
      </rPr>
      <t>valores@valores.com.py</t>
    </r>
  </si>
  <si>
    <r>
      <t>Inscripción en el Registro Público de Comercio:</t>
    </r>
    <r>
      <rPr>
        <sz val="7.5"/>
        <color rgb="FF000000"/>
        <rFont val="Arial"/>
        <family val="2"/>
      </rPr>
      <t xml:space="preserve"> </t>
    </r>
    <r>
      <rPr>
        <sz val="9"/>
        <color theme="1"/>
        <rFont val="Arial"/>
        <family val="2"/>
      </rPr>
      <t>Del estatuto social: Nº 38 de fecha 17 de marzo de 1993 y autorizada por decreto Nº 22.463 del Poder Ejecutivo del 13 de julio de 1993.- escritura pública Nº 23 de fecha 18 de setiembre de 1998 se modifico los estatutos sociales a efectos de readecuar los artículos 8,9 y 10 referentes a la administración, elección de directores y periodicidad de las reuniones del directorio. Por escritura Nro. 80 fue modificado el nombre de la sociedad por la de Valores Casa de Bolsa S.A., inscripta en el Registro Público de Comercio bajo el Nro. 146 folio 1681 y sgtes. Sección Contratos el 7 de marzo de 2005. Por escritura Nro. 29 fue modificado el estatuto social por aumento de capital y emisión de acciones de la sociedad Valores Casa de Bolsa S.A., inscripta en el Registro Público de Comercio bajo el Nro. 64 folio 582 y sgtes. Sección Contratos el 16 de febrero de 2012. Modificación de Estatutos por escritura Nro. 2 de fecha 22 de abril del 2013, inscripta en el Registro Público de Comercio bajo el Nro. 517 Folio 6250 de fecha 06 de junio del 2013. Transcripción del Acta de Asamblea General Ordinaria por emisión de acciones, inscripta en la Dirección General de los Registros Públicos bajo el Nro. 803 A Folio 11780 de fecha 26 de noviembre del 2014. Modificado por Escritura Nº 7 de Transcripción de Acta de Asamblea General Ordinaria y Asamblea General Extraordinaria de Modificación de estatutos, pasada ante el Escribano Público Esteban E. Rapetti Barrail, inscripta en el Registro de Personas Jurídicas y Asociaciones bajo el Nro. 01, Serie C, en fecha 18 de julio de 2016 y en el Registro Público de Comercio bajo el Nro. 01, Serie C, folio 1 al 12 y sgts, en fecha 18 de julio de 2016. Modificaciones de Estatutos Sociales de fecha 01 de diciembre de 2015 por Escritura Pública Nro. 7 folio 19 y siguientes, pasada ante el Escribano Público Esteban E. Rapetti Barrail, inscripta en el Registro de Personas Jurídicas y Asociaciones bajo el Nro. 5412, folio 01-09 Serie Comercial, en fecha 18 de julio de 2016 y en el Registro Público de Comercio bajo el Nro. 2920, Serie Comercial, folio 1-12. Sección Contratos, en fecha 18 de julio de 2016. Transcripción de Acta de Asamblea general Ordinaria de Emisión de Acciones de fecha 27 de diciembre de 2016 por Escritura Pública Nro. 2 folio 4 y siguientes, del protocolo de la división civil “A” pasada ante el Escribano Público Esteban E. Rapetti Barrail, en fecha 14 de febrero de 2017. Inscripta los Registros de Públicos de Comercio bajo el Nro. 5500, Serie Comercial, folio 13-20, en fecha 17 de marzo de 2017. Por Escritura Publica Nº 47 de fecha  21-12-2018, autorizada por el N.P Esteban Rapetti Barrial, Reg. Nº 741 se modifica el estatuto social de la Firma Valores Casa de Bolsa SA en el Título III  DEL CAPITAL  Y DE LAS ACCIONES, Art. Nº 5 Inscripción en la D.G.R.P  en la sección de personas jurídicas y asociaciones, serie comercial inscripto bajo Nº 02 Folio 10 y en las siguientes fechas 11-03-2020, y en la D.G.R.P  Sección Comercio, inscripto bajo Nº  3 Folio Nº 21 en fecha 11-03-2020.</t>
    </r>
  </si>
  <si>
    <t>Administración</t>
  </si>
  <si>
    <t>CARGO</t>
  </si>
  <si>
    <t>NOMBRE Y APELLLIDO</t>
  </si>
  <si>
    <t>Directorio</t>
  </si>
  <si>
    <t>Dr. Diego Christian Borja Terán</t>
  </si>
  <si>
    <t>Vicepresidente</t>
  </si>
  <si>
    <t>Econ. Gustavo Mathias Angulo</t>
  </si>
  <si>
    <t>Director</t>
  </si>
  <si>
    <t>Cp. Yanina Monges</t>
  </si>
  <si>
    <t>Síndico</t>
  </si>
  <si>
    <t>Capital y Propiedad</t>
  </si>
  <si>
    <t>Capital Social (art.5 de los estatutos sociales) Gs.5.000.000.0000.- Representado por Gs. 1.000.000.- con acciones de Clase ordinaria</t>
  </si>
  <si>
    <t>Capital Social</t>
  </si>
  <si>
    <t>Capital Emitido</t>
  </si>
  <si>
    <t>Capital Integrado</t>
  </si>
  <si>
    <t>Valor Nominal de las acciones</t>
  </si>
  <si>
    <t>Gs. 1.000.000.</t>
  </si>
  <si>
    <t>Personas Relacionadas - vinculadas</t>
  </si>
  <si>
    <t>Abg. Estefania Careaga</t>
  </si>
  <si>
    <t>Retenciones</t>
  </si>
  <si>
    <t xml:space="preserve">La sociedad fue constituida por escritura pública Nº 38 de fecha 17 de marzo de 1993 y autorizada por decreto Nº 22.463 del Poder Ejecutivo del 13 de julio de 1993. El Objetivo de la Casa de Bolsa es desarrollar todas las actividades de intermediación en el Mercado de Valores y Productos previstas en la ley Nº1284/98 de Mercado de Capital. Por escritura pública Nº 23 de fecha 18 de setiembre de 1998 se modifico los estatutos sociales a efectos de readecuar los artículos 8,9 y 10 referentes a la administración, elección de directores y periodicidad de las reuniones del directorio. Por escritura Nro. 80 fue modificado el nombre de la sociedad por la de Valores Casa de Bolsa S.A., inscripta en el Registro Público de Comercio bajo el Nro. 146 folio 1681 y sgtes. Sección Contratos el 7 de marzo de 2005. . Por escritura Nro. 29 fue modificado el estatuto social por aumento de capital y emisión de acciones de la sociedad Valores Casa de Bolsa S:A. , inscripta en el Registro Público de Comercio bajo el Nro. 64 folio 582 y sgtes. Sección Contratos el 16 de febrero de 2012. Modificación de estatutos inscripta en el Registro Público de Comercio bajo el Nro.349 folio 4261 y sgtes. Sección Contratos el 06 de junio de 2013. Transcripción del Acta de Asamblea Ordinaria por emision de acciones, inscripcta en la Dirección General de los Registros Públicos bajo el nro 803 A Folio 11780 de fecha 26 de noviembre del 2014.-por Escritura Pública Nro. 2 folio 4 y siguientes, del protocolo de la división civil “A” pasada ante el Escribano Público Esteban E. Rapetti Barrail, en fecha 14 de febrero de 2017. Inscripta los Registros de Públicos de Comercio bajo el Nro. 5500, Serie Comercial, folio 13-20, en fecha 17 de marzo de 2017. Por Escritura Publica Nº 47 de fecha  21-12-2018, autorizada por el N.P Esteban Rapetti Barrial, Reg. Nº 741 se modifica el estatuto social de la Firma Valores Casa de Bolsa SA en el Título III  DEL CAPITAL  Y DE LAS ACCIONES, Art. Nº 5 Inscripción en la D.G.R.P  en la sección de personas jurídicas y asociaciones, serie comercial inscripto bajo Nº 02 Folio 10 y en las siguientes fechas 11-03-2020, y en la D.G.R.P  Sección Comercio, inscripto bajo Nº  3 Folio Nº 21 en fecha 11-03-2020.
</t>
  </si>
  <si>
    <t>Las cuentas en moneda extranjera se valúan a su valor de cotización al cierre, de acuerdo a las disposiciones de la S.S.E.T., Ley 6380/19. Los Estados contables no reconocen en forma integral los efectos de la inflación en la situación patrimonial y financiera de la sociedad, en los resultados de sus operaciones en atención a que la corrección monetaria no constituye una práctica contable aceptada en el Paraguay.</t>
  </si>
  <si>
    <t>Las previsiones por incobrables se realizan de acuerdo a la antigüedad de saldos de las cuentas deudoras, según políticas administrativas de la empresa y criterios establecidos en la Ley  6380/19</t>
  </si>
  <si>
    <t>BANCOP CTA. USD</t>
  </si>
  <si>
    <t>SUDAMERIS BANK USD</t>
  </si>
  <si>
    <t>INTERFISA USD</t>
  </si>
  <si>
    <t>CONTINENTAL USD</t>
  </si>
  <si>
    <t>FINANCIERA RIO USD</t>
  </si>
  <si>
    <t>VISION BANCO USD</t>
  </si>
  <si>
    <t>FINEXPAR USD</t>
  </si>
  <si>
    <t>BBVA USD</t>
  </si>
  <si>
    <t>IBI SAECA</t>
  </si>
  <si>
    <t>Solar SA GS</t>
  </si>
  <si>
    <t>IRF</t>
  </si>
  <si>
    <t>Negofin SAECA</t>
  </si>
  <si>
    <t>Deudores Para Inversion</t>
  </si>
  <si>
    <t>Vision Banco  SAECA</t>
  </si>
  <si>
    <t>CEFISA SAECA</t>
  </si>
  <si>
    <t>r) Saldos y transacciones con personas y empresas Relacionadas (Corriente y No Corriente)</t>
  </si>
  <si>
    <t>Saldos (Indicacion de los saldos deudores y acreedores mantenidos)</t>
  </si>
  <si>
    <t>Relación</t>
  </si>
  <si>
    <t>Perido Actual G.</t>
  </si>
  <si>
    <t xml:space="preserve">Periodo Anterior G. </t>
  </si>
  <si>
    <t>Total Ejercicio Actual saldo Deudor</t>
  </si>
  <si>
    <t>Total Ejercicio Actual saldo Acreedor</t>
  </si>
  <si>
    <t>s ) Resultado con personas y empresas vinculadas</t>
  </si>
  <si>
    <t>Persona o empresa Relacionada</t>
  </si>
  <si>
    <t>Total Ingresos</t>
  </si>
  <si>
    <t>Total Egresos</t>
  </si>
  <si>
    <t>Remuneracion Superior</t>
  </si>
  <si>
    <t>Comisiones</t>
  </si>
  <si>
    <t>Christian Borja</t>
  </si>
  <si>
    <t>Gratificaciones</t>
  </si>
  <si>
    <t>Totales ejercicio actual G.</t>
  </si>
  <si>
    <t>Totales ejercicio anterior G.</t>
  </si>
  <si>
    <t>t ) Patrimonio</t>
  </si>
  <si>
    <t>El patrimonio de la empresa registro los siguientes movimientos según el cuadro siguiente;</t>
  </si>
  <si>
    <t>Saldo al inicio Del Ejercicico G.</t>
  </si>
  <si>
    <t>Disminucion</t>
  </si>
  <si>
    <t>Saldo al Cierre del ejercicio G.</t>
  </si>
  <si>
    <t>Aportes no capitalizados</t>
  </si>
  <si>
    <t>Resultados acumulados</t>
  </si>
  <si>
    <t>Resultado del ejercicio</t>
  </si>
  <si>
    <t>u) Previsiones</t>
  </si>
  <si>
    <t>Saldo al inicio del ejercicio G.</t>
  </si>
  <si>
    <t>Saldo periodo Actual G.</t>
  </si>
  <si>
    <t>Saldo periodo Anterior G.</t>
  </si>
  <si>
    <t>Deducidas del Activo</t>
  </si>
  <si>
    <t>Incluidas en el</t>
  </si>
  <si>
    <t>Cesion de Creditos</t>
  </si>
  <si>
    <t>Nro.</t>
  </si>
  <si>
    <t>Accionista</t>
  </si>
  <si>
    <t>Nro. de acciones</t>
  </si>
  <si>
    <t>Cantidad de acciones</t>
  </si>
  <si>
    <t xml:space="preserve">Clase </t>
  </si>
  <si>
    <t>Voto</t>
  </si>
  <si>
    <t>Monto</t>
  </si>
  <si>
    <t>% de Participación del Capital Integrado</t>
  </si>
  <si>
    <t>Diego Christian Borja Terán</t>
  </si>
  <si>
    <t>101/224</t>
  </si>
  <si>
    <t>Ordinaria Nominativa</t>
  </si>
  <si>
    <t>443/480</t>
  </si>
  <si>
    <t>679/700</t>
  </si>
  <si>
    <t>295/347</t>
  </si>
  <si>
    <t>418/442</t>
  </si>
  <si>
    <t>710/730</t>
  </si>
  <si>
    <t>01,/44</t>
  </si>
  <si>
    <t>45/90</t>
  </si>
  <si>
    <t>668/676</t>
  </si>
  <si>
    <t>225/294</t>
  </si>
  <si>
    <t>677/678</t>
  </si>
  <si>
    <t>2074/2323</t>
  </si>
  <si>
    <t>1528/1824</t>
  </si>
  <si>
    <t>1243/1527</t>
  </si>
  <si>
    <t>2501 / 3216</t>
  </si>
  <si>
    <t>3892/4462</t>
  </si>
  <si>
    <t>Sub total</t>
  </si>
  <si>
    <t>91/100</t>
  </si>
  <si>
    <t>701/703</t>
  </si>
  <si>
    <t>704/706</t>
  </si>
  <si>
    <t>481/667</t>
  </si>
  <si>
    <t>3217 / 3614</t>
  </si>
  <si>
    <t>4463/4779</t>
  </si>
  <si>
    <t>348/417</t>
  </si>
  <si>
    <t>709/707</t>
  </si>
  <si>
    <t>2324/2500</t>
  </si>
  <si>
    <t>3615 / 3753</t>
  </si>
  <si>
    <t>4780/4890</t>
  </si>
  <si>
    <t>1825/2073</t>
  </si>
  <si>
    <t>3754 / 3891</t>
  </si>
  <si>
    <t>4891/5000</t>
  </si>
  <si>
    <t>Otros Gastos- Palco</t>
  </si>
  <si>
    <t>Recaudaciones a Depositar M/L</t>
  </si>
  <si>
    <t>SUDAMERIS BANK GS</t>
  </si>
  <si>
    <t>BANCO ATLAS GS</t>
  </si>
  <si>
    <t>BANCO BASA GS</t>
  </si>
  <si>
    <t>FINANCIERA RIO GS</t>
  </si>
  <si>
    <t>CONTINENTAL GS</t>
  </si>
  <si>
    <t>INTERFISA GS</t>
  </si>
  <si>
    <t>VISION BANCO GS</t>
  </si>
  <si>
    <t>FINEXPAR GS</t>
  </si>
  <si>
    <t>GNB EN PROCESO DE FUSION BBVA GS</t>
  </si>
  <si>
    <t>GNB GS PROPIA</t>
  </si>
  <si>
    <t>GNB CAJA DE AHORRO GS</t>
  </si>
  <si>
    <t>GNB GS COMPESACIONES</t>
  </si>
  <si>
    <t>Bco. Familiar Gs</t>
  </si>
  <si>
    <t>e) inversiones</t>
  </si>
  <si>
    <t>30/06/2017/31-03-2016</t>
  </si>
  <si>
    <t>USD 52.967,77</t>
  </si>
  <si>
    <t>Blue Desing $</t>
  </si>
  <si>
    <t>USD 14,000</t>
  </si>
  <si>
    <t>CGS GS</t>
  </si>
  <si>
    <t>Gs. 18.000.000</t>
  </si>
  <si>
    <t>Wisdom</t>
  </si>
  <si>
    <t>Gs. 4.001.480</t>
  </si>
  <si>
    <t>Gs. 1.000.000</t>
  </si>
  <si>
    <t>CDA Continental</t>
  </si>
  <si>
    <t>CDA Sudameris</t>
  </si>
  <si>
    <t>Gs. 102.172.603</t>
  </si>
  <si>
    <t>Vision Banco</t>
  </si>
  <si>
    <t>Gs. 40.917.800</t>
  </si>
  <si>
    <t>Gs. 2.320.000.000</t>
  </si>
  <si>
    <t>Bolsa de Valores y Producto de Asunción</t>
  </si>
  <si>
    <t>Acciones Banco Regional</t>
  </si>
  <si>
    <t>Acciones Banco Continental SAECA</t>
  </si>
  <si>
    <t>Cp Banco Continental</t>
  </si>
  <si>
    <t>Cp CDA Banco Continental</t>
  </si>
  <si>
    <t>CP</t>
  </si>
  <si>
    <t>Poliza Mosaic</t>
  </si>
  <si>
    <t>Credicentro SAECA</t>
  </si>
  <si>
    <t>Geco S.A</t>
  </si>
  <si>
    <t>INMUEBLE</t>
  </si>
  <si>
    <t>Rieder $</t>
  </si>
  <si>
    <t>Banco Regional SAECA</t>
  </si>
  <si>
    <t>Derechos Sobre Titulos por Contratos De Underwriting</t>
  </si>
  <si>
    <t>Banco GNB</t>
  </si>
  <si>
    <t>Incobrables</t>
  </si>
  <si>
    <t>Palco a Devengar</t>
  </si>
  <si>
    <t>Gustavo Mathias Angulo</t>
  </si>
  <si>
    <t>981/1242</t>
  </si>
  <si>
    <t>Viva Inversiones S.A.</t>
  </si>
  <si>
    <t>Marcelo Nicolas Ypa</t>
  </si>
  <si>
    <t>731/980</t>
  </si>
  <si>
    <t>Cuentas a Pagar a Personas y (Nota 5.o. y  Nota 5.r. )</t>
  </si>
  <si>
    <t>El Comercio Gs</t>
  </si>
  <si>
    <t xml:space="preserve">Banco RIO SAECA </t>
  </si>
  <si>
    <t>FNV CAPITAL SA</t>
  </si>
  <si>
    <t>El Comercio</t>
  </si>
  <si>
    <t>Bancop USD</t>
  </si>
  <si>
    <t>L) Documentos y cuentas por pagar(Corto y Largo Plazo)</t>
  </si>
  <si>
    <t>Sin Informacion</t>
  </si>
  <si>
    <t xml:space="preserve">OPPY OPERADOR PARAGUAY S.A.E </t>
  </si>
  <si>
    <t>No Corresponde</t>
  </si>
  <si>
    <t>OPPY OPERADOR PARAGUAY S.A.E (*)</t>
  </si>
  <si>
    <t>Deudores Por Inversion - Inmueble San Bernardino</t>
  </si>
  <si>
    <t>Nombre y Apellido</t>
  </si>
  <si>
    <t xml:space="preserve"> Relación</t>
  </si>
  <si>
    <t>Dr. Christian Borja Terán</t>
  </si>
  <si>
    <t>Accionista - Presidente</t>
  </si>
  <si>
    <t>Accionista - Director</t>
  </si>
  <si>
    <t>Elie Tannoury</t>
  </si>
  <si>
    <t xml:space="preserve">Accionista </t>
  </si>
  <si>
    <t>Nicolas Ypa</t>
  </si>
  <si>
    <t>Auditor Interno</t>
  </si>
  <si>
    <t>Lic. Andrea Nuñez</t>
  </si>
  <si>
    <t>Abg. Estefanía Careaga</t>
  </si>
  <si>
    <t>Violette Perezlindo</t>
  </si>
  <si>
    <t>Oficial de Cumplimiento</t>
  </si>
  <si>
    <t>Vinculación por Activos</t>
  </si>
  <si>
    <t>Inmueble (San Bernardino) - Vinculación por Activos</t>
  </si>
  <si>
    <t>Credicentro S.A.E.C.A. - Vinculación por Activos</t>
  </si>
  <si>
    <t>Frigorífico Guaraní - Vinculación por Activos</t>
  </si>
  <si>
    <t>NO APLICA</t>
  </si>
  <si>
    <t>Costos de Sistema</t>
  </si>
  <si>
    <t>Intereses</t>
  </si>
  <si>
    <t>La empresa cuenta con los siguientes activos que garantizan lineas de credito</t>
  </si>
  <si>
    <t>Para dar cumplimiento a lo previsto en los artículos 113 y 114 de la Res.763/04, la garantía fue constituida mediante Póliza de Caución de la empresa  Seguridad S.A, con vigencia desde el 22/05/21 hasta el 22/05/22, por un monto de Gs. 548.209.750.</t>
  </si>
  <si>
    <t>A la fecha de informes no existen sanciones a la empresa o a sus Directores</t>
  </si>
  <si>
    <r>
      <t xml:space="preserve">: </t>
    </r>
    <r>
      <rPr>
        <sz val="11"/>
        <color rgb="FF000000"/>
        <rFont val="Arial"/>
        <family val="2"/>
      </rPr>
      <t>Avda. Mariscal López Nº 3811 e/Dr. Morra– Asunción</t>
    </r>
  </si>
  <si>
    <t>Banco GNB Comp.</t>
  </si>
  <si>
    <t>Interfisa Banco</t>
  </si>
  <si>
    <t>Deudores Por Inversion- Inmueble (Nota 7)</t>
  </si>
  <si>
    <t>Devengamiento de Palco</t>
  </si>
  <si>
    <t>Estado de Situación Patrimonial o Balance General al 30/09/2021 presentado en forma comparativa con el ejercicio anterior cerrado el 31/12/2020</t>
  </si>
  <si>
    <t>Correspondiente al   30/09/2021 presentado en forma comparativa con el 30/09/2020</t>
  </si>
  <si>
    <t>Los Estados contables fueron preparados de acuerdo a normas, reglamentaciones e instrucciones emitidas por la Comision Nacional de Valores y con normas contables aceptadas en Paraguay. Los presentes estados contables han sido preparados sobre la base de cifras históricas sin considerar el efecto que las variaciones en el poder adquisitivo de la moneda local que pudieran tener sobre los mismos, no expresándose la moneda al 30 de Setiembre, como además los saldos de igual fecha del ejercicio anterior, a excepcion de los bienes de uso conforme a la nota 3.2</t>
  </si>
  <si>
    <t xml:space="preserve">Los bienes de uso están registrados a su costo de adquisición, menos las depreciaciones acumuladas, cuyos valores se hallan Depreciados al 30/09/2021 y 31/12/2020 de acuerdo a lo establecido en la ley Nº 6380/19  y su reglamentación </t>
  </si>
  <si>
    <t>La moneda extranjera, Dólar fue registrada de acuerdo al tipo de cambio publicado por la Sub Secretaria de Estado de Tributación al 30/09/2021 Tipo de cambio comprador Gs. 6.895,80- para saldos de cuentas del activo y Tipo de cambio vendedor Gs.- 6.918,66 para saldo de cuentas pasivas.</t>
  </si>
  <si>
    <t>Al 30 De Septiembre 2021 y 2020</t>
  </si>
  <si>
    <t>Sudameris Bono</t>
  </si>
  <si>
    <t>Banco GNB Caja de Ahorro</t>
  </si>
  <si>
    <t>Tu Financiera</t>
  </si>
  <si>
    <t>GBN USD PROPIA</t>
  </si>
  <si>
    <t>Pasfin SAECA</t>
  </si>
  <si>
    <t>Acciones Electronicas Vision Banco SAECA</t>
  </si>
  <si>
    <t>AL 30/09/2021 y 31/12/2020</t>
  </si>
  <si>
    <t>Ingresos por operaciones y servicios extrabursatiles</t>
  </si>
  <si>
    <t>Gastos de Inmueble</t>
  </si>
  <si>
    <t>Gratificaciones y otros gastos del Personal</t>
  </si>
  <si>
    <t>El Saldo al 30/09/2021 es el siguiente:</t>
  </si>
  <si>
    <t>Ingreso por Venta de Cartera Propia</t>
  </si>
  <si>
    <t>El saldo al 30/09/2021</t>
  </si>
  <si>
    <t>Correspondiente al  30-09-2021 presentado en forma comparativa con el 30/09/2020</t>
  </si>
  <si>
    <t>Continental USD</t>
  </si>
  <si>
    <t>GNB en Proceso de Fusion - BBVA USD</t>
  </si>
  <si>
    <r>
      <t>Los Estados Financieros serán considerados por la Asamblea General Ordinaria de Accionistas de la Sociedad, de acuerdo a lo establecido por el art. 28 de los Estatutos Sociales y el art. 1079 del Código Civil. El Directorio de Valores Casa de Bolsa S.A. mediante el  Acta de Directorio</t>
    </r>
    <r>
      <rPr>
        <b/>
        <sz val="10"/>
        <color theme="1"/>
        <rFont val="Arial"/>
        <family val="2"/>
      </rPr>
      <t xml:space="preserve"> </t>
    </r>
    <r>
      <rPr>
        <sz val="10"/>
        <color theme="1"/>
        <rFont val="Arial"/>
        <family val="2"/>
      </rPr>
      <t>Nro. 310 de fecha 19/11/2021 considera los  Estados Contables.</t>
    </r>
  </si>
  <si>
    <t>No hubo hechos posteriores que reportar al cierre del ejercicio 30-09-2021</t>
  </si>
  <si>
    <t>En fecha 15 de enero de 2021,  Valores Casa de Bolsa S.A  es adjudicado para la compra de los inmuebles individualizados como Finca N° 1784 con Padrón N° 1915, Finca N° 325 con Padrón N° 482 y Finca N° 1367 con Padrón N° 475, todas del Distrito de San Bernardino, con una extensión total  de 210.489 metros cuadrados por un valor de GUARANIES OCHO MIL UN MILLONES (Gs.8.001.000.000). Segun A.I. N°: 1043 de fecha 19 de Octubre de 2021 se ordena el levantamiento de las medidas cautelares existentes sobre los inmuebles individualizados como Finca N° 1784 con Padrón N° 1915, Finca N° 325 con Padrón N° 482 y Finca N° 1367 con Padrón N° 475, todas del Distrito de San Bernardino, a efectos de su escrituración debido que a la venta se encuentra perfeccionada, según constancia del depósito íntegro de la suma referida en la resolución de autorización de venta.</t>
  </si>
  <si>
    <r>
      <t>Por el ejercicio Nº 36</t>
    </r>
    <r>
      <rPr>
        <sz val="12"/>
        <color theme="1"/>
        <rFont val="Arial"/>
        <family val="2"/>
      </rPr>
      <t xml:space="preserve"> iniciado el 01 de Enero al 30 de Septiembre del 2021</t>
    </r>
  </si>
  <si>
    <r>
      <rPr>
        <b/>
        <u/>
        <sz val="10"/>
        <rFont val="Arial"/>
        <family val="2"/>
      </rPr>
      <t xml:space="preserve">Obs.: </t>
    </r>
    <r>
      <rPr>
        <sz val="10"/>
        <rFont val="Arial"/>
        <family val="2"/>
      </rPr>
      <t>Según Acta de Directorio de Numero 295 de fecha 28/04/21 el Directorio de Valores Casa de Bolsa S.A. dispuso una politica de previsiones del 20% anual, aplicando 5% trimestral sobre los Bonos emitidos por Oppy S.A.E. Al 30/09/2021 posee una prevision de Gs 451.956.946.- incluida en el valor contable.</t>
    </r>
  </si>
  <si>
    <t xml:space="preserve">Diferencia de Cambio </t>
  </si>
  <si>
    <r>
      <t xml:space="preserve">: </t>
    </r>
    <r>
      <rPr>
        <sz val="11"/>
        <color rgb="FF000000"/>
        <rFont val="Arial"/>
        <family val="2"/>
      </rPr>
      <t>006</t>
    </r>
  </si>
  <si>
    <t>Las 11 notas que se acompañan forman parte integrante de los estados contables.</t>
  </si>
  <si>
    <r>
      <t xml:space="preserve">3.1. </t>
    </r>
    <r>
      <rPr>
        <u/>
        <sz val="10"/>
        <rFont val="Arial"/>
        <family val="2"/>
      </rPr>
      <t>Bases de preparación de los Estados Contables:</t>
    </r>
    <r>
      <rPr>
        <sz val="10"/>
        <rFont val="Arial"/>
        <family val="2"/>
      </rPr>
      <t xml:space="preserve"> </t>
    </r>
  </si>
  <si>
    <r>
      <t xml:space="preserve">3.2. </t>
    </r>
    <r>
      <rPr>
        <u/>
        <sz val="10"/>
        <rFont val="Arial"/>
        <family val="2"/>
      </rPr>
      <t>Criterio de valuación:</t>
    </r>
    <r>
      <rPr>
        <sz val="10"/>
        <rFont val="Arial"/>
        <family val="2"/>
      </rPr>
      <t xml:space="preserve"> </t>
    </r>
  </si>
  <si>
    <t>Nota de Retención</t>
  </si>
  <si>
    <t>Correspondiente al   30/09/2021 presentado en forma comparativa con el 30/09/2020 (En Guaranies)</t>
  </si>
  <si>
    <t>Ingreso por venta de Cartera Propia(Nota 5x)</t>
  </si>
  <si>
    <t xml:space="preserve">VALORES CASA DE BOLSA S.A </t>
  </si>
  <si>
    <t>Total Ingresos Operativos</t>
  </si>
  <si>
    <t>Las 11 notas que se acompañan forman parte integrante de los Estados Contables.</t>
  </si>
  <si>
    <t>Garantia Alquiler Mcal Center</t>
  </si>
  <si>
    <t>OPPY OPERADOR PARAGUAY S.A.E</t>
  </si>
  <si>
    <t>Rieder BONO</t>
  </si>
  <si>
    <t>FNV Inversiones USD</t>
  </si>
  <si>
    <t>Frigorifico Guarani USD</t>
  </si>
  <si>
    <t>Gastos pag.por Adelantado</t>
  </si>
  <si>
    <t>Clientes USD</t>
  </si>
  <si>
    <t>Anticipos a rendir USD</t>
  </si>
  <si>
    <t>Deudores Varios USD</t>
  </si>
  <si>
    <t>Alquileres a Vencer USD</t>
  </si>
  <si>
    <t>Intereses a Devengar USD</t>
  </si>
  <si>
    <t>Cuentas Varias a Pagar USD</t>
  </si>
  <si>
    <t>Prestamos a pagar USD</t>
  </si>
  <si>
    <t>Interes a Pagar USD</t>
  </si>
  <si>
    <t>Comisiones a Pagar USD</t>
  </si>
  <si>
    <t>BVPASA a pagar USD</t>
  </si>
  <si>
    <t>Cupones a pagar USD</t>
  </si>
  <si>
    <t>Cantidad UUSDD</t>
  </si>
  <si>
    <t>Blue Desing USD</t>
  </si>
  <si>
    <t>Sudameris Bank UUSDD</t>
  </si>
  <si>
    <t>Cefisa USD</t>
  </si>
  <si>
    <t>Solar SA USD</t>
  </si>
  <si>
    <t>JB Mosaic USD</t>
  </si>
  <si>
    <t>Deudores por Inversión</t>
  </si>
  <si>
    <t>Sistema Informático</t>
  </si>
  <si>
    <t>Seguros Pagados por adelantado</t>
  </si>
  <si>
    <t>Honorarios Pagados Por Adelantado US$</t>
  </si>
  <si>
    <t xml:space="preserve">Otros Gastos </t>
  </si>
  <si>
    <t>O) Cuentas a Pagar a personas y empresas relacionadas (Corto y Largo plazo)</t>
  </si>
  <si>
    <t>Com. P/Servicio de Asesoría</t>
  </si>
  <si>
    <t>Com. Spread</t>
  </si>
  <si>
    <t>Representantes de Obligacionistas</t>
  </si>
  <si>
    <t>Adminsitracion de Cartera</t>
  </si>
  <si>
    <t>Estudio de Factibilidad</t>
  </si>
  <si>
    <t>Aranceles por Inscrip.Titulos/Desgloses</t>
  </si>
  <si>
    <t>Cuota  BVPASA SEN</t>
  </si>
  <si>
    <t>Fondo de Garantía-BVPASA</t>
  </si>
  <si>
    <t>Costo  Rosweb</t>
  </si>
  <si>
    <t xml:space="preserve">Total Otros Gastos de Administración </t>
  </si>
  <si>
    <t>Otros Egresos</t>
  </si>
  <si>
    <r>
      <t xml:space="preserve">a) </t>
    </r>
    <r>
      <rPr>
        <b/>
        <u/>
        <sz val="10"/>
        <rFont val="Arial"/>
        <family val="2"/>
      </rPr>
      <t>Compromisos directos</t>
    </r>
  </si>
  <si>
    <t>: Intermediación en el Mercado de Valores</t>
  </si>
  <si>
    <t>Actividad principal</t>
  </si>
  <si>
    <t>Acciones Vision Banco SAECA</t>
  </si>
  <si>
    <t>VALORES CASA DE BOLSA S.A.</t>
  </si>
  <si>
    <t>CGS</t>
  </si>
  <si>
    <t>Rectora SAE</t>
  </si>
  <si>
    <t>Rieder &amp; Cia SACI</t>
  </si>
  <si>
    <t>Frigorifico Guarani S.R.L.</t>
  </si>
  <si>
    <t>Sudameris Bank SAECA</t>
  </si>
  <si>
    <t>Pasfin S.A.E.C.A.</t>
  </si>
  <si>
    <t>Banco RIO S.A.E.C.A.</t>
  </si>
  <si>
    <t>Credicentro S.A.E.C.A.</t>
  </si>
  <si>
    <t>La composición del rubro al 30-09-2021 comparativo con el 2020 es como sigue:</t>
  </si>
  <si>
    <t>y cualquier restricción al derecho de propiedad.</t>
  </si>
  <si>
    <t>La empresa  registra operaciones de cuenta Intangibles al periodo considerado:</t>
  </si>
  <si>
    <t>El saldo al 30/09/2021 de cuentas y provisiones a pagar se detallan en el siguiente cuadro:</t>
  </si>
  <si>
    <t>Anticipos IRE</t>
  </si>
  <si>
    <t>Retenciones IDU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</si>
</sst>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1" formatCode="_-* #,##0_-;\-* #,##0_-;_-* &quot;-&quot;_-;_-@_-"/>
    <numFmt numFmtId="43" formatCode="_-* #,##0.00_-;\-* #,##0.00_-;_-* &quot;-&quot;??_-;_-@_-"/>
    <numFmt numFmtId="164" formatCode="_ * #,##0_ ;_ * \-#,##0_ ;_ * &quot;-&quot;_ ;_ @_ "/>
    <numFmt numFmtId="165" formatCode="_ * #,##0.00_ ;_ * \-#,##0.00_ ;_ * &quot;-&quot;??_ ;_ @_ "/>
    <numFmt numFmtId="166" formatCode="_-* #,##0\ _€_-;\-* #,##0\ _€_-;_-* &quot;-&quot;\ _€_-;_-@_-"/>
    <numFmt numFmtId="167" formatCode="_-* #,##0.00\ _€_-;\-* #,##0.00\ _€_-;_-* &quot;-&quot;??\ _€_-;_-@_-"/>
    <numFmt numFmtId="168" formatCode="_(* #,##0_);_(* \(#,##0\);_(* &quot;-&quot;_);_(@_)"/>
    <numFmt numFmtId="169" formatCode="_(* #,##0.00_);_(* \(#,##0.00\);_(* &quot;-&quot;??_);_(@_)"/>
    <numFmt numFmtId="170" formatCode="_([$€]* #,##0.00_);_([$€]* \(#,##0.00\);_([$€]* &quot;-&quot;??_);_(@_)"/>
    <numFmt numFmtId="171" formatCode="_-* #,##0.00\ [$€]_-;\-* #,##0.00\ [$€]_-;_-* &quot;-&quot;??\ [$€]_-;_-@_-"/>
    <numFmt numFmtId="172" formatCode="_(* #,##0.00_);_(* \(#,##0.00\);_(* &quot;-&quot;_);_(@_)"/>
    <numFmt numFmtId="173" formatCode="_ * #,##0_ ;_ * \-#,##0_ ;_ * &quot;-&quot;??_ ;_ @_ "/>
    <numFmt numFmtId="174" formatCode="#,##0,"/>
    <numFmt numFmtId="175" formatCode="* #,##0\ ;* \-#,##0\ ;* &quot;- &quot;;@\ "/>
    <numFmt numFmtId="176" formatCode="&quot;Gs&quot;\ #,##0_);\(&quot;Gs&quot;\ #,##0\)"/>
  </numFmts>
  <fonts count="72" x14ac:knownFonts="1">
    <font>
      <sz val="11"/>
      <color theme="1"/>
      <name val="Calibri"/>
      <family val="2"/>
      <scheme val="minor"/>
    </font>
    <font>
      <sz val="11"/>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b/>
      <sz val="10"/>
      <name val="Arial"/>
      <family val="2"/>
    </font>
    <font>
      <sz val="10"/>
      <name val="Arial"/>
      <family val="2"/>
    </font>
    <font>
      <u/>
      <sz val="10"/>
      <name val="Arial"/>
      <family val="2"/>
    </font>
    <font>
      <b/>
      <sz val="12"/>
      <name val="Arial"/>
      <family val="2"/>
    </font>
    <font>
      <b/>
      <sz val="11"/>
      <name val="Arial"/>
      <family val="2"/>
    </font>
    <font>
      <sz val="11"/>
      <name val="Arial"/>
      <family val="2"/>
    </font>
    <font>
      <sz val="9"/>
      <name val="Arial"/>
      <family val="2"/>
    </font>
    <font>
      <b/>
      <u/>
      <sz val="11"/>
      <name val="Arial"/>
      <family val="2"/>
    </font>
    <font>
      <b/>
      <u/>
      <sz val="10"/>
      <name val="Arial"/>
      <family val="2"/>
    </font>
    <font>
      <b/>
      <sz val="14"/>
      <name val="Arial"/>
      <family val="2"/>
    </font>
    <font>
      <sz val="11"/>
      <color indexed="8"/>
      <name val="Calibri"/>
      <family val="2"/>
    </font>
    <font>
      <sz val="10"/>
      <color indexed="8"/>
      <name val="Arial"/>
      <family val="2"/>
    </font>
    <font>
      <sz val="11"/>
      <color indexed="8"/>
      <name val="Calibri"/>
      <family val="2"/>
      <charset val="1"/>
    </font>
    <font>
      <sz val="8"/>
      <name val="Verdana"/>
      <family val="2"/>
    </font>
    <font>
      <sz val="10"/>
      <name val="Verdana"/>
      <family val="2"/>
    </font>
    <font>
      <u/>
      <sz val="10"/>
      <color theme="10"/>
      <name val="Arial"/>
      <family val="2"/>
    </font>
    <font>
      <sz val="10"/>
      <color theme="1"/>
      <name val="Arial"/>
      <family val="2"/>
    </font>
    <font>
      <sz val="10"/>
      <color theme="0"/>
      <name val="Arial"/>
      <family val="2"/>
    </font>
    <font>
      <sz val="10"/>
      <color rgb="FFFF0000"/>
      <name val="Arial"/>
      <family val="2"/>
    </font>
    <font>
      <b/>
      <sz val="10"/>
      <color theme="1"/>
      <name val="Arial"/>
      <family val="2"/>
    </font>
    <font>
      <sz val="11"/>
      <color theme="1"/>
      <name val="Arial"/>
      <family val="2"/>
    </font>
    <font>
      <sz val="12"/>
      <color rgb="FF000000"/>
      <name val="Arial"/>
      <family val="2"/>
    </font>
    <font>
      <i/>
      <sz val="14"/>
      <color rgb="FF000000"/>
      <name val="Arial"/>
      <family val="2"/>
    </font>
    <font>
      <sz val="14"/>
      <color rgb="FF000000"/>
      <name val="Arial"/>
      <family val="2"/>
    </font>
    <font>
      <b/>
      <sz val="12"/>
      <color rgb="FF000000"/>
      <name val="Arial"/>
      <family val="2"/>
    </font>
    <font>
      <sz val="11"/>
      <color rgb="FF000000"/>
      <name val="Arial"/>
      <family val="2"/>
    </font>
    <font>
      <b/>
      <sz val="14"/>
      <color rgb="FF000000"/>
      <name val="Arial"/>
      <family val="2"/>
    </font>
    <font>
      <sz val="7.5"/>
      <color rgb="FF000000"/>
      <name val="Arial"/>
      <family val="2"/>
    </font>
    <font>
      <sz val="9"/>
      <color theme="1"/>
      <name val="Arial"/>
      <family val="2"/>
    </font>
    <font>
      <sz val="8"/>
      <color rgb="FF000000"/>
      <name val="Arial"/>
      <family val="2"/>
    </font>
    <font>
      <sz val="10"/>
      <color rgb="FF000000"/>
      <name val="Arial"/>
      <family val="2"/>
    </font>
    <font>
      <sz val="12"/>
      <name val="Arial"/>
      <family val="2"/>
    </font>
    <font>
      <sz val="11"/>
      <color rgb="FF000000"/>
      <name val="Calibri"/>
      <family val="2"/>
    </font>
    <font>
      <sz val="12"/>
      <color theme="1"/>
      <name val="Calibri"/>
      <family val="2"/>
      <scheme val="minor"/>
    </font>
    <font>
      <b/>
      <sz val="15"/>
      <color theme="3"/>
      <name val="Calibri"/>
      <family val="2"/>
      <scheme val="minor"/>
    </font>
    <font>
      <sz val="11"/>
      <color rgb="FF006100"/>
      <name val="Calibri"/>
      <family val="2"/>
      <scheme val="minor"/>
    </font>
    <font>
      <sz val="10"/>
      <color theme="1"/>
      <name val="Calibri"/>
      <family val="2"/>
      <scheme val="minor"/>
    </font>
    <font>
      <sz val="11"/>
      <color rgb="FF000000"/>
      <name val="Calibri"/>
      <family val="2"/>
      <scheme val="minor"/>
    </font>
    <font>
      <sz val="9"/>
      <color theme="1"/>
      <name val="Calibri"/>
      <family val="2"/>
      <scheme val="minor"/>
    </font>
    <font>
      <sz val="10"/>
      <name val="Courier"/>
      <family val="3"/>
    </font>
    <font>
      <sz val="9"/>
      <name val="Segoe UI"/>
      <family val="2"/>
      <charset val="1"/>
    </font>
    <font>
      <sz val="10"/>
      <color indexed="8"/>
      <name val="Arial"/>
      <family val="2"/>
      <charset val="1"/>
    </font>
    <font>
      <sz val="10"/>
      <color indexed="64"/>
      <name val="Arial"/>
      <family val="2"/>
    </font>
    <font>
      <sz val="18"/>
      <color theme="3"/>
      <name val="Cambria"/>
      <family val="2"/>
      <scheme val="major"/>
    </font>
    <font>
      <sz val="11"/>
      <color rgb="FF9C5700"/>
      <name val="Calibri"/>
      <family val="2"/>
      <scheme val="minor"/>
    </font>
    <font>
      <u/>
      <sz val="11"/>
      <color theme="10"/>
      <name val="Calibri"/>
      <family val="2"/>
    </font>
    <font>
      <sz val="11"/>
      <color theme="1"/>
      <name val="Century Gothic"/>
      <family val="2"/>
    </font>
    <font>
      <sz val="12"/>
      <color theme="1"/>
      <name val="Arial"/>
      <family val="2"/>
    </font>
    <font>
      <b/>
      <sz val="8"/>
      <name val="Arial"/>
      <family val="2"/>
    </font>
    <font>
      <b/>
      <sz val="9"/>
      <name val="Arial"/>
      <family val="2"/>
    </font>
    <font>
      <b/>
      <sz val="16"/>
      <color theme="1"/>
      <name val="Arial"/>
      <family val="2"/>
    </font>
    <font>
      <b/>
      <sz val="18"/>
      <name val="Arial"/>
      <family val="2"/>
    </font>
    <font>
      <sz val="18"/>
      <name val="Arial"/>
      <family val="2"/>
    </font>
    <font>
      <u/>
      <sz val="11"/>
      <name val="Arial"/>
      <family val="2"/>
    </font>
  </fonts>
  <fills count="35">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C6EFCE"/>
      </patternFill>
    </fill>
  </fills>
  <borders count="78">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thick">
        <color theme="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s>
  <cellStyleXfs count="98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3" applyNumberFormat="0" applyAlignment="0" applyProtection="0"/>
    <xf numFmtId="0" fontId="8" fillId="5" borderId="4" applyNumberFormat="0" applyAlignment="0" applyProtection="0"/>
    <xf numFmtId="0" fontId="9" fillId="5" borderId="3" applyNumberFormat="0" applyAlignment="0" applyProtection="0"/>
    <xf numFmtId="0" fontId="10" fillId="0" borderId="5" applyNumberFormat="0" applyFill="0" applyAlignment="0" applyProtection="0"/>
    <xf numFmtId="0" fontId="11" fillId="6" borderId="6"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1" borderId="0" applyNumberFormat="0" applyBorder="0" applyAlignment="0" applyProtection="0"/>
    <xf numFmtId="0" fontId="16" fillId="0" borderId="0"/>
    <xf numFmtId="16" fontId="27" fillId="0" borderId="9" applyAlignment="0"/>
    <xf numFmtId="170" fontId="16"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xf numFmtId="0" fontId="30" fillId="0" borderId="0"/>
    <xf numFmtId="0" fontId="33" fillId="0" borderId="0" applyNumberFormat="0" applyFill="0" applyBorder="0" applyAlignment="0" applyProtection="0">
      <alignment vertical="top"/>
      <protection locked="0"/>
    </xf>
    <xf numFmtId="165" fontId="16" fillId="0" borderId="0" applyFont="0" applyFill="0" applyBorder="0" applyAlignment="0" applyProtection="0"/>
    <xf numFmtId="164" fontId="16" fillId="0" borderId="0" applyFont="0" applyFill="0" applyBorder="0" applyAlignment="0" applyProtection="0"/>
    <xf numFmtId="164" fontId="19" fillId="0" borderId="0" applyFont="0" applyFill="0" applyBorder="0" applyAlignment="0" applyProtection="0"/>
    <xf numFmtId="164" fontId="29" fillId="0" borderId="0" applyFont="0" applyFill="0" applyBorder="0" applyAlignment="0" applyProtection="0"/>
    <xf numFmtId="168" fontId="29"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168" fontId="19"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165" fontId="31" fillId="0" borderId="0" applyFont="0" applyFill="0" applyBorder="0" applyAlignment="0" applyProtection="0"/>
    <xf numFmtId="169" fontId="3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32" fillId="0" borderId="0"/>
    <xf numFmtId="0" fontId="32"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7" borderId="7" applyNumberFormat="0" applyFont="0" applyAlignment="0" applyProtection="0"/>
    <xf numFmtId="0" fontId="28" fillId="7" borderId="7" applyNumberFormat="0" applyFont="0" applyAlignment="0" applyProtection="0"/>
    <xf numFmtId="9" fontId="3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6"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6"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52" fillId="0" borderId="70" applyNumberFormat="0" applyFill="0" applyAlignment="0" applyProtection="0"/>
    <xf numFmtId="0" fontId="53" fillId="34" borderId="0" applyNumberFormat="0" applyBorder="0" applyAlignment="0" applyProtection="0"/>
    <xf numFmtId="0" fontId="1" fillId="7" borderId="7" applyNumberFormat="0" applyFont="0" applyAlignment="0" applyProtection="0"/>
    <xf numFmtId="165" fontId="1" fillId="0" borderId="0" applyFont="0" applyFill="0" applyBorder="0" applyAlignment="0" applyProtection="0"/>
    <xf numFmtId="0" fontId="16" fillId="0" borderId="0" applyNumberFormat="0" applyFill="0" applyBorder="0" applyAlignment="0" applyProtection="0"/>
    <xf numFmtId="0" fontId="16" fillId="0" borderId="0"/>
    <xf numFmtId="0" fontId="16" fillId="0" borderId="0"/>
    <xf numFmtId="0" fontId="1" fillId="0" borderId="0"/>
    <xf numFmtId="167" fontId="28" fillId="0" borderId="0" applyFont="0" applyFill="0" applyBorder="0" applyAlignment="0" applyProtection="0"/>
    <xf numFmtId="0" fontId="16" fillId="0" borderId="0"/>
    <xf numFmtId="165" fontId="16"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6" fillId="0" borderId="0" applyFont="0" applyFill="0" applyBorder="0" applyAlignment="0" applyProtection="0"/>
    <xf numFmtId="0" fontId="16" fillId="0" borderId="0" applyNumberFormat="0" applyFill="0" applyBorder="0" applyAlignment="0" applyProtection="0"/>
    <xf numFmtId="0" fontId="1" fillId="0" borderId="0"/>
    <xf numFmtId="0" fontId="16" fillId="0" borderId="0"/>
    <xf numFmtId="167" fontId="16" fillId="0" borderId="0" applyFont="0" applyFill="0" applyBorder="0" applyAlignment="0" applyProtection="0"/>
    <xf numFmtId="43" fontId="1" fillId="0" borderId="0" applyFont="0" applyFill="0" applyBorder="0" applyAlignment="0" applyProtection="0"/>
    <xf numFmtId="0" fontId="55" fillId="0" borderId="0"/>
    <xf numFmtId="41" fontId="16" fillId="0" borderId="0" applyFont="0" applyFill="0" applyBorder="0" applyAlignment="0" applyProtection="0"/>
    <xf numFmtId="167" fontId="1" fillId="0" borderId="0" applyFont="0" applyFill="0" applyBorder="0" applyAlignment="0" applyProtection="0"/>
    <xf numFmtId="0" fontId="55" fillId="0" borderId="0"/>
    <xf numFmtId="0" fontId="16" fillId="0" borderId="0"/>
    <xf numFmtId="167" fontId="28"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167" fontId="16" fillId="0" borderId="0" applyFont="0" applyFill="0" applyBorder="0" applyAlignment="0" applyProtection="0"/>
    <xf numFmtId="37" fontId="57" fillId="0" borderId="0"/>
    <xf numFmtId="167" fontId="1" fillId="0" borderId="0" applyFont="0" applyFill="0" applyBorder="0" applyAlignment="0" applyProtection="0"/>
    <xf numFmtId="0" fontId="56" fillId="0" borderId="0"/>
    <xf numFmtId="0" fontId="16" fillId="0" borderId="0"/>
    <xf numFmtId="0" fontId="58" fillId="0" borderId="0"/>
    <xf numFmtId="0" fontId="59" fillId="0" borderId="0"/>
    <xf numFmtId="0" fontId="60" fillId="0" borderId="0"/>
    <xf numFmtId="167"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7"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9" fontId="1" fillId="0" borderId="0" applyFont="0" applyFill="0" applyBorder="0" applyAlignment="0" applyProtection="0"/>
    <xf numFmtId="0" fontId="28" fillId="0" borderId="0"/>
    <xf numFmtId="167" fontId="1" fillId="0" borderId="0" applyFont="0" applyFill="0" applyBorder="0" applyAlignment="0" applyProtection="0"/>
    <xf numFmtId="167" fontId="1" fillId="0" borderId="0" applyFont="0" applyFill="0" applyBorder="0" applyAlignment="0" applyProtection="0"/>
    <xf numFmtId="0" fontId="54" fillId="0" borderId="0"/>
    <xf numFmtId="0" fontId="1" fillId="0" borderId="0"/>
    <xf numFmtId="167" fontId="28" fillId="0" borderId="0" applyFont="0" applyFill="0" applyBorder="0" applyAlignment="0" applyProtection="0"/>
    <xf numFmtId="175" fontId="50" fillId="0" borderId="0" applyBorder="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54"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0" fontId="54" fillId="0" borderId="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0" fontId="1" fillId="0" borderId="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6" fillId="0" borderId="0"/>
    <xf numFmtId="176" fontId="28" fillId="0" borderId="0" applyFont="0" applyFill="0" applyBorder="0" applyAlignment="0" applyProtection="0"/>
    <xf numFmtId="43" fontId="51" fillId="0" borderId="0" applyFont="0" applyFill="0" applyBorder="0" applyAlignment="0" applyProtection="0"/>
    <xf numFmtId="0" fontId="51" fillId="0" borderId="0"/>
    <xf numFmtId="0" fontId="28" fillId="0" borderId="0"/>
    <xf numFmtId="0" fontId="1" fillId="0" borderId="0"/>
    <xf numFmtId="9" fontId="5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1" fillId="0" borderId="0"/>
    <xf numFmtId="167" fontId="1" fillId="0" borderId="0" applyFont="0" applyFill="0" applyBorder="0" applyAlignment="0" applyProtection="0"/>
    <xf numFmtId="43" fontId="5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38"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61" fillId="0" borderId="0" applyNumberFormat="0" applyFill="0" applyBorder="0" applyAlignment="0" applyProtection="0"/>
    <xf numFmtId="0" fontId="62" fillId="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63" fillId="0" borderId="0" applyNumberFormat="0" applyFill="0" applyBorder="0" applyAlignment="0" applyProtection="0">
      <alignment vertical="top"/>
      <protection locked="0"/>
    </xf>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0" fontId="50" fillId="0" borderId="0"/>
    <xf numFmtId="164" fontId="1" fillId="0" borderId="0" applyFont="0" applyFill="0" applyBorder="0" applyAlignment="0" applyProtection="0"/>
    <xf numFmtId="0" fontId="64" fillId="0" borderId="0"/>
    <xf numFmtId="164" fontId="64" fillId="0" borderId="0" applyFont="0" applyFill="0" applyBorder="0" applyAlignment="0" applyProtection="0"/>
    <xf numFmtId="9" fontId="64"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54"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7"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885">
    <xf numFmtId="0" fontId="0" fillId="0" borderId="0" xfId="0"/>
    <xf numFmtId="0" fontId="21" fillId="33" borderId="0" xfId="0" applyFont="1" applyFill="1" applyAlignment="1">
      <alignment horizontal="left"/>
    </xf>
    <xf numFmtId="0" fontId="21" fillId="0" borderId="0" xfId="0" applyFont="1" applyAlignment="1">
      <alignment horizontal="left"/>
    </xf>
    <xf numFmtId="0" fontId="22" fillId="0" borderId="0" xfId="0" applyFont="1" applyAlignment="1">
      <alignment horizontal="justify"/>
    </xf>
    <xf numFmtId="0" fontId="24" fillId="0" borderId="0" xfId="0" applyFont="1" applyAlignment="1">
      <alignment horizontal="centerContinuous"/>
    </xf>
    <xf numFmtId="0" fontId="18" fillId="0" borderId="0" xfId="0" applyFont="1" applyAlignment="1">
      <alignment horizontal="justify"/>
    </xf>
    <xf numFmtId="0" fontId="21" fillId="0" borderId="0" xfId="0" applyFont="1" applyAlignment="1">
      <alignment horizontal="justify"/>
    </xf>
    <xf numFmtId="0" fontId="22" fillId="0" borderId="0" xfId="0" applyFont="1" applyFill="1" applyAlignment="1">
      <alignment horizontal="left"/>
    </xf>
    <xf numFmtId="0" fontId="39" fillId="33" borderId="0" xfId="0" applyFont="1" applyFill="1" applyBorder="1" applyAlignment="1">
      <alignment horizontal="center" vertical="center"/>
    </xf>
    <xf numFmtId="0" fontId="40" fillId="33" borderId="0" xfId="0" applyFont="1" applyFill="1" applyBorder="1" applyAlignment="1">
      <alignment vertical="center"/>
    </xf>
    <xf numFmtId="0" fontId="41" fillId="33" borderId="0" xfId="0" applyFont="1" applyFill="1" applyBorder="1" applyAlignment="1">
      <alignment vertical="center"/>
    </xf>
    <xf numFmtId="0" fontId="46" fillId="33" borderId="0" xfId="0" applyFont="1" applyFill="1" applyBorder="1" applyAlignment="1">
      <alignment horizontal="justify" vertical="center"/>
    </xf>
    <xf numFmtId="0" fontId="47" fillId="33" borderId="16" xfId="125" applyFont="1" applyFill="1" applyBorder="1" applyAlignment="1">
      <alignment horizontal="center" vertical="center" wrapText="1"/>
    </xf>
    <xf numFmtId="0" fontId="41" fillId="33" borderId="16" xfId="0" applyFont="1" applyFill="1" applyBorder="1" applyAlignment="1">
      <alignment vertical="center"/>
    </xf>
    <xf numFmtId="0" fontId="16" fillId="0" borderId="0" xfId="0" applyFont="1" applyAlignment="1">
      <alignment horizontal="justify"/>
    </xf>
    <xf numFmtId="0" fontId="16" fillId="33" borderId="51" xfId="0" applyFont="1" applyFill="1" applyBorder="1"/>
    <xf numFmtId="3" fontId="16" fillId="33" borderId="18" xfId="0" applyNumberFormat="1" applyFont="1" applyFill="1" applyBorder="1"/>
    <xf numFmtId="0" fontId="16" fillId="33" borderId="0" xfId="0" applyFont="1" applyFill="1" applyAlignment="1">
      <alignment horizontal="justify"/>
    </xf>
    <xf numFmtId="4" fontId="16" fillId="33" borderId="18" xfId="0" applyNumberFormat="1" applyFont="1" applyFill="1" applyBorder="1"/>
    <xf numFmtId="3" fontId="16" fillId="33" borderId="27" xfId="0" applyNumberFormat="1" applyFont="1" applyFill="1" applyBorder="1"/>
    <xf numFmtId="0" fontId="16" fillId="33" borderId="28" xfId="0" applyFont="1" applyFill="1" applyBorder="1"/>
    <xf numFmtId="3" fontId="16" fillId="33" borderId="13" xfId="0" applyNumberFormat="1" applyFont="1" applyFill="1" applyBorder="1"/>
    <xf numFmtId="3" fontId="16" fillId="33" borderId="21" xfId="0" applyNumberFormat="1" applyFont="1" applyFill="1" applyBorder="1"/>
    <xf numFmtId="3" fontId="16" fillId="33" borderId="22" xfId="0" applyNumberFormat="1" applyFont="1" applyFill="1" applyBorder="1"/>
    <xf numFmtId="0" fontId="16" fillId="33" borderId="12" xfId="0" applyFont="1" applyFill="1" applyBorder="1"/>
    <xf numFmtId="3" fontId="16" fillId="33" borderId="19" xfId="0" applyNumberFormat="1" applyFont="1" applyFill="1" applyBorder="1"/>
    <xf numFmtId="3" fontId="16" fillId="33" borderId="13" xfId="125" applyNumberFormat="1" applyFont="1" applyFill="1" applyBorder="1"/>
    <xf numFmtId="0" fontId="16" fillId="33" borderId="0" xfId="0" applyFont="1" applyFill="1"/>
    <xf numFmtId="3" fontId="16" fillId="33" borderId="14" xfId="0" applyNumberFormat="1" applyFont="1" applyFill="1" applyBorder="1"/>
    <xf numFmtId="3" fontId="16" fillId="33" borderId="10" xfId="0" applyNumberFormat="1" applyFont="1" applyFill="1" applyBorder="1"/>
    <xf numFmtId="0" fontId="18" fillId="0" borderId="0" xfId="0" applyFont="1" applyAlignment="1">
      <alignment horizontal="left"/>
    </xf>
    <xf numFmtId="3" fontId="18" fillId="33" borderId="10" xfId="0" applyNumberFormat="1" applyFont="1" applyFill="1" applyBorder="1"/>
    <xf numFmtId="3" fontId="16" fillId="33" borderId="18" xfId="113" applyNumberFormat="1" applyFont="1" applyFill="1" applyBorder="1"/>
    <xf numFmtId="3" fontId="35" fillId="0" borderId="0" xfId="0" applyNumberFormat="1" applyFont="1"/>
    <xf numFmtId="0" fontId="16" fillId="0" borderId="0" xfId="0" applyFont="1" applyBorder="1" applyAlignment="1">
      <alignment horizontal="left"/>
    </xf>
    <xf numFmtId="3" fontId="16" fillId="0" borderId="0" xfId="0" applyNumberFormat="1" applyFont="1" applyBorder="1"/>
    <xf numFmtId="172" fontId="16" fillId="33" borderId="11" xfId="50" applyNumberFormat="1" applyFont="1" applyFill="1" applyBorder="1"/>
    <xf numFmtId="173" fontId="16" fillId="33" borderId="0" xfId="49" applyNumberFormat="1" applyFont="1" applyFill="1"/>
    <xf numFmtId="0" fontId="16" fillId="33" borderId="10" xfId="0" applyFont="1" applyFill="1" applyBorder="1"/>
    <xf numFmtId="0" fontId="16" fillId="33" borderId="10" xfId="0" applyFont="1" applyFill="1" applyBorder="1" applyAlignment="1">
      <alignment horizontal="center"/>
    </xf>
    <xf numFmtId="0" fontId="16" fillId="0" borderId="0" xfId="0" applyFont="1" applyAlignment="1"/>
    <xf numFmtId="0" fontId="16" fillId="32" borderId="0" xfId="0" applyFont="1" applyFill="1"/>
    <xf numFmtId="0" fontId="16" fillId="0" borderId="0" xfId="0" applyFont="1" applyFill="1" applyAlignment="1">
      <alignment horizontal="justify" vertical="justify" wrapText="1"/>
    </xf>
    <xf numFmtId="0" fontId="16" fillId="0" borderId="0" xfId="0" applyFont="1" applyFill="1" applyAlignment="1">
      <alignment horizontal="left"/>
    </xf>
    <xf numFmtId="0" fontId="16" fillId="32" borderId="0" xfId="0" applyFont="1" applyFill="1" applyAlignment="1">
      <alignment horizontal="justify" vertical="justify" wrapText="1"/>
    </xf>
    <xf numFmtId="173" fontId="24" fillId="0" borderId="0" xfId="151" applyNumberFormat="1" applyFont="1" applyAlignment="1">
      <alignment horizontal="center"/>
    </xf>
    <xf numFmtId="0" fontId="47" fillId="33" borderId="0" xfId="125" applyFont="1" applyFill="1" applyAlignment="1">
      <alignment horizontal="center" vertical="center" wrapText="1"/>
    </xf>
    <xf numFmtId="0" fontId="24" fillId="0" borderId="0" xfId="0" applyFont="1" applyAlignment="1">
      <alignment horizontal="center"/>
    </xf>
    <xf numFmtId="0" fontId="16" fillId="0" borderId="0" xfId="0" applyFont="1" applyFill="1" applyBorder="1" applyAlignment="1">
      <alignment horizontal="left"/>
    </xf>
    <xf numFmtId="0" fontId="16" fillId="0" borderId="0" xfId="0" applyFont="1" applyAlignment="1">
      <alignment horizontal="justify" vertical="justify" wrapText="1"/>
    </xf>
    <xf numFmtId="0" fontId="22" fillId="0" borderId="0" xfId="0" applyFont="1" applyAlignment="1">
      <alignment horizontal="left"/>
    </xf>
    <xf numFmtId="0" fontId="16" fillId="0" borderId="0" xfId="0" applyFont="1" applyAlignment="1">
      <alignment horizontal="left"/>
    </xf>
    <xf numFmtId="0" fontId="16" fillId="33" borderId="33" xfId="0" applyFont="1" applyFill="1" applyBorder="1" applyAlignment="1">
      <alignment horizontal="left"/>
    </xf>
    <xf numFmtId="0" fontId="48" fillId="33" borderId="0" xfId="0" applyFont="1" applyFill="1" applyBorder="1" applyAlignment="1">
      <alignment vertical="center"/>
    </xf>
    <xf numFmtId="0" fontId="18" fillId="33" borderId="0" xfId="0" applyFont="1" applyFill="1" applyAlignment="1">
      <alignment vertical="center"/>
    </xf>
    <xf numFmtId="0" fontId="16" fillId="33" borderId="0" xfId="0" applyFont="1" applyFill="1" applyAlignment="1">
      <alignment vertical="center"/>
    </xf>
    <xf numFmtId="0" fontId="16" fillId="33" borderId="0" xfId="0" applyFont="1" applyFill="1" applyBorder="1" applyAlignment="1">
      <alignment vertical="center"/>
    </xf>
    <xf numFmtId="0" fontId="18" fillId="33" borderId="0" xfId="0" applyFont="1" applyFill="1" applyAlignment="1">
      <alignment horizontal="center" vertical="center"/>
    </xf>
    <xf numFmtId="0" fontId="18" fillId="33" borderId="59" xfId="0" applyFont="1" applyFill="1" applyBorder="1" applyAlignment="1">
      <alignment horizontal="center" vertical="center"/>
    </xf>
    <xf numFmtId="0" fontId="18" fillId="33" borderId="54" xfId="0" applyFont="1" applyFill="1" applyBorder="1" applyAlignment="1">
      <alignment horizontal="center" vertical="center"/>
    </xf>
    <xf numFmtId="0" fontId="16" fillId="33" borderId="0" xfId="0" applyFont="1" applyFill="1" applyAlignment="1">
      <alignment horizontal="center" vertical="center"/>
    </xf>
    <xf numFmtId="0" fontId="38" fillId="33" borderId="0" xfId="0" applyFont="1" applyFill="1" applyBorder="1"/>
    <xf numFmtId="0" fontId="38" fillId="33" borderId="14" xfId="0" applyFont="1" applyFill="1" applyBorder="1"/>
    <xf numFmtId="0" fontId="38" fillId="33" borderId="24" xfId="0" applyFont="1" applyFill="1" applyBorder="1"/>
    <xf numFmtId="0" fontId="68" fillId="33" borderId="24" xfId="0" applyFont="1" applyFill="1" applyBorder="1" applyAlignment="1">
      <alignment horizontal="left" vertical="center"/>
    </xf>
    <xf numFmtId="0" fontId="38" fillId="33" borderId="23" xfId="0" applyFont="1" applyFill="1" applyBorder="1"/>
    <xf numFmtId="0" fontId="38" fillId="33" borderId="0" xfId="0" applyFont="1" applyFill="1"/>
    <xf numFmtId="0" fontId="38" fillId="33" borderId="13" xfId="0" applyFont="1" applyFill="1" applyBorder="1"/>
    <xf numFmtId="0" fontId="38" fillId="33" borderId="16" xfId="0" applyFont="1" applyFill="1" applyBorder="1"/>
    <xf numFmtId="0" fontId="38" fillId="33" borderId="19" xfId="0" applyFont="1" applyFill="1" applyBorder="1"/>
    <xf numFmtId="0" fontId="38" fillId="33" borderId="17" xfId="0" applyFont="1" applyFill="1" applyBorder="1"/>
    <xf numFmtId="0" fontId="38" fillId="33" borderId="62" xfId="0" applyFont="1" applyFill="1" applyBorder="1"/>
    <xf numFmtId="0" fontId="23" fillId="33" borderId="0" xfId="0" applyFont="1" applyFill="1"/>
    <xf numFmtId="0" fontId="18" fillId="33" borderId="9" xfId="0" applyFont="1" applyFill="1" applyBorder="1" applyAlignment="1">
      <alignment horizontal="center" vertical="center"/>
    </xf>
    <xf numFmtId="0" fontId="38" fillId="0" borderId="0" xfId="0" applyFont="1"/>
    <xf numFmtId="0" fontId="49" fillId="33" borderId="0" xfId="0" applyFont="1" applyFill="1"/>
    <xf numFmtId="0" fontId="16" fillId="33" borderId="18" xfId="0" applyFont="1" applyFill="1" applyBorder="1"/>
    <xf numFmtId="0" fontId="26" fillId="33" borderId="0" xfId="0" applyFont="1" applyFill="1" applyBorder="1" applyAlignment="1">
      <alignment horizontal="center"/>
    </xf>
    <xf numFmtId="0" fontId="16" fillId="33" borderId="0" xfId="0" applyFont="1" applyFill="1" applyBorder="1"/>
    <xf numFmtId="0" fontId="26" fillId="33" borderId="0" xfId="0" applyFont="1" applyFill="1" applyBorder="1"/>
    <xf numFmtId="3" fontId="16" fillId="33" borderId="39" xfId="0" applyNumberFormat="1" applyFont="1" applyFill="1" applyBorder="1"/>
    <xf numFmtId="0" fontId="26" fillId="33" borderId="0" xfId="0" applyFont="1" applyFill="1" applyBorder="1" applyAlignment="1">
      <alignment horizontal="left"/>
    </xf>
    <xf numFmtId="3" fontId="16" fillId="33" borderId="11" xfId="0" applyNumberFormat="1" applyFont="1" applyFill="1" applyBorder="1"/>
    <xf numFmtId="3" fontId="16" fillId="33" borderId="12" xfId="0" applyNumberFormat="1" applyFont="1" applyFill="1" applyBorder="1"/>
    <xf numFmtId="3" fontId="18" fillId="33" borderId="11" xfId="0" applyNumberFormat="1" applyFont="1" applyFill="1" applyBorder="1"/>
    <xf numFmtId="0" fontId="18" fillId="33" borderId="33" xfId="0" applyFont="1" applyFill="1" applyBorder="1" applyAlignment="1">
      <alignment horizontal="center"/>
    </xf>
    <xf numFmtId="0" fontId="18" fillId="33" borderId="25" xfId="0" applyFont="1" applyFill="1" applyBorder="1"/>
    <xf numFmtId="3" fontId="16" fillId="33" borderId="0" xfId="0" applyNumberFormat="1" applyFont="1" applyFill="1"/>
    <xf numFmtId="0" fontId="26" fillId="33" borderId="13" xfId="0" applyFont="1" applyFill="1" applyBorder="1" applyAlignment="1">
      <alignment horizontal="center"/>
    </xf>
    <xf numFmtId="0" fontId="18" fillId="33" borderId="25" xfId="0" applyFont="1" applyFill="1" applyBorder="1" applyAlignment="1">
      <alignment horizontal="left"/>
    </xf>
    <xf numFmtId="3" fontId="18" fillId="33" borderId="18" xfId="0" applyNumberFormat="1" applyFont="1" applyFill="1" applyBorder="1"/>
    <xf numFmtId="164" fontId="16" fillId="33" borderId="0" xfId="50" applyFont="1" applyFill="1" applyBorder="1"/>
    <xf numFmtId="164" fontId="16" fillId="33" borderId="0" xfId="50" applyFont="1" applyFill="1" applyBorder="1" applyAlignment="1">
      <alignment horizontal="center"/>
    </xf>
    <xf numFmtId="0" fontId="18" fillId="33" borderId="0" xfId="0" applyFont="1" applyFill="1" applyAlignment="1"/>
    <xf numFmtId="3" fontId="16" fillId="33" borderId="0" xfId="0" applyNumberFormat="1" applyFont="1" applyFill="1" applyAlignment="1">
      <alignment horizontal="center"/>
    </xf>
    <xf numFmtId="0" fontId="16" fillId="33" borderId="0" xfId="0" applyFont="1" applyFill="1" applyAlignment="1"/>
    <xf numFmtId="0" fontId="16" fillId="33" borderId="0" xfId="0" applyFont="1" applyFill="1" applyAlignment="1">
      <alignment horizontal="center"/>
    </xf>
    <xf numFmtId="0" fontId="18" fillId="33" borderId="10" xfId="0" applyFont="1" applyFill="1" applyBorder="1"/>
    <xf numFmtId="0" fontId="18" fillId="33" borderId="36" xfId="0" applyFont="1" applyFill="1" applyBorder="1"/>
    <xf numFmtId="3" fontId="16" fillId="33" borderId="0" xfId="0" applyNumberFormat="1" applyFont="1" applyFill="1" applyBorder="1"/>
    <xf numFmtId="0" fontId="16" fillId="33" borderId="0" xfId="0" applyFont="1" applyFill="1" applyBorder="1" applyAlignment="1">
      <alignment horizontal="center"/>
    </xf>
    <xf numFmtId="0" fontId="16" fillId="33" borderId="0" xfId="0" applyFont="1" applyFill="1" applyBorder="1" applyAlignment="1">
      <alignment horizontal="centerContinuous"/>
    </xf>
    <xf numFmtId="0" fontId="18" fillId="33" borderId="0" xfId="0" applyFont="1" applyFill="1" applyBorder="1" applyAlignment="1">
      <alignment horizontal="centerContinuous"/>
    </xf>
    <xf numFmtId="164" fontId="16" fillId="33" borderId="0" xfId="50" applyFont="1" applyFill="1"/>
    <xf numFmtId="3" fontId="18" fillId="33" borderId="10" xfId="113" applyNumberFormat="1" applyFont="1" applyFill="1" applyBorder="1"/>
    <xf numFmtId="3" fontId="22" fillId="33" borderId="21" xfId="0" applyNumberFormat="1" applyFont="1" applyFill="1" applyBorder="1"/>
    <xf numFmtId="0" fontId="22" fillId="33" borderId="53" xfId="0" applyFont="1" applyFill="1" applyBorder="1" applyAlignment="1">
      <alignment horizontal="center"/>
    </xf>
    <xf numFmtId="173" fontId="22" fillId="33" borderId="21" xfId="49" applyNumberFormat="1" applyFont="1" applyFill="1" applyBorder="1"/>
    <xf numFmtId="173" fontId="16" fillId="33" borderId="0" xfId="0" applyNumberFormat="1" applyFont="1" applyFill="1"/>
    <xf numFmtId="0" fontId="26" fillId="33" borderId="18" xfId="0" applyFont="1" applyFill="1" applyBorder="1" applyAlignment="1">
      <alignment horizontal="center"/>
    </xf>
    <xf numFmtId="0" fontId="16" fillId="33" borderId="16" xfId="0" applyFont="1" applyFill="1" applyBorder="1"/>
    <xf numFmtId="0" fontId="18" fillId="33" borderId="18" xfId="0" applyFont="1" applyFill="1" applyBorder="1"/>
    <xf numFmtId="0" fontId="26" fillId="33" borderId="18" xfId="0" applyFont="1" applyFill="1" applyBorder="1"/>
    <xf numFmtId="3" fontId="16" fillId="33" borderId="16" xfId="0" applyNumberFormat="1" applyFont="1" applyFill="1" applyBorder="1"/>
    <xf numFmtId="0" fontId="26" fillId="33" borderId="18" xfId="0" applyFont="1" applyFill="1" applyBorder="1" applyAlignment="1">
      <alignment horizontal="left"/>
    </xf>
    <xf numFmtId="0" fontId="18" fillId="33" borderId="10" xfId="0" applyFont="1" applyFill="1" applyBorder="1" applyAlignment="1">
      <alignment horizontal="center"/>
    </xf>
    <xf numFmtId="0" fontId="18" fillId="33" borderId="18" xfId="0" applyFont="1" applyFill="1" applyBorder="1" applyAlignment="1">
      <alignment horizontal="center"/>
    </xf>
    <xf numFmtId="0" fontId="16" fillId="33" borderId="18" xfId="0" applyFont="1" applyFill="1" applyBorder="1" applyAlignment="1">
      <alignment horizontal="left"/>
    </xf>
    <xf numFmtId="0" fontId="18" fillId="33" borderId="10" xfId="0" applyFont="1" applyFill="1" applyBorder="1" applyAlignment="1">
      <alignment horizontal="left"/>
    </xf>
    <xf numFmtId="3" fontId="22" fillId="33" borderId="10" xfId="0" applyNumberFormat="1" applyFont="1" applyFill="1" applyBorder="1"/>
    <xf numFmtId="0" fontId="16" fillId="33" borderId="33" xfId="0" applyFont="1" applyFill="1" applyBorder="1"/>
    <xf numFmtId="0" fontId="16" fillId="33" borderId="36" xfId="0" applyFont="1" applyFill="1" applyBorder="1"/>
    <xf numFmtId="3" fontId="18" fillId="33" borderId="37" xfId="0" applyNumberFormat="1" applyFont="1" applyFill="1" applyBorder="1"/>
    <xf numFmtId="3" fontId="18" fillId="33" borderId="38" xfId="0" applyNumberFormat="1" applyFont="1" applyFill="1" applyBorder="1"/>
    <xf numFmtId="3" fontId="38" fillId="0" borderId="0" xfId="0" applyNumberFormat="1" applyFont="1"/>
    <xf numFmtId="0" fontId="27" fillId="33" borderId="0" xfId="39" applyFont="1" applyFill="1" applyAlignment="1">
      <alignment horizontal="center"/>
    </xf>
    <xf numFmtId="0" fontId="16" fillId="33" borderId="0" xfId="39" applyFont="1" applyFill="1" applyAlignment="1">
      <alignment horizontal="center"/>
    </xf>
    <xf numFmtId="3" fontId="18" fillId="33" borderId="60" xfId="39" applyNumberFormat="1" applyFont="1" applyFill="1" applyBorder="1" applyAlignment="1">
      <alignment horizontal="left"/>
    </xf>
    <xf numFmtId="3" fontId="16" fillId="33" borderId="60" xfId="39" applyNumberFormat="1" applyFont="1" applyFill="1" applyBorder="1"/>
    <xf numFmtId="0" fontId="16" fillId="33" borderId="60" xfId="39" applyFont="1" applyFill="1" applyBorder="1"/>
    <xf numFmtId="3" fontId="18" fillId="33" borderId="9" xfId="39" applyNumberFormat="1" applyFont="1" applyFill="1" applyBorder="1"/>
    <xf numFmtId="0" fontId="16" fillId="33" borderId="0" xfId="39" applyFont="1" applyFill="1"/>
    <xf numFmtId="3" fontId="16" fillId="33" borderId="0" xfId="39" applyNumberFormat="1" applyFont="1" applyFill="1"/>
    <xf numFmtId="3" fontId="16" fillId="33" borderId="0" xfId="39" applyNumberFormat="1" applyFont="1" applyFill="1" applyBorder="1" applyAlignment="1">
      <alignment horizontal="left"/>
    </xf>
    <xf numFmtId="3" fontId="18" fillId="33" borderId="0" xfId="39" applyNumberFormat="1" applyFont="1" applyFill="1" applyBorder="1" applyAlignment="1">
      <alignment horizontal="center"/>
    </xf>
    <xf numFmtId="0" fontId="16" fillId="33" borderId="0" xfId="39" applyFont="1" applyFill="1" applyBorder="1" applyAlignment="1">
      <alignment horizontal="left"/>
    </xf>
    <xf numFmtId="0" fontId="22" fillId="33" borderId="20" xfId="39" applyFont="1" applyFill="1" applyBorder="1"/>
    <xf numFmtId="3" fontId="23" fillId="33" borderId="0" xfId="54" applyNumberFormat="1" applyFont="1" applyFill="1" applyBorder="1"/>
    <xf numFmtId="3" fontId="23" fillId="33" borderId="0" xfId="0" applyNumberFormat="1" applyFont="1" applyFill="1"/>
    <xf numFmtId="3" fontId="18" fillId="33" borderId="12" xfId="0" applyNumberFormat="1" applyFont="1" applyFill="1" applyBorder="1"/>
    <xf numFmtId="0" fontId="38" fillId="32" borderId="0" xfId="0" applyFont="1" applyFill="1" applyBorder="1"/>
    <xf numFmtId="0" fontId="69" fillId="32" borderId="0" xfId="0" applyFont="1" applyFill="1" applyBorder="1" applyAlignment="1">
      <alignment horizontal="center"/>
    </xf>
    <xf numFmtId="0" fontId="38" fillId="0" borderId="0" xfId="0" applyFont="1" applyBorder="1"/>
    <xf numFmtId="0" fontId="23" fillId="33" borderId="10" xfId="0" applyFont="1" applyFill="1" applyBorder="1"/>
    <xf numFmtId="3" fontId="23" fillId="33" borderId="10" xfId="0" applyNumberFormat="1" applyFont="1" applyFill="1" applyBorder="1"/>
    <xf numFmtId="0" fontId="23" fillId="33" borderId="12" xfId="0" applyFont="1" applyFill="1" applyBorder="1"/>
    <xf numFmtId="3" fontId="23" fillId="33" borderId="12" xfId="0" applyNumberFormat="1" applyFont="1" applyFill="1" applyBorder="1"/>
    <xf numFmtId="0" fontId="23" fillId="33" borderId="11" xfId="0" applyFont="1" applyFill="1" applyBorder="1"/>
    <xf numFmtId="0" fontId="38" fillId="0" borderId="0" xfId="0" applyFont="1" applyAlignment="1"/>
    <xf numFmtId="0" fontId="38" fillId="0" borderId="0" xfId="0" applyFont="1" applyAlignment="1">
      <alignment horizontal="justify" vertical="justify" wrapText="1"/>
    </xf>
    <xf numFmtId="0" fontId="38" fillId="0" borderId="0" xfId="0" applyFont="1" applyFill="1" applyBorder="1" applyAlignment="1">
      <alignment horizontal="centerContinuous"/>
    </xf>
    <xf numFmtId="4" fontId="38" fillId="0" borderId="0" xfId="0" applyNumberFormat="1" applyFont="1"/>
    <xf numFmtId="0" fontId="38" fillId="0" borderId="20" xfId="0" applyFont="1" applyBorder="1"/>
    <xf numFmtId="0" fontId="18" fillId="33" borderId="52" xfId="0" applyFont="1" applyFill="1" applyBorder="1"/>
    <xf numFmtId="0" fontId="16" fillId="33" borderId="48" xfId="0" applyFont="1" applyFill="1" applyBorder="1"/>
    <xf numFmtId="4" fontId="16" fillId="33" borderId="18" xfId="0" applyNumberFormat="1" applyFont="1" applyFill="1" applyBorder="1" applyAlignment="1">
      <alignment horizontal="center"/>
    </xf>
    <xf numFmtId="4" fontId="16" fillId="33" borderId="0" xfId="0" applyNumberFormat="1" applyFont="1" applyFill="1" applyBorder="1"/>
    <xf numFmtId="0" fontId="16" fillId="33" borderId="45" xfId="0" applyFont="1" applyFill="1" applyBorder="1"/>
    <xf numFmtId="0" fontId="18" fillId="33" borderId="0" xfId="0" applyFont="1" applyFill="1" applyBorder="1" applyAlignment="1">
      <alignment horizontal="left"/>
    </xf>
    <xf numFmtId="4" fontId="16" fillId="33" borderId="10" xfId="126" applyNumberFormat="1" applyFont="1" applyFill="1" applyBorder="1"/>
    <xf numFmtId="3" fontId="16" fillId="33" borderId="10" xfId="126" applyNumberFormat="1" applyFont="1" applyFill="1" applyBorder="1"/>
    <xf numFmtId="0" fontId="18" fillId="33" borderId="0" xfId="0" applyFont="1" applyFill="1" applyBorder="1" applyAlignment="1">
      <alignment horizontal="left" wrapText="1"/>
    </xf>
    <xf numFmtId="0" fontId="17" fillId="33" borderId="0" xfId="0" applyFont="1" applyFill="1"/>
    <xf numFmtId="0" fontId="18" fillId="33" borderId="0" xfId="0" applyFont="1" applyFill="1" applyBorder="1"/>
    <xf numFmtId="3" fontId="16" fillId="33" borderId="0" xfId="126" applyNumberFormat="1" applyFont="1" applyFill="1" applyBorder="1"/>
    <xf numFmtId="0" fontId="22" fillId="33" borderId="53" xfId="0" applyFont="1" applyFill="1" applyBorder="1" applyAlignment="1">
      <alignment horizontal="center"/>
    </xf>
    <xf numFmtId="0" fontId="18" fillId="33" borderId="13" xfId="0" applyFont="1" applyFill="1" applyBorder="1" applyAlignment="1">
      <alignment horizontal="center" wrapText="1"/>
    </xf>
    <xf numFmtId="4" fontId="18" fillId="33" borderId="0" xfId="0" applyNumberFormat="1" applyFont="1" applyFill="1" applyBorder="1" applyAlignment="1">
      <alignment horizontal="center" wrapText="1"/>
    </xf>
    <xf numFmtId="14" fontId="18" fillId="33" borderId="19" xfId="0" applyNumberFormat="1" applyFont="1" applyFill="1" applyBorder="1" applyAlignment="1">
      <alignment horizontal="center" wrapText="1"/>
    </xf>
    <xf numFmtId="4" fontId="18" fillId="33" borderId="17" xfId="0" applyNumberFormat="1" applyFont="1" applyFill="1" applyBorder="1" applyAlignment="1">
      <alignment horizontal="center" wrapText="1"/>
    </xf>
    <xf numFmtId="0" fontId="26" fillId="33" borderId="34" xfId="0" applyFont="1" applyFill="1" applyBorder="1" applyAlignment="1">
      <alignment horizontal="left" wrapText="1"/>
    </xf>
    <xf numFmtId="3" fontId="16" fillId="33" borderId="13" xfId="0" applyNumberFormat="1" applyFont="1" applyFill="1" applyBorder="1" applyAlignment="1">
      <alignment horizontal="right"/>
    </xf>
    <xf numFmtId="0" fontId="26" fillId="33" borderId="43" xfId="0" applyFont="1" applyFill="1" applyBorder="1"/>
    <xf numFmtId="0" fontId="16" fillId="33" borderId="11" xfId="0" applyFont="1" applyFill="1" applyBorder="1" applyAlignment="1">
      <alignment horizontal="center"/>
    </xf>
    <xf numFmtId="0" fontId="16" fillId="33" borderId="18" xfId="0" applyFont="1" applyFill="1" applyBorder="1" applyAlignment="1">
      <alignment horizontal="center"/>
    </xf>
    <xf numFmtId="4" fontId="23" fillId="33" borderId="0" xfId="0" applyNumberFormat="1" applyFont="1" applyFill="1"/>
    <xf numFmtId="0" fontId="18" fillId="33" borderId="64" xfId="0" applyFont="1" applyFill="1" applyBorder="1" applyAlignment="1">
      <alignment horizontal="center"/>
    </xf>
    <xf numFmtId="3" fontId="23" fillId="33" borderId="42" xfId="0" applyNumberFormat="1" applyFont="1" applyFill="1" applyBorder="1"/>
    <xf numFmtId="0" fontId="23" fillId="33" borderId="18" xfId="0" applyFont="1" applyFill="1" applyBorder="1" applyAlignment="1">
      <alignment horizontal="center"/>
    </xf>
    <xf numFmtId="4" fontId="23" fillId="33" borderId="18" xfId="0" applyNumberFormat="1" applyFont="1" applyFill="1" applyBorder="1"/>
    <xf numFmtId="4" fontId="23" fillId="33" borderId="0" xfId="0" applyNumberFormat="1" applyFont="1" applyFill="1" applyBorder="1"/>
    <xf numFmtId="3" fontId="23" fillId="33" borderId="18" xfId="0" applyNumberFormat="1" applyFont="1" applyFill="1" applyBorder="1"/>
    <xf numFmtId="4" fontId="23" fillId="33" borderId="18" xfId="0" applyNumberFormat="1" applyFont="1" applyFill="1" applyBorder="1" applyAlignment="1">
      <alignment horizontal="center"/>
    </xf>
    <xf numFmtId="0" fontId="23" fillId="33" borderId="28" xfId="0" applyFont="1" applyFill="1" applyBorder="1"/>
    <xf numFmtId="0" fontId="23" fillId="33" borderId="45" xfId="0" applyFont="1" applyFill="1" applyBorder="1"/>
    <xf numFmtId="4" fontId="23" fillId="33" borderId="13" xfId="0" applyNumberFormat="1" applyFont="1" applyFill="1" applyBorder="1"/>
    <xf numFmtId="3" fontId="23" fillId="33" borderId="0" xfId="0" applyNumberFormat="1" applyFont="1" applyFill="1" applyBorder="1"/>
    <xf numFmtId="0" fontId="23" fillId="33" borderId="0" xfId="0" applyFont="1" applyFill="1" applyBorder="1"/>
    <xf numFmtId="0" fontId="23" fillId="33" borderId="0" xfId="0" applyFont="1" applyFill="1" applyBorder="1" applyAlignment="1">
      <alignment horizontal="center"/>
    </xf>
    <xf numFmtId="4" fontId="23" fillId="33" borderId="10" xfId="0" applyNumberFormat="1" applyFont="1" applyFill="1" applyBorder="1" applyAlignment="1">
      <alignment horizontal="center"/>
    </xf>
    <xf numFmtId="0" fontId="23" fillId="33" borderId="0" xfId="0" applyFont="1" applyFill="1" applyBorder="1" applyAlignment="1">
      <alignment horizontal="center" wrapText="1"/>
    </xf>
    <xf numFmtId="0" fontId="18" fillId="33" borderId="15" xfId="0" applyFont="1" applyFill="1" applyBorder="1" applyAlignment="1">
      <alignment horizontal="centerContinuous"/>
    </xf>
    <xf numFmtId="4" fontId="23" fillId="33" borderId="11" xfId="0" applyNumberFormat="1" applyFont="1" applyFill="1" applyBorder="1"/>
    <xf numFmtId="3" fontId="23" fillId="33" borderId="11" xfId="0" applyNumberFormat="1" applyFont="1" applyFill="1" applyBorder="1"/>
    <xf numFmtId="4" fontId="16" fillId="33" borderId="0" xfId="0" applyNumberFormat="1" applyFont="1" applyFill="1"/>
    <xf numFmtId="0" fontId="18" fillId="33" borderId="10" xfId="0" applyFont="1" applyFill="1" applyBorder="1" applyAlignment="1">
      <alignment horizontal="center" vertical="center" wrapText="1"/>
    </xf>
    <xf numFmtId="3" fontId="18" fillId="33" borderId="10" xfId="0" applyNumberFormat="1" applyFont="1" applyFill="1" applyBorder="1" applyAlignment="1">
      <alignment horizontal="center" vertical="center" wrapText="1"/>
    </xf>
    <xf numFmtId="0" fontId="18" fillId="33" borderId="12" xfId="0" applyFont="1" applyFill="1" applyBorder="1" applyAlignment="1">
      <alignment horizontal="center" vertical="center" wrapText="1"/>
    </xf>
    <xf numFmtId="4" fontId="18" fillId="33" borderId="12" xfId="0" applyNumberFormat="1" applyFont="1" applyFill="1" applyBorder="1" applyAlignment="1">
      <alignment horizontal="center" vertical="center" wrapText="1"/>
    </xf>
    <xf numFmtId="0" fontId="23" fillId="33" borderId="13" xfId="0" applyFont="1" applyFill="1" applyBorder="1"/>
    <xf numFmtId="3" fontId="23" fillId="33" borderId="13" xfId="0" applyNumberFormat="1" applyFont="1" applyFill="1" applyBorder="1"/>
    <xf numFmtId="0" fontId="23" fillId="33" borderId="13" xfId="0" applyFont="1" applyFill="1" applyBorder="1" applyAlignment="1">
      <alignment horizontal="center"/>
    </xf>
    <xf numFmtId="0" fontId="18" fillId="33" borderId="20" xfId="0" applyFont="1" applyFill="1" applyBorder="1"/>
    <xf numFmtId="0" fontId="18" fillId="33" borderId="21" xfId="0" applyFont="1" applyFill="1" applyBorder="1"/>
    <xf numFmtId="3" fontId="18" fillId="33" borderId="21" xfId="0" applyNumberFormat="1" applyFont="1" applyFill="1" applyBorder="1"/>
    <xf numFmtId="0" fontId="23" fillId="33" borderId="20" xfId="0" applyFont="1" applyFill="1" applyBorder="1"/>
    <xf numFmtId="0" fontId="23" fillId="33" borderId="21" xfId="0" applyFont="1" applyFill="1" applyBorder="1"/>
    <xf numFmtId="3" fontId="23" fillId="33" borderId="21" xfId="0" applyNumberFormat="1" applyFont="1" applyFill="1" applyBorder="1"/>
    <xf numFmtId="0" fontId="23" fillId="33" borderId="34" xfId="0" applyFont="1" applyFill="1" applyBorder="1"/>
    <xf numFmtId="0" fontId="23" fillId="33" borderId="11" xfId="0" applyFont="1" applyFill="1" applyBorder="1" applyAlignment="1">
      <alignment horizontal="center"/>
    </xf>
    <xf numFmtId="0" fontId="23" fillId="33" borderId="21" xfId="0" applyFont="1" applyFill="1" applyBorder="1" applyAlignment="1">
      <alignment horizontal="center"/>
    </xf>
    <xf numFmtId="0" fontId="23" fillId="33" borderId="10" xfId="0" applyFont="1" applyFill="1" applyBorder="1" applyAlignment="1">
      <alignment horizontal="left" wrapText="1"/>
    </xf>
    <xf numFmtId="0" fontId="18" fillId="33" borderId="12" xfId="0" applyFont="1" applyFill="1" applyBorder="1" applyAlignment="1">
      <alignment horizontal="left" wrapText="1"/>
    </xf>
    <xf numFmtId="0" fontId="18" fillId="33" borderId="17" xfId="0" applyFont="1" applyFill="1" applyBorder="1"/>
    <xf numFmtId="0" fontId="16" fillId="33" borderId="14" xfId="0" applyFont="1" applyFill="1" applyBorder="1"/>
    <xf numFmtId="0" fontId="16" fillId="33" borderId="24" xfId="0" applyFont="1" applyFill="1" applyBorder="1"/>
    <xf numFmtId="0" fontId="18" fillId="33" borderId="14" xfId="0" applyFont="1" applyFill="1" applyBorder="1" applyAlignment="1">
      <alignment horizontal="centerContinuous"/>
    </xf>
    <xf numFmtId="0" fontId="18" fillId="33" borderId="23" xfId="0" applyFont="1" applyFill="1" applyBorder="1" applyAlignment="1">
      <alignment horizontal="centerContinuous"/>
    </xf>
    <xf numFmtId="0" fontId="18" fillId="33" borderId="25" xfId="0" applyFont="1" applyFill="1" applyBorder="1" applyAlignment="1">
      <alignment horizontal="centerContinuous"/>
    </xf>
    <xf numFmtId="0" fontId="18" fillId="33" borderId="11" xfId="0" applyFont="1" applyFill="1" applyBorder="1"/>
    <xf numFmtId="0" fontId="16" fillId="33" borderId="13" xfId="0" applyFont="1" applyFill="1" applyBorder="1"/>
    <xf numFmtId="3" fontId="16" fillId="33" borderId="18" xfId="126" applyNumberFormat="1" applyFont="1" applyFill="1" applyBorder="1"/>
    <xf numFmtId="0" fontId="16" fillId="33" borderId="19" xfId="0" applyFont="1" applyFill="1" applyBorder="1"/>
    <xf numFmtId="0" fontId="22" fillId="33" borderId="0" xfId="0" applyFont="1" applyFill="1" applyBorder="1" applyAlignment="1">
      <alignment horizontal="left" wrapText="1"/>
    </xf>
    <xf numFmtId="0" fontId="16" fillId="33" borderId="11" xfId="0" applyFont="1" applyFill="1" applyBorder="1"/>
    <xf numFmtId="3" fontId="16" fillId="33" borderId="11" xfId="0" applyNumberFormat="1" applyFont="1" applyFill="1" applyBorder="1" applyAlignment="1">
      <alignment horizontal="right"/>
    </xf>
    <xf numFmtId="3" fontId="16" fillId="33" borderId="18" xfId="0" applyNumberFormat="1" applyFont="1" applyFill="1" applyBorder="1" applyAlignment="1">
      <alignment horizontal="right"/>
    </xf>
    <xf numFmtId="3" fontId="16" fillId="33" borderId="19" xfId="0" applyNumberFormat="1" applyFont="1" applyFill="1" applyBorder="1" applyAlignment="1">
      <alignment horizontal="right"/>
    </xf>
    <xf numFmtId="3" fontId="16" fillId="33" borderId="12" xfId="0" applyNumberFormat="1" applyFont="1" applyFill="1" applyBorder="1" applyAlignment="1">
      <alignment horizontal="right"/>
    </xf>
    <xf numFmtId="3" fontId="16" fillId="33" borderId="60" xfId="0" applyNumberFormat="1" applyFont="1" applyFill="1" applyBorder="1"/>
    <xf numFmtId="0" fontId="21" fillId="33" borderId="0" xfId="0" applyFont="1" applyFill="1" applyBorder="1" applyAlignment="1">
      <alignment horizontal="left" wrapText="1"/>
    </xf>
    <xf numFmtId="3" fontId="21" fillId="33" borderId="0" xfId="0" applyNumberFormat="1" applyFont="1" applyFill="1"/>
    <xf numFmtId="3" fontId="18" fillId="33" borderId="0" xfId="0" applyNumberFormat="1" applyFont="1" applyFill="1"/>
    <xf numFmtId="3" fontId="17" fillId="33" borderId="0" xfId="0" applyNumberFormat="1" applyFont="1" applyFill="1"/>
    <xf numFmtId="3" fontId="18" fillId="33" borderId="22" xfId="0" applyNumberFormat="1" applyFont="1" applyFill="1" applyBorder="1"/>
    <xf numFmtId="0" fontId="18" fillId="33" borderId="10" xfId="0" applyFont="1" applyFill="1" applyBorder="1" applyAlignment="1">
      <alignment horizontal="centerContinuous" vertical="center" wrapText="1"/>
    </xf>
    <xf numFmtId="3" fontId="18" fillId="33" borderId="10" xfId="0" applyNumberFormat="1" applyFont="1" applyFill="1" applyBorder="1" applyAlignment="1">
      <alignment horizontal="centerContinuous" vertical="center" wrapText="1"/>
    </xf>
    <xf numFmtId="174" fontId="16" fillId="33" borderId="13" xfId="150" applyNumberFormat="1" applyFont="1" applyFill="1" applyBorder="1" applyAlignment="1">
      <alignment horizontal="right"/>
    </xf>
    <xf numFmtId="3" fontId="16" fillId="33" borderId="13" xfId="150" applyNumberFormat="1" applyFont="1" applyFill="1" applyBorder="1" applyAlignment="1">
      <alignment horizontal="right"/>
    </xf>
    <xf numFmtId="174" fontId="16" fillId="33" borderId="14" xfId="150" applyNumberFormat="1" applyFont="1" applyFill="1" applyBorder="1"/>
    <xf numFmtId="0" fontId="18" fillId="33" borderId="55" xfId="0" applyFont="1" applyFill="1" applyBorder="1"/>
    <xf numFmtId="0" fontId="23" fillId="33" borderId="0" xfId="0" applyFont="1" applyFill="1" applyAlignment="1">
      <alignment horizontal="center"/>
    </xf>
    <xf numFmtId="3" fontId="23" fillId="33" borderId="0" xfId="0" applyNumberFormat="1" applyFont="1" applyFill="1" applyAlignment="1">
      <alignment horizontal="center"/>
    </xf>
    <xf numFmtId="0" fontId="18" fillId="33" borderId="44" xfId="0" applyFont="1" applyFill="1" applyBorder="1" applyAlignment="1">
      <alignment horizontal="center"/>
    </xf>
    <xf numFmtId="173" fontId="23" fillId="33" borderId="0" xfId="49" applyNumberFormat="1" applyFont="1" applyFill="1"/>
    <xf numFmtId="173" fontId="23" fillId="33" borderId="0" xfId="0" applyNumberFormat="1" applyFont="1" applyFill="1"/>
    <xf numFmtId="0" fontId="16" fillId="33" borderId="9" xfId="0" applyFont="1" applyFill="1" applyBorder="1"/>
    <xf numFmtId="3" fontId="23" fillId="33" borderId="23" xfId="0" applyNumberFormat="1" applyFont="1" applyFill="1" applyBorder="1"/>
    <xf numFmtId="3" fontId="23" fillId="33" borderId="32" xfId="0" applyNumberFormat="1" applyFont="1" applyFill="1" applyBorder="1"/>
    <xf numFmtId="3" fontId="16" fillId="33" borderId="14" xfId="0" applyNumberFormat="1" applyFont="1" applyFill="1" applyBorder="1" applyAlignment="1">
      <alignment horizontal="right"/>
    </xf>
    <xf numFmtId="164" fontId="16" fillId="33" borderId="11" xfId="150" applyFont="1" applyFill="1" applyBorder="1" applyAlignment="1">
      <alignment horizontal="right"/>
    </xf>
    <xf numFmtId="3" fontId="16" fillId="33" borderId="18" xfId="150" applyNumberFormat="1" applyFont="1" applyFill="1" applyBorder="1" applyAlignment="1">
      <alignment horizontal="right"/>
    </xf>
    <xf numFmtId="4" fontId="16" fillId="33" borderId="11" xfId="0" applyNumberFormat="1" applyFont="1" applyFill="1" applyBorder="1"/>
    <xf numFmtId="0" fontId="22" fillId="33" borderId="21" xfId="0" applyFont="1" applyFill="1" applyBorder="1"/>
    <xf numFmtId="3" fontId="22" fillId="33" borderId="12" xfId="0" applyNumberFormat="1" applyFont="1" applyFill="1" applyBorder="1"/>
    <xf numFmtId="3" fontId="16" fillId="33" borderId="10" xfId="0" quotePrefix="1" applyNumberFormat="1" applyFont="1" applyFill="1" applyBorder="1" applyAlignment="1">
      <alignment horizontal="right"/>
    </xf>
    <xf numFmtId="3" fontId="24" fillId="33" borderId="0" xfId="0" applyNumberFormat="1" applyFont="1" applyFill="1"/>
    <xf numFmtId="3" fontId="18" fillId="33" borderId="11" xfId="0" applyNumberFormat="1" applyFont="1" applyFill="1" applyBorder="1" applyAlignment="1">
      <alignment horizontal="center" wrapText="1"/>
    </xf>
    <xf numFmtId="0" fontId="21" fillId="33" borderId="0" xfId="0" applyFont="1" applyFill="1"/>
    <xf numFmtId="0" fontId="18" fillId="33" borderId="0" xfId="0" applyFont="1" applyFill="1"/>
    <xf numFmtId="0" fontId="21" fillId="33" borderId="0" xfId="0" applyFont="1" applyFill="1" applyBorder="1" applyAlignment="1"/>
    <xf numFmtId="0" fontId="23" fillId="33" borderId="33" xfId="0" applyFont="1" applyFill="1" applyBorder="1"/>
    <xf numFmtId="3" fontId="23" fillId="33" borderId="10" xfId="0" applyNumberFormat="1" applyFont="1" applyFill="1" applyBorder="1" applyAlignment="1">
      <alignment horizontal="right"/>
    </xf>
    <xf numFmtId="0" fontId="22" fillId="33" borderId="20" xfId="0" applyFont="1" applyFill="1" applyBorder="1"/>
    <xf numFmtId="3" fontId="22" fillId="33" borderId="21" xfId="0" applyNumberFormat="1" applyFont="1" applyFill="1" applyBorder="1" applyAlignment="1">
      <alignment horizontal="right"/>
    </xf>
    <xf numFmtId="3" fontId="22" fillId="33" borderId="22" xfId="0" applyNumberFormat="1" applyFont="1" applyFill="1" applyBorder="1" applyAlignment="1">
      <alignment horizontal="right"/>
    </xf>
    <xf numFmtId="0" fontId="22" fillId="33" borderId="55" xfId="0" applyFont="1" applyFill="1" applyBorder="1"/>
    <xf numFmtId="3" fontId="22" fillId="33" borderId="42" xfId="0" applyNumberFormat="1" applyFont="1" applyFill="1" applyBorder="1" applyAlignment="1">
      <alignment horizontal="right"/>
    </xf>
    <xf numFmtId="3" fontId="22" fillId="33" borderId="30" xfId="0" applyNumberFormat="1" applyFont="1" applyFill="1" applyBorder="1" applyAlignment="1">
      <alignment horizontal="right"/>
    </xf>
    <xf numFmtId="0" fontId="23" fillId="33" borderId="55" xfId="0" applyFont="1" applyFill="1" applyBorder="1"/>
    <xf numFmtId="3" fontId="23" fillId="33" borderId="0" xfId="0" applyNumberFormat="1" applyFont="1" applyFill="1" applyBorder="1" applyAlignment="1">
      <alignment horizontal="right"/>
    </xf>
    <xf numFmtId="0" fontId="23" fillId="33" borderId="0" xfId="0" applyFont="1" applyFill="1" applyBorder="1" applyAlignment="1"/>
    <xf numFmtId="0" fontId="22" fillId="33" borderId="36" xfId="0" applyFont="1" applyFill="1" applyBorder="1"/>
    <xf numFmtId="0" fontId="23" fillId="33" borderId="30" xfId="0" applyFont="1" applyFill="1" applyBorder="1"/>
    <xf numFmtId="164" fontId="16" fillId="33" borderId="39" xfId="50" applyFont="1" applyFill="1" applyBorder="1"/>
    <xf numFmtId="0" fontId="22" fillId="33" borderId="0" xfId="0" applyFont="1" applyFill="1"/>
    <xf numFmtId="0" fontId="24" fillId="33" borderId="0" xfId="0" applyFont="1" applyFill="1"/>
    <xf numFmtId="0" fontId="16" fillId="33" borderId="52" xfId="0" applyFont="1" applyFill="1" applyBorder="1"/>
    <xf numFmtId="0" fontId="16" fillId="33" borderId="57" xfId="0" applyFont="1" applyFill="1" applyBorder="1"/>
    <xf numFmtId="3" fontId="16" fillId="33" borderId="59" xfId="0" applyNumberFormat="1" applyFont="1" applyFill="1" applyBorder="1"/>
    <xf numFmtId="164" fontId="23" fillId="33" borderId="0" xfId="50" applyFont="1" applyFill="1"/>
    <xf numFmtId="0" fontId="23" fillId="33" borderId="0" xfId="0" applyFont="1" applyFill="1" applyBorder="1" applyAlignment="1">
      <alignment horizontal="centerContinuous"/>
    </xf>
    <xf numFmtId="0" fontId="16" fillId="33" borderId="12" xfId="0" applyFont="1" applyFill="1" applyBorder="1" applyAlignment="1">
      <alignment horizontal="center"/>
    </xf>
    <xf numFmtId="0" fontId="68" fillId="33" borderId="0" xfId="0" applyFont="1" applyFill="1" applyBorder="1" applyAlignment="1">
      <alignment horizontal="left" vertical="center"/>
    </xf>
    <xf numFmtId="0" fontId="0" fillId="0" borderId="16" xfId="0" applyBorder="1"/>
    <xf numFmtId="3" fontId="49" fillId="33" borderId="0" xfId="0" applyNumberFormat="1" applyFont="1" applyFill="1"/>
    <xf numFmtId="0" fontId="21" fillId="33" borderId="0" xfId="0" applyFont="1" applyFill="1" applyAlignment="1">
      <alignment horizontal="center"/>
    </xf>
    <xf numFmtId="3" fontId="21" fillId="33" borderId="0" xfId="0" applyNumberFormat="1" applyFont="1" applyFill="1" applyAlignment="1">
      <alignment horizontal="center"/>
    </xf>
    <xf numFmtId="0" fontId="18" fillId="33" borderId="0" xfId="0" applyFont="1" applyFill="1" applyAlignment="1">
      <alignment horizontal="center"/>
    </xf>
    <xf numFmtId="0" fontId="22" fillId="33" borderId="28" xfId="0" applyFont="1" applyFill="1" applyBorder="1"/>
    <xf numFmtId="173" fontId="16" fillId="33" borderId="0" xfId="280" applyNumberFormat="1" applyFont="1" applyFill="1"/>
    <xf numFmtId="3" fontId="18" fillId="33" borderId="0" xfId="0" applyNumberFormat="1" applyFont="1" applyFill="1" applyAlignment="1">
      <alignment horizontal="center"/>
    </xf>
    <xf numFmtId="3" fontId="23" fillId="33" borderId="19" xfId="0" applyNumberFormat="1" applyFont="1" applyFill="1" applyBorder="1"/>
    <xf numFmtId="0" fontId="23" fillId="33" borderId="0" xfId="0" applyFont="1" applyFill="1" applyAlignment="1">
      <alignment horizontal="left"/>
    </xf>
    <xf numFmtId="0" fontId="23" fillId="33" borderId="0" xfId="0" applyFont="1" applyFill="1" applyAlignment="1">
      <alignment horizontal="centerContinuous"/>
    </xf>
    <xf numFmtId="0" fontId="23" fillId="33" borderId="18" xfId="0" applyFont="1" applyFill="1" applyBorder="1"/>
    <xf numFmtId="3" fontId="16" fillId="33" borderId="18" xfId="0" applyNumberFormat="1" applyFont="1" applyFill="1" applyBorder="1" applyAlignment="1">
      <alignment horizontal="center"/>
    </xf>
    <xf numFmtId="0" fontId="25" fillId="33" borderId="28" xfId="0" applyFont="1" applyFill="1" applyBorder="1"/>
    <xf numFmtId="0" fontId="71" fillId="33" borderId="13" xfId="0" applyFont="1" applyFill="1" applyBorder="1"/>
    <xf numFmtId="0" fontId="23" fillId="33" borderId="19" xfId="0" applyFont="1" applyFill="1" applyBorder="1"/>
    <xf numFmtId="0" fontId="16" fillId="33" borderId="18" xfId="0" applyFont="1" applyFill="1" applyBorder="1" applyAlignment="1">
      <alignment horizontal="right"/>
    </xf>
    <xf numFmtId="0" fontId="23" fillId="33" borderId="18" xfId="0" applyFont="1" applyFill="1" applyBorder="1" applyAlignment="1">
      <alignment horizontal="right"/>
    </xf>
    <xf numFmtId="3" fontId="22" fillId="33" borderId="10" xfId="0" applyNumberFormat="1" applyFont="1" applyFill="1" applyBorder="1" applyAlignment="1">
      <alignment horizontal="right"/>
    </xf>
    <xf numFmtId="3" fontId="18" fillId="33" borderId="13" xfId="0" applyNumberFormat="1" applyFont="1" applyFill="1" applyBorder="1" applyAlignment="1">
      <alignment horizontal="right"/>
    </xf>
    <xf numFmtId="3" fontId="23" fillId="33" borderId="13" xfId="0" applyNumberFormat="1" applyFont="1" applyFill="1" applyBorder="1" applyAlignment="1">
      <alignment horizontal="right"/>
    </xf>
    <xf numFmtId="3" fontId="18" fillId="33" borderId="14" xfId="0" applyNumberFormat="1" applyFont="1" applyFill="1" applyBorder="1" applyAlignment="1">
      <alignment horizontal="right"/>
    </xf>
    <xf numFmtId="3" fontId="22" fillId="33" borderId="19" xfId="0" applyNumberFormat="1" applyFont="1" applyFill="1" applyBorder="1" applyAlignment="1">
      <alignment horizontal="right"/>
    </xf>
    <xf numFmtId="3" fontId="23" fillId="33" borderId="14" xfId="0" applyNumberFormat="1" applyFont="1" applyFill="1" applyBorder="1" applyAlignment="1">
      <alignment horizontal="right"/>
    </xf>
    <xf numFmtId="3" fontId="23" fillId="33" borderId="24" xfId="0" applyNumberFormat="1" applyFont="1" applyFill="1" applyBorder="1" applyAlignment="1">
      <alignment horizontal="right"/>
    </xf>
    <xf numFmtId="3" fontId="23" fillId="33" borderId="17" xfId="0" applyNumberFormat="1" applyFont="1" applyFill="1" applyBorder="1" applyAlignment="1">
      <alignment horizontal="right"/>
    </xf>
    <xf numFmtId="0" fontId="16" fillId="33" borderId="60" xfId="0" applyFont="1" applyFill="1" applyBorder="1" applyAlignment="1">
      <alignment vertical="center"/>
    </xf>
    <xf numFmtId="0" fontId="16" fillId="33" borderId="66" xfId="0" applyFont="1" applyFill="1" applyBorder="1" applyAlignment="1">
      <alignment vertical="center"/>
    </xf>
    <xf numFmtId="10" fontId="18" fillId="33" borderId="39" xfId="0" applyNumberFormat="1" applyFont="1" applyFill="1" applyBorder="1" applyAlignment="1">
      <alignment horizontal="center" vertical="center"/>
    </xf>
    <xf numFmtId="3" fontId="23" fillId="33" borderId="26" xfId="0" applyNumberFormat="1" applyFont="1" applyFill="1" applyBorder="1" applyAlignment="1">
      <alignment horizontal="right"/>
    </xf>
    <xf numFmtId="3" fontId="16" fillId="33" borderId="27" xfId="0" applyNumberFormat="1" applyFont="1" applyFill="1" applyBorder="1" applyAlignment="1">
      <alignment horizontal="right"/>
    </xf>
    <xf numFmtId="3" fontId="23" fillId="33" borderId="27" xfId="0" applyNumberFormat="1" applyFont="1" applyFill="1" applyBorder="1" applyAlignment="1">
      <alignment horizontal="right"/>
    </xf>
    <xf numFmtId="0" fontId="21" fillId="33" borderId="35" xfId="0" applyFont="1" applyFill="1" applyBorder="1"/>
    <xf numFmtId="3" fontId="22" fillId="33" borderId="32" xfId="0" applyNumberFormat="1" applyFont="1" applyFill="1" applyBorder="1" applyAlignment="1">
      <alignment horizontal="right"/>
    </xf>
    <xf numFmtId="3" fontId="16" fillId="33" borderId="29" xfId="0" applyNumberFormat="1" applyFont="1" applyFill="1" applyBorder="1" applyAlignment="1">
      <alignment horizontal="right"/>
    </xf>
    <xf numFmtId="3" fontId="18" fillId="33" borderId="26" xfId="0" applyNumberFormat="1" applyFont="1" applyFill="1" applyBorder="1" applyAlignment="1">
      <alignment horizontal="right"/>
    </xf>
    <xf numFmtId="3" fontId="23" fillId="33" borderId="29" xfId="0" applyNumberFormat="1" applyFont="1" applyFill="1" applyBorder="1" applyAlignment="1">
      <alignment horizontal="right"/>
    </xf>
    <xf numFmtId="0" fontId="23" fillId="33" borderId="34" xfId="0" applyFont="1" applyFill="1" applyBorder="1" applyAlignment="1"/>
    <xf numFmtId="0" fontId="23" fillId="33" borderId="51" xfId="0" applyFont="1" applyFill="1" applyBorder="1" applyAlignment="1"/>
    <xf numFmtId="0" fontId="21" fillId="33" borderId="43" xfId="0" applyFont="1" applyFill="1" applyBorder="1"/>
    <xf numFmtId="3" fontId="22" fillId="33" borderId="29" xfId="0" applyNumberFormat="1" applyFont="1" applyFill="1" applyBorder="1" applyAlignment="1">
      <alignment horizontal="right"/>
    </xf>
    <xf numFmtId="0" fontId="21" fillId="33" borderId="51" xfId="0" applyFont="1" applyFill="1" applyBorder="1"/>
    <xf numFmtId="0" fontId="16" fillId="33" borderId="43" xfId="0" applyFont="1" applyFill="1" applyBorder="1"/>
    <xf numFmtId="0" fontId="21" fillId="33" borderId="28" xfId="0" applyFont="1" applyFill="1" applyBorder="1"/>
    <xf numFmtId="0" fontId="21" fillId="33" borderId="20" xfId="0" applyFont="1" applyFill="1" applyBorder="1"/>
    <xf numFmtId="4" fontId="22" fillId="33" borderId="15" xfId="0" applyNumberFormat="1" applyFont="1" applyFill="1" applyBorder="1" applyAlignment="1">
      <alignment horizontal="right"/>
    </xf>
    <xf numFmtId="4" fontId="16" fillId="33" borderId="12" xfId="0" applyNumberFormat="1" applyFont="1" applyFill="1" applyBorder="1"/>
    <xf numFmtId="0" fontId="18" fillId="33" borderId="12" xfId="0" applyFont="1" applyFill="1" applyBorder="1" applyAlignment="1">
      <alignment horizontal="center" vertical="center"/>
    </xf>
    <xf numFmtId="0" fontId="18" fillId="33" borderId="14" xfId="0" applyFont="1" applyFill="1" applyBorder="1"/>
    <xf numFmtId="0" fontId="23" fillId="33" borderId="24" xfId="0" applyFont="1" applyFill="1" applyBorder="1" applyAlignment="1">
      <alignment horizontal="center"/>
    </xf>
    <xf numFmtId="3" fontId="23" fillId="33" borderId="24" xfId="0" applyNumberFormat="1" applyFont="1" applyFill="1" applyBorder="1"/>
    <xf numFmtId="4" fontId="23" fillId="33" borderId="23" xfId="0" applyNumberFormat="1" applyFont="1" applyFill="1" applyBorder="1"/>
    <xf numFmtId="0" fontId="18" fillId="33" borderId="72" xfId="0" applyFont="1" applyFill="1" applyBorder="1"/>
    <xf numFmtId="4" fontId="16" fillId="33" borderId="10" xfId="0" applyNumberFormat="1" applyFont="1" applyFill="1" applyBorder="1" applyAlignment="1">
      <alignment horizontal="center"/>
    </xf>
    <xf numFmtId="0" fontId="23" fillId="33" borderId="69" xfId="0" applyFont="1" applyFill="1" applyBorder="1" applyAlignment="1">
      <alignment horizontal="center"/>
    </xf>
    <xf numFmtId="3" fontId="23" fillId="33" borderId="69" xfId="0" applyNumberFormat="1" applyFont="1" applyFill="1" applyBorder="1"/>
    <xf numFmtId="4" fontId="23" fillId="33" borderId="15" xfId="0" applyNumberFormat="1" applyFont="1" applyFill="1" applyBorder="1"/>
    <xf numFmtId="0" fontId="20" fillId="33" borderId="14" xfId="0" applyFont="1" applyFill="1" applyBorder="1"/>
    <xf numFmtId="0" fontId="23" fillId="33" borderId="12" xfId="0" applyFont="1" applyFill="1" applyBorder="1" applyAlignment="1">
      <alignment horizontal="center"/>
    </xf>
    <xf numFmtId="4" fontId="23" fillId="33" borderId="11" xfId="0" applyNumberFormat="1" applyFont="1" applyFill="1" applyBorder="1" applyAlignment="1">
      <alignment horizontal="center"/>
    </xf>
    <xf numFmtId="3" fontId="23" fillId="33" borderId="14" xfId="0" applyNumberFormat="1" applyFont="1" applyFill="1" applyBorder="1"/>
    <xf numFmtId="4" fontId="23" fillId="33" borderId="12" xfId="0" applyNumberFormat="1" applyFont="1" applyFill="1" applyBorder="1" applyAlignment="1">
      <alignment horizontal="center"/>
    </xf>
    <xf numFmtId="0" fontId="18" fillId="33" borderId="25" xfId="0" applyFont="1" applyFill="1" applyBorder="1" applyAlignment="1"/>
    <xf numFmtId="0" fontId="16" fillId="33" borderId="25" xfId="0" applyFont="1" applyFill="1" applyBorder="1"/>
    <xf numFmtId="4" fontId="16" fillId="33" borderId="69" xfId="0" applyNumberFormat="1" applyFont="1" applyFill="1" applyBorder="1"/>
    <xf numFmtId="4" fontId="23" fillId="33" borderId="69" xfId="0" applyNumberFormat="1" applyFont="1" applyFill="1" applyBorder="1" applyAlignment="1">
      <alignment horizontal="center"/>
    </xf>
    <xf numFmtId="4" fontId="16" fillId="33" borderId="23" xfId="0" applyNumberFormat="1" applyFont="1" applyFill="1" applyBorder="1"/>
    <xf numFmtId="4" fontId="16" fillId="33" borderId="62" xfId="0" applyNumberFormat="1" applyFont="1" applyFill="1" applyBorder="1"/>
    <xf numFmtId="0" fontId="16" fillId="33" borderId="25" xfId="0" applyFont="1" applyFill="1" applyBorder="1" applyAlignment="1">
      <alignment horizontal="center"/>
    </xf>
    <xf numFmtId="0" fontId="20" fillId="33" borderId="18" xfId="0" applyFont="1" applyFill="1" applyBorder="1"/>
    <xf numFmtId="0" fontId="71" fillId="33" borderId="18" xfId="0" applyFont="1" applyFill="1" applyBorder="1"/>
    <xf numFmtId="0" fontId="26" fillId="33" borderId="13" xfId="0" applyFont="1" applyFill="1" applyBorder="1"/>
    <xf numFmtId="4" fontId="16" fillId="33" borderId="17" xfId="0" applyNumberFormat="1" applyFont="1" applyFill="1" applyBorder="1"/>
    <xf numFmtId="3" fontId="16" fillId="33" borderId="23" xfId="0" applyNumberFormat="1" applyFont="1" applyFill="1" applyBorder="1"/>
    <xf numFmtId="3" fontId="16" fillId="33" borderId="62" xfId="0" applyNumberFormat="1" applyFont="1" applyFill="1" applyBorder="1"/>
    <xf numFmtId="3" fontId="16" fillId="33" borderId="69" xfId="0" applyNumberFormat="1" applyFont="1" applyFill="1" applyBorder="1"/>
    <xf numFmtId="4" fontId="16" fillId="33" borderId="15" xfId="0" applyNumberFormat="1" applyFont="1" applyFill="1" applyBorder="1"/>
    <xf numFmtId="4" fontId="16" fillId="33" borderId="24" xfId="0" applyNumberFormat="1" applyFont="1" applyFill="1" applyBorder="1"/>
    <xf numFmtId="4" fontId="16" fillId="33" borderId="16" xfId="0" applyNumberFormat="1" applyFont="1" applyFill="1" applyBorder="1"/>
    <xf numFmtId="3" fontId="16" fillId="33" borderId="24" xfId="0" applyNumberFormat="1" applyFont="1" applyFill="1" applyBorder="1"/>
    <xf numFmtId="3" fontId="16" fillId="33" borderId="17" xfId="0" applyNumberFormat="1" applyFont="1" applyFill="1" applyBorder="1"/>
    <xf numFmtId="4" fontId="16" fillId="33" borderId="69" xfId="0" applyNumberFormat="1" applyFont="1" applyFill="1" applyBorder="1" applyAlignment="1">
      <alignment horizontal="center"/>
    </xf>
    <xf numFmtId="3" fontId="16" fillId="33" borderId="69" xfId="0" applyNumberFormat="1" applyFont="1" applyFill="1" applyBorder="1" applyAlignment="1">
      <alignment horizontal="center"/>
    </xf>
    <xf numFmtId="4" fontId="16" fillId="33" borderId="25" xfId="0" applyNumberFormat="1" applyFont="1" applyFill="1" applyBorder="1" applyAlignment="1">
      <alignment horizontal="center"/>
    </xf>
    <xf numFmtId="0" fontId="22" fillId="33" borderId="14" xfId="0" applyFont="1" applyFill="1" applyBorder="1" applyAlignment="1">
      <alignment horizontal="centerContinuous" wrapText="1"/>
    </xf>
    <xf numFmtId="4" fontId="23" fillId="33" borderId="24" xfId="0" applyNumberFormat="1" applyFont="1" applyFill="1" applyBorder="1" applyAlignment="1">
      <alignment horizontal="centerContinuous" wrapText="1"/>
    </xf>
    <xf numFmtId="0" fontId="23" fillId="33" borderId="23" xfId="0" applyFont="1" applyFill="1" applyBorder="1" applyAlignment="1">
      <alignment horizontal="centerContinuous" wrapText="1"/>
    </xf>
    <xf numFmtId="3" fontId="22" fillId="33" borderId="18" xfId="0" applyNumberFormat="1" applyFont="1" applyFill="1" applyBorder="1" applyAlignment="1">
      <alignment horizontal="center" vertical="center" wrapText="1"/>
    </xf>
    <xf numFmtId="0" fontId="18" fillId="33" borderId="36" xfId="0" applyFont="1" applyFill="1" applyBorder="1" applyAlignment="1">
      <alignment horizontal="center"/>
    </xf>
    <xf numFmtId="0" fontId="16" fillId="33" borderId="55" xfId="0" applyFont="1" applyFill="1" applyBorder="1"/>
    <xf numFmtId="0" fontId="23" fillId="33" borderId="60" xfId="0" applyFont="1" applyFill="1" applyBorder="1"/>
    <xf numFmtId="3" fontId="16" fillId="33" borderId="67" xfId="0" applyNumberFormat="1" applyFont="1" applyFill="1" applyBorder="1"/>
    <xf numFmtId="0" fontId="16" fillId="33" borderId="60" xfId="0" applyFont="1" applyFill="1" applyBorder="1"/>
    <xf numFmtId="0" fontId="16" fillId="33" borderId="66" xfId="0" applyFont="1" applyFill="1" applyBorder="1"/>
    <xf numFmtId="3" fontId="16" fillId="33" borderId="66" xfId="0" applyNumberFormat="1" applyFont="1" applyFill="1" applyBorder="1"/>
    <xf numFmtId="0" fontId="16" fillId="33" borderId="67" xfId="0" applyFont="1" applyFill="1" applyBorder="1"/>
    <xf numFmtId="3" fontId="16" fillId="33" borderId="61" xfId="0" applyNumberFormat="1" applyFont="1" applyFill="1" applyBorder="1"/>
    <xf numFmtId="0" fontId="18" fillId="33" borderId="9" xfId="0" applyFont="1" applyFill="1" applyBorder="1"/>
    <xf numFmtId="3" fontId="18" fillId="33" borderId="57" xfId="0" applyNumberFormat="1" applyFont="1" applyFill="1" applyBorder="1"/>
    <xf numFmtId="3" fontId="16" fillId="33" borderId="9" xfId="0" applyNumberFormat="1" applyFont="1" applyFill="1" applyBorder="1"/>
    <xf numFmtId="3" fontId="16" fillId="33" borderId="67" xfId="0" applyNumberFormat="1" applyFont="1" applyFill="1" applyBorder="1" applyAlignment="1">
      <alignment horizontal="center"/>
    </xf>
    <xf numFmtId="3" fontId="16" fillId="33" borderId="61" xfId="0" applyNumberFormat="1" applyFont="1" applyFill="1" applyBorder="1" applyAlignment="1">
      <alignment horizontal="center"/>
    </xf>
    <xf numFmtId="3" fontId="16" fillId="33" borderId="39" xfId="0" applyNumberFormat="1" applyFont="1" applyFill="1" applyBorder="1" applyAlignment="1">
      <alignment horizontal="center"/>
    </xf>
    <xf numFmtId="3" fontId="16" fillId="33" borderId="60" xfId="0" applyNumberFormat="1" applyFont="1" applyFill="1" applyBorder="1" applyAlignment="1">
      <alignment horizontal="center"/>
    </xf>
    <xf numFmtId="3" fontId="16" fillId="33" borderId="66" xfId="0" applyNumberFormat="1" applyFont="1" applyFill="1" applyBorder="1" applyAlignment="1">
      <alignment horizontal="center"/>
    </xf>
    <xf numFmtId="3" fontId="18" fillId="33" borderId="9" xfId="0" applyNumberFormat="1" applyFont="1" applyFill="1" applyBorder="1" applyAlignment="1">
      <alignment horizontal="center"/>
    </xf>
    <xf numFmtId="3" fontId="16" fillId="33" borderId="9" xfId="0" applyNumberFormat="1" applyFont="1" applyFill="1" applyBorder="1" applyAlignment="1">
      <alignment horizontal="center"/>
    </xf>
    <xf numFmtId="3" fontId="18" fillId="33" borderId="53" xfId="0" applyNumberFormat="1" applyFont="1" applyFill="1" applyBorder="1" applyAlignment="1">
      <alignment horizontal="center"/>
    </xf>
    <xf numFmtId="3" fontId="16" fillId="33" borderId="53" xfId="0" applyNumberFormat="1" applyFont="1" applyFill="1" applyBorder="1" applyAlignment="1">
      <alignment horizontal="center"/>
    </xf>
    <xf numFmtId="3" fontId="18" fillId="33" borderId="54" xfId="0" applyNumberFormat="1" applyFont="1" applyFill="1" applyBorder="1" applyAlignment="1">
      <alignment horizontal="center"/>
    </xf>
    <xf numFmtId="3" fontId="16" fillId="33" borderId="54" xfId="0" applyNumberFormat="1" applyFont="1" applyFill="1" applyBorder="1" applyAlignment="1">
      <alignment horizontal="center"/>
    </xf>
    <xf numFmtId="3" fontId="18" fillId="33" borderId="52" xfId="0" applyNumberFormat="1" applyFont="1" applyFill="1" applyBorder="1" applyAlignment="1">
      <alignment horizontal="center"/>
    </xf>
    <xf numFmtId="3" fontId="16" fillId="33" borderId="52" xfId="0" applyNumberFormat="1" applyFont="1" applyFill="1" applyBorder="1" applyAlignment="1">
      <alignment horizontal="center"/>
    </xf>
    <xf numFmtId="0" fontId="38" fillId="0" borderId="55" xfId="0" applyFont="1" applyBorder="1"/>
    <xf numFmtId="0" fontId="38" fillId="0" borderId="63" xfId="0" applyFont="1" applyBorder="1"/>
    <xf numFmtId="4" fontId="16" fillId="0" borderId="66" xfId="0" applyNumberFormat="1" applyFont="1" applyBorder="1"/>
    <xf numFmtId="4" fontId="16" fillId="33" borderId="59" xfId="0" applyNumberFormat="1" applyFont="1" applyFill="1" applyBorder="1"/>
    <xf numFmtId="0" fontId="38" fillId="0" borderId="72" xfId="0" applyFont="1" applyBorder="1"/>
    <xf numFmtId="4" fontId="16" fillId="0" borderId="9" xfId="0" applyNumberFormat="1" applyFont="1" applyBorder="1"/>
    <xf numFmtId="4" fontId="16" fillId="33" borderId="54" xfId="0" applyNumberFormat="1" applyFont="1" applyFill="1" applyBorder="1"/>
    <xf numFmtId="0" fontId="22" fillId="33" borderId="9" xfId="0" applyFont="1" applyFill="1" applyBorder="1" applyAlignment="1">
      <alignment horizontal="center"/>
    </xf>
    <xf numFmtId="3" fontId="16" fillId="33" borderId="11" xfId="125" applyNumberFormat="1" applyFont="1" applyFill="1" applyBorder="1"/>
    <xf numFmtId="3" fontId="22" fillId="33" borderId="9" xfId="0" applyNumberFormat="1" applyFont="1" applyFill="1" applyBorder="1"/>
    <xf numFmtId="0" fontId="22" fillId="33" borderId="72" xfId="0" applyFont="1" applyFill="1" applyBorder="1"/>
    <xf numFmtId="0" fontId="18" fillId="33" borderId="20" xfId="0" applyFont="1" applyFill="1" applyBorder="1" applyAlignment="1">
      <alignment horizontal="center" vertical="center"/>
    </xf>
    <xf numFmtId="0" fontId="18" fillId="33" borderId="21" xfId="0" applyFont="1" applyFill="1" applyBorder="1" applyAlignment="1">
      <alignment horizontal="center" vertical="center" wrapText="1"/>
    </xf>
    <xf numFmtId="0" fontId="22" fillId="33" borderId="20" xfId="0" applyFont="1" applyFill="1" applyBorder="1" applyAlignment="1">
      <alignment horizontal="center" vertical="center"/>
    </xf>
    <xf numFmtId="0" fontId="22" fillId="33" borderId="21" xfId="0" applyFont="1" applyFill="1" applyBorder="1" applyAlignment="1">
      <alignment horizontal="center" vertical="center" wrapText="1"/>
    </xf>
    <xf numFmtId="3" fontId="22" fillId="33" borderId="21" xfId="0" applyNumberFormat="1" applyFont="1" applyFill="1" applyBorder="1" applyAlignment="1">
      <alignment horizontal="center" vertical="center" wrapText="1"/>
    </xf>
    <xf numFmtId="4" fontId="22" fillId="33" borderId="21" xfId="0" applyNumberFormat="1" applyFont="1" applyFill="1" applyBorder="1" applyAlignment="1">
      <alignment horizontal="center" vertical="center" wrapText="1"/>
    </xf>
    <xf numFmtId="0" fontId="22" fillId="33" borderId="22" xfId="0" applyFont="1" applyFill="1" applyBorder="1" applyAlignment="1">
      <alignment horizontal="center" vertical="center" wrapText="1"/>
    </xf>
    <xf numFmtId="0" fontId="16" fillId="33" borderId="13" xfId="0" applyFont="1" applyFill="1" applyBorder="1" applyAlignment="1">
      <alignment horizontal="center"/>
    </xf>
    <xf numFmtId="173" fontId="22" fillId="33" borderId="22" xfId="49" applyNumberFormat="1" applyFont="1" applyFill="1" applyBorder="1"/>
    <xf numFmtId="0" fontId="25" fillId="33" borderId="14" xfId="0" applyFont="1" applyFill="1" applyBorder="1"/>
    <xf numFmtId="0" fontId="25" fillId="33" borderId="51" xfId="0" applyFont="1" applyFill="1" applyBorder="1" applyAlignment="1">
      <alignment horizontal="left" wrapText="1"/>
    </xf>
    <xf numFmtId="3" fontId="16" fillId="33" borderId="18" xfId="125" applyNumberFormat="1" applyFont="1" applyFill="1" applyBorder="1"/>
    <xf numFmtId="3" fontId="16" fillId="33" borderId="12" xfId="125" applyNumberFormat="1" applyFont="1" applyFill="1" applyBorder="1"/>
    <xf numFmtId="0" fontId="21" fillId="33" borderId="0" xfId="0" applyFont="1" applyFill="1" applyBorder="1" applyAlignment="1">
      <alignment horizontal="left" vertical="center" wrapText="1"/>
    </xf>
    <xf numFmtId="3" fontId="18" fillId="33" borderId="22" xfId="0" applyNumberFormat="1" applyFont="1" applyFill="1" applyBorder="1" applyAlignment="1">
      <alignment horizontal="center" vertical="center" wrapText="1"/>
    </xf>
    <xf numFmtId="3" fontId="23" fillId="33" borderId="19" xfId="0" applyNumberFormat="1" applyFont="1" applyFill="1" applyBorder="1" applyAlignment="1">
      <alignment horizontal="centerContinuous" wrapText="1"/>
    </xf>
    <xf numFmtId="3" fontId="23" fillId="33" borderId="17" xfId="0" applyNumberFormat="1" applyFont="1" applyFill="1" applyBorder="1" applyAlignment="1">
      <alignment horizontal="centerContinuous" wrapText="1"/>
    </xf>
    <xf numFmtId="3" fontId="23" fillId="33" borderId="62" xfId="0" applyNumberFormat="1" applyFont="1" applyFill="1" applyBorder="1" applyAlignment="1">
      <alignment horizontal="centerContinuous" wrapText="1"/>
    </xf>
    <xf numFmtId="0" fontId="18" fillId="33" borderId="20" xfId="0" applyFont="1" applyFill="1" applyBorder="1" applyAlignment="1">
      <alignment horizontal="center" vertical="center" wrapText="1"/>
    </xf>
    <xf numFmtId="3" fontId="18" fillId="33" borderId="21" xfId="0" applyNumberFormat="1" applyFont="1" applyFill="1" applyBorder="1" applyAlignment="1">
      <alignment vertical="center"/>
    </xf>
    <xf numFmtId="3" fontId="18" fillId="33" borderId="22" xfId="0" applyNumberFormat="1" applyFont="1" applyFill="1" applyBorder="1" applyAlignment="1">
      <alignment vertical="center"/>
    </xf>
    <xf numFmtId="0" fontId="21" fillId="33" borderId="46" xfId="0" applyFont="1" applyFill="1" applyBorder="1" applyAlignment="1">
      <alignment horizontal="centerContinuous" wrapText="1"/>
    </xf>
    <xf numFmtId="0" fontId="21" fillId="33" borderId="61" xfId="0" applyFont="1" applyFill="1" applyBorder="1" applyAlignment="1">
      <alignment horizontal="centerContinuous" wrapText="1"/>
    </xf>
    <xf numFmtId="0" fontId="16" fillId="33" borderId="20" xfId="0" applyFont="1" applyFill="1" applyBorder="1" applyAlignment="1">
      <alignment horizontal="center" wrapText="1"/>
    </xf>
    <xf numFmtId="0" fontId="18" fillId="33" borderId="9" xfId="0" applyFont="1" applyFill="1" applyBorder="1" applyAlignment="1">
      <alignment horizontal="center" vertical="center" wrapText="1"/>
    </xf>
    <xf numFmtId="0" fontId="16" fillId="33" borderId="67" xfId="0" applyFont="1" applyFill="1" applyBorder="1" applyAlignment="1">
      <alignment horizontal="left" wrapText="1"/>
    </xf>
    <xf numFmtId="0" fontId="16" fillId="33" borderId="60" xfId="0" applyFont="1" applyFill="1" applyBorder="1" applyAlignment="1">
      <alignment horizontal="left" wrapText="1"/>
    </xf>
    <xf numFmtId="0" fontId="16" fillId="33" borderId="66" xfId="0" applyFont="1" applyFill="1" applyBorder="1" applyAlignment="1">
      <alignment horizontal="left" wrapText="1"/>
    </xf>
    <xf numFmtId="0" fontId="23" fillId="33" borderId="48" xfId="0" applyFont="1" applyFill="1" applyBorder="1"/>
    <xf numFmtId="0" fontId="23" fillId="33" borderId="37" xfId="0" applyFont="1" applyFill="1" applyBorder="1" applyAlignment="1">
      <alignment horizontal="right"/>
    </xf>
    <xf numFmtId="0" fontId="23" fillId="33" borderId="38" xfId="0" applyFont="1" applyFill="1" applyBorder="1" applyAlignment="1">
      <alignment horizontal="right"/>
    </xf>
    <xf numFmtId="3" fontId="22" fillId="33" borderId="42" xfId="0" applyNumberFormat="1" applyFont="1" applyFill="1" applyBorder="1"/>
    <xf numFmtId="0" fontId="22" fillId="33" borderId="30" xfId="0" applyFont="1" applyFill="1" applyBorder="1"/>
    <xf numFmtId="3" fontId="16" fillId="33" borderId="46" xfId="0" applyNumberFormat="1" applyFont="1" applyFill="1" applyBorder="1"/>
    <xf numFmtId="0" fontId="23" fillId="33" borderId="56" xfId="0" applyFont="1" applyFill="1" applyBorder="1"/>
    <xf numFmtId="0" fontId="23" fillId="33" borderId="27" xfId="0" applyFont="1" applyFill="1" applyBorder="1"/>
    <xf numFmtId="3" fontId="16" fillId="33" borderId="58" xfId="0" applyNumberFormat="1" applyFont="1" applyFill="1" applyBorder="1"/>
    <xf numFmtId="0" fontId="22" fillId="33" borderId="20" xfId="0" applyFont="1" applyFill="1" applyBorder="1" applyAlignment="1">
      <alignment horizontal="centerContinuous" vertical="center"/>
    </xf>
    <xf numFmtId="0" fontId="16" fillId="33" borderId="58" xfId="0" applyFont="1" applyFill="1" applyBorder="1"/>
    <xf numFmtId="164" fontId="23" fillId="33" borderId="60" xfId="50" applyFont="1" applyFill="1" applyBorder="1"/>
    <xf numFmtId="0" fontId="22" fillId="33" borderId="72" xfId="0" applyFont="1" applyFill="1" applyBorder="1" applyAlignment="1">
      <alignment horizontal="centerContinuous" vertical="center"/>
    </xf>
    <xf numFmtId="0" fontId="18" fillId="33" borderId="52" xfId="0" applyFont="1" applyFill="1" applyBorder="1" applyAlignment="1">
      <alignment horizontal="center" vertical="center"/>
    </xf>
    <xf numFmtId="3" fontId="16" fillId="33" borderId="42" xfId="0" applyNumberFormat="1" applyFont="1" applyFill="1" applyBorder="1" applyAlignment="1">
      <alignment horizontal="right"/>
    </xf>
    <xf numFmtId="3" fontId="16" fillId="33" borderId="30" xfId="0" applyNumberFormat="1" applyFont="1" applyFill="1" applyBorder="1" applyAlignment="1">
      <alignment horizontal="right"/>
    </xf>
    <xf numFmtId="0" fontId="16" fillId="33" borderId="0" xfId="0" applyFont="1" applyFill="1" applyBorder="1" applyAlignment="1">
      <alignment horizontal="left"/>
    </xf>
    <xf numFmtId="0" fontId="22" fillId="33" borderId="9" xfId="0" applyFont="1" applyFill="1" applyBorder="1" applyAlignment="1">
      <alignment horizontal="center" vertical="center" wrapText="1"/>
    </xf>
    <xf numFmtId="0" fontId="22" fillId="33" borderId="54" xfId="0" applyFont="1" applyFill="1" applyBorder="1" applyAlignment="1">
      <alignment horizontal="center" vertical="center" wrapText="1"/>
    </xf>
    <xf numFmtId="0" fontId="18" fillId="33" borderId="53" xfId="0" applyFont="1" applyFill="1" applyBorder="1" applyAlignment="1">
      <alignment horizontal="center" vertical="center"/>
    </xf>
    <xf numFmtId="0" fontId="18" fillId="33" borderId="54" xfId="0" applyFont="1" applyFill="1" applyBorder="1" applyAlignment="1">
      <alignment horizontal="center" vertical="center" wrapText="1"/>
    </xf>
    <xf numFmtId="173" fontId="38" fillId="0" borderId="0" xfId="151" applyNumberFormat="1" applyFont="1"/>
    <xf numFmtId="0" fontId="24" fillId="33" borderId="10" xfId="0" applyFont="1" applyFill="1" applyBorder="1" applyAlignment="1">
      <alignment horizontal="center"/>
    </xf>
    <xf numFmtId="0" fontId="22" fillId="33" borderId="0" xfId="0" applyFont="1" applyFill="1" applyAlignment="1">
      <alignment horizontal="left"/>
    </xf>
    <xf numFmtId="166" fontId="16" fillId="33" borderId="0" xfId="152" applyFont="1" applyFill="1"/>
    <xf numFmtId="164" fontId="16" fillId="33" borderId="0" xfId="0" applyNumberFormat="1" applyFont="1" applyFill="1"/>
    <xf numFmtId="173" fontId="16" fillId="33" borderId="0" xfId="151" applyNumberFormat="1" applyFont="1" applyFill="1"/>
    <xf numFmtId="0" fontId="18" fillId="33" borderId="44" xfId="0" applyFont="1" applyFill="1" applyBorder="1" applyAlignment="1">
      <alignment horizontal="center" wrapText="1"/>
    </xf>
    <xf numFmtId="173" fontId="23" fillId="33" borderId="0" xfId="151" applyNumberFormat="1" applyFont="1" applyFill="1"/>
    <xf numFmtId="0" fontId="23" fillId="33" borderId="36" xfId="0" applyFont="1" applyFill="1" applyBorder="1"/>
    <xf numFmtId="0" fontId="23" fillId="33" borderId="0" xfId="0" applyFont="1" applyFill="1" applyAlignment="1"/>
    <xf numFmtId="0" fontId="18" fillId="33" borderId="64" xfId="0" applyFont="1" applyFill="1" applyBorder="1" applyAlignment="1">
      <alignment horizontal="center" vertical="center" wrapText="1"/>
    </xf>
    <xf numFmtId="0" fontId="23" fillId="33" borderId="33" xfId="0" applyFont="1" applyFill="1" applyBorder="1" applyAlignment="1">
      <alignment horizontal="center"/>
    </xf>
    <xf numFmtId="14" fontId="23" fillId="33" borderId="0" xfId="0" applyNumberFormat="1" applyFont="1" applyFill="1"/>
    <xf numFmtId="0" fontId="18" fillId="33" borderId="22" xfId="0" applyFont="1" applyFill="1" applyBorder="1" applyAlignment="1">
      <alignment horizontal="center" vertical="center"/>
    </xf>
    <xf numFmtId="0" fontId="18" fillId="33" borderId="52" xfId="0" applyFont="1" applyFill="1" applyBorder="1" applyAlignment="1">
      <alignment horizontal="center" vertical="center" wrapText="1"/>
    </xf>
    <xf numFmtId="0" fontId="18" fillId="33" borderId="67" xfId="0" applyFont="1" applyFill="1" applyBorder="1" applyAlignment="1">
      <alignment horizontal="center" vertical="center"/>
    </xf>
    <xf numFmtId="3" fontId="23" fillId="33" borderId="59" xfId="0" applyNumberFormat="1" applyFont="1" applyFill="1" applyBorder="1"/>
    <xf numFmtId="3" fontId="24" fillId="33" borderId="0" xfId="0" applyNumberFormat="1" applyFont="1" applyFill="1" applyBorder="1"/>
    <xf numFmtId="0" fontId="18" fillId="33" borderId="67" xfId="0" applyFont="1" applyFill="1" applyBorder="1" applyAlignment="1">
      <alignment horizontal="center" vertical="center" wrapText="1"/>
    </xf>
    <xf numFmtId="3" fontId="18" fillId="33" borderId="66" xfId="0" applyNumberFormat="1" applyFont="1" applyFill="1" applyBorder="1" applyAlignment="1">
      <alignment horizontal="center"/>
    </xf>
    <xf numFmtId="0" fontId="16" fillId="33" borderId="14" xfId="0" applyFont="1" applyFill="1" applyBorder="1" applyAlignment="1">
      <alignment horizontal="center"/>
    </xf>
    <xf numFmtId="0" fontId="67" fillId="33" borderId="9" xfId="0" applyFont="1" applyFill="1" applyBorder="1" applyAlignment="1">
      <alignment horizontal="center" vertical="center" wrapText="1"/>
    </xf>
    <xf numFmtId="0" fontId="67" fillId="33" borderId="9" xfId="0" applyFont="1" applyFill="1" applyBorder="1" applyAlignment="1">
      <alignment horizontal="center" vertical="center"/>
    </xf>
    <xf numFmtId="0" fontId="67" fillId="33" borderId="45" xfId="0" applyFont="1" applyFill="1" applyBorder="1" applyAlignment="1">
      <alignment horizontal="center" vertical="center"/>
    </xf>
    <xf numFmtId="0" fontId="18" fillId="33" borderId="9" xfId="0" applyFont="1" applyFill="1" applyBorder="1" applyAlignment="1">
      <alignment vertical="center"/>
    </xf>
    <xf numFmtId="0" fontId="22" fillId="33" borderId="52" xfId="0" applyFont="1" applyFill="1" applyBorder="1"/>
    <xf numFmtId="3" fontId="16" fillId="33" borderId="11" xfId="0" applyNumberFormat="1" applyFont="1" applyFill="1" applyBorder="1" applyAlignment="1">
      <alignment horizontal="center"/>
    </xf>
    <xf numFmtId="0" fontId="22" fillId="33" borderId="0" xfId="0" applyFont="1" applyFill="1" applyAlignment="1"/>
    <xf numFmtId="0" fontId="18" fillId="33" borderId="0" xfId="0" applyFont="1" applyFill="1" applyAlignment="1">
      <alignment horizontal="left"/>
    </xf>
    <xf numFmtId="0" fontId="16" fillId="33" borderId="0" xfId="0" applyFont="1" applyFill="1" applyBorder="1" applyAlignment="1">
      <alignment horizontal="center" wrapText="1"/>
    </xf>
    <xf numFmtId="0" fontId="24" fillId="33" borderId="28" xfId="0" applyFont="1" applyFill="1" applyBorder="1"/>
    <xf numFmtId="3" fontId="16" fillId="33" borderId="18" xfId="0" applyNumberFormat="1" applyFont="1" applyFill="1" applyBorder="1" applyAlignment="1">
      <alignment horizontal="right" vertical="center" wrapText="1"/>
    </xf>
    <xf numFmtId="0" fontId="16" fillId="33" borderId="28" xfId="0" applyFont="1" applyFill="1" applyBorder="1" applyAlignment="1">
      <alignment horizontal="left" wrapText="1"/>
    </xf>
    <xf numFmtId="0" fontId="18" fillId="33" borderId="20" xfId="0" applyFont="1" applyFill="1" applyBorder="1" applyAlignment="1">
      <alignment horizontal="center"/>
    </xf>
    <xf numFmtId="0" fontId="18" fillId="33" borderId="48" xfId="0" applyFont="1" applyFill="1" applyBorder="1"/>
    <xf numFmtId="3" fontId="16" fillId="33" borderId="28" xfId="0" applyNumberFormat="1" applyFont="1" applyFill="1" applyBorder="1" applyAlignment="1">
      <alignment horizontal="justify"/>
    </xf>
    <xf numFmtId="0" fontId="16" fillId="33" borderId="28" xfId="0" applyFont="1" applyFill="1" applyBorder="1" applyAlignment="1">
      <alignment horizontal="justify"/>
    </xf>
    <xf numFmtId="0" fontId="16" fillId="33" borderId="48" xfId="0" applyFont="1" applyFill="1" applyBorder="1" applyAlignment="1">
      <alignment horizontal="justify"/>
    </xf>
    <xf numFmtId="0" fontId="16" fillId="33" borderId="67" xfId="0" applyFont="1" applyFill="1" applyBorder="1" applyAlignment="1">
      <alignment horizontal="left"/>
    </xf>
    <xf numFmtId="0" fontId="23" fillId="33" borderId="66" xfId="0" applyFont="1" applyFill="1" applyBorder="1" applyAlignment="1">
      <alignment horizontal="left"/>
    </xf>
    <xf numFmtId="3" fontId="24" fillId="33" borderId="28" xfId="0" applyNumberFormat="1" applyFont="1" applyFill="1" applyBorder="1"/>
    <xf numFmtId="3" fontId="24" fillId="33" borderId="48" xfId="0" applyNumberFormat="1" applyFont="1" applyFill="1" applyBorder="1"/>
    <xf numFmtId="0" fontId="26" fillId="33" borderId="45" xfId="0" applyFont="1" applyFill="1" applyBorder="1" applyAlignment="1">
      <alignment horizontal="left"/>
    </xf>
    <xf numFmtId="0" fontId="26" fillId="33" borderId="20" xfId="0" applyFont="1" applyFill="1" applyBorder="1" applyAlignment="1">
      <alignment horizontal="left"/>
    </xf>
    <xf numFmtId="0" fontId="22" fillId="33" borderId="55" xfId="0" applyFont="1" applyFill="1" applyBorder="1" applyAlignment="1">
      <alignment horizontal="center" wrapText="1"/>
    </xf>
    <xf numFmtId="0" fontId="26" fillId="33" borderId="20" xfId="0" applyFont="1" applyFill="1" applyBorder="1" applyAlignment="1">
      <alignment horizontal="center" wrapText="1"/>
    </xf>
    <xf numFmtId="173" fontId="67" fillId="33" borderId="22" xfId="151" applyNumberFormat="1" applyFont="1" applyFill="1" applyBorder="1" applyAlignment="1">
      <alignment horizontal="centerContinuous" vertical="center" wrapText="1"/>
    </xf>
    <xf numFmtId="173" fontId="18" fillId="33" borderId="54" xfId="151" applyNumberFormat="1" applyFont="1" applyFill="1" applyBorder="1"/>
    <xf numFmtId="173" fontId="18" fillId="33" borderId="22" xfId="0" applyNumberFormat="1" applyFont="1" applyFill="1" applyBorder="1" applyAlignment="1">
      <alignment horizontal="center" vertical="center" wrapText="1"/>
    </xf>
    <xf numFmtId="173" fontId="18" fillId="33" borderId="22" xfId="151" applyNumberFormat="1" applyFont="1" applyFill="1" applyBorder="1" applyAlignment="1">
      <alignment horizontal="center"/>
    </xf>
    <xf numFmtId="173" fontId="38" fillId="0" borderId="0" xfId="151" applyNumberFormat="1" applyFont="1" applyAlignment="1">
      <alignment horizontal="justify" vertical="justify" wrapText="1"/>
    </xf>
    <xf numFmtId="0" fontId="16" fillId="33" borderId="18" xfId="0" applyFont="1" applyFill="1" applyBorder="1" applyAlignment="1">
      <alignment vertical="center"/>
    </xf>
    <xf numFmtId="0" fontId="16" fillId="33" borderId="16" xfId="0" applyFont="1" applyFill="1" applyBorder="1" applyAlignment="1">
      <alignment vertical="center"/>
    </xf>
    <xf numFmtId="0" fontId="18" fillId="33" borderId="20" xfId="0" applyFont="1" applyFill="1" applyBorder="1" applyAlignment="1">
      <alignment vertical="center"/>
    </xf>
    <xf numFmtId="0" fontId="18" fillId="33" borderId="66" xfId="0" applyFont="1" applyFill="1" applyBorder="1" applyAlignment="1">
      <alignment vertical="center"/>
    </xf>
    <xf numFmtId="0" fontId="16" fillId="33" borderId="0" xfId="0" applyFont="1" applyFill="1" applyAlignment="1">
      <alignment horizontal="justify" vertical="center"/>
    </xf>
    <xf numFmtId="0" fontId="26" fillId="33" borderId="28" xfId="0" applyFont="1" applyFill="1" applyBorder="1" applyAlignment="1">
      <alignment vertical="center"/>
    </xf>
    <xf numFmtId="0" fontId="16" fillId="33" borderId="28" xfId="0" applyFont="1" applyFill="1" applyBorder="1" applyAlignment="1">
      <alignment vertical="center"/>
    </xf>
    <xf numFmtId="0" fontId="16" fillId="33" borderId="48" xfId="0" applyFont="1" applyFill="1" applyBorder="1" applyAlignment="1">
      <alignment vertical="center"/>
    </xf>
    <xf numFmtId="0" fontId="26" fillId="33" borderId="0" xfId="0" applyFont="1" applyFill="1" applyAlignment="1">
      <alignment horizontal="center" vertical="center"/>
    </xf>
    <xf numFmtId="0" fontId="18" fillId="33" borderId="61" xfId="0" applyFont="1" applyFill="1" applyBorder="1" applyAlignment="1">
      <alignment horizontal="center" vertical="center" wrapText="1"/>
    </xf>
    <xf numFmtId="0" fontId="16" fillId="33" borderId="60" xfId="0" applyFont="1" applyFill="1" applyBorder="1" applyAlignment="1">
      <alignment horizontal="center" vertical="center"/>
    </xf>
    <xf numFmtId="0" fontId="16" fillId="33" borderId="67" xfId="0" applyFont="1" applyFill="1" applyBorder="1" applyAlignment="1">
      <alignment horizontal="center" vertical="center"/>
    </xf>
    <xf numFmtId="0" fontId="16" fillId="33" borderId="39" xfId="0" applyFont="1" applyFill="1" applyBorder="1" applyAlignment="1">
      <alignment horizontal="center" vertical="center"/>
    </xf>
    <xf numFmtId="3" fontId="16" fillId="33" borderId="0" xfId="0" applyNumberFormat="1" applyFont="1" applyFill="1" applyAlignment="1">
      <alignment horizontal="center" vertical="center"/>
    </xf>
    <xf numFmtId="10" fontId="16" fillId="33" borderId="67" xfId="0" applyNumberFormat="1" applyFont="1" applyFill="1" applyBorder="1" applyAlignment="1">
      <alignment horizontal="center" vertical="center"/>
    </xf>
    <xf numFmtId="10" fontId="16" fillId="33" borderId="60" xfId="0" applyNumberFormat="1" applyFont="1" applyFill="1" applyBorder="1" applyAlignment="1">
      <alignment horizontal="center" vertical="center"/>
    </xf>
    <xf numFmtId="0" fontId="16" fillId="33" borderId="28" xfId="0" applyFont="1" applyFill="1" applyBorder="1" applyAlignment="1">
      <alignment horizontal="center" vertical="center"/>
    </xf>
    <xf numFmtId="0" fontId="16" fillId="33" borderId="48" xfId="0" applyFont="1" applyFill="1" applyBorder="1" applyAlignment="1">
      <alignment horizontal="center" vertical="center"/>
    </xf>
    <xf numFmtId="0" fontId="16" fillId="33" borderId="66" xfId="0" applyFont="1" applyFill="1" applyBorder="1" applyAlignment="1">
      <alignment horizontal="center" vertical="center"/>
    </xf>
    <xf numFmtId="0" fontId="16" fillId="33" borderId="59" xfId="0" applyFont="1" applyFill="1" applyBorder="1" applyAlignment="1">
      <alignment horizontal="center" vertical="center"/>
    </xf>
    <xf numFmtId="0" fontId="16" fillId="33" borderId="58" xfId="0" applyFont="1" applyFill="1" applyBorder="1" applyAlignment="1">
      <alignment horizontal="center" vertical="center"/>
    </xf>
    <xf numFmtId="3" fontId="16" fillId="33" borderId="58" xfId="0" applyNumberFormat="1" applyFont="1" applyFill="1" applyBorder="1" applyAlignment="1">
      <alignment horizontal="center" vertical="center"/>
    </xf>
    <xf numFmtId="10" fontId="16" fillId="33" borderId="66" xfId="0" applyNumberFormat="1" applyFont="1" applyFill="1" applyBorder="1" applyAlignment="1">
      <alignment horizontal="center" vertical="center"/>
    </xf>
    <xf numFmtId="3" fontId="18" fillId="33" borderId="59" xfId="0" applyNumberFormat="1" applyFont="1" applyFill="1" applyBorder="1" applyAlignment="1">
      <alignment horizontal="center" vertical="center"/>
    </xf>
    <xf numFmtId="3" fontId="16" fillId="33" borderId="0" xfId="0" applyNumberFormat="1" applyFont="1" applyFill="1" applyBorder="1" applyAlignment="1">
      <alignment horizontal="center" vertical="center"/>
    </xf>
    <xf numFmtId="3" fontId="18" fillId="33" borderId="53" xfId="0" applyNumberFormat="1" applyFont="1" applyFill="1" applyBorder="1" applyAlignment="1">
      <alignment horizontal="center" vertical="center"/>
    </xf>
    <xf numFmtId="10" fontId="18" fillId="33" borderId="60" xfId="0" applyNumberFormat="1" applyFont="1" applyFill="1" applyBorder="1" applyAlignment="1">
      <alignment horizontal="center" vertical="center"/>
    </xf>
    <xf numFmtId="0" fontId="16" fillId="33" borderId="45" xfId="0" applyFont="1" applyFill="1" applyBorder="1" applyAlignment="1">
      <alignment horizontal="center" vertical="center"/>
    </xf>
    <xf numFmtId="0" fontId="16" fillId="33" borderId="61" xfId="0" applyFont="1" applyFill="1" applyBorder="1" applyAlignment="1">
      <alignment horizontal="center" vertical="center"/>
    </xf>
    <xf numFmtId="3" fontId="16" fillId="33" borderId="46" xfId="0" applyNumberFormat="1" applyFont="1" applyFill="1" applyBorder="1" applyAlignment="1">
      <alignment horizontal="center" vertical="center"/>
    </xf>
    <xf numFmtId="0" fontId="18" fillId="33" borderId="58" xfId="0" applyFont="1" applyFill="1" applyBorder="1" applyAlignment="1">
      <alignment horizontal="center" vertical="center"/>
    </xf>
    <xf numFmtId="3" fontId="18" fillId="33" borderId="58" xfId="0" applyNumberFormat="1" applyFont="1" applyFill="1" applyBorder="1" applyAlignment="1">
      <alignment horizontal="center" vertical="center"/>
    </xf>
    <xf numFmtId="10" fontId="18" fillId="33" borderId="66" xfId="0" applyNumberFormat="1" applyFont="1" applyFill="1" applyBorder="1" applyAlignment="1">
      <alignment horizontal="center" vertical="center"/>
    </xf>
    <xf numFmtId="3" fontId="16" fillId="33" borderId="59" xfId="0" applyNumberFormat="1" applyFont="1" applyFill="1" applyBorder="1" applyAlignment="1">
      <alignment horizontal="center" vertical="center"/>
    </xf>
    <xf numFmtId="10" fontId="16" fillId="33" borderId="59" xfId="0" applyNumberFormat="1" applyFont="1" applyFill="1" applyBorder="1" applyAlignment="1">
      <alignment horizontal="center" vertical="center"/>
    </xf>
    <xf numFmtId="0" fontId="18" fillId="33" borderId="58" xfId="0" applyFont="1" applyFill="1" applyBorder="1" applyAlignment="1">
      <alignment vertical="center"/>
    </xf>
    <xf numFmtId="3" fontId="18" fillId="33" borderId="9" xfId="0" applyNumberFormat="1" applyFont="1" applyFill="1" applyBorder="1" applyAlignment="1">
      <alignment horizontal="center" vertical="center"/>
    </xf>
    <xf numFmtId="10" fontId="18" fillId="33" borderId="59" xfId="0" applyNumberFormat="1" applyFont="1" applyFill="1" applyBorder="1" applyAlignment="1">
      <alignment horizontal="center" vertical="center"/>
    </xf>
    <xf numFmtId="0" fontId="16" fillId="33" borderId="0" xfId="0" applyFont="1" applyFill="1" applyAlignment="1">
      <alignment horizontal="left" vertical="center"/>
    </xf>
    <xf numFmtId="0" fontId="16" fillId="33" borderId="0" xfId="0" applyFont="1" applyFill="1" applyAlignment="1">
      <alignment horizontal="left"/>
    </xf>
    <xf numFmtId="0" fontId="16" fillId="33" borderId="0" xfId="0" applyFont="1" applyFill="1" applyAlignment="1">
      <alignment horizontal="left" vertical="center" indent="5"/>
    </xf>
    <xf numFmtId="0" fontId="18" fillId="33" borderId="21" xfId="0" applyFont="1" applyFill="1" applyBorder="1" applyAlignment="1">
      <alignment horizontal="center" vertical="center"/>
    </xf>
    <xf numFmtId="3" fontId="18" fillId="33" borderId="21" xfId="0" applyNumberFormat="1" applyFont="1" applyFill="1" applyBorder="1" applyAlignment="1">
      <alignment horizontal="right" vertical="center"/>
    </xf>
    <xf numFmtId="173" fontId="18" fillId="33" borderId="21" xfId="49" applyNumberFormat="1" applyFont="1" applyFill="1" applyBorder="1" applyAlignment="1">
      <alignment horizontal="right" vertical="center"/>
    </xf>
    <xf numFmtId="3" fontId="18" fillId="33" borderId="22" xfId="0" applyNumberFormat="1" applyFont="1" applyFill="1" applyBorder="1" applyAlignment="1">
      <alignment horizontal="right" vertical="center"/>
    </xf>
    <xf numFmtId="0" fontId="16" fillId="33" borderId="0" xfId="113" applyFont="1" applyFill="1" applyBorder="1" applyAlignment="1">
      <alignment horizontal="center"/>
    </xf>
    <xf numFmtId="0" fontId="38" fillId="33" borderId="16" xfId="0" applyFont="1" applyFill="1" applyBorder="1" applyAlignment="1">
      <alignment horizontal="center"/>
    </xf>
    <xf numFmtId="0" fontId="24" fillId="33" borderId="0" xfId="113" applyFont="1" applyFill="1" applyBorder="1" applyAlignment="1">
      <alignment horizontal="center"/>
    </xf>
    <xf numFmtId="0" fontId="16" fillId="33" borderId="0" xfId="0" applyFont="1" applyFill="1" applyBorder="1" applyAlignment="1">
      <alignment horizontal="left" vertical="center"/>
    </xf>
    <xf numFmtId="165" fontId="23" fillId="33" borderId="0" xfId="49" applyNumberFormat="1" applyFont="1" applyFill="1"/>
    <xf numFmtId="3" fontId="16" fillId="0" borderId="18" xfId="125" applyNumberFormat="1" applyFont="1" applyFill="1" applyBorder="1"/>
    <xf numFmtId="0" fontId="22" fillId="33" borderId="61" xfId="0" applyFont="1" applyFill="1" applyBorder="1" applyAlignment="1">
      <alignment horizontal="centerContinuous" vertical="center" wrapText="1"/>
    </xf>
    <xf numFmtId="0" fontId="22" fillId="33" borderId="9" xfId="0" applyFont="1" applyFill="1" applyBorder="1" applyAlignment="1">
      <alignment horizontal="centerContinuous" vertical="center" wrapText="1"/>
    </xf>
    <xf numFmtId="3" fontId="16" fillId="33" borderId="46" xfId="0" applyNumberFormat="1" applyFont="1" applyFill="1" applyBorder="1" applyAlignment="1">
      <alignment horizontal="center"/>
    </xf>
    <xf numFmtId="3" fontId="16" fillId="33" borderId="45" xfId="0" applyNumberFormat="1" applyFont="1" applyFill="1" applyBorder="1" applyAlignment="1">
      <alignment horizontal="center"/>
    </xf>
    <xf numFmtId="3" fontId="16" fillId="33" borderId="0" xfId="0" applyNumberFormat="1" applyFont="1" applyFill="1" applyBorder="1" applyAlignment="1">
      <alignment horizontal="center"/>
    </xf>
    <xf numFmtId="3" fontId="16" fillId="33" borderId="28" xfId="0" applyNumberFormat="1" applyFont="1" applyFill="1" applyBorder="1" applyAlignment="1">
      <alignment horizontal="center"/>
    </xf>
    <xf numFmtId="3" fontId="16" fillId="33" borderId="58" xfId="0" applyNumberFormat="1" applyFont="1" applyFill="1" applyBorder="1" applyAlignment="1">
      <alignment horizontal="center"/>
    </xf>
    <xf numFmtId="3" fontId="16" fillId="33" borderId="48" xfId="0" applyNumberFormat="1" applyFont="1" applyFill="1" applyBorder="1" applyAlignment="1">
      <alignment horizontal="center"/>
    </xf>
    <xf numFmtId="3" fontId="16" fillId="33" borderId="27" xfId="0" applyNumberFormat="1" applyFont="1" applyFill="1" applyBorder="1" applyAlignment="1">
      <alignment horizontal="center"/>
    </xf>
    <xf numFmtId="3" fontId="22" fillId="33" borderId="9" xfId="0" applyNumberFormat="1" applyFont="1" applyFill="1" applyBorder="1" applyAlignment="1">
      <alignment horizontal="center"/>
    </xf>
    <xf numFmtId="0" fontId="23" fillId="33" borderId="67" xfId="0" applyFont="1" applyFill="1" applyBorder="1" applyAlignment="1">
      <alignment horizontal="center"/>
    </xf>
    <xf numFmtId="0" fontId="23" fillId="33" borderId="66" xfId="0" applyFont="1" applyFill="1" applyBorder="1" applyAlignment="1">
      <alignment horizontal="center"/>
    </xf>
    <xf numFmtId="0" fontId="18" fillId="33" borderId="42" xfId="0" applyFont="1" applyFill="1" applyBorder="1" applyAlignment="1">
      <alignment horizontal="center"/>
    </xf>
    <xf numFmtId="0" fontId="18" fillId="33" borderId="30" xfId="0" applyFont="1" applyFill="1" applyBorder="1" applyAlignment="1">
      <alignment horizontal="center"/>
    </xf>
    <xf numFmtId="3" fontId="22" fillId="33" borderId="21" xfId="151" applyNumberFormat="1" applyFont="1" applyFill="1" applyBorder="1"/>
    <xf numFmtId="3" fontId="16" fillId="33" borderId="0" xfId="0" applyNumberFormat="1" applyFont="1" applyFill="1" applyAlignment="1"/>
    <xf numFmtId="3" fontId="16" fillId="33" borderId="0" xfId="151" applyNumberFormat="1" applyFont="1" applyFill="1" applyAlignment="1"/>
    <xf numFmtId="3" fontId="23" fillId="33" borderId="0" xfId="0" applyNumberFormat="1" applyFont="1" applyFill="1" applyAlignment="1"/>
    <xf numFmtId="3" fontId="23" fillId="33" borderId="0" xfId="151" applyNumberFormat="1" applyFont="1" applyFill="1" applyAlignment="1"/>
    <xf numFmtId="3" fontId="18" fillId="33" borderId="40" xfId="0" applyNumberFormat="1" applyFont="1" applyFill="1" applyBorder="1" applyAlignment="1">
      <alignment horizontal="centerContinuous" vertical="center" wrapText="1"/>
    </xf>
    <xf numFmtId="3" fontId="18" fillId="33" borderId="21" xfId="0" applyNumberFormat="1" applyFont="1" applyFill="1" applyBorder="1" applyAlignment="1">
      <alignment horizontal="center" vertical="center" wrapText="1"/>
    </xf>
    <xf numFmtId="3" fontId="18" fillId="33" borderId="54" xfId="151" applyNumberFormat="1" applyFont="1" applyFill="1" applyBorder="1" applyAlignment="1">
      <alignment horizontal="centerContinuous" vertical="center" wrapText="1"/>
    </xf>
    <xf numFmtId="3" fontId="18" fillId="33" borderId="41" xfId="0" applyNumberFormat="1" applyFont="1" applyFill="1" applyBorder="1" applyAlignment="1">
      <alignment horizontal="centerContinuous" vertical="center" wrapText="1"/>
    </xf>
    <xf numFmtId="3" fontId="18" fillId="33" borderId="40" xfId="0" applyNumberFormat="1" applyFont="1" applyFill="1" applyBorder="1"/>
    <xf numFmtId="3" fontId="18" fillId="33" borderId="41" xfId="0" applyNumberFormat="1" applyFont="1" applyFill="1" applyBorder="1"/>
    <xf numFmtId="3" fontId="18" fillId="33" borderId="40" xfId="0" applyNumberFormat="1" applyFont="1" applyFill="1" applyBorder="1" applyAlignment="1">
      <alignment vertical="center" wrapText="1"/>
    </xf>
    <xf numFmtId="3" fontId="18" fillId="33" borderId="41" xfId="151" applyNumberFormat="1" applyFont="1" applyFill="1" applyBorder="1" applyAlignment="1">
      <alignment vertical="center" wrapText="1"/>
    </xf>
    <xf numFmtId="3" fontId="16" fillId="33" borderId="10" xfId="0" applyNumberFormat="1" applyFont="1" applyFill="1" applyBorder="1" applyAlignment="1">
      <alignment vertical="center" wrapText="1"/>
    </xf>
    <xf numFmtId="3" fontId="23" fillId="33" borderId="32" xfId="151" applyNumberFormat="1" applyFont="1" applyFill="1" applyBorder="1" applyAlignment="1">
      <alignment vertical="center" wrapText="1"/>
    </xf>
    <xf numFmtId="3" fontId="18" fillId="33" borderId="37" xfId="0" applyNumberFormat="1" applyFont="1" applyFill="1" applyBorder="1" applyAlignment="1"/>
    <xf numFmtId="3" fontId="18" fillId="33" borderId="38" xfId="151" applyNumberFormat="1" applyFont="1" applyFill="1" applyBorder="1" applyAlignment="1"/>
    <xf numFmtId="3" fontId="18" fillId="33" borderId="0" xfId="0" applyNumberFormat="1" applyFont="1" applyFill="1" applyAlignment="1"/>
    <xf numFmtId="3" fontId="18" fillId="33" borderId="0" xfId="151" applyNumberFormat="1" applyFont="1" applyFill="1" applyAlignment="1"/>
    <xf numFmtId="3" fontId="18" fillId="33" borderId="21" xfId="0" applyNumberFormat="1" applyFont="1" applyFill="1" applyBorder="1" applyAlignment="1">
      <alignment vertical="center" wrapText="1"/>
    </xf>
    <xf numFmtId="3" fontId="18" fillId="33" borderId="22" xfId="151" applyNumberFormat="1" applyFont="1" applyFill="1" applyBorder="1" applyAlignment="1">
      <alignment vertical="center" wrapText="1"/>
    </xf>
    <xf numFmtId="3" fontId="16" fillId="33" borderId="67" xfId="0" applyNumberFormat="1" applyFont="1" applyFill="1" applyBorder="1" applyAlignment="1">
      <alignment vertical="center" wrapText="1"/>
    </xf>
    <xf numFmtId="3" fontId="16" fillId="33" borderId="67" xfId="151" applyNumberFormat="1" applyFont="1" applyFill="1" applyBorder="1" applyAlignment="1">
      <alignment vertical="center" wrapText="1"/>
    </xf>
    <xf numFmtId="3" fontId="16" fillId="33" borderId="60" xfId="0" applyNumberFormat="1" applyFont="1" applyFill="1" applyBorder="1" applyAlignment="1">
      <alignment vertical="center" wrapText="1"/>
    </xf>
    <xf numFmtId="3" fontId="16" fillId="33" borderId="66" xfId="0" applyNumberFormat="1" applyFont="1" applyFill="1" applyBorder="1" applyAlignment="1">
      <alignment vertical="center" wrapText="1"/>
    </xf>
    <xf numFmtId="3" fontId="18" fillId="33" borderId="9" xfId="0" applyNumberFormat="1" applyFont="1" applyFill="1" applyBorder="1" applyAlignment="1"/>
    <xf numFmtId="3" fontId="18" fillId="33" borderId="9" xfId="151" applyNumberFormat="1" applyFont="1" applyFill="1" applyBorder="1" applyAlignment="1"/>
    <xf numFmtId="3" fontId="18" fillId="33" borderId="49" xfId="0" applyNumberFormat="1" applyFont="1" applyFill="1" applyBorder="1" applyAlignment="1">
      <alignment vertical="center" wrapText="1"/>
    </xf>
    <xf numFmtId="3" fontId="18" fillId="33" borderId="9" xfId="151" applyNumberFormat="1" applyFont="1" applyFill="1" applyBorder="1" applyAlignment="1">
      <alignment vertical="center" wrapText="1"/>
    </xf>
    <xf numFmtId="3" fontId="16" fillId="33" borderId="45" xfId="0" applyNumberFormat="1" applyFont="1" applyFill="1" applyBorder="1" applyAlignment="1"/>
    <xf numFmtId="3" fontId="16" fillId="33" borderId="28" xfId="0" applyNumberFormat="1" applyFont="1" applyFill="1" applyBorder="1" applyAlignment="1"/>
    <xf numFmtId="3" fontId="16" fillId="33" borderId="60" xfId="151" applyNumberFormat="1" applyFont="1" applyFill="1" applyBorder="1" applyAlignment="1"/>
    <xf numFmtId="3" fontId="16" fillId="33" borderId="48" xfId="0" applyNumberFormat="1" applyFont="1" applyFill="1" applyBorder="1" applyAlignment="1"/>
    <xf numFmtId="3" fontId="16" fillId="33" borderId="66" xfId="151" applyNumberFormat="1" applyFont="1" applyFill="1" applyBorder="1" applyAlignment="1"/>
    <xf numFmtId="3" fontId="16" fillId="33" borderId="21" xfId="0" applyNumberFormat="1" applyFont="1" applyFill="1" applyBorder="1" applyAlignment="1"/>
    <xf numFmtId="3" fontId="16" fillId="33" borderId="22" xfId="0" applyNumberFormat="1" applyFont="1" applyFill="1" applyBorder="1" applyAlignment="1"/>
    <xf numFmtId="3" fontId="16" fillId="33" borderId="67" xfId="0" applyNumberFormat="1" applyFont="1" applyFill="1" applyBorder="1" applyAlignment="1"/>
    <xf numFmtId="3" fontId="16" fillId="33" borderId="66" xfId="0" applyNumberFormat="1" applyFont="1" applyFill="1" applyBorder="1" applyAlignment="1"/>
    <xf numFmtId="3" fontId="16" fillId="33" borderId="66" xfId="151" applyNumberFormat="1" applyFont="1" applyFill="1" applyBorder="1" applyAlignment="1">
      <alignment vertical="center" wrapText="1"/>
    </xf>
    <xf numFmtId="3" fontId="16" fillId="33" borderId="67" xfId="151" applyNumberFormat="1" applyFont="1" applyFill="1" applyBorder="1" applyAlignment="1"/>
    <xf numFmtId="3" fontId="16" fillId="33" borderId="28" xfId="151" applyNumberFormat="1" applyFont="1" applyFill="1" applyBorder="1" applyAlignment="1"/>
    <xf numFmtId="3" fontId="16" fillId="33" borderId="48" xfId="151" applyNumberFormat="1" applyFont="1" applyFill="1" applyBorder="1" applyAlignment="1"/>
    <xf numFmtId="3" fontId="22" fillId="33" borderId="42" xfId="0" applyNumberFormat="1" applyFont="1" applyFill="1" applyBorder="1" applyAlignment="1"/>
    <xf numFmtId="3" fontId="22" fillId="33" borderId="30" xfId="151" applyNumberFormat="1" applyFont="1" applyFill="1" applyBorder="1" applyAlignment="1"/>
    <xf numFmtId="3" fontId="16" fillId="33" borderId="0" xfId="0" quotePrefix="1" applyNumberFormat="1" applyFont="1" applyFill="1" applyAlignment="1"/>
    <xf numFmtId="3" fontId="16" fillId="33" borderId="10" xfId="0" applyNumberFormat="1" applyFont="1" applyFill="1" applyBorder="1" applyAlignment="1"/>
    <xf numFmtId="3" fontId="23" fillId="33" borderId="10" xfId="0" applyNumberFormat="1" applyFont="1" applyFill="1" applyBorder="1" applyAlignment="1"/>
    <xf numFmtId="3" fontId="23" fillId="33" borderId="32" xfId="151" applyNumberFormat="1" applyFont="1" applyFill="1" applyBorder="1" applyAlignment="1"/>
    <xf numFmtId="3" fontId="23" fillId="33" borderId="0" xfId="0" applyNumberFormat="1" applyFont="1" applyFill="1" applyBorder="1" applyAlignment="1"/>
    <xf numFmtId="3" fontId="23" fillId="33" borderId="0" xfId="151" applyNumberFormat="1" applyFont="1" applyFill="1" applyBorder="1" applyAlignment="1"/>
    <xf numFmtId="3" fontId="16" fillId="33" borderId="22" xfId="151" applyNumberFormat="1" applyFont="1" applyFill="1" applyBorder="1" applyAlignment="1"/>
    <xf numFmtId="3" fontId="16" fillId="33" borderId="12" xfId="0" applyNumberFormat="1" applyFont="1" applyFill="1" applyBorder="1" applyAlignment="1"/>
    <xf numFmtId="3" fontId="22" fillId="33" borderId="37" xfId="0" applyNumberFormat="1" applyFont="1" applyFill="1" applyBorder="1" applyAlignment="1"/>
    <xf numFmtId="3" fontId="67" fillId="33" borderId="21" xfId="151" applyNumberFormat="1" applyFont="1" applyFill="1" applyBorder="1" applyAlignment="1">
      <alignment vertical="center" wrapText="1"/>
    </xf>
    <xf numFmtId="3" fontId="16" fillId="33" borderId="13" xfId="151" applyNumberFormat="1" applyFont="1" applyFill="1" applyBorder="1" applyAlignment="1">
      <alignment vertical="center" wrapText="1"/>
    </xf>
    <xf numFmtId="3" fontId="18" fillId="33" borderId="21" xfId="151" applyNumberFormat="1" applyFont="1" applyFill="1" applyBorder="1" applyAlignment="1"/>
    <xf numFmtId="3" fontId="16" fillId="33" borderId="53" xfId="0" applyNumberFormat="1" applyFont="1" applyFill="1" applyBorder="1" applyAlignment="1"/>
    <xf numFmtId="3" fontId="18" fillId="33" borderId="57" xfId="151" applyNumberFormat="1" applyFont="1" applyFill="1" applyBorder="1" applyAlignment="1"/>
    <xf numFmtId="3" fontId="16" fillId="33" borderId="0" xfId="0" applyNumberFormat="1" applyFont="1" applyFill="1" applyBorder="1" applyAlignment="1"/>
    <xf numFmtId="3" fontId="16" fillId="33" borderId="18" xfId="151" applyNumberFormat="1" applyFont="1" applyFill="1" applyBorder="1" applyAlignment="1"/>
    <xf numFmtId="3" fontId="23" fillId="33" borderId="16" xfId="0" applyNumberFormat="1" applyFont="1" applyFill="1" applyBorder="1" applyAlignment="1"/>
    <xf numFmtId="3" fontId="16" fillId="33" borderId="16" xfId="151" applyNumberFormat="1" applyFont="1" applyFill="1" applyBorder="1" applyAlignment="1"/>
    <xf numFmtId="3" fontId="16" fillId="33" borderId="32" xfId="0" applyNumberFormat="1" applyFont="1" applyFill="1" applyBorder="1" applyAlignment="1"/>
    <xf numFmtId="3" fontId="18" fillId="33" borderId="38" xfId="0" applyNumberFormat="1" applyFont="1" applyFill="1" applyBorder="1" applyAlignment="1"/>
    <xf numFmtId="3" fontId="16" fillId="33" borderId="29" xfId="151" applyNumberFormat="1" applyFont="1" applyFill="1" applyBorder="1" applyAlignment="1"/>
    <xf numFmtId="3" fontId="22" fillId="33" borderId="38" xfId="151" applyNumberFormat="1" applyFont="1" applyFill="1" applyBorder="1" applyAlignment="1"/>
    <xf numFmtId="3" fontId="16" fillId="33" borderId="27" xfId="0" applyNumberFormat="1" applyFont="1" applyFill="1" applyBorder="1" applyAlignment="1">
      <alignment horizontal="right" vertical="center" wrapText="1"/>
    </xf>
    <xf numFmtId="3" fontId="18" fillId="33" borderId="54" xfId="0" applyNumberFormat="1" applyFont="1" applyFill="1" applyBorder="1" applyAlignment="1">
      <alignment horizontal="center" vertical="center" wrapText="1"/>
    </xf>
    <xf numFmtId="3" fontId="16" fillId="33" borderId="39" xfId="0" applyNumberFormat="1" applyFont="1" applyFill="1" applyBorder="1" applyAlignment="1">
      <alignment horizontal="center" vertical="center"/>
    </xf>
    <xf numFmtId="3" fontId="18" fillId="33" borderId="54" xfId="0" applyNumberFormat="1" applyFont="1" applyFill="1" applyBorder="1" applyAlignment="1">
      <alignment horizontal="center" vertical="center"/>
    </xf>
    <xf numFmtId="3" fontId="16" fillId="33" borderId="61" xfId="0" applyNumberFormat="1" applyFont="1" applyFill="1" applyBorder="1" applyAlignment="1">
      <alignment horizontal="center" vertical="center"/>
    </xf>
    <xf numFmtId="3" fontId="16" fillId="33" borderId="60" xfId="0" applyNumberFormat="1" applyFont="1" applyFill="1" applyBorder="1" applyAlignment="1">
      <alignment horizontal="center" vertical="center"/>
    </xf>
    <xf numFmtId="3" fontId="16" fillId="33" borderId="66" xfId="0" applyNumberFormat="1" applyFont="1" applyFill="1" applyBorder="1" applyAlignment="1">
      <alignment horizontal="center" vertical="center"/>
    </xf>
    <xf numFmtId="3" fontId="18" fillId="33" borderId="66" xfId="0" applyNumberFormat="1" applyFont="1" applyFill="1" applyBorder="1" applyAlignment="1">
      <alignment horizontal="center" vertical="center"/>
    </xf>
    <xf numFmtId="3" fontId="16" fillId="33" borderId="37" xfId="0" applyNumberFormat="1" applyFont="1" applyFill="1" applyBorder="1"/>
    <xf numFmtId="0" fontId="16" fillId="33" borderId="37" xfId="0" applyFont="1" applyFill="1" applyBorder="1"/>
    <xf numFmtId="3" fontId="16" fillId="33" borderId="38" xfId="0" applyNumberFormat="1" applyFont="1" applyFill="1" applyBorder="1"/>
    <xf numFmtId="3" fontId="27" fillId="33" borderId="0" xfId="39" applyNumberFormat="1" applyFont="1" applyFill="1" applyAlignment="1">
      <alignment horizontal="center"/>
    </xf>
    <xf numFmtId="3" fontId="16" fillId="33" borderId="0" xfId="39" applyNumberFormat="1" applyFont="1" applyFill="1" applyAlignment="1">
      <alignment horizontal="center"/>
    </xf>
    <xf numFmtId="3" fontId="22" fillId="33" borderId="20" xfId="39" applyNumberFormat="1" applyFont="1" applyFill="1" applyBorder="1" applyAlignment="1">
      <alignment horizontal="center"/>
    </xf>
    <xf numFmtId="3" fontId="22" fillId="33" borderId="9" xfId="39" applyNumberFormat="1" applyFont="1" applyFill="1" applyBorder="1" applyAlignment="1">
      <alignment horizontal="center"/>
    </xf>
    <xf numFmtId="3" fontId="22" fillId="33" borderId="20" xfId="39" applyNumberFormat="1" applyFont="1" applyFill="1" applyBorder="1"/>
    <xf numFmtId="3" fontId="22" fillId="33" borderId="9" xfId="39" applyNumberFormat="1" applyFont="1" applyFill="1" applyBorder="1"/>
    <xf numFmtId="3" fontId="16" fillId="33" borderId="0" xfId="39" applyNumberFormat="1" applyFont="1" applyFill="1" applyBorder="1"/>
    <xf numFmtId="3" fontId="38" fillId="32" borderId="0" xfId="0" applyNumberFormat="1" applyFont="1" applyFill="1" applyBorder="1"/>
    <xf numFmtId="3" fontId="69" fillId="32" borderId="0" xfId="0" applyNumberFormat="1" applyFont="1" applyFill="1" applyBorder="1" applyAlignment="1">
      <alignment horizontal="center"/>
    </xf>
    <xf numFmtId="3" fontId="70" fillId="32" borderId="0" xfId="0" applyNumberFormat="1" applyFont="1" applyFill="1" applyBorder="1"/>
    <xf numFmtId="3" fontId="38" fillId="0" borderId="0" xfId="0" applyNumberFormat="1" applyFont="1" applyBorder="1"/>
    <xf numFmtId="3" fontId="18" fillId="33" borderId="28" xfId="0" applyNumberFormat="1" applyFont="1" applyFill="1" applyBorder="1" applyAlignment="1">
      <alignment horizontal="center"/>
    </xf>
    <xf numFmtId="3" fontId="18" fillId="33" borderId="58" xfId="0" applyNumberFormat="1" applyFont="1" applyFill="1" applyBorder="1" applyAlignment="1">
      <alignment horizontal="center"/>
    </xf>
    <xf numFmtId="3" fontId="18" fillId="33" borderId="48" xfId="0" applyNumberFormat="1" applyFont="1" applyFill="1" applyBorder="1" applyAlignment="1">
      <alignment horizontal="center"/>
    </xf>
    <xf numFmtId="3" fontId="18" fillId="33" borderId="58" xfId="0" applyNumberFormat="1" applyFont="1" applyFill="1" applyBorder="1" applyAlignment="1">
      <alignment horizontal="center" wrapText="1"/>
    </xf>
    <xf numFmtId="3" fontId="18" fillId="33" borderId="9" xfId="0" applyNumberFormat="1" applyFont="1" applyFill="1" applyBorder="1" applyAlignment="1">
      <alignment horizontal="center" wrapText="1"/>
    </xf>
    <xf numFmtId="3" fontId="38" fillId="0" borderId="0" xfId="49" applyNumberFormat="1" applyFont="1"/>
    <xf numFmtId="0" fontId="23" fillId="33" borderId="33" xfId="0" applyFont="1" applyFill="1" applyBorder="1" applyAlignment="1"/>
    <xf numFmtId="0" fontId="23" fillId="33" borderId="32" xfId="0" applyFont="1" applyFill="1" applyBorder="1"/>
    <xf numFmtId="0" fontId="18" fillId="33" borderId="33" xfId="0" applyFont="1" applyFill="1" applyBorder="1"/>
    <xf numFmtId="0" fontId="23" fillId="33" borderId="37" xfId="0" applyFont="1" applyFill="1" applyBorder="1"/>
    <xf numFmtId="0" fontId="23" fillId="33" borderId="38" xfId="0" applyFont="1" applyFill="1" applyBorder="1"/>
    <xf numFmtId="0" fontId="23" fillId="33" borderId="43" xfId="0" applyFont="1" applyFill="1" applyBorder="1" applyAlignment="1"/>
    <xf numFmtId="0" fontId="23" fillId="33" borderId="29" xfId="0" applyFont="1" applyFill="1" applyBorder="1"/>
    <xf numFmtId="0" fontId="18" fillId="33" borderId="20" xfId="0" applyFont="1" applyFill="1" applyBorder="1" applyAlignment="1">
      <alignment horizontal="center" wrapText="1"/>
    </xf>
    <xf numFmtId="0" fontId="18" fillId="33" borderId="22" xfId="0" applyFont="1" applyFill="1" applyBorder="1"/>
    <xf numFmtId="0" fontId="16" fillId="33" borderId="61" xfId="0" applyFont="1" applyFill="1" applyBorder="1"/>
    <xf numFmtId="0" fontId="16" fillId="33" borderId="39" xfId="0" applyFont="1" applyFill="1" applyBorder="1"/>
    <xf numFmtId="0" fontId="16" fillId="33" borderId="59" xfId="0" applyFont="1" applyFill="1" applyBorder="1"/>
    <xf numFmtId="0" fontId="16" fillId="33" borderId="54" xfId="0" applyFont="1" applyFill="1" applyBorder="1"/>
    <xf numFmtId="0" fontId="23" fillId="33" borderId="44" xfId="0" applyFont="1" applyFill="1" applyBorder="1" applyAlignment="1">
      <alignment horizontal="center"/>
    </xf>
    <xf numFmtId="0" fontId="23" fillId="33" borderId="40" xfId="0" applyFont="1" applyFill="1" applyBorder="1"/>
    <xf numFmtId="0" fontId="23" fillId="33" borderId="40" xfId="0" applyFont="1" applyFill="1" applyBorder="1" applyAlignment="1">
      <alignment horizontal="center"/>
    </xf>
    <xf numFmtId="3" fontId="23" fillId="33" borderId="40" xfId="0" applyNumberFormat="1" applyFont="1" applyFill="1" applyBorder="1" applyAlignment="1">
      <alignment horizontal="center"/>
    </xf>
    <xf numFmtId="3" fontId="24" fillId="33" borderId="40" xfId="0" applyNumberFormat="1" applyFont="1" applyFill="1" applyBorder="1"/>
    <xf numFmtId="173" fontId="16" fillId="33" borderId="40" xfId="151" applyNumberFormat="1" applyFont="1" applyFill="1" applyBorder="1" applyAlignment="1">
      <alignment horizontal="center"/>
    </xf>
    <xf numFmtId="3" fontId="23" fillId="33" borderId="41" xfId="0" applyNumberFormat="1" applyFont="1" applyFill="1" applyBorder="1" applyAlignment="1">
      <alignment horizontal="right"/>
    </xf>
    <xf numFmtId="3" fontId="23" fillId="33" borderId="32" xfId="0" applyNumberFormat="1" applyFont="1" applyFill="1" applyBorder="1" applyAlignment="1">
      <alignment horizontal="right"/>
    </xf>
    <xf numFmtId="0" fontId="18" fillId="33" borderId="22" xfId="0" applyFont="1" applyFill="1" applyBorder="1" applyAlignment="1">
      <alignment horizontal="center" vertical="center" wrapText="1"/>
    </xf>
    <xf numFmtId="0" fontId="24" fillId="33" borderId="11" xfId="0" applyFont="1" applyFill="1" applyBorder="1" applyAlignment="1">
      <alignment horizontal="center"/>
    </xf>
    <xf numFmtId="3" fontId="23" fillId="33" borderId="11" xfId="0" applyNumberFormat="1" applyFont="1" applyFill="1" applyBorder="1" applyAlignment="1">
      <alignment horizontal="right"/>
    </xf>
    <xf numFmtId="3" fontId="18" fillId="33" borderId="21" xfId="0" applyNumberFormat="1" applyFont="1" applyFill="1" applyBorder="1" applyAlignment="1"/>
    <xf numFmtId="3" fontId="18" fillId="33" borderId="22" xfId="0" applyNumberFormat="1" applyFont="1" applyFill="1" applyBorder="1" applyAlignment="1"/>
    <xf numFmtId="0" fontId="23" fillId="33" borderId="43" xfId="0" applyFont="1" applyFill="1" applyBorder="1"/>
    <xf numFmtId="0" fontId="23" fillId="33" borderId="12" xfId="0" applyFont="1" applyFill="1" applyBorder="1" applyAlignment="1">
      <alignment horizontal="centerContinuous"/>
    </xf>
    <xf numFmtId="0" fontId="23" fillId="33" borderId="29" xfId="0" applyFont="1" applyFill="1" applyBorder="1" applyAlignment="1">
      <alignment horizontal="centerContinuous"/>
    </xf>
    <xf numFmtId="0" fontId="18" fillId="33" borderId="34" xfId="0" applyFont="1" applyFill="1" applyBorder="1"/>
    <xf numFmtId="3" fontId="18" fillId="33" borderId="11" xfId="0" applyNumberFormat="1" applyFont="1" applyFill="1" applyBorder="1" applyAlignment="1">
      <alignment horizontal="center"/>
    </xf>
    <xf numFmtId="3" fontId="18" fillId="33" borderId="26" xfId="0" applyNumberFormat="1" applyFont="1" applyFill="1" applyBorder="1" applyAlignment="1">
      <alignment horizontal="center"/>
    </xf>
    <xf numFmtId="0" fontId="16" fillId="33" borderId="21" xfId="0" applyFont="1" applyFill="1" applyBorder="1" applyAlignment="1">
      <alignment horizontal="center"/>
    </xf>
    <xf numFmtId="0" fontId="16" fillId="33" borderId="22" xfId="0" applyFont="1" applyFill="1" applyBorder="1" applyAlignment="1">
      <alignment horizontal="center"/>
    </xf>
    <xf numFmtId="0" fontId="18" fillId="33" borderId="51" xfId="0" applyFont="1" applyFill="1" applyBorder="1"/>
    <xf numFmtId="3" fontId="22" fillId="33" borderId="18" xfId="0" applyNumberFormat="1" applyFont="1" applyFill="1" applyBorder="1" applyAlignment="1">
      <alignment horizontal="center"/>
    </xf>
    <xf numFmtId="3" fontId="18" fillId="33" borderId="27" xfId="0" applyNumberFormat="1" applyFont="1" applyFill="1" applyBorder="1" applyAlignment="1">
      <alignment horizontal="center"/>
    </xf>
    <xf numFmtId="0" fontId="16" fillId="33" borderId="20" xfId="0" applyFont="1" applyFill="1" applyBorder="1"/>
    <xf numFmtId="173" fontId="16" fillId="33" borderId="21" xfId="151" applyNumberFormat="1" applyFont="1" applyFill="1" applyBorder="1" applyAlignment="1">
      <alignment horizontal="center"/>
    </xf>
    <xf numFmtId="0" fontId="23" fillId="33" borderId="31" xfId="0" applyFont="1" applyFill="1" applyBorder="1"/>
    <xf numFmtId="3" fontId="23" fillId="33" borderId="77" xfId="0" applyNumberFormat="1" applyFont="1" applyFill="1" applyBorder="1" applyAlignment="1">
      <alignment horizontal="center"/>
    </xf>
    <xf numFmtId="3" fontId="23" fillId="33" borderId="39" xfId="0" applyNumberFormat="1" applyFont="1" applyFill="1" applyBorder="1" applyAlignment="1">
      <alignment horizontal="center"/>
    </xf>
    <xf numFmtId="0" fontId="66" fillId="33" borderId="22" xfId="0" applyFont="1" applyFill="1" applyBorder="1" applyAlignment="1">
      <alignment horizontal="center" vertical="center" wrapText="1"/>
    </xf>
    <xf numFmtId="0" fontId="66" fillId="33" borderId="51" xfId="0" applyFont="1" applyFill="1" applyBorder="1" applyAlignment="1">
      <alignment horizontal="center" vertical="center" wrapText="1"/>
    </xf>
    <xf numFmtId="0" fontId="18" fillId="33" borderId="18" xfId="0" applyFont="1" applyFill="1" applyBorder="1" applyAlignment="1">
      <alignment horizontal="center" vertical="center" wrapText="1"/>
    </xf>
    <xf numFmtId="0" fontId="18" fillId="33" borderId="27" xfId="0" applyFont="1" applyFill="1" applyBorder="1" applyAlignment="1">
      <alignment horizontal="center" vertical="center" wrapText="1"/>
    </xf>
    <xf numFmtId="0" fontId="66" fillId="33" borderId="20" xfId="0" applyFont="1" applyFill="1" applyBorder="1" applyAlignment="1">
      <alignment horizontal="center" vertical="center" wrapText="1"/>
    </xf>
    <xf numFmtId="0" fontId="16" fillId="33" borderId="34" xfId="0" applyFont="1" applyFill="1" applyBorder="1"/>
    <xf numFmtId="3" fontId="16" fillId="33" borderId="76" xfId="0" applyNumberFormat="1" applyFont="1" applyFill="1" applyBorder="1" applyAlignment="1">
      <alignment horizontal="center"/>
    </xf>
    <xf numFmtId="3" fontId="16" fillId="33" borderId="30" xfId="0" applyNumberFormat="1" applyFont="1" applyFill="1" applyBorder="1" applyAlignment="1">
      <alignment horizontal="center"/>
    </xf>
    <xf numFmtId="0" fontId="26" fillId="33" borderId="16" xfId="0" applyFont="1" applyFill="1" applyBorder="1" applyAlignment="1">
      <alignment horizontal="left"/>
    </xf>
    <xf numFmtId="3" fontId="16" fillId="33" borderId="0" xfId="49" applyNumberFormat="1" applyFont="1" applyFill="1" applyBorder="1"/>
    <xf numFmtId="3" fontId="16" fillId="33" borderId="0" xfId="0" applyNumberFormat="1" applyFont="1" applyFill="1" applyBorder="1" applyAlignment="1">
      <alignment horizontal="centerContinuous"/>
    </xf>
    <xf numFmtId="3" fontId="16" fillId="33" borderId="0" xfId="49" applyNumberFormat="1" applyFont="1" applyFill="1"/>
    <xf numFmtId="3" fontId="16" fillId="0" borderId="18" xfId="0" applyNumberFormat="1" applyFont="1" applyFill="1" applyBorder="1"/>
    <xf numFmtId="3" fontId="16" fillId="0" borderId="10" xfId="0" applyNumberFormat="1" applyFont="1" applyFill="1" applyBorder="1"/>
    <xf numFmtId="3" fontId="18" fillId="0" borderId="10" xfId="0" applyNumberFormat="1" applyFont="1" applyFill="1" applyBorder="1"/>
    <xf numFmtId="3" fontId="23" fillId="0" borderId="10" xfId="0" applyNumberFormat="1" applyFont="1" applyFill="1" applyBorder="1"/>
    <xf numFmtId="3" fontId="22" fillId="0" borderId="10" xfId="0" applyNumberFormat="1" applyFont="1" applyFill="1" applyBorder="1"/>
    <xf numFmtId="3" fontId="16" fillId="0" borderId="14" xfId="0" applyNumberFormat="1" applyFont="1" applyFill="1" applyBorder="1"/>
    <xf numFmtId="3" fontId="18" fillId="0" borderId="10" xfId="0" applyNumberFormat="1" applyFont="1" applyFill="1" applyBorder="1" applyAlignment="1">
      <alignment horizontal="centerContinuous" vertical="center" wrapText="1"/>
    </xf>
    <xf numFmtId="3" fontId="16" fillId="0" borderId="18" xfId="0" applyNumberFormat="1" applyFont="1" applyFill="1" applyBorder="1" applyAlignment="1">
      <alignment horizontal="right" vertical="center" wrapText="1"/>
    </xf>
    <xf numFmtId="3" fontId="16" fillId="33" borderId="71" xfId="0" applyNumberFormat="1" applyFont="1" applyFill="1" applyBorder="1" applyAlignment="1">
      <alignment horizontal="center"/>
    </xf>
    <xf numFmtId="0" fontId="16" fillId="33" borderId="35" xfId="0" applyFont="1" applyFill="1" applyBorder="1"/>
    <xf numFmtId="3" fontId="18" fillId="33" borderId="71" xfId="0" applyNumberFormat="1" applyFont="1" applyFill="1" applyBorder="1" applyAlignment="1">
      <alignment horizontal="center"/>
    </xf>
    <xf numFmtId="0" fontId="24" fillId="33" borderId="0" xfId="113" applyFont="1" applyFill="1" applyBorder="1" applyAlignment="1">
      <alignment horizontal="center"/>
    </xf>
    <xf numFmtId="0" fontId="24" fillId="33" borderId="16" xfId="113" applyFont="1" applyFill="1" applyBorder="1" applyAlignment="1">
      <alignment horizontal="center"/>
    </xf>
    <xf numFmtId="0" fontId="47" fillId="33" borderId="0" xfId="125" applyFont="1" applyFill="1" applyAlignment="1">
      <alignment horizontal="center" vertical="center" wrapText="1"/>
    </xf>
    <xf numFmtId="0" fontId="47" fillId="33" borderId="0" xfId="125" applyFont="1" applyFill="1" applyBorder="1" applyAlignment="1">
      <alignment horizontal="justify" vertical="justify" wrapText="1"/>
    </xf>
    <xf numFmtId="0" fontId="42" fillId="33" borderId="0" xfId="0" applyFont="1" applyFill="1" applyBorder="1" applyAlignment="1">
      <alignment horizontal="center" vertical="center"/>
    </xf>
    <xf numFmtId="0" fontId="44" fillId="33" borderId="0" xfId="0" applyFont="1" applyFill="1" applyBorder="1" applyAlignment="1">
      <alignment horizontal="center" vertical="center"/>
    </xf>
    <xf numFmtId="0" fontId="18" fillId="33" borderId="52" xfId="0" applyFont="1" applyFill="1" applyBorder="1" applyAlignment="1">
      <alignment horizontal="center" vertical="center"/>
    </xf>
    <xf numFmtId="0" fontId="18" fillId="33" borderId="53" xfId="0" applyFont="1" applyFill="1" applyBorder="1" applyAlignment="1">
      <alignment horizontal="center" vertical="center"/>
    </xf>
    <xf numFmtId="0" fontId="18" fillId="33" borderId="54" xfId="0" applyFont="1" applyFill="1" applyBorder="1" applyAlignment="1">
      <alignment horizontal="center" vertical="center"/>
    </xf>
    <xf numFmtId="0" fontId="18" fillId="33" borderId="65" xfId="0" applyFont="1" applyFill="1" applyBorder="1" applyAlignment="1">
      <alignment horizontal="center" vertical="center"/>
    </xf>
    <xf numFmtId="0" fontId="16" fillId="33" borderId="0" xfId="0" applyFont="1" applyFill="1" applyAlignment="1">
      <alignment horizontal="left" vertical="center"/>
    </xf>
    <xf numFmtId="0" fontId="18" fillId="33" borderId="20" xfId="0" applyFont="1" applyFill="1" applyBorder="1" applyAlignment="1">
      <alignment horizontal="center" vertical="center"/>
    </xf>
    <xf numFmtId="0" fontId="18" fillId="33" borderId="22" xfId="0" applyFont="1" applyFill="1" applyBorder="1" applyAlignment="1">
      <alignment horizontal="center" vertical="center"/>
    </xf>
    <xf numFmtId="0" fontId="16" fillId="33" borderId="13" xfId="0" applyFont="1" applyFill="1" applyBorder="1" applyAlignment="1">
      <alignment horizontal="center" vertical="center"/>
    </xf>
    <xf numFmtId="0" fontId="16" fillId="33" borderId="16" xfId="0" applyFont="1" applyFill="1" applyBorder="1" applyAlignment="1">
      <alignment horizontal="center" vertical="center"/>
    </xf>
    <xf numFmtId="0" fontId="16" fillId="33" borderId="19" xfId="0" applyFont="1" applyFill="1" applyBorder="1" applyAlignment="1">
      <alignment horizontal="center" vertical="center"/>
    </xf>
    <xf numFmtId="0" fontId="16" fillId="33" borderId="62" xfId="0" applyFont="1" applyFill="1" applyBorder="1" applyAlignment="1">
      <alignment horizontal="center" vertical="center"/>
    </xf>
    <xf numFmtId="0" fontId="18" fillId="33" borderId="0" xfId="0" applyFont="1" applyFill="1" applyAlignment="1">
      <alignment horizontal="center" vertical="center"/>
    </xf>
    <xf numFmtId="3" fontId="18" fillId="33" borderId="56" xfId="0" applyNumberFormat="1" applyFont="1" applyFill="1" applyBorder="1" applyAlignment="1">
      <alignment horizontal="center" vertical="center"/>
    </xf>
    <xf numFmtId="3" fontId="18" fillId="33" borderId="30" xfId="0" applyNumberFormat="1" applyFont="1" applyFill="1" applyBorder="1" applyAlignment="1">
      <alignment horizontal="center" vertical="center"/>
    </xf>
    <xf numFmtId="0" fontId="16" fillId="33" borderId="0" xfId="0" applyFont="1" applyFill="1" applyAlignment="1">
      <alignment horizontal="center"/>
    </xf>
    <xf numFmtId="0" fontId="18" fillId="33" borderId="0" xfId="0" applyFont="1" applyFill="1" applyAlignment="1">
      <alignment horizontal="center"/>
    </xf>
    <xf numFmtId="0" fontId="26" fillId="33" borderId="18" xfId="0" applyFont="1" applyFill="1" applyBorder="1" applyAlignment="1">
      <alignment horizontal="left"/>
    </xf>
    <xf numFmtId="0" fontId="26" fillId="33" borderId="0" xfId="0" applyFont="1" applyFill="1" applyBorder="1" applyAlignment="1">
      <alignment horizontal="left"/>
    </xf>
    <xf numFmtId="0" fontId="18" fillId="33" borderId="64" xfId="0" applyFont="1" applyFill="1" applyBorder="1" applyAlignment="1">
      <alignment horizontal="center" vertical="center"/>
    </xf>
    <xf numFmtId="0" fontId="18" fillId="33" borderId="55" xfId="0" applyFont="1" applyFill="1" applyBorder="1" applyAlignment="1">
      <alignment horizontal="center" vertical="center"/>
    </xf>
    <xf numFmtId="3" fontId="18" fillId="33" borderId="47" xfId="0" applyNumberFormat="1" applyFont="1" applyFill="1" applyBorder="1" applyAlignment="1">
      <alignment horizontal="center" vertical="center"/>
    </xf>
    <xf numFmtId="3" fontId="18" fillId="33" borderId="42" xfId="0" applyNumberFormat="1" applyFont="1" applyFill="1" applyBorder="1" applyAlignment="1">
      <alignment horizontal="center" vertical="center"/>
    </xf>
    <xf numFmtId="0" fontId="18" fillId="33" borderId="47" xfId="0" applyFont="1" applyFill="1" applyBorder="1" applyAlignment="1">
      <alignment horizontal="center" vertical="center"/>
    </xf>
    <xf numFmtId="0" fontId="18" fillId="33" borderId="42" xfId="0" applyFont="1" applyFill="1" applyBorder="1" applyAlignment="1">
      <alignment horizontal="center" vertical="center"/>
    </xf>
    <xf numFmtId="0" fontId="27" fillId="33" borderId="0" xfId="0" applyFont="1" applyFill="1" applyAlignment="1">
      <alignment horizontal="center"/>
    </xf>
    <xf numFmtId="0" fontId="21" fillId="33" borderId="0" xfId="0" applyFont="1" applyFill="1" applyAlignment="1">
      <alignment horizontal="center"/>
    </xf>
    <xf numFmtId="0" fontId="49" fillId="33" borderId="0" xfId="0" applyFont="1" applyFill="1" applyAlignment="1">
      <alignment horizontal="center"/>
    </xf>
    <xf numFmtId="0" fontId="18" fillId="33" borderId="64" xfId="0" applyFont="1" applyFill="1" applyBorder="1" applyAlignment="1">
      <alignment horizontal="center"/>
    </xf>
    <xf numFmtId="0" fontId="18" fillId="33" borderId="55" xfId="0" applyFont="1" applyFill="1" applyBorder="1" applyAlignment="1">
      <alignment horizontal="center"/>
    </xf>
    <xf numFmtId="0" fontId="18" fillId="33" borderId="47" xfId="0" applyFont="1" applyFill="1" applyBorder="1" applyAlignment="1">
      <alignment horizontal="center" vertical="center" wrapText="1"/>
    </xf>
    <xf numFmtId="0" fontId="18" fillId="33" borderId="42" xfId="0" applyFont="1" applyFill="1" applyBorder="1" applyAlignment="1">
      <alignment horizontal="center" vertical="center" wrapText="1"/>
    </xf>
    <xf numFmtId="3" fontId="18" fillId="33" borderId="56" xfId="0" applyNumberFormat="1" applyFont="1" applyFill="1" applyBorder="1" applyAlignment="1">
      <alignment horizontal="center" vertical="center" wrapText="1"/>
    </xf>
    <xf numFmtId="3" fontId="18" fillId="33" borderId="30" xfId="0" applyNumberFormat="1" applyFont="1" applyFill="1" applyBorder="1" applyAlignment="1">
      <alignment horizontal="center" vertical="center" wrapText="1"/>
    </xf>
    <xf numFmtId="3" fontId="16" fillId="33" borderId="0" xfId="39" applyNumberFormat="1" applyFont="1" applyFill="1" applyBorder="1" applyAlignment="1">
      <alignment horizontal="left"/>
    </xf>
    <xf numFmtId="0" fontId="23" fillId="33" borderId="0" xfId="39" applyFont="1" applyFill="1" applyAlignment="1">
      <alignment horizontal="center"/>
    </xf>
    <xf numFmtId="0" fontId="16" fillId="33" borderId="0" xfId="39" applyFont="1" applyFill="1" applyAlignment="1">
      <alignment horizontal="center"/>
    </xf>
    <xf numFmtId="0" fontId="21" fillId="33" borderId="0" xfId="39" applyFont="1" applyFill="1" applyAlignment="1">
      <alignment horizontal="center"/>
    </xf>
    <xf numFmtId="3" fontId="22" fillId="33" borderId="52" xfId="0" applyNumberFormat="1" applyFont="1" applyFill="1" applyBorder="1" applyAlignment="1">
      <alignment horizontal="center"/>
    </xf>
    <xf numFmtId="3" fontId="22" fillId="33" borderId="53" xfId="0" applyNumberFormat="1" applyFont="1" applyFill="1" applyBorder="1" applyAlignment="1">
      <alignment horizontal="center"/>
    </xf>
    <xf numFmtId="3" fontId="22" fillId="33" borderId="54" xfId="0" applyNumberFormat="1" applyFont="1" applyFill="1" applyBorder="1" applyAlignment="1">
      <alignment horizontal="center"/>
    </xf>
    <xf numFmtId="0" fontId="18" fillId="33" borderId="68" xfId="0" applyFont="1" applyFill="1" applyBorder="1" applyAlignment="1">
      <alignment horizontal="center"/>
    </xf>
    <xf numFmtId="0" fontId="18" fillId="33" borderId="73" xfId="0" applyFont="1" applyFill="1" applyBorder="1" applyAlignment="1">
      <alignment horizontal="center"/>
    </xf>
    <xf numFmtId="3" fontId="22" fillId="33" borderId="20" xfId="0" applyNumberFormat="1" applyFont="1" applyFill="1" applyBorder="1" applyAlignment="1">
      <alignment horizontal="center"/>
    </xf>
    <xf numFmtId="3" fontId="22" fillId="33" borderId="21" xfId="0" applyNumberFormat="1" applyFont="1" applyFill="1" applyBorder="1" applyAlignment="1">
      <alignment horizontal="center"/>
    </xf>
    <xf numFmtId="3" fontId="22" fillId="33" borderId="22" xfId="0" applyNumberFormat="1" applyFont="1" applyFill="1" applyBorder="1" applyAlignment="1">
      <alignment horizontal="center"/>
    </xf>
    <xf numFmtId="0" fontId="16" fillId="32" borderId="0" xfId="0" applyFont="1" applyFill="1" applyBorder="1" applyAlignment="1">
      <alignment horizontal="center"/>
    </xf>
    <xf numFmtId="0" fontId="21" fillId="32" borderId="0" xfId="0" applyFont="1" applyFill="1" applyBorder="1" applyAlignment="1">
      <alignment horizontal="center"/>
    </xf>
    <xf numFmtId="0" fontId="27" fillId="32" borderId="0" xfId="0" applyFont="1" applyFill="1" applyBorder="1" applyAlignment="1">
      <alignment horizontal="center"/>
    </xf>
    <xf numFmtId="0" fontId="16" fillId="33" borderId="0" xfId="0" applyFont="1" applyFill="1" applyAlignment="1">
      <alignment horizontal="justify" vertical="justify" wrapText="1"/>
    </xf>
    <xf numFmtId="0" fontId="16" fillId="0" borderId="0" xfId="0" applyFont="1" applyAlignment="1">
      <alignment horizontal="center"/>
    </xf>
    <xf numFmtId="0" fontId="24" fillId="0" borderId="0" xfId="0" applyFont="1" applyAlignment="1">
      <alignment horizontal="center"/>
    </xf>
    <xf numFmtId="0" fontId="16" fillId="0" borderId="0" xfId="0" applyFont="1" applyAlignment="1">
      <alignment horizontal="justify" vertical="justify" wrapText="1"/>
    </xf>
    <xf numFmtId="0" fontId="38" fillId="0" borderId="0" xfId="0" applyFont="1" applyAlignment="1">
      <alignment horizontal="justify" vertical="justify" wrapText="1"/>
    </xf>
    <xf numFmtId="0" fontId="27" fillId="0" borderId="0" xfId="0" applyFont="1" applyAlignment="1">
      <alignment horizontal="center"/>
    </xf>
    <xf numFmtId="0" fontId="21" fillId="0" borderId="0" xfId="0" applyFont="1" applyAlignment="1">
      <alignment horizontal="center"/>
    </xf>
    <xf numFmtId="0" fontId="34" fillId="33" borderId="0" xfId="0" applyFont="1" applyFill="1" applyAlignment="1">
      <alignment horizontal="justify" vertical="justify" wrapText="1"/>
    </xf>
    <xf numFmtId="0" fontId="36" fillId="0" borderId="0" xfId="0" applyFont="1" applyAlignment="1">
      <alignment horizontal="center"/>
    </xf>
    <xf numFmtId="0" fontId="16" fillId="0" borderId="0" xfId="0" applyFont="1" applyAlignment="1">
      <alignment horizontal="left" wrapText="1"/>
    </xf>
    <xf numFmtId="0" fontId="22" fillId="33" borderId="20" xfId="0" applyFont="1" applyFill="1" applyBorder="1" applyAlignment="1">
      <alignment horizontal="center"/>
    </xf>
    <xf numFmtId="0" fontId="22" fillId="33" borderId="22" xfId="0" applyFont="1" applyFill="1" applyBorder="1" applyAlignment="1">
      <alignment horizontal="center"/>
    </xf>
    <xf numFmtId="0" fontId="22" fillId="33" borderId="52" xfId="0" applyFont="1" applyFill="1" applyBorder="1" applyAlignment="1">
      <alignment horizontal="center"/>
    </xf>
    <xf numFmtId="0" fontId="22" fillId="33" borderId="53" xfId="0" applyFont="1" applyFill="1" applyBorder="1" applyAlignment="1">
      <alignment horizontal="center"/>
    </xf>
    <xf numFmtId="0" fontId="18" fillId="33" borderId="45" xfId="0" applyFont="1" applyFill="1" applyBorder="1" applyAlignment="1">
      <alignment horizontal="center"/>
    </xf>
    <xf numFmtId="0" fontId="18" fillId="33" borderId="46" xfId="0" applyFont="1" applyFill="1" applyBorder="1" applyAlignment="1">
      <alignment horizontal="center"/>
    </xf>
    <xf numFmtId="0" fontId="18" fillId="33" borderId="50" xfId="0" applyFont="1" applyFill="1" applyBorder="1" applyAlignment="1">
      <alignment horizontal="center"/>
    </xf>
    <xf numFmtId="0" fontId="18" fillId="33" borderId="31" xfId="0" applyFont="1" applyFill="1" applyBorder="1" applyAlignment="1">
      <alignment horizontal="center"/>
    </xf>
    <xf numFmtId="0" fontId="18" fillId="33" borderId="17" xfId="0" applyFont="1" applyFill="1" applyBorder="1" applyAlignment="1">
      <alignment horizontal="center"/>
    </xf>
    <xf numFmtId="0" fontId="18" fillId="33" borderId="62" xfId="0" applyFont="1" applyFill="1" applyBorder="1" applyAlignment="1">
      <alignment horizontal="center"/>
    </xf>
    <xf numFmtId="0" fontId="22" fillId="33" borderId="0" xfId="0" applyFont="1" applyFill="1" applyAlignment="1">
      <alignment horizontal="left"/>
    </xf>
    <xf numFmtId="0" fontId="21" fillId="33" borderId="25" xfId="0" applyFont="1" applyFill="1" applyBorder="1" applyAlignment="1">
      <alignment horizontal="center" vertical="center"/>
    </xf>
    <xf numFmtId="0" fontId="21" fillId="33" borderId="69" xfId="0" applyFont="1" applyFill="1" applyBorder="1" applyAlignment="1">
      <alignment horizontal="center" vertical="center"/>
    </xf>
    <xf numFmtId="0" fontId="21" fillId="33" borderId="15" xfId="0" applyFont="1" applyFill="1" applyBorder="1" applyAlignment="1">
      <alignment horizontal="center" vertical="center"/>
    </xf>
    <xf numFmtId="0" fontId="18" fillId="33" borderId="13" xfId="0" applyFont="1" applyFill="1" applyBorder="1" applyAlignment="1">
      <alignment horizontal="left" vertical="center"/>
    </xf>
    <xf numFmtId="0" fontId="18" fillId="33" borderId="0" xfId="0" applyFont="1" applyFill="1" applyBorder="1" applyAlignment="1">
      <alignment horizontal="left"/>
    </xf>
    <xf numFmtId="0" fontId="18" fillId="33" borderId="10" xfId="0" applyFont="1" applyFill="1" applyBorder="1" applyAlignment="1">
      <alignment horizontal="center" vertical="center"/>
    </xf>
    <xf numFmtId="0" fontId="18" fillId="33" borderId="10" xfId="0" applyFont="1" applyFill="1" applyBorder="1" applyAlignment="1">
      <alignment horizontal="center" vertical="center" wrapText="1"/>
    </xf>
    <xf numFmtId="0" fontId="22" fillId="33" borderId="25" xfId="0" applyFont="1" applyFill="1" applyBorder="1" applyAlignment="1">
      <alignment horizontal="center"/>
    </xf>
    <xf numFmtId="0" fontId="22" fillId="33" borderId="15" xfId="0" applyFont="1" applyFill="1" applyBorder="1" applyAlignment="1">
      <alignment horizontal="center"/>
    </xf>
    <xf numFmtId="3" fontId="22" fillId="33" borderId="25" xfId="0" applyNumberFormat="1" applyFont="1" applyFill="1" applyBorder="1" applyAlignment="1">
      <alignment horizontal="left"/>
    </xf>
    <xf numFmtId="3" fontId="22" fillId="33" borderId="69" xfId="0" applyNumberFormat="1" applyFont="1" applyFill="1" applyBorder="1" applyAlignment="1">
      <alignment horizontal="left"/>
    </xf>
    <xf numFmtId="3" fontId="22" fillId="33" borderId="15" xfId="0" applyNumberFormat="1" applyFont="1" applyFill="1" applyBorder="1" applyAlignment="1">
      <alignment horizontal="left"/>
    </xf>
    <xf numFmtId="0" fontId="23" fillId="33" borderId="14" xfId="0" applyFont="1" applyFill="1" applyBorder="1" applyAlignment="1">
      <alignment horizontal="center"/>
    </xf>
    <xf numFmtId="0" fontId="23" fillId="33" borderId="24" xfId="0" applyFont="1" applyFill="1" applyBorder="1" applyAlignment="1">
      <alignment horizontal="center"/>
    </xf>
    <xf numFmtId="0" fontId="23" fillId="33" borderId="23" xfId="0" applyFont="1" applyFill="1" applyBorder="1" applyAlignment="1">
      <alignment horizontal="center"/>
    </xf>
    <xf numFmtId="0" fontId="21" fillId="33" borderId="14" xfId="0" applyFont="1" applyFill="1" applyBorder="1" applyAlignment="1">
      <alignment horizontal="center" vertical="center"/>
    </xf>
    <xf numFmtId="0" fontId="21" fillId="33" borderId="24" xfId="0" applyFont="1" applyFill="1" applyBorder="1" applyAlignment="1">
      <alignment horizontal="center" vertical="center"/>
    </xf>
    <xf numFmtId="0" fontId="21" fillId="33" borderId="23" xfId="0" applyFont="1" applyFill="1" applyBorder="1" applyAlignment="1">
      <alignment horizontal="center" vertical="center"/>
    </xf>
    <xf numFmtId="0" fontId="21" fillId="33" borderId="13"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4" fontId="22" fillId="33" borderId="13" xfId="0" applyNumberFormat="1" applyFont="1" applyFill="1" applyBorder="1" applyAlignment="1">
      <alignment horizontal="center" wrapText="1"/>
    </xf>
    <xf numFmtId="4" fontId="22" fillId="33" borderId="0" xfId="0" applyNumberFormat="1" applyFont="1" applyFill="1" applyBorder="1" applyAlignment="1">
      <alignment horizontal="center" wrapText="1"/>
    </xf>
    <xf numFmtId="4" fontId="22" fillId="33" borderId="16" xfId="0" applyNumberFormat="1" applyFont="1" applyFill="1" applyBorder="1" applyAlignment="1">
      <alignment horizontal="center" wrapText="1"/>
    </xf>
    <xf numFmtId="3" fontId="22" fillId="33" borderId="10" xfId="0" applyNumberFormat="1" applyFont="1" applyFill="1" applyBorder="1" applyAlignment="1">
      <alignment horizontal="center" vertical="center"/>
    </xf>
    <xf numFmtId="3" fontId="22" fillId="33" borderId="25" xfId="0" applyNumberFormat="1" applyFont="1" applyFill="1" applyBorder="1" applyAlignment="1">
      <alignment horizontal="center"/>
    </xf>
    <xf numFmtId="3" fontId="22" fillId="33" borderId="69" xfId="0" applyNumberFormat="1" applyFont="1" applyFill="1" applyBorder="1" applyAlignment="1">
      <alignment horizontal="center"/>
    </xf>
    <xf numFmtId="3" fontId="22" fillId="33" borderId="15" xfId="0" applyNumberFormat="1" applyFont="1" applyFill="1" applyBorder="1" applyAlignment="1">
      <alignment horizontal="center"/>
    </xf>
    <xf numFmtId="3" fontId="16" fillId="33" borderId="0" xfId="0" applyNumberFormat="1" applyFont="1" applyFill="1" applyAlignment="1">
      <alignment horizontal="left" vertical="center" wrapText="1"/>
    </xf>
    <xf numFmtId="3" fontId="23" fillId="33" borderId="0" xfId="0" applyNumberFormat="1" applyFont="1" applyFill="1" applyAlignment="1">
      <alignment horizontal="left" vertical="center" wrapText="1"/>
    </xf>
    <xf numFmtId="3" fontId="16" fillId="33" borderId="0" xfId="0" applyNumberFormat="1" applyFont="1" applyFill="1" applyAlignment="1">
      <alignment horizontal="justify" vertical="justify" wrapText="1"/>
    </xf>
    <xf numFmtId="0" fontId="22" fillId="33" borderId="10" xfId="0" applyFont="1" applyFill="1" applyBorder="1" applyAlignment="1">
      <alignment horizontal="center"/>
    </xf>
    <xf numFmtId="3" fontId="22" fillId="33" borderId="25" xfId="0" applyNumberFormat="1" applyFont="1" applyFill="1" applyBorder="1" applyAlignment="1">
      <alignment horizontal="center" vertical="center"/>
    </xf>
    <xf numFmtId="3" fontId="22" fillId="33" borderId="69" xfId="0" applyNumberFormat="1" applyFont="1" applyFill="1" applyBorder="1" applyAlignment="1">
      <alignment horizontal="center" vertical="center"/>
    </xf>
    <xf numFmtId="3" fontId="22" fillId="33" borderId="15" xfId="0" applyNumberFormat="1" applyFont="1" applyFill="1" applyBorder="1" applyAlignment="1">
      <alignment horizontal="center" vertical="center"/>
    </xf>
    <xf numFmtId="3" fontId="16" fillId="33" borderId="25" xfId="0" applyNumberFormat="1" applyFont="1" applyFill="1" applyBorder="1" applyAlignment="1">
      <alignment horizontal="center"/>
    </xf>
    <xf numFmtId="3" fontId="16" fillId="33" borderId="69" xfId="0" applyNumberFormat="1" applyFont="1" applyFill="1" applyBorder="1" applyAlignment="1">
      <alignment horizontal="center"/>
    </xf>
    <xf numFmtId="3" fontId="16" fillId="33" borderId="15" xfId="0" applyNumberFormat="1" applyFont="1" applyFill="1" applyBorder="1" applyAlignment="1">
      <alignment horizontal="center"/>
    </xf>
    <xf numFmtId="3" fontId="16" fillId="33" borderId="12" xfId="0" applyNumberFormat="1" applyFont="1" applyFill="1" applyBorder="1" applyAlignment="1">
      <alignment horizontal="center"/>
    </xf>
    <xf numFmtId="3" fontId="16" fillId="33" borderId="14" xfId="0" applyNumberFormat="1" applyFont="1" applyFill="1" applyBorder="1" applyAlignment="1">
      <alignment horizontal="center"/>
    </xf>
    <xf numFmtId="3" fontId="16" fillId="33" borderId="24" xfId="0" applyNumberFormat="1" applyFont="1" applyFill="1" applyBorder="1" applyAlignment="1">
      <alignment horizontal="center"/>
    </xf>
    <xf numFmtId="3" fontId="16" fillId="33" borderId="23" xfId="0" applyNumberFormat="1" applyFont="1" applyFill="1" applyBorder="1" applyAlignment="1">
      <alignment horizontal="center"/>
    </xf>
    <xf numFmtId="0" fontId="18" fillId="33" borderId="68" xfId="0" applyFont="1" applyFill="1" applyBorder="1" applyAlignment="1">
      <alignment horizontal="center" vertical="center"/>
    </xf>
    <xf numFmtId="0" fontId="18" fillId="33" borderId="71" xfId="0" applyFont="1" applyFill="1" applyBorder="1" applyAlignment="1">
      <alignment horizontal="center" vertical="center"/>
    </xf>
    <xf numFmtId="0" fontId="21" fillId="33" borderId="64" xfId="0" applyFont="1" applyFill="1" applyBorder="1" applyAlignment="1">
      <alignment horizontal="center"/>
    </xf>
    <xf numFmtId="0" fontId="21" fillId="33" borderId="47" xfId="0" applyFont="1" applyFill="1" applyBorder="1" applyAlignment="1">
      <alignment horizontal="center"/>
    </xf>
    <xf numFmtId="0" fontId="21" fillId="33" borderId="56" xfId="0" applyFont="1" applyFill="1" applyBorder="1" applyAlignment="1">
      <alignment horizontal="center"/>
    </xf>
    <xf numFmtId="0" fontId="16" fillId="33" borderId="28" xfId="0" applyFont="1" applyFill="1" applyBorder="1" applyAlignment="1">
      <alignment horizontal="left"/>
    </xf>
    <xf numFmtId="0" fontId="16" fillId="33" borderId="0" xfId="0" applyFont="1" applyFill="1" applyBorder="1" applyAlignment="1">
      <alignment horizontal="left"/>
    </xf>
    <xf numFmtId="0" fontId="22" fillId="33" borderId="52" xfId="0" applyFont="1" applyFill="1" applyBorder="1" applyAlignment="1">
      <alignment horizontal="center" vertical="center"/>
    </xf>
    <xf numFmtId="0" fontId="22" fillId="33" borderId="54" xfId="0" applyFont="1" applyFill="1" applyBorder="1" applyAlignment="1">
      <alignment horizontal="center" vertical="center"/>
    </xf>
    <xf numFmtId="0" fontId="18" fillId="33" borderId="45" xfId="0" applyFont="1" applyFill="1" applyBorder="1" applyAlignment="1">
      <alignment horizontal="center" vertical="center" wrapText="1"/>
    </xf>
    <xf numFmtId="0" fontId="18" fillId="33" borderId="46" xfId="0" applyFont="1" applyFill="1" applyBorder="1" applyAlignment="1">
      <alignment horizontal="center" vertical="center" wrapText="1"/>
    </xf>
    <xf numFmtId="0" fontId="18" fillId="33" borderId="48" xfId="0" applyFont="1" applyFill="1" applyBorder="1" applyAlignment="1">
      <alignment horizontal="center"/>
    </xf>
    <xf numFmtId="0" fontId="18" fillId="33" borderId="58" xfId="0" applyFont="1" applyFill="1" applyBorder="1" applyAlignment="1">
      <alignment horizontal="center"/>
    </xf>
    <xf numFmtId="0" fontId="17" fillId="33" borderId="0" xfId="0" applyFont="1" applyFill="1" applyBorder="1" applyAlignment="1">
      <alignment horizontal="justify"/>
    </xf>
    <xf numFmtId="0" fontId="23" fillId="33" borderId="74" xfId="0" applyFont="1" applyFill="1" applyBorder="1" applyAlignment="1">
      <alignment horizontal="center"/>
    </xf>
    <xf numFmtId="0" fontId="23" fillId="33" borderId="75" xfId="0" applyFont="1" applyFill="1" applyBorder="1" applyAlignment="1">
      <alignment horizontal="center"/>
    </xf>
    <xf numFmtId="0" fontId="67" fillId="33" borderId="45" xfId="0" applyFont="1" applyFill="1" applyBorder="1" applyAlignment="1">
      <alignment horizontal="center" vertical="center" wrapText="1"/>
    </xf>
    <xf numFmtId="0" fontId="67" fillId="33" borderId="46" xfId="0" applyFont="1" applyFill="1" applyBorder="1" applyAlignment="1">
      <alignment horizontal="center" vertical="center" wrapText="1"/>
    </xf>
    <xf numFmtId="0" fontId="67" fillId="33" borderId="61" xfId="0" applyFont="1" applyFill="1" applyBorder="1" applyAlignment="1">
      <alignment horizontal="center" vertical="center" wrapText="1"/>
    </xf>
    <xf numFmtId="0" fontId="18" fillId="33" borderId="52" xfId="0" applyFont="1" applyFill="1" applyBorder="1" applyAlignment="1">
      <alignment horizontal="center" vertical="center" wrapText="1"/>
    </xf>
    <xf numFmtId="0" fontId="18" fillId="33" borderId="53" xfId="0" applyFont="1" applyFill="1" applyBorder="1" applyAlignment="1">
      <alignment horizontal="center" vertical="center" wrapText="1"/>
    </xf>
    <xf numFmtId="0" fontId="18" fillId="33" borderId="57" xfId="0" applyFont="1" applyFill="1" applyBorder="1" applyAlignment="1">
      <alignment horizontal="center" vertical="center" wrapText="1"/>
    </xf>
    <xf numFmtId="0" fontId="16" fillId="33" borderId="52" xfId="0" applyFont="1" applyFill="1" applyBorder="1" applyAlignment="1">
      <alignment horizontal="center"/>
    </xf>
    <xf numFmtId="0" fontId="16" fillId="33" borderId="53" xfId="0" applyFont="1" applyFill="1" applyBorder="1" applyAlignment="1">
      <alignment horizontal="center"/>
    </xf>
    <xf numFmtId="0" fontId="16" fillId="33" borderId="57" xfId="0" applyFont="1" applyFill="1" applyBorder="1" applyAlignment="1">
      <alignment horizontal="center"/>
    </xf>
    <xf numFmtId="0" fontId="22" fillId="33" borderId="13" xfId="0" applyFont="1" applyFill="1" applyBorder="1" applyAlignment="1">
      <alignment horizontal="center" vertical="center"/>
    </xf>
    <xf numFmtId="0" fontId="22" fillId="33" borderId="0" xfId="0" applyFont="1" applyFill="1" applyBorder="1" applyAlignment="1">
      <alignment horizontal="center" vertical="center"/>
    </xf>
    <xf numFmtId="0" fontId="22" fillId="33" borderId="19" xfId="0" applyFont="1" applyFill="1" applyBorder="1" applyAlignment="1">
      <alignment horizontal="center" vertical="center"/>
    </xf>
    <xf numFmtId="0" fontId="22" fillId="33" borderId="17" xfId="0" applyFont="1" applyFill="1" applyBorder="1" applyAlignment="1">
      <alignment horizontal="center" vertical="center"/>
    </xf>
    <xf numFmtId="0" fontId="16" fillId="33" borderId="39" xfId="0" applyFont="1" applyFill="1" applyBorder="1" applyAlignment="1">
      <alignment horizontal="left"/>
    </xf>
    <xf numFmtId="0" fontId="18" fillId="33" borderId="52" xfId="0" applyFont="1" applyFill="1" applyBorder="1" applyAlignment="1">
      <alignment horizontal="center"/>
    </xf>
    <xf numFmtId="0" fontId="18" fillId="33" borderId="57" xfId="0" applyFont="1" applyFill="1" applyBorder="1" applyAlignment="1">
      <alignment horizontal="center"/>
    </xf>
    <xf numFmtId="0" fontId="18" fillId="33" borderId="54" xfId="0" applyFont="1" applyFill="1" applyBorder="1" applyAlignment="1">
      <alignment horizontal="center"/>
    </xf>
    <xf numFmtId="0" fontId="22" fillId="33" borderId="57" xfId="0" applyFont="1" applyFill="1" applyBorder="1" applyAlignment="1">
      <alignment horizontal="center"/>
    </xf>
    <xf numFmtId="0" fontId="16" fillId="33" borderId="48" xfId="0" applyFont="1" applyFill="1" applyBorder="1" applyAlignment="1">
      <alignment horizontal="left"/>
    </xf>
    <xf numFmtId="0" fontId="16" fillId="33" borderId="59" xfId="0" applyFont="1" applyFill="1" applyBorder="1" applyAlignment="1">
      <alignment horizontal="left"/>
    </xf>
  </cellXfs>
  <cellStyles count="984">
    <cellStyle name="20% - Énfasis1" xfId="16" builtinId="30" customBuiltin="1"/>
    <cellStyle name="20% - Énfasis2" xfId="20" builtinId="34" customBuiltin="1"/>
    <cellStyle name="20% - Énfasis3" xfId="24" builtinId="38" customBuiltin="1"/>
    <cellStyle name="20% - Énfasis4" xfId="28" builtinId="42" customBuiltin="1"/>
    <cellStyle name="20% - Énfasis5" xfId="32" builtinId="46" customBuiltin="1"/>
    <cellStyle name="20% - Énfasis6" xfId="36" builtinId="50" customBuiltin="1"/>
    <cellStyle name="40% - Énfasis1" xfId="17" builtinId="31" customBuiltin="1"/>
    <cellStyle name="40% - Énfasis2" xfId="21" builtinId="35" customBuiltin="1"/>
    <cellStyle name="40% - Énfasis3" xfId="25" builtinId="39" customBuiltin="1"/>
    <cellStyle name="40% - Énfasis4" xfId="29" builtinId="43" customBuiltin="1"/>
    <cellStyle name="40% - Énfasis5" xfId="33" builtinId="47" customBuiltin="1"/>
    <cellStyle name="40% - Énfasis6" xfId="37" builtinId="51" customBuiltin="1"/>
    <cellStyle name="60% - Énfasis1" xfId="18" builtinId="32" customBuiltin="1"/>
    <cellStyle name="60% - Énfasis1 2" xfId="401" xr:uid="{00000000-0005-0000-0000-00000D000000}"/>
    <cellStyle name="60% - Énfasis2" xfId="22" builtinId="36" customBuiltin="1"/>
    <cellStyle name="60% - Énfasis2 2" xfId="402" xr:uid="{00000000-0005-0000-0000-00000F000000}"/>
    <cellStyle name="60% - Énfasis3" xfId="26" builtinId="40" customBuiltin="1"/>
    <cellStyle name="60% - Énfasis3 2" xfId="403" xr:uid="{00000000-0005-0000-0000-000011000000}"/>
    <cellStyle name="60% - Énfasis4" xfId="30" builtinId="44" customBuiltin="1"/>
    <cellStyle name="60% - Énfasis4 2" xfId="404" xr:uid="{00000000-0005-0000-0000-000013000000}"/>
    <cellStyle name="60% - Énfasis5" xfId="34" builtinId="48" customBuiltin="1"/>
    <cellStyle name="60% - Énfasis5 2" xfId="405" xr:uid="{00000000-0005-0000-0000-000015000000}"/>
    <cellStyle name="60% - Énfasis6" xfId="38" builtinId="52" customBuiltin="1"/>
    <cellStyle name="60% - Énfasis6 2" xfId="406" xr:uid="{00000000-0005-0000-0000-000017000000}"/>
    <cellStyle name="Bueno" xfId="154" builtinId="26" customBuiltin="1"/>
    <cellStyle name="Cálculo" xfId="9" builtinId="22" customBuiltin="1"/>
    <cellStyle name="Celda de comprobación" xfId="11" builtinId="23" customBuiltin="1"/>
    <cellStyle name="Celda vinculada" xfId="10" builtinId="24" customBuiltin="1"/>
    <cellStyle name="Comma" xfId="343" xr:uid="{00000000-0005-0000-0000-00001C000000}"/>
    <cellStyle name="Comma 2" xfId="557" xr:uid="{00000000-0005-0000-0000-00001D000000}"/>
    <cellStyle name="Comma 2 2" xfId="685" xr:uid="{00000000-0005-0000-0000-00001E000000}"/>
    <cellStyle name="Comma 2 2 2" xfId="967" xr:uid="{00000000-0005-0000-0000-00001F000000}"/>
    <cellStyle name="Comma 2 3" xfId="839" xr:uid="{00000000-0005-0000-0000-000020000000}"/>
    <cellStyle name="Comma 4 2" xfId="226" xr:uid="{00000000-0005-0000-0000-000021000000}"/>
    <cellStyle name="Comma 4 2 2" xfId="276" xr:uid="{00000000-0005-0000-0000-000022000000}"/>
    <cellStyle name="Comma 4 2 2 2" xfId="312" xr:uid="{00000000-0005-0000-0000-000023000000}"/>
    <cellStyle name="Comma 4 2 2 2 2" xfId="609" xr:uid="{00000000-0005-0000-0000-000024000000}"/>
    <cellStyle name="Comma 4 2 2 2 2 2" xfId="891" xr:uid="{00000000-0005-0000-0000-000025000000}"/>
    <cellStyle name="Comma 4 2 2 2 3" xfId="482" xr:uid="{00000000-0005-0000-0000-000026000000}"/>
    <cellStyle name="Comma 4 2 2 2 4" xfId="766" xr:uid="{00000000-0005-0000-0000-000027000000}"/>
    <cellStyle name="Comma 4 2 2 3" xfId="572" xr:uid="{00000000-0005-0000-0000-000028000000}"/>
    <cellStyle name="Comma 4 2 2 3 2" xfId="854" xr:uid="{00000000-0005-0000-0000-000029000000}"/>
    <cellStyle name="Comma 4 2 2 4" xfId="445" xr:uid="{00000000-0005-0000-0000-00002A000000}"/>
    <cellStyle name="Comma 4 2 2 5" xfId="729" xr:uid="{00000000-0005-0000-0000-00002B000000}"/>
    <cellStyle name="Comma 4 2 3" xfId="295" xr:uid="{00000000-0005-0000-0000-00002C000000}"/>
    <cellStyle name="Comma 4 2 3 2" xfId="591" xr:uid="{00000000-0005-0000-0000-00002D000000}"/>
    <cellStyle name="Comma 4 2 3 2 2" xfId="873" xr:uid="{00000000-0005-0000-0000-00002E000000}"/>
    <cellStyle name="Comma 4 2 3 3" xfId="464" xr:uid="{00000000-0005-0000-0000-00002F000000}"/>
    <cellStyle name="Comma 4 2 3 4" xfId="748" xr:uid="{00000000-0005-0000-0000-000030000000}"/>
    <cellStyle name="Comma 4 2 4" xfId="352" xr:uid="{00000000-0005-0000-0000-000031000000}"/>
    <cellStyle name="Comma 4 2 4 2" xfId="633" xr:uid="{00000000-0005-0000-0000-000032000000}"/>
    <cellStyle name="Comma 4 2 4 2 2" xfId="915" xr:uid="{00000000-0005-0000-0000-000033000000}"/>
    <cellStyle name="Comma 4 2 4 3" xfId="505" xr:uid="{00000000-0005-0000-0000-000034000000}"/>
    <cellStyle name="Comma 4 2 4 4" xfId="789" xr:uid="{00000000-0005-0000-0000-000035000000}"/>
    <cellStyle name="Comma 4 2 5" xfId="386" xr:uid="{00000000-0005-0000-0000-000036000000}"/>
    <cellStyle name="Comma 4 2 5 2" xfId="664" xr:uid="{00000000-0005-0000-0000-000037000000}"/>
    <cellStyle name="Comma 4 2 5 2 2" xfId="946" xr:uid="{00000000-0005-0000-0000-000038000000}"/>
    <cellStyle name="Comma 4 2 5 3" xfId="535" xr:uid="{00000000-0005-0000-0000-000039000000}"/>
    <cellStyle name="Comma 4 2 5 4" xfId="819" xr:uid="{00000000-0005-0000-0000-00003A000000}"/>
    <cellStyle name="Encabezado 1" xfId="153" builtinId="16" customBuiltin="1"/>
    <cellStyle name="Encabezado 4" xfId="4" builtinId="19" customBuiltin="1"/>
    <cellStyle name="Énfasis1" xfId="15" builtinId="29" customBuiltin="1"/>
    <cellStyle name="Énfasis2" xfId="19" builtinId="33" customBuiltin="1"/>
    <cellStyle name="Énfasis3" xfId="23" builtinId="37" customBuiltin="1"/>
    <cellStyle name="Énfasis4" xfId="27" builtinId="41" customBuiltin="1"/>
    <cellStyle name="Énfasis5" xfId="31" builtinId="45" customBuiltin="1"/>
    <cellStyle name="Énfasis6" xfId="35" builtinId="49" customBuiltin="1"/>
    <cellStyle name="Entrada" xfId="7" builtinId="20" customBuiltin="1"/>
    <cellStyle name="Estilo 1" xfId="40" xr:uid="{00000000-0005-0000-0000-000044000000}"/>
    <cellStyle name="Euro" xfId="41" xr:uid="{00000000-0005-0000-0000-000045000000}"/>
    <cellStyle name="Euro 2" xfId="42" xr:uid="{00000000-0005-0000-0000-000046000000}"/>
    <cellStyle name="Euro 2 2" xfId="43" xr:uid="{00000000-0005-0000-0000-000047000000}"/>
    <cellStyle name="Euro 3" xfId="44" xr:uid="{00000000-0005-0000-0000-000048000000}"/>
    <cellStyle name="Euro 4" xfId="45" xr:uid="{00000000-0005-0000-0000-000049000000}"/>
    <cellStyle name="Euro_Form 101 IRACIS  - Valores 2007" xfId="46" xr:uid="{00000000-0005-0000-0000-00004A000000}"/>
    <cellStyle name="Excel Built-in Normal" xfId="47" xr:uid="{00000000-0005-0000-0000-00004B000000}"/>
    <cellStyle name="Excel Built-in Normal 2" xfId="246" xr:uid="{00000000-0005-0000-0000-00004C000000}"/>
    <cellStyle name="Hipervínculo 2" xfId="48" xr:uid="{00000000-0005-0000-0000-00004D000000}"/>
    <cellStyle name="Hipervínculo 2 2" xfId="407" xr:uid="{00000000-0005-0000-0000-00004E000000}"/>
    <cellStyle name="Incorrecto" xfId="5" builtinId="27" customBuiltin="1"/>
    <cellStyle name="Millares" xfId="151" builtinId="3"/>
    <cellStyle name="Millares [0]" xfId="152" builtinId="6"/>
    <cellStyle name="Millares [0] 10" xfId="150" xr:uid="{00000000-0005-0000-0000-000052000000}"/>
    <cellStyle name="Millares [0] 10 2" xfId="649" xr:uid="{00000000-0005-0000-0000-000053000000}"/>
    <cellStyle name="Millares [0] 10 2 2" xfId="931" xr:uid="{00000000-0005-0000-0000-000054000000}"/>
    <cellStyle name="Millares [0] 10 3" xfId="521" xr:uid="{00000000-0005-0000-0000-000055000000}"/>
    <cellStyle name="Millares [0] 10 4" xfId="805" xr:uid="{00000000-0005-0000-0000-000056000000}"/>
    <cellStyle name="Millares [0] 11" xfId="373" xr:uid="{00000000-0005-0000-0000-000057000000}"/>
    <cellStyle name="Millares [0] 11 2" xfId="655" xr:uid="{00000000-0005-0000-0000-000058000000}"/>
    <cellStyle name="Millares [0] 11 2 2" xfId="937" xr:uid="{00000000-0005-0000-0000-000059000000}"/>
    <cellStyle name="Millares [0] 11 3" xfId="527" xr:uid="{00000000-0005-0000-0000-00005A000000}"/>
    <cellStyle name="Millares [0] 11 4" xfId="811" xr:uid="{00000000-0005-0000-0000-00005B000000}"/>
    <cellStyle name="Millares [0] 12" xfId="379" xr:uid="{00000000-0005-0000-0000-00005C000000}"/>
    <cellStyle name="Millares [0] 12 2" xfId="657" xr:uid="{00000000-0005-0000-0000-00005D000000}"/>
    <cellStyle name="Millares [0] 12 2 2" xfId="939" xr:uid="{00000000-0005-0000-0000-00005E000000}"/>
    <cellStyle name="Millares [0] 12 3" xfId="528" xr:uid="{00000000-0005-0000-0000-00005F000000}"/>
    <cellStyle name="Millares [0] 12 4" xfId="812" xr:uid="{00000000-0005-0000-0000-000060000000}"/>
    <cellStyle name="Millares [0] 13" xfId="413" xr:uid="{00000000-0005-0000-0000-000061000000}"/>
    <cellStyle name="Millares [0] 13 2" xfId="680" xr:uid="{00000000-0005-0000-0000-000062000000}"/>
    <cellStyle name="Millares [0] 13 2 2" xfId="962" xr:uid="{00000000-0005-0000-0000-000063000000}"/>
    <cellStyle name="Millares [0] 13 3" xfId="552" xr:uid="{00000000-0005-0000-0000-000064000000}"/>
    <cellStyle name="Millares [0] 13 4" xfId="834" xr:uid="{00000000-0005-0000-0000-000065000000}"/>
    <cellStyle name="Millares [0] 14" xfId="419" xr:uid="{00000000-0005-0000-0000-000066000000}"/>
    <cellStyle name="Millares [0] 14 2" xfId="559" xr:uid="{00000000-0005-0000-0000-000067000000}"/>
    <cellStyle name="Millares [0] 14 3" xfId="841" xr:uid="{00000000-0005-0000-0000-000068000000}"/>
    <cellStyle name="Millares [0] 15" xfId="421" xr:uid="{00000000-0005-0000-0000-000069000000}"/>
    <cellStyle name="Millares [0] 15 2" xfId="684" xr:uid="{00000000-0005-0000-0000-00006A000000}"/>
    <cellStyle name="Millares [0] 15 2 2" xfId="966" xr:uid="{00000000-0005-0000-0000-00006B000000}"/>
    <cellStyle name="Millares [0] 15 3" xfId="556" xr:uid="{00000000-0005-0000-0000-00006C000000}"/>
    <cellStyle name="Millares [0] 15 4" xfId="838" xr:uid="{00000000-0005-0000-0000-00006D000000}"/>
    <cellStyle name="Millares [0] 16" xfId="428" xr:uid="{00000000-0005-0000-0000-00006E000000}"/>
    <cellStyle name="Millares [0] 17" xfId="709" xr:uid="{00000000-0005-0000-0000-00006F000000}"/>
    <cellStyle name="Millares [0] 18" xfId="712" xr:uid="{00000000-0005-0000-0000-000070000000}"/>
    <cellStyle name="Millares [0] 19" xfId="715" xr:uid="{00000000-0005-0000-0000-000071000000}"/>
    <cellStyle name="Millares [0] 2" xfId="51" xr:uid="{00000000-0005-0000-0000-000072000000}"/>
    <cellStyle name="Millares [0] 2 2" xfId="52" xr:uid="{00000000-0005-0000-0000-000073000000}"/>
    <cellStyle name="Millares [0] 2 2 2" xfId="417" xr:uid="{00000000-0005-0000-0000-000074000000}"/>
    <cellStyle name="Millares [0] 2 2 2 2" xfId="682" xr:uid="{00000000-0005-0000-0000-000075000000}"/>
    <cellStyle name="Millares [0] 2 2 2 2 2" xfId="964" xr:uid="{00000000-0005-0000-0000-000076000000}"/>
    <cellStyle name="Millares [0] 2 2 2 3" xfId="554" xr:uid="{00000000-0005-0000-0000-000077000000}"/>
    <cellStyle name="Millares [0] 2 2 2 4" xfId="836" xr:uid="{00000000-0005-0000-0000-000078000000}"/>
    <cellStyle name="Millares [0] 2 2 3" xfId="676" xr:uid="{00000000-0005-0000-0000-000079000000}"/>
    <cellStyle name="Millares [0] 2 2 3 2" xfId="958" xr:uid="{00000000-0005-0000-0000-00007A000000}"/>
    <cellStyle name="Millares [0] 2 2 4" xfId="547" xr:uid="{00000000-0005-0000-0000-00007B000000}"/>
    <cellStyle name="Millares [0] 2 2 5" xfId="831" xr:uid="{00000000-0005-0000-0000-00007C000000}"/>
    <cellStyle name="Millares [0] 2 2 6" xfId="398" xr:uid="{00000000-0005-0000-0000-00007D000000}"/>
    <cellStyle name="Millares [0] 2 3" xfId="53" xr:uid="{00000000-0005-0000-0000-00007E000000}"/>
    <cellStyle name="Millares [0] 2 3 2" xfId="979" xr:uid="{00000000-0005-0000-0000-00007F000000}"/>
    <cellStyle name="Millares [0] 2 4" xfId="253" xr:uid="{00000000-0005-0000-0000-000080000000}"/>
    <cellStyle name="Millares [0] 2 5" xfId="149" xr:uid="{00000000-0005-0000-0000-000081000000}"/>
    <cellStyle name="Millares [0] 20" xfId="717" xr:uid="{00000000-0005-0000-0000-000082000000}"/>
    <cellStyle name="Millares [0] 21" xfId="975" xr:uid="{00000000-0005-0000-0000-000083000000}"/>
    <cellStyle name="Millares [0] 3" xfId="54" xr:uid="{00000000-0005-0000-0000-000084000000}"/>
    <cellStyle name="Millares [0] 3 2" xfId="55" xr:uid="{00000000-0005-0000-0000-000085000000}"/>
    <cellStyle name="Millares [0] 3 2 2" xfId="681" xr:uid="{00000000-0005-0000-0000-000086000000}"/>
    <cellStyle name="Millares [0] 3 2 2 2" xfId="963" xr:uid="{00000000-0005-0000-0000-000087000000}"/>
    <cellStyle name="Millares [0] 3 2 3" xfId="553" xr:uid="{00000000-0005-0000-0000-000088000000}"/>
    <cellStyle name="Millares [0] 3 2 4" xfId="835" xr:uid="{00000000-0005-0000-0000-000089000000}"/>
    <cellStyle name="Millares [0] 3 2 5" xfId="415" xr:uid="{00000000-0005-0000-0000-00008A000000}"/>
    <cellStyle name="Millares [0] 3 3" xfId="233" xr:uid="{00000000-0005-0000-0000-00008B000000}"/>
    <cellStyle name="Millares [0] 4" xfId="56" xr:uid="{00000000-0005-0000-0000-00008C000000}"/>
    <cellStyle name="Millares [0] 4 2" xfId="57" xr:uid="{00000000-0005-0000-0000-00008D000000}"/>
    <cellStyle name="Millares [0] 4 2 2" xfId="606" xr:uid="{00000000-0005-0000-0000-00008E000000}"/>
    <cellStyle name="Millares [0] 4 2 2 2" xfId="888" xr:uid="{00000000-0005-0000-0000-00008F000000}"/>
    <cellStyle name="Millares [0] 4 2 3" xfId="479" xr:uid="{00000000-0005-0000-0000-000090000000}"/>
    <cellStyle name="Millares [0] 4 2 4" xfId="763" xr:uid="{00000000-0005-0000-0000-000091000000}"/>
    <cellStyle name="Millares [0] 4 3" xfId="349" xr:uid="{00000000-0005-0000-0000-000092000000}"/>
    <cellStyle name="Millares [0] 4 3 2" xfId="630" xr:uid="{00000000-0005-0000-0000-000093000000}"/>
    <cellStyle name="Millares [0] 4 3 2 2" xfId="912" xr:uid="{00000000-0005-0000-0000-000094000000}"/>
    <cellStyle name="Millares [0] 4 3 3" xfId="502" xr:uid="{00000000-0005-0000-0000-000095000000}"/>
    <cellStyle name="Millares [0] 4 3 4" xfId="786" xr:uid="{00000000-0005-0000-0000-000096000000}"/>
    <cellStyle name="Millares [0] 4 4" xfId="383" xr:uid="{00000000-0005-0000-0000-000097000000}"/>
    <cellStyle name="Millares [0] 4 4 2" xfId="661" xr:uid="{00000000-0005-0000-0000-000098000000}"/>
    <cellStyle name="Millares [0] 4 4 2 2" xfId="943" xr:uid="{00000000-0005-0000-0000-000099000000}"/>
    <cellStyle name="Millares [0] 4 4 3" xfId="532" xr:uid="{00000000-0005-0000-0000-00009A000000}"/>
    <cellStyle name="Millares [0] 4 4 4" xfId="816" xr:uid="{00000000-0005-0000-0000-00009B000000}"/>
    <cellStyle name="Millares [0] 4 5" xfId="569" xr:uid="{00000000-0005-0000-0000-00009C000000}"/>
    <cellStyle name="Millares [0] 4 5 2" xfId="851" xr:uid="{00000000-0005-0000-0000-00009D000000}"/>
    <cellStyle name="Millares [0] 4 6" xfId="442" xr:uid="{00000000-0005-0000-0000-00009E000000}"/>
    <cellStyle name="Millares [0] 4 7" xfId="726" xr:uid="{00000000-0005-0000-0000-00009F000000}"/>
    <cellStyle name="Millares [0] 5" xfId="58" xr:uid="{00000000-0005-0000-0000-0000A0000000}"/>
    <cellStyle name="Millares [0] 5 2" xfId="306" xr:uid="{00000000-0005-0000-0000-0000A1000000}"/>
    <cellStyle name="Millares [0] 5 2 2" xfId="602" xr:uid="{00000000-0005-0000-0000-0000A2000000}"/>
    <cellStyle name="Millares [0] 5 2 2 2" xfId="884" xr:uid="{00000000-0005-0000-0000-0000A3000000}"/>
    <cellStyle name="Millares [0] 5 2 3" xfId="475" xr:uid="{00000000-0005-0000-0000-0000A4000000}"/>
    <cellStyle name="Millares [0] 5 2 4" xfId="759" xr:uid="{00000000-0005-0000-0000-0000A5000000}"/>
    <cellStyle name="Millares [0] 5 3" xfId="565" xr:uid="{00000000-0005-0000-0000-0000A6000000}"/>
    <cellStyle name="Millares [0] 5 3 2" xfId="847" xr:uid="{00000000-0005-0000-0000-0000A7000000}"/>
    <cellStyle name="Millares [0] 5 4" xfId="438" xr:uid="{00000000-0005-0000-0000-0000A8000000}"/>
    <cellStyle name="Millares [0] 5 5" xfId="722" xr:uid="{00000000-0005-0000-0000-0000A9000000}"/>
    <cellStyle name="Millares [0] 5 6" xfId="270" xr:uid="{00000000-0005-0000-0000-0000AA000000}"/>
    <cellStyle name="Millares [0] 6" xfId="59" xr:uid="{00000000-0005-0000-0000-0000AB000000}"/>
    <cellStyle name="Millares [0] 6 2" xfId="584" xr:uid="{00000000-0005-0000-0000-0000AC000000}"/>
    <cellStyle name="Millares [0] 6 2 2" xfId="866" xr:uid="{00000000-0005-0000-0000-0000AD000000}"/>
    <cellStyle name="Millares [0] 6 3" xfId="457" xr:uid="{00000000-0005-0000-0000-0000AE000000}"/>
    <cellStyle name="Millares [0] 6 4" xfId="741" xr:uid="{00000000-0005-0000-0000-0000AF000000}"/>
    <cellStyle name="Millares [0] 6 5" xfId="289" xr:uid="{00000000-0005-0000-0000-0000B0000000}"/>
    <cellStyle name="Millares [0] 7" xfId="50" xr:uid="{00000000-0005-0000-0000-0000B1000000}"/>
    <cellStyle name="Millares [0] 7 2" xfId="585" xr:uid="{00000000-0005-0000-0000-0000B2000000}"/>
    <cellStyle name="Millares [0] 7 2 2" xfId="867" xr:uid="{00000000-0005-0000-0000-0000B3000000}"/>
    <cellStyle name="Millares [0] 7 3" xfId="458" xr:uid="{00000000-0005-0000-0000-0000B4000000}"/>
    <cellStyle name="Millares [0] 7 4" xfId="742" xr:uid="{00000000-0005-0000-0000-0000B5000000}"/>
    <cellStyle name="Millares [0] 7 5" xfId="290" xr:uid="{00000000-0005-0000-0000-0000B6000000}"/>
    <cellStyle name="Millares [0] 8" xfId="345" xr:uid="{00000000-0005-0000-0000-0000B7000000}"/>
    <cellStyle name="Millares [0] 8 2" xfId="626" xr:uid="{00000000-0005-0000-0000-0000B8000000}"/>
    <cellStyle name="Millares [0] 8 2 2" xfId="908" xr:uid="{00000000-0005-0000-0000-0000B9000000}"/>
    <cellStyle name="Millares [0] 8 3" xfId="498" xr:uid="{00000000-0005-0000-0000-0000BA000000}"/>
    <cellStyle name="Millares [0] 8 4" xfId="782" xr:uid="{00000000-0005-0000-0000-0000BB000000}"/>
    <cellStyle name="Millares [0] 9" xfId="364" xr:uid="{00000000-0005-0000-0000-0000BC000000}"/>
    <cellStyle name="Millares [0] 9 2" xfId="645" xr:uid="{00000000-0005-0000-0000-0000BD000000}"/>
    <cellStyle name="Millares [0] 9 2 2" xfId="927" xr:uid="{00000000-0005-0000-0000-0000BE000000}"/>
    <cellStyle name="Millares [0] 9 3" xfId="517" xr:uid="{00000000-0005-0000-0000-0000BF000000}"/>
    <cellStyle name="Millares [0] 9 4" xfId="801" xr:uid="{00000000-0005-0000-0000-0000C0000000}"/>
    <cellStyle name="Millares 10" xfId="60" xr:uid="{00000000-0005-0000-0000-0000C1000000}"/>
    <cellStyle name="Millares 10 2" xfId="61" xr:uid="{00000000-0005-0000-0000-0000C2000000}"/>
    <cellStyle name="Millares 10 3" xfId="264" xr:uid="{00000000-0005-0000-0000-0000C3000000}"/>
    <cellStyle name="Millares 100 11" xfId="164" xr:uid="{00000000-0005-0000-0000-0000C4000000}"/>
    <cellStyle name="Millares 100 11 2" xfId="275" xr:uid="{00000000-0005-0000-0000-0000C5000000}"/>
    <cellStyle name="Millares 100 11 2 2" xfId="311" xr:uid="{00000000-0005-0000-0000-0000C6000000}"/>
    <cellStyle name="Millares 100 11 2 2 2" xfId="608" xr:uid="{00000000-0005-0000-0000-0000C7000000}"/>
    <cellStyle name="Millares 100 11 2 2 2 2" xfId="890" xr:uid="{00000000-0005-0000-0000-0000C8000000}"/>
    <cellStyle name="Millares 100 11 2 2 3" xfId="481" xr:uid="{00000000-0005-0000-0000-0000C9000000}"/>
    <cellStyle name="Millares 100 11 2 2 4" xfId="765" xr:uid="{00000000-0005-0000-0000-0000CA000000}"/>
    <cellStyle name="Millares 100 11 2 3" xfId="571" xr:uid="{00000000-0005-0000-0000-0000CB000000}"/>
    <cellStyle name="Millares 100 11 2 3 2" xfId="853" xr:uid="{00000000-0005-0000-0000-0000CC000000}"/>
    <cellStyle name="Millares 100 11 2 4" xfId="444" xr:uid="{00000000-0005-0000-0000-0000CD000000}"/>
    <cellStyle name="Millares 100 11 2 5" xfId="728" xr:uid="{00000000-0005-0000-0000-0000CE000000}"/>
    <cellStyle name="Millares 100 11 3" xfId="294" xr:uid="{00000000-0005-0000-0000-0000CF000000}"/>
    <cellStyle name="Millares 100 11 3 2" xfId="590" xr:uid="{00000000-0005-0000-0000-0000D0000000}"/>
    <cellStyle name="Millares 100 11 3 2 2" xfId="872" xr:uid="{00000000-0005-0000-0000-0000D1000000}"/>
    <cellStyle name="Millares 100 11 3 3" xfId="463" xr:uid="{00000000-0005-0000-0000-0000D2000000}"/>
    <cellStyle name="Millares 100 11 3 4" xfId="747" xr:uid="{00000000-0005-0000-0000-0000D3000000}"/>
    <cellStyle name="Millares 100 11 4" xfId="351" xr:uid="{00000000-0005-0000-0000-0000D4000000}"/>
    <cellStyle name="Millares 100 11 4 2" xfId="632" xr:uid="{00000000-0005-0000-0000-0000D5000000}"/>
    <cellStyle name="Millares 100 11 4 2 2" xfId="914" xr:uid="{00000000-0005-0000-0000-0000D6000000}"/>
    <cellStyle name="Millares 100 11 4 3" xfId="504" xr:uid="{00000000-0005-0000-0000-0000D7000000}"/>
    <cellStyle name="Millares 100 11 4 4" xfId="788" xr:uid="{00000000-0005-0000-0000-0000D8000000}"/>
    <cellStyle name="Millares 100 11 5" xfId="385" xr:uid="{00000000-0005-0000-0000-0000D9000000}"/>
    <cellStyle name="Millares 100 11 5 2" xfId="663" xr:uid="{00000000-0005-0000-0000-0000DA000000}"/>
    <cellStyle name="Millares 100 11 5 2 2" xfId="945" xr:uid="{00000000-0005-0000-0000-0000DB000000}"/>
    <cellStyle name="Millares 100 11 5 3" xfId="534" xr:uid="{00000000-0005-0000-0000-0000DC000000}"/>
    <cellStyle name="Millares 100 11 5 4" xfId="818" xr:uid="{00000000-0005-0000-0000-0000DD000000}"/>
    <cellStyle name="Millares 11" xfId="62" xr:uid="{00000000-0005-0000-0000-0000DE000000}"/>
    <cellStyle name="Millares 11 2" xfId="63" xr:uid="{00000000-0005-0000-0000-0000DF000000}"/>
    <cellStyle name="Millares 11 3" xfId="267" xr:uid="{00000000-0005-0000-0000-0000E0000000}"/>
    <cellStyle name="Millares 12" xfId="64" xr:uid="{00000000-0005-0000-0000-0000E1000000}"/>
    <cellStyle name="Millares 12 2" xfId="65" xr:uid="{00000000-0005-0000-0000-0000E2000000}"/>
    <cellStyle name="Millares 12 2 10" xfId="254" xr:uid="{00000000-0005-0000-0000-0000E3000000}"/>
    <cellStyle name="Millares 12 2 2" xfId="284" xr:uid="{00000000-0005-0000-0000-0000E4000000}"/>
    <cellStyle name="Millares 12 2 2 2" xfId="320" xr:uid="{00000000-0005-0000-0000-0000E5000000}"/>
    <cellStyle name="Millares 12 2 2 2 2" xfId="617" xr:uid="{00000000-0005-0000-0000-0000E6000000}"/>
    <cellStyle name="Millares 12 2 2 2 2 2" xfId="899" xr:uid="{00000000-0005-0000-0000-0000E7000000}"/>
    <cellStyle name="Millares 12 2 2 2 3" xfId="490" xr:uid="{00000000-0005-0000-0000-0000E8000000}"/>
    <cellStyle name="Millares 12 2 2 2 4" xfId="774" xr:uid="{00000000-0005-0000-0000-0000E9000000}"/>
    <cellStyle name="Millares 12 2 2 3" xfId="580" xr:uid="{00000000-0005-0000-0000-0000EA000000}"/>
    <cellStyle name="Millares 12 2 2 3 2" xfId="862" xr:uid="{00000000-0005-0000-0000-0000EB000000}"/>
    <cellStyle name="Millares 12 2 2 4" xfId="453" xr:uid="{00000000-0005-0000-0000-0000EC000000}"/>
    <cellStyle name="Millares 12 2 2 5" xfId="737" xr:uid="{00000000-0005-0000-0000-0000ED000000}"/>
    <cellStyle name="Millares 12 2 3" xfId="303" xr:uid="{00000000-0005-0000-0000-0000EE000000}"/>
    <cellStyle name="Millares 12 2 3 2" xfId="599" xr:uid="{00000000-0005-0000-0000-0000EF000000}"/>
    <cellStyle name="Millares 12 2 3 2 2" xfId="881" xr:uid="{00000000-0005-0000-0000-0000F0000000}"/>
    <cellStyle name="Millares 12 2 3 3" xfId="472" xr:uid="{00000000-0005-0000-0000-0000F1000000}"/>
    <cellStyle name="Millares 12 2 3 4" xfId="756" xr:uid="{00000000-0005-0000-0000-0000F2000000}"/>
    <cellStyle name="Millares 12 2 4" xfId="360" xr:uid="{00000000-0005-0000-0000-0000F3000000}"/>
    <cellStyle name="Millares 12 2 4 2" xfId="641" xr:uid="{00000000-0005-0000-0000-0000F4000000}"/>
    <cellStyle name="Millares 12 2 4 2 2" xfId="923" xr:uid="{00000000-0005-0000-0000-0000F5000000}"/>
    <cellStyle name="Millares 12 2 4 3" xfId="513" xr:uid="{00000000-0005-0000-0000-0000F6000000}"/>
    <cellStyle name="Millares 12 2 4 4" xfId="797" xr:uid="{00000000-0005-0000-0000-0000F7000000}"/>
    <cellStyle name="Millares 12 2 5" xfId="370" xr:uid="{00000000-0005-0000-0000-0000F8000000}"/>
    <cellStyle name="Millares 12 2 5 2" xfId="652" xr:uid="{00000000-0005-0000-0000-0000F9000000}"/>
    <cellStyle name="Millares 12 2 5 2 2" xfId="934" xr:uid="{00000000-0005-0000-0000-0000FA000000}"/>
    <cellStyle name="Millares 12 2 5 3" xfId="524" xr:uid="{00000000-0005-0000-0000-0000FB000000}"/>
    <cellStyle name="Millares 12 2 5 4" xfId="808" xr:uid="{00000000-0005-0000-0000-0000FC000000}"/>
    <cellStyle name="Millares 12 2 6" xfId="394" xr:uid="{00000000-0005-0000-0000-0000FD000000}"/>
    <cellStyle name="Millares 12 2 6 2" xfId="672" xr:uid="{00000000-0005-0000-0000-0000FE000000}"/>
    <cellStyle name="Millares 12 2 6 2 2" xfId="954" xr:uid="{00000000-0005-0000-0000-0000FF000000}"/>
    <cellStyle name="Millares 12 2 6 3" xfId="543" xr:uid="{00000000-0005-0000-0000-000000010000}"/>
    <cellStyle name="Millares 12 2 6 4" xfId="827" xr:uid="{00000000-0005-0000-0000-000001010000}"/>
    <cellStyle name="Millares 12 2 7" xfId="424" xr:uid="{00000000-0005-0000-0000-000002010000}"/>
    <cellStyle name="Millares 12 2 7 2" xfId="563" xr:uid="{00000000-0005-0000-0000-000003010000}"/>
    <cellStyle name="Millares 12 2 7 3" xfId="845" xr:uid="{00000000-0005-0000-0000-000004010000}"/>
    <cellStyle name="Millares 12 2 8" xfId="436" xr:uid="{00000000-0005-0000-0000-000005010000}"/>
    <cellStyle name="Millares 12 2 9" xfId="720" xr:uid="{00000000-0005-0000-0000-000006010000}"/>
    <cellStyle name="Millares 12 3" xfId="282" xr:uid="{00000000-0005-0000-0000-000007010000}"/>
    <cellStyle name="Millares 12 3 2" xfId="318" xr:uid="{00000000-0005-0000-0000-000008010000}"/>
    <cellStyle name="Millares 12 3 2 2" xfId="615" xr:uid="{00000000-0005-0000-0000-000009010000}"/>
    <cellStyle name="Millares 12 3 2 2 2" xfId="897" xr:uid="{00000000-0005-0000-0000-00000A010000}"/>
    <cellStyle name="Millares 12 3 2 3" xfId="488" xr:uid="{00000000-0005-0000-0000-00000B010000}"/>
    <cellStyle name="Millares 12 3 2 4" xfId="772" xr:uid="{00000000-0005-0000-0000-00000C010000}"/>
    <cellStyle name="Millares 12 3 3" xfId="578" xr:uid="{00000000-0005-0000-0000-00000D010000}"/>
    <cellStyle name="Millares 12 3 3 2" xfId="860" xr:uid="{00000000-0005-0000-0000-00000E010000}"/>
    <cellStyle name="Millares 12 3 4" xfId="451" xr:uid="{00000000-0005-0000-0000-00000F010000}"/>
    <cellStyle name="Millares 12 3 5" xfId="735" xr:uid="{00000000-0005-0000-0000-000010010000}"/>
    <cellStyle name="Millares 12 4" xfId="331" xr:uid="{00000000-0005-0000-0000-000011010000}"/>
    <cellStyle name="Millares 12 5" xfId="301" xr:uid="{00000000-0005-0000-0000-000012010000}"/>
    <cellStyle name="Millares 12 5 2" xfId="597" xr:uid="{00000000-0005-0000-0000-000013010000}"/>
    <cellStyle name="Millares 12 5 2 2" xfId="879" xr:uid="{00000000-0005-0000-0000-000014010000}"/>
    <cellStyle name="Millares 12 5 3" xfId="470" xr:uid="{00000000-0005-0000-0000-000015010000}"/>
    <cellStyle name="Millares 12 5 4" xfId="754" xr:uid="{00000000-0005-0000-0000-000016010000}"/>
    <cellStyle name="Millares 12 6" xfId="358" xr:uid="{00000000-0005-0000-0000-000017010000}"/>
    <cellStyle name="Millares 12 6 2" xfId="639" xr:uid="{00000000-0005-0000-0000-000018010000}"/>
    <cellStyle name="Millares 12 6 2 2" xfId="921" xr:uid="{00000000-0005-0000-0000-000019010000}"/>
    <cellStyle name="Millares 12 6 3" xfId="511" xr:uid="{00000000-0005-0000-0000-00001A010000}"/>
    <cellStyle name="Millares 12 6 4" xfId="795" xr:uid="{00000000-0005-0000-0000-00001B010000}"/>
    <cellStyle name="Millares 12 7" xfId="392" xr:uid="{00000000-0005-0000-0000-00001C010000}"/>
    <cellStyle name="Millares 12 7 2" xfId="670" xr:uid="{00000000-0005-0000-0000-00001D010000}"/>
    <cellStyle name="Millares 12 7 2 2" xfId="952" xr:uid="{00000000-0005-0000-0000-00001E010000}"/>
    <cellStyle name="Millares 12 7 3" xfId="541" xr:uid="{00000000-0005-0000-0000-00001F010000}"/>
    <cellStyle name="Millares 12 7 4" xfId="825" xr:uid="{00000000-0005-0000-0000-000020010000}"/>
    <cellStyle name="Millares 12 8" xfId="243" xr:uid="{00000000-0005-0000-0000-000021010000}"/>
    <cellStyle name="Millares 13" xfId="66" xr:uid="{00000000-0005-0000-0000-000022010000}"/>
    <cellStyle name="Millares 13 2" xfId="268" xr:uid="{00000000-0005-0000-0000-000023010000}"/>
    <cellStyle name="Millares 14" xfId="67" xr:uid="{00000000-0005-0000-0000-000024010000}"/>
    <cellStyle name="Millares 14 2" xfId="308" xr:uid="{00000000-0005-0000-0000-000025010000}"/>
    <cellStyle name="Millares 14 2 2" xfId="604" xr:uid="{00000000-0005-0000-0000-000026010000}"/>
    <cellStyle name="Millares 14 2 2 2" xfId="886" xr:uid="{00000000-0005-0000-0000-000027010000}"/>
    <cellStyle name="Millares 14 2 3" xfId="477" xr:uid="{00000000-0005-0000-0000-000028010000}"/>
    <cellStyle name="Millares 14 2 4" xfId="761" xr:uid="{00000000-0005-0000-0000-000029010000}"/>
    <cellStyle name="Millares 14 3" xfId="347" xr:uid="{00000000-0005-0000-0000-00002A010000}"/>
    <cellStyle name="Millares 14 3 2" xfId="628" xr:uid="{00000000-0005-0000-0000-00002B010000}"/>
    <cellStyle name="Millares 14 3 2 2" xfId="910" xr:uid="{00000000-0005-0000-0000-00002C010000}"/>
    <cellStyle name="Millares 14 3 3" xfId="500" xr:uid="{00000000-0005-0000-0000-00002D010000}"/>
    <cellStyle name="Millares 14 3 4" xfId="784" xr:uid="{00000000-0005-0000-0000-00002E010000}"/>
    <cellStyle name="Millares 14 4" xfId="381" xr:uid="{00000000-0005-0000-0000-00002F010000}"/>
    <cellStyle name="Millares 14 4 2" xfId="659" xr:uid="{00000000-0005-0000-0000-000030010000}"/>
    <cellStyle name="Millares 14 4 2 2" xfId="941" xr:uid="{00000000-0005-0000-0000-000031010000}"/>
    <cellStyle name="Millares 14 4 3" xfId="530" xr:uid="{00000000-0005-0000-0000-000032010000}"/>
    <cellStyle name="Millares 14 4 4" xfId="814" xr:uid="{00000000-0005-0000-0000-000033010000}"/>
    <cellStyle name="Millares 14 5" xfId="567" xr:uid="{00000000-0005-0000-0000-000034010000}"/>
    <cellStyle name="Millares 14 5 2" xfId="849" xr:uid="{00000000-0005-0000-0000-000035010000}"/>
    <cellStyle name="Millares 14 6" xfId="440" xr:uid="{00000000-0005-0000-0000-000036010000}"/>
    <cellStyle name="Millares 14 7" xfId="724" xr:uid="{00000000-0005-0000-0000-000037010000}"/>
    <cellStyle name="Millares 14 8" xfId="272" xr:uid="{00000000-0005-0000-0000-000038010000}"/>
    <cellStyle name="Millares 15" xfId="68" xr:uid="{00000000-0005-0000-0000-000039010000}"/>
    <cellStyle name="Millares 15 2" xfId="307" xr:uid="{00000000-0005-0000-0000-00003A010000}"/>
    <cellStyle name="Millares 15 2 2" xfId="603" xr:uid="{00000000-0005-0000-0000-00003B010000}"/>
    <cellStyle name="Millares 15 2 2 2" xfId="885" xr:uid="{00000000-0005-0000-0000-00003C010000}"/>
    <cellStyle name="Millares 15 2 3" xfId="476" xr:uid="{00000000-0005-0000-0000-00003D010000}"/>
    <cellStyle name="Millares 15 2 4" xfId="760" xr:uid="{00000000-0005-0000-0000-00003E010000}"/>
    <cellStyle name="Millares 15 3" xfId="346" xr:uid="{00000000-0005-0000-0000-00003F010000}"/>
    <cellStyle name="Millares 15 3 2" xfId="627" xr:uid="{00000000-0005-0000-0000-000040010000}"/>
    <cellStyle name="Millares 15 3 2 2" xfId="909" xr:uid="{00000000-0005-0000-0000-000041010000}"/>
    <cellStyle name="Millares 15 3 3" xfId="499" xr:uid="{00000000-0005-0000-0000-000042010000}"/>
    <cellStyle name="Millares 15 3 4" xfId="783" xr:uid="{00000000-0005-0000-0000-000043010000}"/>
    <cellStyle name="Millares 15 4" xfId="380" xr:uid="{00000000-0005-0000-0000-000044010000}"/>
    <cellStyle name="Millares 15 4 2" xfId="658" xr:uid="{00000000-0005-0000-0000-000045010000}"/>
    <cellStyle name="Millares 15 4 2 2" xfId="940" xr:uid="{00000000-0005-0000-0000-000046010000}"/>
    <cellStyle name="Millares 15 4 3" xfId="529" xr:uid="{00000000-0005-0000-0000-000047010000}"/>
    <cellStyle name="Millares 15 4 4" xfId="813" xr:uid="{00000000-0005-0000-0000-000048010000}"/>
    <cellStyle name="Millares 15 5" xfId="566" xr:uid="{00000000-0005-0000-0000-000049010000}"/>
    <cellStyle name="Millares 15 5 2" xfId="848" xr:uid="{00000000-0005-0000-0000-00004A010000}"/>
    <cellStyle name="Millares 15 6" xfId="439" xr:uid="{00000000-0005-0000-0000-00004B010000}"/>
    <cellStyle name="Millares 15 7" xfId="723" xr:uid="{00000000-0005-0000-0000-00004C010000}"/>
    <cellStyle name="Millares 15 8" xfId="271" xr:uid="{00000000-0005-0000-0000-00004D010000}"/>
    <cellStyle name="Millares 16" xfId="69" xr:uid="{00000000-0005-0000-0000-00004E010000}"/>
    <cellStyle name="Millares 16 2" xfId="323" xr:uid="{00000000-0005-0000-0000-00004F010000}"/>
    <cellStyle name="Millares 16 2 2" xfId="620" xr:uid="{00000000-0005-0000-0000-000050010000}"/>
    <cellStyle name="Millares 16 2 2 2" xfId="902" xr:uid="{00000000-0005-0000-0000-000051010000}"/>
    <cellStyle name="Millares 16 2 3" xfId="493" xr:uid="{00000000-0005-0000-0000-000052010000}"/>
    <cellStyle name="Millares 16 2 4" xfId="777" xr:uid="{00000000-0005-0000-0000-000053010000}"/>
    <cellStyle name="Millares 16 3" xfId="363" xr:uid="{00000000-0005-0000-0000-000054010000}"/>
    <cellStyle name="Millares 16 3 2" xfId="644" xr:uid="{00000000-0005-0000-0000-000055010000}"/>
    <cellStyle name="Millares 16 3 2 2" xfId="926" xr:uid="{00000000-0005-0000-0000-000056010000}"/>
    <cellStyle name="Millares 16 3 3" xfId="516" xr:uid="{00000000-0005-0000-0000-000057010000}"/>
    <cellStyle name="Millares 16 3 4" xfId="800" xr:uid="{00000000-0005-0000-0000-000058010000}"/>
    <cellStyle name="Millares 16 4" xfId="397" xr:uid="{00000000-0005-0000-0000-000059010000}"/>
    <cellStyle name="Millares 16 4 2" xfId="675" xr:uid="{00000000-0005-0000-0000-00005A010000}"/>
    <cellStyle name="Millares 16 4 2 2" xfId="957" xr:uid="{00000000-0005-0000-0000-00005B010000}"/>
    <cellStyle name="Millares 16 4 3" xfId="546" xr:uid="{00000000-0005-0000-0000-00005C010000}"/>
    <cellStyle name="Millares 16 4 4" xfId="830" xr:uid="{00000000-0005-0000-0000-00005D010000}"/>
    <cellStyle name="Millares 16 5" xfId="583" xr:uid="{00000000-0005-0000-0000-00005E010000}"/>
    <cellStyle name="Millares 16 5 2" xfId="865" xr:uid="{00000000-0005-0000-0000-00005F010000}"/>
    <cellStyle name="Millares 16 6" xfId="456" xr:uid="{00000000-0005-0000-0000-000060010000}"/>
    <cellStyle name="Millares 16 7" xfId="740" xr:uid="{00000000-0005-0000-0000-000061010000}"/>
    <cellStyle name="Millares 16 8" xfId="288" xr:uid="{00000000-0005-0000-0000-000062010000}"/>
    <cellStyle name="Millares 17" xfId="70" xr:uid="{00000000-0005-0000-0000-000063010000}"/>
    <cellStyle name="Millares 17 2" xfId="587" xr:uid="{00000000-0005-0000-0000-000064010000}"/>
    <cellStyle name="Millares 17 2 2" xfId="869" xr:uid="{00000000-0005-0000-0000-000065010000}"/>
    <cellStyle name="Millares 17 3" xfId="460" xr:uid="{00000000-0005-0000-0000-000066010000}"/>
    <cellStyle name="Millares 17 4" xfId="744" xr:uid="{00000000-0005-0000-0000-000067010000}"/>
    <cellStyle name="Millares 17 5" xfId="291" xr:uid="{00000000-0005-0000-0000-000068010000}"/>
    <cellStyle name="Millares 174 2" xfId="238" xr:uid="{00000000-0005-0000-0000-000069010000}"/>
    <cellStyle name="Millares 174 2 2" xfId="280" xr:uid="{00000000-0005-0000-0000-00006A010000}"/>
    <cellStyle name="Millares 174 2 2 2" xfId="316" xr:uid="{00000000-0005-0000-0000-00006B010000}"/>
    <cellStyle name="Millares 174 2 2 2 2" xfId="613" xr:uid="{00000000-0005-0000-0000-00006C010000}"/>
    <cellStyle name="Millares 174 2 2 2 2 2" xfId="895" xr:uid="{00000000-0005-0000-0000-00006D010000}"/>
    <cellStyle name="Millares 174 2 2 2 3" xfId="486" xr:uid="{00000000-0005-0000-0000-00006E010000}"/>
    <cellStyle name="Millares 174 2 2 2 4" xfId="770" xr:uid="{00000000-0005-0000-0000-00006F010000}"/>
    <cellStyle name="Millares 174 2 2 3" xfId="576" xr:uid="{00000000-0005-0000-0000-000070010000}"/>
    <cellStyle name="Millares 174 2 2 3 2" xfId="858" xr:uid="{00000000-0005-0000-0000-000071010000}"/>
    <cellStyle name="Millares 174 2 2 4" xfId="449" xr:uid="{00000000-0005-0000-0000-000072010000}"/>
    <cellStyle name="Millares 174 2 2 5" xfId="733" xr:uid="{00000000-0005-0000-0000-000073010000}"/>
    <cellStyle name="Millares 174 2 3" xfId="299" xr:uid="{00000000-0005-0000-0000-000074010000}"/>
    <cellStyle name="Millares 174 2 3 2" xfId="595" xr:uid="{00000000-0005-0000-0000-000075010000}"/>
    <cellStyle name="Millares 174 2 3 2 2" xfId="877" xr:uid="{00000000-0005-0000-0000-000076010000}"/>
    <cellStyle name="Millares 174 2 3 3" xfId="468" xr:uid="{00000000-0005-0000-0000-000077010000}"/>
    <cellStyle name="Millares 174 2 3 4" xfId="752" xr:uid="{00000000-0005-0000-0000-000078010000}"/>
    <cellStyle name="Millares 174 2 4" xfId="356" xr:uid="{00000000-0005-0000-0000-000079010000}"/>
    <cellStyle name="Millares 174 2 4 2" xfId="637" xr:uid="{00000000-0005-0000-0000-00007A010000}"/>
    <cellStyle name="Millares 174 2 4 2 2" xfId="919" xr:uid="{00000000-0005-0000-0000-00007B010000}"/>
    <cellStyle name="Millares 174 2 4 3" xfId="509" xr:uid="{00000000-0005-0000-0000-00007C010000}"/>
    <cellStyle name="Millares 174 2 4 4" xfId="793" xr:uid="{00000000-0005-0000-0000-00007D010000}"/>
    <cellStyle name="Millares 174 2 5" xfId="390" xr:uid="{00000000-0005-0000-0000-00007E010000}"/>
    <cellStyle name="Millares 174 2 5 2" xfId="668" xr:uid="{00000000-0005-0000-0000-00007F010000}"/>
    <cellStyle name="Millares 174 2 5 2 2" xfId="950" xr:uid="{00000000-0005-0000-0000-000080010000}"/>
    <cellStyle name="Millares 174 2 5 3" xfId="539" xr:uid="{00000000-0005-0000-0000-000081010000}"/>
    <cellStyle name="Millares 174 2 5 4" xfId="823" xr:uid="{00000000-0005-0000-0000-000082010000}"/>
    <cellStyle name="Millares 18" xfId="71" xr:uid="{00000000-0005-0000-0000-000083010000}"/>
    <cellStyle name="Millares 18 2" xfId="586" xr:uid="{00000000-0005-0000-0000-000084010000}"/>
    <cellStyle name="Millares 18 2 2" xfId="868" xr:uid="{00000000-0005-0000-0000-000085010000}"/>
    <cellStyle name="Millares 18 3" xfId="459" xr:uid="{00000000-0005-0000-0000-000086010000}"/>
    <cellStyle name="Millares 18 4" xfId="743" xr:uid="{00000000-0005-0000-0000-000087010000}"/>
    <cellStyle name="Millares 19" xfId="72" xr:uid="{00000000-0005-0000-0000-000088010000}"/>
    <cellStyle name="Millares 19 2" xfId="621" xr:uid="{00000000-0005-0000-0000-000089010000}"/>
    <cellStyle name="Millares 19 2 2" xfId="903" xr:uid="{00000000-0005-0000-0000-00008A010000}"/>
    <cellStyle name="Millares 19 3" xfId="494" xr:uid="{00000000-0005-0000-0000-00008B010000}"/>
    <cellStyle name="Millares 19 4" xfId="778" xr:uid="{00000000-0005-0000-0000-00008C010000}"/>
    <cellStyle name="Millares 2" xfId="73" xr:uid="{00000000-0005-0000-0000-00008D010000}"/>
    <cellStyle name="Millares 2 10" xfId="161" xr:uid="{00000000-0005-0000-0000-00008E010000}"/>
    <cellStyle name="Millares 2 2" xfId="74" xr:uid="{00000000-0005-0000-0000-00008F010000}"/>
    <cellStyle name="Millares 2 2 2" xfId="75" xr:uid="{00000000-0005-0000-0000-000090010000}"/>
    <cellStyle name="Millares 2 2 2 2" xfId="315" xr:uid="{00000000-0005-0000-0000-000091010000}"/>
    <cellStyle name="Millares 2 2 2 2 2" xfId="612" xr:uid="{00000000-0005-0000-0000-000092010000}"/>
    <cellStyle name="Millares 2 2 2 2 2 2" xfId="894" xr:uid="{00000000-0005-0000-0000-000093010000}"/>
    <cellStyle name="Millares 2 2 2 2 3" xfId="485" xr:uid="{00000000-0005-0000-0000-000094010000}"/>
    <cellStyle name="Millares 2 2 2 2 4" xfId="769" xr:uid="{00000000-0005-0000-0000-000095010000}"/>
    <cellStyle name="Millares 2 2 2 3" xfId="575" xr:uid="{00000000-0005-0000-0000-000096010000}"/>
    <cellStyle name="Millares 2 2 2 3 2" xfId="857" xr:uid="{00000000-0005-0000-0000-000097010000}"/>
    <cellStyle name="Millares 2 2 2 4" xfId="448" xr:uid="{00000000-0005-0000-0000-000098010000}"/>
    <cellStyle name="Millares 2 2 2 5" xfId="732" xr:uid="{00000000-0005-0000-0000-000099010000}"/>
    <cellStyle name="Millares 2 2 2 6" xfId="279" xr:uid="{00000000-0005-0000-0000-00009A010000}"/>
    <cellStyle name="Millares 2 2 3" xfId="339" xr:uid="{00000000-0005-0000-0000-00009B010000}"/>
    <cellStyle name="Millares 2 2 4" xfId="298" xr:uid="{00000000-0005-0000-0000-00009C010000}"/>
    <cellStyle name="Millares 2 2 4 2" xfId="594" xr:uid="{00000000-0005-0000-0000-00009D010000}"/>
    <cellStyle name="Millares 2 2 4 2 2" xfId="876" xr:uid="{00000000-0005-0000-0000-00009E010000}"/>
    <cellStyle name="Millares 2 2 4 3" xfId="467" xr:uid="{00000000-0005-0000-0000-00009F010000}"/>
    <cellStyle name="Millares 2 2 4 4" xfId="751" xr:uid="{00000000-0005-0000-0000-0000A0010000}"/>
    <cellStyle name="Millares 2 2 5" xfId="355" xr:uid="{00000000-0005-0000-0000-0000A1010000}"/>
    <cellStyle name="Millares 2 2 5 2" xfId="636" xr:uid="{00000000-0005-0000-0000-0000A2010000}"/>
    <cellStyle name="Millares 2 2 5 2 2" xfId="918" xr:uid="{00000000-0005-0000-0000-0000A3010000}"/>
    <cellStyle name="Millares 2 2 5 3" xfId="508" xr:uid="{00000000-0005-0000-0000-0000A4010000}"/>
    <cellStyle name="Millares 2 2 5 4" xfId="792" xr:uid="{00000000-0005-0000-0000-0000A5010000}"/>
    <cellStyle name="Millares 2 2 6" xfId="389" xr:uid="{00000000-0005-0000-0000-0000A6010000}"/>
    <cellStyle name="Millares 2 2 6 2" xfId="667" xr:uid="{00000000-0005-0000-0000-0000A7010000}"/>
    <cellStyle name="Millares 2 2 6 2 2" xfId="949" xr:uid="{00000000-0005-0000-0000-0000A8010000}"/>
    <cellStyle name="Millares 2 2 6 3" xfId="538" xr:uid="{00000000-0005-0000-0000-0000A9010000}"/>
    <cellStyle name="Millares 2 2 6 4" xfId="822" xr:uid="{00000000-0005-0000-0000-0000AA010000}"/>
    <cellStyle name="Millares 2 2 7" xfId="408" xr:uid="{00000000-0005-0000-0000-0000AB010000}"/>
    <cellStyle name="Millares 2 2 8" xfId="237" xr:uid="{00000000-0005-0000-0000-0000AC010000}"/>
    <cellStyle name="Millares 2 3" xfId="76" xr:uid="{00000000-0005-0000-0000-0000AD010000}"/>
    <cellStyle name="Millares 2 3 2" xfId="77" xr:uid="{00000000-0005-0000-0000-0000AE010000}"/>
    <cellStyle name="Millares 2 3 2 2" xfId="409" xr:uid="{00000000-0005-0000-0000-0000AF010000}"/>
    <cellStyle name="Millares 2 3 3" xfId="252" xr:uid="{00000000-0005-0000-0000-0000B0010000}"/>
    <cellStyle name="Millares 2 4" xfId="78" xr:uid="{00000000-0005-0000-0000-0000B1010000}"/>
    <cellStyle name="Millares 2 4 2" xfId="309" xr:uid="{00000000-0005-0000-0000-0000B2010000}"/>
    <cellStyle name="Millares 2 4 2 2" xfId="605" xr:uid="{00000000-0005-0000-0000-0000B3010000}"/>
    <cellStyle name="Millares 2 4 2 2 2" xfId="887" xr:uid="{00000000-0005-0000-0000-0000B4010000}"/>
    <cellStyle name="Millares 2 4 2 3" xfId="478" xr:uid="{00000000-0005-0000-0000-0000B5010000}"/>
    <cellStyle name="Millares 2 4 2 4" xfId="762" xr:uid="{00000000-0005-0000-0000-0000B6010000}"/>
    <cellStyle name="Millares 2 4 3" xfId="412" xr:uid="{00000000-0005-0000-0000-0000B7010000}"/>
    <cellStyle name="Millares 2 4 3 2" xfId="679" xr:uid="{00000000-0005-0000-0000-0000B8010000}"/>
    <cellStyle name="Millares 2 4 3 2 2" xfId="961" xr:uid="{00000000-0005-0000-0000-0000B9010000}"/>
    <cellStyle name="Millares 2 4 3 3" xfId="551" xr:uid="{00000000-0005-0000-0000-0000BA010000}"/>
    <cellStyle name="Millares 2 4 3 4" xfId="833" xr:uid="{00000000-0005-0000-0000-0000BB010000}"/>
    <cellStyle name="Millares 2 4 4" xfId="568" xr:uid="{00000000-0005-0000-0000-0000BC010000}"/>
    <cellStyle name="Millares 2 4 4 2" xfId="850" xr:uid="{00000000-0005-0000-0000-0000BD010000}"/>
    <cellStyle name="Millares 2 4 5" xfId="441" xr:uid="{00000000-0005-0000-0000-0000BE010000}"/>
    <cellStyle name="Millares 2 4 6" xfId="725" xr:uid="{00000000-0005-0000-0000-0000BF010000}"/>
    <cellStyle name="Millares 2 4 7" xfId="273" xr:uid="{00000000-0005-0000-0000-0000C0010000}"/>
    <cellStyle name="Millares 2 5" xfId="326" xr:uid="{00000000-0005-0000-0000-0000C1010000}"/>
    <cellStyle name="Millares 2 5 2" xfId="623" xr:uid="{00000000-0005-0000-0000-0000C2010000}"/>
    <cellStyle name="Millares 2 5 2 2" xfId="905" xr:uid="{00000000-0005-0000-0000-0000C3010000}"/>
    <cellStyle name="Millares 2 5 3" xfId="496" xr:uid="{00000000-0005-0000-0000-0000C4010000}"/>
    <cellStyle name="Millares 2 5 4" xfId="780" xr:uid="{00000000-0005-0000-0000-0000C5010000}"/>
    <cellStyle name="Millares 2 6" xfId="292" xr:uid="{00000000-0005-0000-0000-0000C6010000}"/>
    <cellStyle name="Millares 2 6 2" xfId="588" xr:uid="{00000000-0005-0000-0000-0000C7010000}"/>
    <cellStyle name="Millares 2 6 2 2" xfId="870" xr:uid="{00000000-0005-0000-0000-0000C8010000}"/>
    <cellStyle name="Millares 2 6 3" xfId="461" xr:uid="{00000000-0005-0000-0000-0000C9010000}"/>
    <cellStyle name="Millares 2 6 4" xfId="745" xr:uid="{00000000-0005-0000-0000-0000CA010000}"/>
    <cellStyle name="Millares 2 7" xfId="348" xr:uid="{00000000-0005-0000-0000-0000CB010000}"/>
    <cellStyle name="Millares 2 7 2" xfId="629" xr:uid="{00000000-0005-0000-0000-0000CC010000}"/>
    <cellStyle name="Millares 2 7 2 2" xfId="911" xr:uid="{00000000-0005-0000-0000-0000CD010000}"/>
    <cellStyle name="Millares 2 7 3" xfId="501" xr:uid="{00000000-0005-0000-0000-0000CE010000}"/>
    <cellStyle name="Millares 2 7 4" xfId="785" xr:uid="{00000000-0005-0000-0000-0000CF010000}"/>
    <cellStyle name="Millares 2 8" xfId="382" xr:uid="{00000000-0005-0000-0000-0000D0010000}"/>
    <cellStyle name="Millares 2 8 2" xfId="660" xr:uid="{00000000-0005-0000-0000-0000D1010000}"/>
    <cellStyle name="Millares 2 8 2 2" xfId="942" xr:uid="{00000000-0005-0000-0000-0000D2010000}"/>
    <cellStyle name="Millares 2 8 3" xfId="531" xr:uid="{00000000-0005-0000-0000-0000D3010000}"/>
    <cellStyle name="Millares 2 8 4" xfId="815" xr:uid="{00000000-0005-0000-0000-0000D4010000}"/>
    <cellStyle name="Millares 2 9" xfId="978" xr:uid="{00000000-0005-0000-0000-0000D5010000}"/>
    <cellStyle name="Millares 2_Hoja6 2 2" xfId="328" xr:uid="{00000000-0005-0000-0000-0000D6010000}"/>
    <cellStyle name="Millares 20" xfId="79" xr:uid="{00000000-0005-0000-0000-0000D7010000}"/>
    <cellStyle name="Millares 20 2" xfId="336" xr:uid="{00000000-0005-0000-0000-0000D8010000}"/>
    <cellStyle name="Millares 21" xfId="80" xr:uid="{00000000-0005-0000-0000-0000D9010000}"/>
    <cellStyle name="Millares 21 2" xfId="344" xr:uid="{00000000-0005-0000-0000-0000DA010000}"/>
    <cellStyle name="Millares 212" xfId="163" xr:uid="{00000000-0005-0000-0000-0000DB010000}"/>
    <cellStyle name="Millares 212 2" xfId="274" xr:uid="{00000000-0005-0000-0000-0000DC010000}"/>
    <cellStyle name="Millares 212 2 2" xfId="310" xr:uid="{00000000-0005-0000-0000-0000DD010000}"/>
    <cellStyle name="Millares 212 2 2 2" xfId="607" xr:uid="{00000000-0005-0000-0000-0000DE010000}"/>
    <cellStyle name="Millares 212 2 2 2 2" xfId="889" xr:uid="{00000000-0005-0000-0000-0000DF010000}"/>
    <cellStyle name="Millares 212 2 2 3" xfId="480" xr:uid="{00000000-0005-0000-0000-0000E0010000}"/>
    <cellStyle name="Millares 212 2 2 4" xfId="764" xr:uid="{00000000-0005-0000-0000-0000E1010000}"/>
    <cellStyle name="Millares 212 2 3" xfId="570" xr:uid="{00000000-0005-0000-0000-0000E2010000}"/>
    <cellStyle name="Millares 212 2 3 2" xfId="852" xr:uid="{00000000-0005-0000-0000-0000E3010000}"/>
    <cellStyle name="Millares 212 2 4" xfId="443" xr:uid="{00000000-0005-0000-0000-0000E4010000}"/>
    <cellStyle name="Millares 212 2 5" xfId="727" xr:uid="{00000000-0005-0000-0000-0000E5010000}"/>
    <cellStyle name="Millares 212 3" xfId="293" xr:uid="{00000000-0005-0000-0000-0000E6010000}"/>
    <cellStyle name="Millares 212 3 2" xfId="589" xr:uid="{00000000-0005-0000-0000-0000E7010000}"/>
    <cellStyle name="Millares 212 3 2 2" xfId="871" xr:uid="{00000000-0005-0000-0000-0000E8010000}"/>
    <cellStyle name="Millares 212 3 3" xfId="462" xr:uid="{00000000-0005-0000-0000-0000E9010000}"/>
    <cellStyle name="Millares 212 3 4" xfId="746" xr:uid="{00000000-0005-0000-0000-0000EA010000}"/>
    <cellStyle name="Millares 212 4" xfId="350" xr:uid="{00000000-0005-0000-0000-0000EB010000}"/>
    <cellStyle name="Millares 212 4 2" xfId="631" xr:uid="{00000000-0005-0000-0000-0000EC010000}"/>
    <cellStyle name="Millares 212 4 2 2" xfId="913" xr:uid="{00000000-0005-0000-0000-0000ED010000}"/>
    <cellStyle name="Millares 212 4 3" xfId="503" xr:uid="{00000000-0005-0000-0000-0000EE010000}"/>
    <cellStyle name="Millares 212 4 4" xfId="787" xr:uid="{00000000-0005-0000-0000-0000EF010000}"/>
    <cellStyle name="Millares 212 5" xfId="368" xr:uid="{00000000-0005-0000-0000-0000F0010000}"/>
    <cellStyle name="Millares 212 5 2" xfId="650" xr:uid="{00000000-0005-0000-0000-0000F1010000}"/>
    <cellStyle name="Millares 212 5 2 2" xfId="932" xr:uid="{00000000-0005-0000-0000-0000F2010000}"/>
    <cellStyle name="Millares 212 5 3" xfId="522" xr:uid="{00000000-0005-0000-0000-0000F3010000}"/>
    <cellStyle name="Millares 212 5 4" xfId="806" xr:uid="{00000000-0005-0000-0000-0000F4010000}"/>
    <cellStyle name="Millares 212 6" xfId="384" xr:uid="{00000000-0005-0000-0000-0000F5010000}"/>
    <cellStyle name="Millares 212 6 2" xfId="662" xr:uid="{00000000-0005-0000-0000-0000F6010000}"/>
    <cellStyle name="Millares 212 6 2 2" xfId="944" xr:uid="{00000000-0005-0000-0000-0000F7010000}"/>
    <cellStyle name="Millares 212 6 3" xfId="533" xr:uid="{00000000-0005-0000-0000-0000F8010000}"/>
    <cellStyle name="Millares 212 6 4" xfId="817" xr:uid="{00000000-0005-0000-0000-0000F9010000}"/>
    <cellStyle name="Millares 212 7" xfId="422" xr:uid="{00000000-0005-0000-0000-0000FA010000}"/>
    <cellStyle name="Millares 212 7 2" xfId="560" xr:uid="{00000000-0005-0000-0000-0000FB010000}"/>
    <cellStyle name="Millares 212 7 3" xfId="842" xr:uid="{00000000-0005-0000-0000-0000FC010000}"/>
    <cellStyle name="Millares 212 8" xfId="429" xr:uid="{00000000-0005-0000-0000-0000FD010000}"/>
    <cellStyle name="Millares 212 9" xfId="718" xr:uid="{00000000-0005-0000-0000-0000FE010000}"/>
    <cellStyle name="Millares 22" xfId="81" xr:uid="{00000000-0005-0000-0000-0000FF010000}"/>
    <cellStyle name="Millares 22 2" xfId="646" xr:uid="{00000000-0005-0000-0000-000000020000}"/>
    <cellStyle name="Millares 22 2 2" xfId="928" xr:uid="{00000000-0005-0000-0000-000001020000}"/>
    <cellStyle name="Millares 22 3" xfId="518" xr:uid="{00000000-0005-0000-0000-000002020000}"/>
    <cellStyle name="Millares 22 4" xfId="802" xr:uid="{00000000-0005-0000-0000-000003020000}"/>
    <cellStyle name="Millares 22 5" xfId="365" xr:uid="{00000000-0005-0000-0000-000004020000}"/>
    <cellStyle name="Millares 23" xfId="82" xr:uid="{00000000-0005-0000-0000-000005020000}"/>
    <cellStyle name="Millares 23 2" xfId="647" xr:uid="{00000000-0005-0000-0000-000006020000}"/>
    <cellStyle name="Millares 23 2 2" xfId="929" xr:uid="{00000000-0005-0000-0000-000007020000}"/>
    <cellStyle name="Millares 23 3" xfId="519" xr:uid="{00000000-0005-0000-0000-000008020000}"/>
    <cellStyle name="Millares 23 4" xfId="803" xr:uid="{00000000-0005-0000-0000-000009020000}"/>
    <cellStyle name="Millares 23 5" xfId="366" xr:uid="{00000000-0005-0000-0000-00000A020000}"/>
    <cellStyle name="Millares 24" xfId="83" xr:uid="{00000000-0005-0000-0000-00000B020000}"/>
    <cellStyle name="Millares 24 2" xfId="648" xr:uid="{00000000-0005-0000-0000-00000C020000}"/>
    <cellStyle name="Millares 24 2 2" xfId="930" xr:uid="{00000000-0005-0000-0000-00000D020000}"/>
    <cellStyle name="Millares 24 3" xfId="520" xr:uid="{00000000-0005-0000-0000-00000E020000}"/>
    <cellStyle name="Millares 24 4" xfId="804" xr:uid="{00000000-0005-0000-0000-00000F020000}"/>
    <cellStyle name="Millares 24 5" xfId="367" xr:uid="{00000000-0005-0000-0000-000010020000}"/>
    <cellStyle name="Millares 25" xfId="84" xr:uid="{00000000-0005-0000-0000-000011020000}"/>
    <cellStyle name="Millares 25 2" xfId="654" xr:uid="{00000000-0005-0000-0000-000012020000}"/>
    <cellStyle name="Millares 25 2 2" xfId="936" xr:uid="{00000000-0005-0000-0000-000013020000}"/>
    <cellStyle name="Millares 25 3" xfId="526" xr:uid="{00000000-0005-0000-0000-000014020000}"/>
    <cellStyle name="Millares 25 4" xfId="810" xr:uid="{00000000-0005-0000-0000-000015020000}"/>
    <cellStyle name="Millares 25 5" xfId="372" xr:uid="{00000000-0005-0000-0000-000016020000}"/>
    <cellStyle name="Millares 26" xfId="85" xr:uid="{00000000-0005-0000-0000-000017020000}"/>
    <cellStyle name="Millares 26 2" xfId="376" xr:uid="{00000000-0005-0000-0000-000018020000}"/>
    <cellStyle name="Millares 27" xfId="86" xr:uid="{00000000-0005-0000-0000-000019020000}"/>
    <cellStyle name="Millares 27 2" xfId="377" xr:uid="{00000000-0005-0000-0000-00001A020000}"/>
    <cellStyle name="Millares 28" xfId="87" xr:uid="{00000000-0005-0000-0000-00001B020000}"/>
    <cellStyle name="Millares 28 2" xfId="375" xr:uid="{00000000-0005-0000-0000-00001C020000}"/>
    <cellStyle name="Millares 29" xfId="88" xr:uid="{00000000-0005-0000-0000-00001D020000}"/>
    <cellStyle name="Millares 29 2" xfId="378" xr:uid="{00000000-0005-0000-0000-00001E020000}"/>
    <cellStyle name="Millares 3" xfId="89" xr:uid="{00000000-0005-0000-0000-00001F020000}"/>
    <cellStyle name="Millares 3 11" xfId="230" xr:uid="{00000000-0005-0000-0000-000020020000}"/>
    <cellStyle name="Millares 3 11 2" xfId="277" xr:uid="{00000000-0005-0000-0000-000021020000}"/>
    <cellStyle name="Millares 3 11 2 2" xfId="313" xr:uid="{00000000-0005-0000-0000-000022020000}"/>
    <cellStyle name="Millares 3 11 2 2 2" xfId="610" xr:uid="{00000000-0005-0000-0000-000023020000}"/>
    <cellStyle name="Millares 3 11 2 2 2 2" xfId="892" xr:uid="{00000000-0005-0000-0000-000024020000}"/>
    <cellStyle name="Millares 3 11 2 2 3" xfId="483" xr:uid="{00000000-0005-0000-0000-000025020000}"/>
    <cellStyle name="Millares 3 11 2 2 4" xfId="767" xr:uid="{00000000-0005-0000-0000-000026020000}"/>
    <cellStyle name="Millares 3 11 2 3" xfId="573" xr:uid="{00000000-0005-0000-0000-000027020000}"/>
    <cellStyle name="Millares 3 11 2 3 2" xfId="855" xr:uid="{00000000-0005-0000-0000-000028020000}"/>
    <cellStyle name="Millares 3 11 2 4" xfId="446" xr:uid="{00000000-0005-0000-0000-000029020000}"/>
    <cellStyle name="Millares 3 11 2 5" xfId="730" xr:uid="{00000000-0005-0000-0000-00002A020000}"/>
    <cellStyle name="Millares 3 11 3" xfId="296" xr:uid="{00000000-0005-0000-0000-00002B020000}"/>
    <cellStyle name="Millares 3 11 3 2" xfId="592" xr:uid="{00000000-0005-0000-0000-00002C020000}"/>
    <cellStyle name="Millares 3 11 3 2 2" xfId="874" xr:uid="{00000000-0005-0000-0000-00002D020000}"/>
    <cellStyle name="Millares 3 11 3 3" xfId="465" xr:uid="{00000000-0005-0000-0000-00002E020000}"/>
    <cellStyle name="Millares 3 11 3 4" xfId="749" xr:uid="{00000000-0005-0000-0000-00002F020000}"/>
    <cellStyle name="Millares 3 11 4" xfId="353" xr:uid="{00000000-0005-0000-0000-000030020000}"/>
    <cellStyle name="Millares 3 11 4 2" xfId="634" xr:uid="{00000000-0005-0000-0000-000031020000}"/>
    <cellStyle name="Millares 3 11 4 2 2" xfId="916" xr:uid="{00000000-0005-0000-0000-000032020000}"/>
    <cellStyle name="Millares 3 11 4 3" xfId="506" xr:uid="{00000000-0005-0000-0000-000033020000}"/>
    <cellStyle name="Millares 3 11 4 4" xfId="790" xr:uid="{00000000-0005-0000-0000-000034020000}"/>
    <cellStyle name="Millares 3 11 5" xfId="387" xr:uid="{00000000-0005-0000-0000-000035020000}"/>
    <cellStyle name="Millares 3 11 5 2" xfId="665" xr:uid="{00000000-0005-0000-0000-000036020000}"/>
    <cellStyle name="Millares 3 11 5 2 2" xfId="947" xr:uid="{00000000-0005-0000-0000-000037020000}"/>
    <cellStyle name="Millares 3 11 5 3" xfId="536" xr:uid="{00000000-0005-0000-0000-000038020000}"/>
    <cellStyle name="Millares 3 11 5 4" xfId="820" xr:uid="{00000000-0005-0000-0000-000039020000}"/>
    <cellStyle name="Millares 3 2" xfId="90" xr:uid="{00000000-0005-0000-0000-00003A020000}"/>
    <cellStyle name="Millares 3 2 2" xfId="977" xr:uid="{00000000-0005-0000-0000-00003B020000}"/>
    <cellStyle name="Millares 3 3" xfId="249" xr:uid="{00000000-0005-0000-0000-00003C020000}"/>
    <cellStyle name="Millares 3 4" xfId="262" xr:uid="{00000000-0005-0000-0000-00003D020000}"/>
    <cellStyle name="Millares 3 4 2" xfId="287" xr:uid="{00000000-0005-0000-0000-00003E020000}"/>
    <cellStyle name="Millares 3 4 2 2" xfId="338" xr:uid="{00000000-0005-0000-0000-00003F020000}"/>
    <cellStyle name="Millares 3 4 2 3" xfId="322" xr:uid="{00000000-0005-0000-0000-000040020000}"/>
    <cellStyle name="Millares 3 4 2 3 2" xfId="619" xr:uid="{00000000-0005-0000-0000-000041020000}"/>
    <cellStyle name="Millares 3 4 2 3 2 2" xfId="901" xr:uid="{00000000-0005-0000-0000-000042020000}"/>
    <cellStyle name="Millares 3 4 2 3 3" xfId="492" xr:uid="{00000000-0005-0000-0000-000043020000}"/>
    <cellStyle name="Millares 3 4 2 3 4" xfId="776" xr:uid="{00000000-0005-0000-0000-000044020000}"/>
    <cellStyle name="Millares 3 4 2 4" xfId="582" xr:uid="{00000000-0005-0000-0000-000045020000}"/>
    <cellStyle name="Millares 3 4 2 4 2" xfId="864" xr:uid="{00000000-0005-0000-0000-000046020000}"/>
    <cellStyle name="Millares 3 4 2 5" xfId="455" xr:uid="{00000000-0005-0000-0000-000047020000}"/>
    <cellStyle name="Millares 3 4 2 6" xfId="739" xr:uid="{00000000-0005-0000-0000-000048020000}"/>
    <cellStyle name="Millares 3 4 3" xfId="305" xr:uid="{00000000-0005-0000-0000-000049020000}"/>
    <cellStyle name="Millares 3 4 3 2" xfId="601" xr:uid="{00000000-0005-0000-0000-00004A020000}"/>
    <cellStyle name="Millares 3 4 3 2 2" xfId="883" xr:uid="{00000000-0005-0000-0000-00004B020000}"/>
    <cellStyle name="Millares 3 4 3 3" xfId="474" xr:uid="{00000000-0005-0000-0000-00004C020000}"/>
    <cellStyle name="Millares 3 4 3 4" xfId="758" xr:uid="{00000000-0005-0000-0000-00004D020000}"/>
    <cellStyle name="Millares 3 4 4" xfId="362" xr:uid="{00000000-0005-0000-0000-00004E020000}"/>
    <cellStyle name="Millares 3 4 4 2" xfId="643" xr:uid="{00000000-0005-0000-0000-00004F020000}"/>
    <cellStyle name="Millares 3 4 4 2 2" xfId="925" xr:uid="{00000000-0005-0000-0000-000050020000}"/>
    <cellStyle name="Millares 3 4 4 3" xfId="515" xr:uid="{00000000-0005-0000-0000-000051020000}"/>
    <cellStyle name="Millares 3 4 4 4" xfId="799" xr:uid="{00000000-0005-0000-0000-000052020000}"/>
    <cellStyle name="Millares 3 4 5" xfId="396" xr:uid="{00000000-0005-0000-0000-000053020000}"/>
    <cellStyle name="Millares 3 4 5 2" xfId="674" xr:uid="{00000000-0005-0000-0000-000054020000}"/>
    <cellStyle name="Millares 3 4 5 2 2" xfId="956" xr:uid="{00000000-0005-0000-0000-000055020000}"/>
    <cellStyle name="Millares 3 4 5 3" xfId="545" xr:uid="{00000000-0005-0000-0000-000056020000}"/>
    <cellStyle name="Millares 3 4 5 4" xfId="829" xr:uid="{00000000-0005-0000-0000-000057020000}"/>
    <cellStyle name="Millares 30" xfId="91" xr:uid="{00000000-0005-0000-0000-000058020000}"/>
    <cellStyle name="Millares 30 2" xfId="558" xr:uid="{00000000-0005-0000-0000-000059020000}"/>
    <cellStyle name="Millares 30 3" xfId="840" xr:uid="{00000000-0005-0000-0000-00005A020000}"/>
    <cellStyle name="Millares 30 4" xfId="420" xr:uid="{00000000-0005-0000-0000-00005B020000}"/>
    <cellStyle name="Millares 31" xfId="92" xr:uid="{00000000-0005-0000-0000-00005C020000}"/>
    <cellStyle name="Millares 31 2" xfId="959" xr:uid="{00000000-0005-0000-0000-00005D020000}"/>
    <cellStyle name="Millares 31 3" xfId="677" xr:uid="{00000000-0005-0000-0000-00005E020000}"/>
    <cellStyle name="Millares 32" xfId="93" xr:uid="{00000000-0005-0000-0000-00005F020000}"/>
    <cellStyle name="Millares 32 2" xfId="970" xr:uid="{00000000-0005-0000-0000-000060020000}"/>
    <cellStyle name="Millares 32 3" xfId="688" xr:uid="{00000000-0005-0000-0000-000061020000}"/>
    <cellStyle name="Millares 33" xfId="94" xr:uid="{00000000-0005-0000-0000-000062020000}"/>
    <cellStyle name="Millares 33 2" xfId="843" xr:uid="{00000000-0005-0000-0000-000063020000}"/>
    <cellStyle name="Millares 33 3" xfId="561" xr:uid="{00000000-0005-0000-0000-000064020000}"/>
    <cellStyle name="Millares 34" xfId="95" xr:uid="{00000000-0005-0000-0000-000065020000}"/>
    <cellStyle name="Millares 34 2" xfId="683" xr:uid="{00000000-0005-0000-0000-000066020000}"/>
    <cellStyle name="Millares 34 2 2" xfId="965" xr:uid="{00000000-0005-0000-0000-000067020000}"/>
    <cellStyle name="Millares 34 3" xfId="837" xr:uid="{00000000-0005-0000-0000-000068020000}"/>
    <cellStyle name="Millares 34 4" xfId="555" xr:uid="{00000000-0005-0000-0000-000069020000}"/>
    <cellStyle name="Millares 35" xfId="96" xr:uid="{00000000-0005-0000-0000-00006A020000}"/>
    <cellStyle name="Millares 35 2" xfId="972" xr:uid="{00000000-0005-0000-0000-00006B020000}"/>
    <cellStyle name="Millares 35 3" xfId="690" xr:uid="{00000000-0005-0000-0000-00006C020000}"/>
    <cellStyle name="Millares 36" xfId="97" xr:uid="{00000000-0005-0000-0000-00006D020000}"/>
    <cellStyle name="Millares 36 2" xfId="340" xr:uid="{00000000-0005-0000-0000-00006E020000}"/>
    <cellStyle name="Millares 36 3" xfId="624" xr:uid="{00000000-0005-0000-0000-00006F020000}"/>
    <cellStyle name="Millares 36 3 2" xfId="906" xr:uid="{00000000-0005-0000-0000-000070020000}"/>
    <cellStyle name="Millares 36 4" xfId="497" xr:uid="{00000000-0005-0000-0000-000071020000}"/>
    <cellStyle name="Millares 36 5" xfId="781" xr:uid="{00000000-0005-0000-0000-000072020000}"/>
    <cellStyle name="Millares 36 6" xfId="327" xr:uid="{00000000-0005-0000-0000-000073020000}"/>
    <cellStyle name="Millares 37" xfId="98" xr:uid="{00000000-0005-0000-0000-000074020000}"/>
    <cellStyle name="Millares 37 2" xfId="969" xr:uid="{00000000-0005-0000-0000-000075020000}"/>
    <cellStyle name="Millares 37 3" xfId="687" xr:uid="{00000000-0005-0000-0000-000076020000}"/>
    <cellStyle name="Millares 38" xfId="99" xr:uid="{00000000-0005-0000-0000-000077020000}"/>
    <cellStyle name="Millares 38 2" xfId="968" xr:uid="{00000000-0005-0000-0000-000078020000}"/>
    <cellStyle name="Millares 38 3" xfId="686" xr:uid="{00000000-0005-0000-0000-000079020000}"/>
    <cellStyle name="Millares 39" xfId="49" xr:uid="{00000000-0005-0000-0000-00007A020000}"/>
    <cellStyle name="Millares 39 2" xfId="938" xr:uid="{00000000-0005-0000-0000-00007B020000}"/>
    <cellStyle name="Millares 39 3" xfId="656" xr:uid="{00000000-0005-0000-0000-00007C020000}"/>
    <cellStyle name="Millares 4" xfId="100" xr:uid="{00000000-0005-0000-0000-00007D020000}"/>
    <cellStyle name="Millares 4 2" xfId="410" xr:uid="{00000000-0005-0000-0000-00007E020000}"/>
    <cellStyle name="Millares 4 3" xfId="980" xr:uid="{00000000-0005-0000-0000-00007F020000}"/>
    <cellStyle name="Millares 4 4" xfId="258" xr:uid="{00000000-0005-0000-0000-000080020000}"/>
    <cellStyle name="Millares 4 5" xfId="330" xr:uid="{00000000-0005-0000-0000-000081020000}"/>
    <cellStyle name="Millares 40" xfId="141" xr:uid="{00000000-0005-0000-0000-000082020000}"/>
    <cellStyle name="Millares 40 2" xfId="971" xr:uid="{00000000-0005-0000-0000-000083020000}"/>
    <cellStyle name="Millares 40 3" xfId="689" xr:uid="{00000000-0005-0000-0000-000084020000}"/>
    <cellStyle name="Millares 41" xfId="145" xr:uid="{00000000-0005-0000-0000-000085020000}"/>
    <cellStyle name="Millares 41 2" xfId="907" xr:uid="{00000000-0005-0000-0000-000086020000}"/>
    <cellStyle name="Millares 41 3" xfId="625" xr:uid="{00000000-0005-0000-0000-000087020000}"/>
    <cellStyle name="Millares 42" xfId="143" xr:uid="{00000000-0005-0000-0000-000088020000}"/>
    <cellStyle name="Millares 42 2" xfId="426" xr:uid="{00000000-0005-0000-0000-000089020000}"/>
    <cellStyle name="Millares 43" xfId="147" xr:uid="{00000000-0005-0000-0000-00008A020000}"/>
    <cellStyle name="Millares 43 2" xfId="548" xr:uid="{00000000-0005-0000-0000-00008B020000}"/>
    <cellStyle name="Millares 44" xfId="142" xr:uid="{00000000-0005-0000-0000-00008C020000}"/>
    <cellStyle name="Millares 44 2" xfId="699" xr:uid="{00000000-0005-0000-0000-00008D020000}"/>
    <cellStyle name="Millares 45" xfId="144" xr:uid="{00000000-0005-0000-0000-00008E020000}"/>
    <cellStyle name="Millares 45 2" xfId="691" xr:uid="{00000000-0005-0000-0000-00008F020000}"/>
    <cellStyle name="Millares 46" xfId="138" xr:uid="{00000000-0005-0000-0000-000090020000}"/>
    <cellStyle name="Millares 46 2" xfId="433" xr:uid="{00000000-0005-0000-0000-000091020000}"/>
    <cellStyle name="Millares 47" xfId="146" xr:uid="{00000000-0005-0000-0000-000092020000}"/>
    <cellStyle name="Millares 47 2" xfId="697" xr:uid="{00000000-0005-0000-0000-000093020000}"/>
    <cellStyle name="Millares 48" xfId="140" xr:uid="{00000000-0005-0000-0000-000094020000}"/>
    <cellStyle name="Millares 48 2" xfId="704" xr:uid="{00000000-0005-0000-0000-000095020000}"/>
    <cellStyle name="Millares 49" xfId="148" xr:uid="{00000000-0005-0000-0000-000096020000}"/>
    <cellStyle name="Millares 49 2" xfId="703" xr:uid="{00000000-0005-0000-0000-000097020000}"/>
    <cellStyle name="Millares 5" xfId="101" xr:uid="{00000000-0005-0000-0000-000098020000}"/>
    <cellStyle name="Millares 5 2" xfId="102" xr:uid="{00000000-0005-0000-0000-000099020000}"/>
    <cellStyle name="Millares 5 2 2" xfId="678" xr:uid="{00000000-0005-0000-0000-00009A020000}"/>
    <cellStyle name="Millares 5 2 2 2" xfId="960" xr:uid="{00000000-0005-0000-0000-00009B020000}"/>
    <cellStyle name="Millares 5 2 3" xfId="550" xr:uid="{00000000-0005-0000-0000-00009C020000}"/>
    <cellStyle name="Millares 5 2 4" xfId="832" xr:uid="{00000000-0005-0000-0000-00009D020000}"/>
    <cellStyle name="Millares 5 2 5" xfId="411" xr:uid="{00000000-0005-0000-0000-00009E020000}"/>
    <cellStyle name="Millares 5 3" xfId="981" xr:uid="{00000000-0005-0000-0000-00009F020000}"/>
    <cellStyle name="Millares 5 4" xfId="259" xr:uid="{00000000-0005-0000-0000-0000A0020000}"/>
    <cellStyle name="Millares 50" xfId="139" xr:uid="{00000000-0005-0000-0000-0000A1020000}"/>
    <cellStyle name="Millares 50 2" xfId="549" xr:uid="{00000000-0005-0000-0000-0000A2020000}"/>
    <cellStyle name="Millares 51" xfId="701" xr:uid="{00000000-0005-0000-0000-0000A3020000}"/>
    <cellStyle name="Millares 52" xfId="693" xr:uid="{00000000-0005-0000-0000-0000A4020000}"/>
    <cellStyle name="Millares 53" xfId="434" xr:uid="{00000000-0005-0000-0000-0000A5020000}"/>
    <cellStyle name="Millares 54" xfId="427" xr:uid="{00000000-0005-0000-0000-0000A6020000}"/>
    <cellStyle name="Millares 55" xfId="430" xr:uid="{00000000-0005-0000-0000-0000A7020000}"/>
    <cellStyle name="Millares 56" xfId="432" xr:uid="{00000000-0005-0000-0000-0000A8020000}"/>
    <cellStyle name="Millares 57" xfId="431" xr:uid="{00000000-0005-0000-0000-0000A9020000}"/>
    <cellStyle name="Millares 58" xfId="692" xr:uid="{00000000-0005-0000-0000-0000AA020000}"/>
    <cellStyle name="Millares 59" xfId="708" xr:uid="{00000000-0005-0000-0000-0000AB020000}"/>
    <cellStyle name="Millares 6" xfId="103" xr:uid="{00000000-0005-0000-0000-0000AC020000}"/>
    <cellStyle name="Millares 6 10" xfId="721" xr:uid="{00000000-0005-0000-0000-0000AD020000}"/>
    <cellStyle name="Millares 6 11" xfId="982" xr:uid="{00000000-0005-0000-0000-0000AE020000}"/>
    <cellStyle name="Millares 6 12" xfId="255" xr:uid="{00000000-0005-0000-0000-0000AF020000}"/>
    <cellStyle name="Millares 6 2" xfId="104" xr:uid="{00000000-0005-0000-0000-0000B0020000}"/>
    <cellStyle name="Millares 6 2 10" xfId="251" xr:uid="{00000000-0005-0000-0000-0000B1020000}"/>
    <cellStyle name="Millares 6 2 2" xfId="283" xr:uid="{00000000-0005-0000-0000-0000B2020000}"/>
    <cellStyle name="Millares 6 2 2 2" xfId="319" xr:uid="{00000000-0005-0000-0000-0000B3020000}"/>
    <cellStyle name="Millares 6 2 2 2 2" xfId="616" xr:uid="{00000000-0005-0000-0000-0000B4020000}"/>
    <cellStyle name="Millares 6 2 2 2 2 2" xfId="898" xr:uid="{00000000-0005-0000-0000-0000B5020000}"/>
    <cellStyle name="Millares 6 2 2 2 3" xfId="489" xr:uid="{00000000-0005-0000-0000-0000B6020000}"/>
    <cellStyle name="Millares 6 2 2 2 4" xfId="773" xr:uid="{00000000-0005-0000-0000-0000B7020000}"/>
    <cellStyle name="Millares 6 2 2 3" xfId="579" xr:uid="{00000000-0005-0000-0000-0000B8020000}"/>
    <cellStyle name="Millares 6 2 2 3 2" xfId="861" xr:uid="{00000000-0005-0000-0000-0000B9020000}"/>
    <cellStyle name="Millares 6 2 2 4" xfId="452" xr:uid="{00000000-0005-0000-0000-0000BA020000}"/>
    <cellStyle name="Millares 6 2 2 5" xfId="736" xr:uid="{00000000-0005-0000-0000-0000BB020000}"/>
    <cellStyle name="Millares 6 2 3" xfId="302" xr:uid="{00000000-0005-0000-0000-0000BC020000}"/>
    <cellStyle name="Millares 6 2 3 2" xfId="598" xr:uid="{00000000-0005-0000-0000-0000BD020000}"/>
    <cellStyle name="Millares 6 2 3 2 2" xfId="880" xr:uid="{00000000-0005-0000-0000-0000BE020000}"/>
    <cellStyle name="Millares 6 2 3 3" xfId="471" xr:uid="{00000000-0005-0000-0000-0000BF020000}"/>
    <cellStyle name="Millares 6 2 3 4" xfId="755" xr:uid="{00000000-0005-0000-0000-0000C0020000}"/>
    <cellStyle name="Millares 6 2 4" xfId="359" xr:uid="{00000000-0005-0000-0000-0000C1020000}"/>
    <cellStyle name="Millares 6 2 4 2" xfId="640" xr:uid="{00000000-0005-0000-0000-0000C2020000}"/>
    <cellStyle name="Millares 6 2 4 2 2" xfId="922" xr:uid="{00000000-0005-0000-0000-0000C3020000}"/>
    <cellStyle name="Millares 6 2 4 3" xfId="512" xr:uid="{00000000-0005-0000-0000-0000C4020000}"/>
    <cellStyle name="Millares 6 2 4 4" xfId="796" xr:uid="{00000000-0005-0000-0000-0000C5020000}"/>
    <cellStyle name="Millares 6 2 5" xfId="369" xr:uid="{00000000-0005-0000-0000-0000C6020000}"/>
    <cellStyle name="Millares 6 2 5 2" xfId="651" xr:uid="{00000000-0005-0000-0000-0000C7020000}"/>
    <cellStyle name="Millares 6 2 5 2 2" xfId="933" xr:uid="{00000000-0005-0000-0000-0000C8020000}"/>
    <cellStyle name="Millares 6 2 5 3" xfId="523" xr:uid="{00000000-0005-0000-0000-0000C9020000}"/>
    <cellStyle name="Millares 6 2 5 4" xfId="807" xr:uid="{00000000-0005-0000-0000-0000CA020000}"/>
    <cellStyle name="Millares 6 2 6" xfId="393" xr:uid="{00000000-0005-0000-0000-0000CB020000}"/>
    <cellStyle name="Millares 6 2 6 2" xfId="671" xr:uid="{00000000-0005-0000-0000-0000CC020000}"/>
    <cellStyle name="Millares 6 2 6 2 2" xfId="953" xr:uid="{00000000-0005-0000-0000-0000CD020000}"/>
    <cellStyle name="Millares 6 2 6 3" xfId="542" xr:uid="{00000000-0005-0000-0000-0000CE020000}"/>
    <cellStyle name="Millares 6 2 6 4" xfId="826" xr:uid="{00000000-0005-0000-0000-0000CF020000}"/>
    <cellStyle name="Millares 6 2 7" xfId="423" xr:uid="{00000000-0005-0000-0000-0000D0020000}"/>
    <cellStyle name="Millares 6 2 7 2" xfId="562" xr:uid="{00000000-0005-0000-0000-0000D1020000}"/>
    <cellStyle name="Millares 6 2 7 3" xfId="844" xr:uid="{00000000-0005-0000-0000-0000D2020000}"/>
    <cellStyle name="Millares 6 2 8" xfId="435" xr:uid="{00000000-0005-0000-0000-0000D3020000}"/>
    <cellStyle name="Millares 6 2 9" xfId="719" xr:uid="{00000000-0005-0000-0000-0000D4020000}"/>
    <cellStyle name="Millares 6 3" xfId="285" xr:uid="{00000000-0005-0000-0000-0000D5020000}"/>
    <cellStyle name="Millares 6 3 2" xfId="321" xr:uid="{00000000-0005-0000-0000-0000D6020000}"/>
    <cellStyle name="Millares 6 3 2 2" xfId="618" xr:uid="{00000000-0005-0000-0000-0000D7020000}"/>
    <cellStyle name="Millares 6 3 2 2 2" xfId="900" xr:uid="{00000000-0005-0000-0000-0000D8020000}"/>
    <cellStyle name="Millares 6 3 2 3" xfId="491" xr:uid="{00000000-0005-0000-0000-0000D9020000}"/>
    <cellStyle name="Millares 6 3 2 4" xfId="775" xr:uid="{00000000-0005-0000-0000-0000DA020000}"/>
    <cellStyle name="Millares 6 3 3" xfId="581" xr:uid="{00000000-0005-0000-0000-0000DB020000}"/>
    <cellStyle name="Millares 6 3 3 2" xfId="863" xr:uid="{00000000-0005-0000-0000-0000DC020000}"/>
    <cellStyle name="Millares 6 3 4" xfId="454" xr:uid="{00000000-0005-0000-0000-0000DD020000}"/>
    <cellStyle name="Millares 6 3 5" xfId="738" xr:uid="{00000000-0005-0000-0000-0000DE020000}"/>
    <cellStyle name="Millares 6 4" xfId="304" xr:uid="{00000000-0005-0000-0000-0000DF020000}"/>
    <cellStyle name="Millares 6 4 2" xfId="600" xr:uid="{00000000-0005-0000-0000-0000E0020000}"/>
    <cellStyle name="Millares 6 4 2 2" xfId="882" xr:uid="{00000000-0005-0000-0000-0000E1020000}"/>
    <cellStyle name="Millares 6 4 3" xfId="473" xr:uid="{00000000-0005-0000-0000-0000E2020000}"/>
    <cellStyle name="Millares 6 4 4" xfId="757" xr:uid="{00000000-0005-0000-0000-0000E3020000}"/>
    <cellStyle name="Millares 6 5" xfId="361" xr:uid="{00000000-0005-0000-0000-0000E4020000}"/>
    <cellStyle name="Millares 6 5 2" xfId="642" xr:uid="{00000000-0005-0000-0000-0000E5020000}"/>
    <cellStyle name="Millares 6 5 2 2" xfId="924" xr:uid="{00000000-0005-0000-0000-0000E6020000}"/>
    <cellStyle name="Millares 6 5 3" xfId="514" xr:uid="{00000000-0005-0000-0000-0000E7020000}"/>
    <cellStyle name="Millares 6 5 4" xfId="798" xr:uid="{00000000-0005-0000-0000-0000E8020000}"/>
    <cellStyle name="Millares 6 6" xfId="371" xr:uid="{00000000-0005-0000-0000-0000E9020000}"/>
    <cellStyle name="Millares 6 6 2" xfId="653" xr:uid="{00000000-0005-0000-0000-0000EA020000}"/>
    <cellStyle name="Millares 6 6 2 2" xfId="935" xr:uid="{00000000-0005-0000-0000-0000EB020000}"/>
    <cellStyle name="Millares 6 6 3" xfId="525" xr:uid="{00000000-0005-0000-0000-0000EC020000}"/>
    <cellStyle name="Millares 6 6 4" xfId="809" xr:uid="{00000000-0005-0000-0000-0000ED020000}"/>
    <cellStyle name="Millares 6 7" xfId="395" xr:uid="{00000000-0005-0000-0000-0000EE020000}"/>
    <cellStyle name="Millares 6 7 2" xfId="673" xr:uid="{00000000-0005-0000-0000-0000EF020000}"/>
    <cellStyle name="Millares 6 7 2 2" xfId="955" xr:uid="{00000000-0005-0000-0000-0000F0020000}"/>
    <cellStyle name="Millares 6 7 3" xfId="544" xr:uid="{00000000-0005-0000-0000-0000F1020000}"/>
    <cellStyle name="Millares 6 7 4" xfId="828" xr:uid="{00000000-0005-0000-0000-0000F2020000}"/>
    <cellStyle name="Millares 6 8" xfId="425" xr:uid="{00000000-0005-0000-0000-0000F3020000}"/>
    <cellStyle name="Millares 6 8 2" xfId="564" xr:uid="{00000000-0005-0000-0000-0000F4020000}"/>
    <cellStyle name="Millares 6 8 3" xfId="846" xr:uid="{00000000-0005-0000-0000-0000F5020000}"/>
    <cellStyle name="Millares 6 9" xfId="437" xr:uid="{00000000-0005-0000-0000-0000F6020000}"/>
    <cellStyle name="Millares 60" xfId="695" xr:uid="{00000000-0005-0000-0000-0000F7020000}"/>
    <cellStyle name="Millares 61" xfId="696" xr:uid="{00000000-0005-0000-0000-0000F8020000}"/>
    <cellStyle name="Millares 62" xfId="705" xr:uid="{00000000-0005-0000-0000-0000F9020000}"/>
    <cellStyle name="Millares 63" xfId="694" xr:uid="{00000000-0005-0000-0000-0000FA020000}"/>
    <cellStyle name="Millares 64" xfId="706" xr:uid="{00000000-0005-0000-0000-0000FB020000}"/>
    <cellStyle name="Millares 65" xfId="700" xr:uid="{00000000-0005-0000-0000-0000FC020000}"/>
    <cellStyle name="Millares 654 2 2" xfId="231" xr:uid="{00000000-0005-0000-0000-0000FD020000}"/>
    <cellStyle name="Millares 656" xfId="241" xr:uid="{00000000-0005-0000-0000-0000FE020000}"/>
    <cellStyle name="Millares 656 2" xfId="281" xr:uid="{00000000-0005-0000-0000-0000FF020000}"/>
    <cellStyle name="Millares 656 2 2" xfId="317" xr:uid="{00000000-0005-0000-0000-000000030000}"/>
    <cellStyle name="Millares 656 2 2 2" xfId="614" xr:uid="{00000000-0005-0000-0000-000001030000}"/>
    <cellStyle name="Millares 656 2 2 2 2" xfId="896" xr:uid="{00000000-0005-0000-0000-000002030000}"/>
    <cellStyle name="Millares 656 2 2 3" xfId="487" xr:uid="{00000000-0005-0000-0000-000003030000}"/>
    <cellStyle name="Millares 656 2 2 4" xfId="771" xr:uid="{00000000-0005-0000-0000-000004030000}"/>
    <cellStyle name="Millares 656 2 3" xfId="577" xr:uid="{00000000-0005-0000-0000-000005030000}"/>
    <cellStyle name="Millares 656 2 3 2" xfId="859" xr:uid="{00000000-0005-0000-0000-000006030000}"/>
    <cellStyle name="Millares 656 2 4" xfId="450" xr:uid="{00000000-0005-0000-0000-000007030000}"/>
    <cellStyle name="Millares 656 2 5" xfId="734" xr:uid="{00000000-0005-0000-0000-000008030000}"/>
    <cellStyle name="Millares 656 3" xfId="300" xr:uid="{00000000-0005-0000-0000-000009030000}"/>
    <cellStyle name="Millares 656 3 2" xfId="596" xr:uid="{00000000-0005-0000-0000-00000A030000}"/>
    <cellStyle name="Millares 656 3 2 2" xfId="878" xr:uid="{00000000-0005-0000-0000-00000B030000}"/>
    <cellStyle name="Millares 656 3 3" xfId="469" xr:uid="{00000000-0005-0000-0000-00000C030000}"/>
    <cellStyle name="Millares 656 3 4" xfId="753" xr:uid="{00000000-0005-0000-0000-00000D030000}"/>
    <cellStyle name="Millares 656 4" xfId="357" xr:uid="{00000000-0005-0000-0000-00000E030000}"/>
    <cellStyle name="Millares 656 4 2" xfId="638" xr:uid="{00000000-0005-0000-0000-00000F030000}"/>
    <cellStyle name="Millares 656 4 2 2" xfId="920" xr:uid="{00000000-0005-0000-0000-000010030000}"/>
    <cellStyle name="Millares 656 4 3" xfId="510" xr:uid="{00000000-0005-0000-0000-000011030000}"/>
    <cellStyle name="Millares 656 4 4" xfId="794" xr:uid="{00000000-0005-0000-0000-000012030000}"/>
    <cellStyle name="Millares 656 5" xfId="391" xr:uid="{00000000-0005-0000-0000-000013030000}"/>
    <cellStyle name="Millares 656 5 2" xfId="669" xr:uid="{00000000-0005-0000-0000-000014030000}"/>
    <cellStyle name="Millares 656 5 2 2" xfId="951" xr:uid="{00000000-0005-0000-0000-000015030000}"/>
    <cellStyle name="Millares 656 5 3" xfId="540" xr:uid="{00000000-0005-0000-0000-000016030000}"/>
    <cellStyle name="Millares 656 5 4" xfId="824" xr:uid="{00000000-0005-0000-0000-000017030000}"/>
    <cellStyle name="Millares 657" xfId="234" xr:uid="{00000000-0005-0000-0000-000018030000}"/>
    <cellStyle name="Millares 657 2" xfId="278" xr:uid="{00000000-0005-0000-0000-000019030000}"/>
    <cellStyle name="Millares 657 2 2" xfId="314" xr:uid="{00000000-0005-0000-0000-00001A030000}"/>
    <cellStyle name="Millares 657 2 2 2" xfId="611" xr:uid="{00000000-0005-0000-0000-00001B030000}"/>
    <cellStyle name="Millares 657 2 2 2 2" xfId="893" xr:uid="{00000000-0005-0000-0000-00001C030000}"/>
    <cellStyle name="Millares 657 2 2 3" xfId="484" xr:uid="{00000000-0005-0000-0000-00001D030000}"/>
    <cellStyle name="Millares 657 2 2 4" xfId="768" xr:uid="{00000000-0005-0000-0000-00001E030000}"/>
    <cellStyle name="Millares 657 2 3" xfId="574" xr:uid="{00000000-0005-0000-0000-00001F030000}"/>
    <cellStyle name="Millares 657 2 3 2" xfId="856" xr:uid="{00000000-0005-0000-0000-000020030000}"/>
    <cellStyle name="Millares 657 2 4" xfId="447" xr:uid="{00000000-0005-0000-0000-000021030000}"/>
    <cellStyle name="Millares 657 2 5" xfId="731" xr:uid="{00000000-0005-0000-0000-000022030000}"/>
    <cellStyle name="Millares 657 3" xfId="297" xr:uid="{00000000-0005-0000-0000-000023030000}"/>
    <cellStyle name="Millares 657 3 2" xfId="593" xr:uid="{00000000-0005-0000-0000-000024030000}"/>
    <cellStyle name="Millares 657 3 2 2" xfId="875" xr:uid="{00000000-0005-0000-0000-000025030000}"/>
    <cellStyle name="Millares 657 3 3" xfId="466" xr:uid="{00000000-0005-0000-0000-000026030000}"/>
    <cellStyle name="Millares 657 3 4" xfId="750" xr:uid="{00000000-0005-0000-0000-000027030000}"/>
    <cellStyle name="Millares 657 4" xfId="354" xr:uid="{00000000-0005-0000-0000-000028030000}"/>
    <cellStyle name="Millares 657 4 2" xfId="635" xr:uid="{00000000-0005-0000-0000-000029030000}"/>
    <cellStyle name="Millares 657 4 2 2" xfId="917" xr:uid="{00000000-0005-0000-0000-00002A030000}"/>
    <cellStyle name="Millares 657 4 3" xfId="507" xr:uid="{00000000-0005-0000-0000-00002B030000}"/>
    <cellStyle name="Millares 657 4 4" xfId="791" xr:uid="{00000000-0005-0000-0000-00002C030000}"/>
    <cellStyle name="Millares 657 5" xfId="388" xr:uid="{00000000-0005-0000-0000-00002D030000}"/>
    <cellStyle name="Millares 657 5 2" xfId="666" xr:uid="{00000000-0005-0000-0000-00002E030000}"/>
    <cellStyle name="Millares 657 5 2 2" xfId="948" xr:uid="{00000000-0005-0000-0000-00002F030000}"/>
    <cellStyle name="Millares 657 5 3" xfId="537" xr:uid="{00000000-0005-0000-0000-000030030000}"/>
    <cellStyle name="Millares 657 5 4" xfId="821" xr:uid="{00000000-0005-0000-0000-000031030000}"/>
    <cellStyle name="Millares 66" xfId="702" xr:uid="{00000000-0005-0000-0000-000032030000}"/>
    <cellStyle name="Millares 67" xfId="707" xr:uid="{00000000-0005-0000-0000-000033030000}"/>
    <cellStyle name="Millares 68" xfId="698" xr:uid="{00000000-0005-0000-0000-000034030000}"/>
    <cellStyle name="Millares 69" xfId="710" xr:uid="{00000000-0005-0000-0000-000035030000}"/>
    <cellStyle name="Millares 7" xfId="105" xr:uid="{00000000-0005-0000-0000-000036030000}"/>
    <cellStyle name="Millares 7 2" xfId="106" xr:uid="{00000000-0005-0000-0000-000037030000}"/>
    <cellStyle name="Millares 7 3" xfId="342" xr:uid="{00000000-0005-0000-0000-000038030000}"/>
    <cellStyle name="Millares 7 4" xfId="325" xr:uid="{00000000-0005-0000-0000-000039030000}"/>
    <cellStyle name="Millares 7 4 2" xfId="337" xr:uid="{00000000-0005-0000-0000-00003A030000}"/>
    <cellStyle name="Millares 7 4 3" xfId="622" xr:uid="{00000000-0005-0000-0000-00003B030000}"/>
    <cellStyle name="Millares 7 4 3 2" xfId="904" xr:uid="{00000000-0005-0000-0000-00003C030000}"/>
    <cellStyle name="Millares 7 4 4" xfId="495" xr:uid="{00000000-0005-0000-0000-00003D030000}"/>
    <cellStyle name="Millares 7 4 5" xfId="779" xr:uid="{00000000-0005-0000-0000-00003E030000}"/>
    <cellStyle name="Millares 7 5" xfId="250" xr:uid="{00000000-0005-0000-0000-00003F030000}"/>
    <cellStyle name="Millares 70" xfId="711" xr:uid="{00000000-0005-0000-0000-000040030000}"/>
    <cellStyle name="Millares 71" xfId="716" xr:uid="{00000000-0005-0000-0000-000041030000}"/>
    <cellStyle name="Millares 72" xfId="974" xr:uid="{00000000-0005-0000-0000-000042030000}"/>
    <cellStyle name="Millares 73" xfId="973" xr:uid="{00000000-0005-0000-0000-000043030000}"/>
    <cellStyle name="Millares 74" xfId="976" xr:uid="{00000000-0005-0000-0000-000044030000}"/>
    <cellStyle name="Millares 75" xfId="983" xr:uid="{00000000-0005-0000-0000-000045030000}"/>
    <cellStyle name="Millares 76" xfId="156" xr:uid="{00000000-0005-0000-0000-000046030000}"/>
    <cellStyle name="Millares 8" xfId="107" xr:uid="{00000000-0005-0000-0000-000047030000}"/>
    <cellStyle name="Millares 8 2" xfId="108" xr:uid="{00000000-0005-0000-0000-000048030000}"/>
    <cellStyle name="Millares 8 3" xfId="265" xr:uid="{00000000-0005-0000-0000-000049030000}"/>
    <cellStyle name="Millares 9" xfId="109" xr:uid="{00000000-0005-0000-0000-00004A030000}"/>
    <cellStyle name="Millares 9 2" xfId="110" xr:uid="{00000000-0005-0000-0000-00004B030000}"/>
    <cellStyle name="Millares 9 3" xfId="266" xr:uid="{00000000-0005-0000-0000-00004C030000}"/>
    <cellStyle name="Neutral" xfId="6" builtinId="28" customBuiltin="1"/>
    <cellStyle name="Neutral 2" xfId="400" xr:uid="{00000000-0005-0000-0000-00004E030000}"/>
    <cellStyle name="Normal" xfId="0" builtinId="0"/>
    <cellStyle name="Normal 10 10 2 2 2" xfId="229" xr:uid="{00000000-0005-0000-0000-000050030000}"/>
    <cellStyle name="Normal 1016" xfId="167" xr:uid="{00000000-0005-0000-0000-000051030000}"/>
    <cellStyle name="Normal 1018" xfId="197" xr:uid="{00000000-0005-0000-0000-000052030000}"/>
    <cellStyle name="Normal 1022" xfId="221" xr:uid="{00000000-0005-0000-0000-000053030000}"/>
    <cellStyle name="Normal 1024" xfId="174" xr:uid="{00000000-0005-0000-0000-000054030000}"/>
    <cellStyle name="Normal 1025" xfId="224" xr:uid="{00000000-0005-0000-0000-000055030000}"/>
    <cellStyle name="Normal 1026" xfId="223" xr:uid="{00000000-0005-0000-0000-000056030000}"/>
    <cellStyle name="Normal 1027" xfId="225" xr:uid="{00000000-0005-0000-0000-000057030000}"/>
    <cellStyle name="Normal 105" xfId="235" xr:uid="{00000000-0005-0000-0000-000058030000}"/>
    <cellStyle name="Normal 107" xfId="239" xr:uid="{00000000-0005-0000-0000-000059030000}"/>
    <cellStyle name="Normal 109" xfId="240" xr:uid="{00000000-0005-0000-0000-00005A030000}"/>
    <cellStyle name="Normal 11" xfId="111" xr:uid="{00000000-0005-0000-0000-00005B030000}"/>
    <cellStyle name="Normal 11 2" xfId="112" xr:uid="{00000000-0005-0000-0000-00005C030000}"/>
    <cellStyle name="Normal 12" xfId="324" xr:uid="{00000000-0005-0000-0000-00005D030000}"/>
    <cellStyle name="Normal 12 10" xfId="162" xr:uid="{00000000-0005-0000-0000-00005E030000}"/>
    <cellStyle name="Normal 12 2 10" xfId="158" xr:uid="{00000000-0005-0000-0000-00005F030000}"/>
    <cellStyle name="Normal 12 2 2 4" xfId="165" xr:uid="{00000000-0005-0000-0000-000060030000}"/>
    <cellStyle name="Normal 125" xfId="160" xr:uid="{00000000-0005-0000-0000-000061030000}"/>
    <cellStyle name="Normal 126" xfId="227" xr:uid="{00000000-0005-0000-0000-000062030000}"/>
    <cellStyle name="Normal 14" xfId="374" xr:uid="{00000000-0005-0000-0000-000063030000}"/>
    <cellStyle name="Normal 17 2" xfId="113" xr:uid="{00000000-0005-0000-0000-000064030000}"/>
    <cellStyle name="Normal 199 2 2" xfId="232" xr:uid="{00000000-0005-0000-0000-000065030000}"/>
    <cellStyle name="Normal 2" xfId="114" xr:uid="{00000000-0005-0000-0000-000066030000}"/>
    <cellStyle name="Normal 2 10 2 2 2" xfId="236" xr:uid="{00000000-0005-0000-0000-000067030000}"/>
    <cellStyle name="Normal 2 14 2" xfId="242" xr:uid="{00000000-0005-0000-0000-000068030000}"/>
    <cellStyle name="Normal 2 2" xfId="115" xr:uid="{00000000-0005-0000-0000-000069030000}"/>
    <cellStyle name="Normal 2 2 2" xfId="116" xr:uid="{00000000-0005-0000-0000-00006A030000}"/>
    <cellStyle name="Normal 2 2 2 3" xfId="159" xr:uid="{00000000-0005-0000-0000-00006B030000}"/>
    <cellStyle name="Normal 2 2 3" xfId="244" xr:uid="{00000000-0005-0000-0000-00006C030000}"/>
    <cellStyle name="Normal 2 3" xfId="117" xr:uid="{00000000-0005-0000-0000-00006D030000}"/>
    <cellStyle name="Normal 2 3 2" xfId="332" xr:uid="{00000000-0005-0000-0000-00006E030000}"/>
    <cellStyle name="Normal 2 4" xfId="414" xr:uid="{00000000-0005-0000-0000-00006F030000}"/>
    <cellStyle name="Normal 2 5" xfId="713" xr:uid="{00000000-0005-0000-0000-000070030000}"/>
    <cellStyle name="Normal 2 6" xfId="157" xr:uid="{00000000-0005-0000-0000-000071030000}"/>
    <cellStyle name="Normal 26" xfId="261" xr:uid="{00000000-0005-0000-0000-000072030000}"/>
    <cellStyle name="Normal 3" xfId="118" xr:uid="{00000000-0005-0000-0000-000073030000}"/>
    <cellStyle name="Normal 3 2" xfId="119" xr:uid="{00000000-0005-0000-0000-000074030000}"/>
    <cellStyle name="Normal 3 2 2" xfId="416" xr:uid="{00000000-0005-0000-0000-000075030000}"/>
    <cellStyle name="Normal 3 3" xfId="120" xr:uid="{00000000-0005-0000-0000-000076030000}"/>
    <cellStyle name="Normal 3 3 2" xfId="714" xr:uid="{00000000-0005-0000-0000-000077030000}"/>
    <cellStyle name="Normal 3 4" xfId="329" xr:uid="{00000000-0005-0000-0000-000078030000}"/>
    <cellStyle name="Normal 3 5" xfId="245" xr:uid="{00000000-0005-0000-0000-000079030000}"/>
    <cellStyle name="Normal 4" xfId="121" xr:uid="{00000000-0005-0000-0000-00007A030000}"/>
    <cellStyle name="Normal 4 2" xfId="122" xr:uid="{00000000-0005-0000-0000-00007B030000}"/>
    <cellStyle name="Normal 4 2 2" xfId="333" xr:uid="{00000000-0005-0000-0000-00007C030000}"/>
    <cellStyle name="Normal 4 3" xfId="247" xr:uid="{00000000-0005-0000-0000-00007D030000}"/>
    <cellStyle name="Normal 41" xfId="341" xr:uid="{00000000-0005-0000-0000-00007E030000}"/>
    <cellStyle name="Normal 45" xfId="334" xr:uid="{00000000-0005-0000-0000-00007F030000}"/>
    <cellStyle name="Normal 5" xfId="123" xr:uid="{00000000-0005-0000-0000-000080030000}"/>
    <cellStyle name="Normal 5 2" xfId="248" xr:uid="{00000000-0005-0000-0000-000081030000}"/>
    <cellStyle name="Normal 6" xfId="124" xr:uid="{00000000-0005-0000-0000-000082030000}"/>
    <cellStyle name="Normal 6 2" xfId="257" xr:uid="{00000000-0005-0000-0000-000083030000}"/>
    <cellStyle name="Normal 601" xfId="216" xr:uid="{00000000-0005-0000-0000-000084030000}"/>
    <cellStyle name="Normal 605" xfId="172" xr:uid="{00000000-0005-0000-0000-000085030000}"/>
    <cellStyle name="Normal 606" xfId="171" xr:uid="{00000000-0005-0000-0000-000086030000}"/>
    <cellStyle name="Normal 636" xfId="169" xr:uid="{00000000-0005-0000-0000-000087030000}"/>
    <cellStyle name="Normal 640" xfId="170" xr:uid="{00000000-0005-0000-0000-000088030000}"/>
    <cellStyle name="Normal 643" xfId="173" xr:uid="{00000000-0005-0000-0000-000089030000}"/>
    <cellStyle name="Normal 646" xfId="175" xr:uid="{00000000-0005-0000-0000-00008A030000}"/>
    <cellStyle name="Normal 647" xfId="176" xr:uid="{00000000-0005-0000-0000-00008B030000}"/>
    <cellStyle name="Normal 649" xfId="177" xr:uid="{00000000-0005-0000-0000-00008C030000}"/>
    <cellStyle name="Normal 650" xfId="178" xr:uid="{00000000-0005-0000-0000-00008D030000}"/>
    <cellStyle name="Normal 651" xfId="179" xr:uid="{00000000-0005-0000-0000-00008E030000}"/>
    <cellStyle name="Normal 652" xfId="180" xr:uid="{00000000-0005-0000-0000-00008F030000}"/>
    <cellStyle name="Normal 653" xfId="181" xr:uid="{00000000-0005-0000-0000-000090030000}"/>
    <cellStyle name="Normal 654" xfId="182" xr:uid="{00000000-0005-0000-0000-000091030000}"/>
    <cellStyle name="Normal 655" xfId="183" xr:uid="{00000000-0005-0000-0000-000092030000}"/>
    <cellStyle name="Normal 656" xfId="184" xr:uid="{00000000-0005-0000-0000-000093030000}"/>
    <cellStyle name="Normal 657" xfId="185" xr:uid="{00000000-0005-0000-0000-000094030000}"/>
    <cellStyle name="Normal 658" xfId="187" xr:uid="{00000000-0005-0000-0000-000095030000}"/>
    <cellStyle name="Normal 659" xfId="188" xr:uid="{00000000-0005-0000-0000-000096030000}"/>
    <cellStyle name="Normal 660" xfId="190" xr:uid="{00000000-0005-0000-0000-000097030000}"/>
    <cellStyle name="Normal 662" xfId="191" xr:uid="{00000000-0005-0000-0000-000098030000}"/>
    <cellStyle name="Normal 663" xfId="192" xr:uid="{00000000-0005-0000-0000-000099030000}"/>
    <cellStyle name="Normal 664" xfId="193" xr:uid="{00000000-0005-0000-0000-00009A030000}"/>
    <cellStyle name="Normal 665" xfId="194" xr:uid="{00000000-0005-0000-0000-00009B030000}"/>
    <cellStyle name="Normal 667" xfId="195" xr:uid="{00000000-0005-0000-0000-00009C030000}"/>
    <cellStyle name="Normal 673" xfId="198" xr:uid="{00000000-0005-0000-0000-00009D030000}"/>
    <cellStyle name="Normal 674" xfId="199" xr:uid="{00000000-0005-0000-0000-00009E030000}"/>
    <cellStyle name="Normal 675" xfId="200" xr:uid="{00000000-0005-0000-0000-00009F030000}"/>
    <cellStyle name="Normal 676" xfId="201" xr:uid="{00000000-0005-0000-0000-0000A0030000}"/>
    <cellStyle name="Normal 677" xfId="205" xr:uid="{00000000-0005-0000-0000-0000A1030000}"/>
    <cellStyle name="Normal 678" xfId="206" xr:uid="{00000000-0005-0000-0000-0000A2030000}"/>
    <cellStyle name="Normal 679" xfId="207" xr:uid="{00000000-0005-0000-0000-0000A3030000}"/>
    <cellStyle name="Normal 684" xfId="212" xr:uid="{00000000-0005-0000-0000-0000A4030000}"/>
    <cellStyle name="Normal 7" xfId="125" xr:uid="{00000000-0005-0000-0000-0000A5030000}"/>
    <cellStyle name="Normal 7 2" xfId="286" xr:uid="{00000000-0005-0000-0000-0000A6030000}"/>
    <cellStyle name="Normal 7 3" xfId="260" xr:uid="{00000000-0005-0000-0000-0000A7030000}"/>
    <cellStyle name="Normal 713" xfId="202" xr:uid="{00000000-0005-0000-0000-0000A8030000}"/>
    <cellStyle name="Normal 714" xfId="203" xr:uid="{00000000-0005-0000-0000-0000A9030000}"/>
    <cellStyle name="Normal 715" xfId="204" xr:uid="{00000000-0005-0000-0000-0000AA030000}"/>
    <cellStyle name="Normal 744" xfId="222" xr:uid="{00000000-0005-0000-0000-0000AB030000}"/>
    <cellStyle name="Normal 8" xfId="39" xr:uid="{00000000-0005-0000-0000-0000AC030000}"/>
    <cellStyle name="Normal 8 2" xfId="269" xr:uid="{00000000-0005-0000-0000-0000AD030000}"/>
    <cellStyle name="Normal 802" xfId="228" xr:uid="{00000000-0005-0000-0000-0000AE030000}"/>
    <cellStyle name="Normal 9" xfId="126" xr:uid="{00000000-0005-0000-0000-0000AF030000}"/>
    <cellStyle name="Normal 944" xfId="166" xr:uid="{00000000-0005-0000-0000-0000B0030000}"/>
    <cellStyle name="Normal 947" xfId="168" xr:uid="{00000000-0005-0000-0000-0000B1030000}"/>
    <cellStyle name="Normal 952" xfId="196" xr:uid="{00000000-0005-0000-0000-0000B2030000}"/>
    <cellStyle name="Normal 957" xfId="208" xr:uid="{00000000-0005-0000-0000-0000B3030000}"/>
    <cellStyle name="Normal 958" xfId="209" xr:uid="{00000000-0005-0000-0000-0000B4030000}"/>
    <cellStyle name="Normal 959" xfId="210" xr:uid="{00000000-0005-0000-0000-0000B5030000}"/>
    <cellStyle name="Normal 960" xfId="211" xr:uid="{00000000-0005-0000-0000-0000B6030000}"/>
    <cellStyle name="Normal 961" xfId="213" xr:uid="{00000000-0005-0000-0000-0000B7030000}"/>
    <cellStyle name="Normal 962" xfId="214" xr:uid="{00000000-0005-0000-0000-0000B8030000}"/>
    <cellStyle name="Normal 963" xfId="215" xr:uid="{00000000-0005-0000-0000-0000B9030000}"/>
    <cellStyle name="Normal 964" xfId="217" xr:uid="{00000000-0005-0000-0000-0000BA030000}"/>
    <cellStyle name="Normal 965" xfId="218" xr:uid="{00000000-0005-0000-0000-0000BB030000}"/>
    <cellStyle name="Normal 966" xfId="219" xr:uid="{00000000-0005-0000-0000-0000BC030000}"/>
    <cellStyle name="Normal 967" xfId="220" xr:uid="{00000000-0005-0000-0000-0000BD030000}"/>
    <cellStyle name="Normal 971" xfId="189" xr:uid="{00000000-0005-0000-0000-0000BE030000}"/>
    <cellStyle name="Normal 986" xfId="186" xr:uid="{00000000-0005-0000-0000-0000BF030000}"/>
    <cellStyle name="Notas" xfId="155" builtinId="10" customBuiltin="1"/>
    <cellStyle name="Notas 2" xfId="127" xr:uid="{00000000-0005-0000-0000-0000C1030000}"/>
    <cellStyle name="Notas 3" xfId="128" xr:uid="{00000000-0005-0000-0000-0000C2030000}"/>
    <cellStyle name="Porcentaje 2" xfId="129" xr:uid="{00000000-0005-0000-0000-0000C3030000}"/>
    <cellStyle name="Porcentaje 2 2" xfId="130" xr:uid="{00000000-0005-0000-0000-0000C4030000}"/>
    <cellStyle name="Porcentaje 2 3" xfId="256" xr:uid="{00000000-0005-0000-0000-0000C5030000}"/>
    <cellStyle name="Porcentaje 3" xfId="131" xr:uid="{00000000-0005-0000-0000-0000C6030000}"/>
    <cellStyle name="Porcentaje 3 2" xfId="418" xr:uid="{00000000-0005-0000-0000-0000C7030000}"/>
    <cellStyle name="Porcentaje 4" xfId="335" xr:uid="{00000000-0005-0000-0000-0000C8030000}"/>
    <cellStyle name="Porcentual 2" xfId="132" xr:uid="{00000000-0005-0000-0000-0000C9030000}"/>
    <cellStyle name="Porcentual 2 2" xfId="133" xr:uid="{00000000-0005-0000-0000-0000CA030000}"/>
    <cellStyle name="Porcentual 3" xfId="134" xr:uid="{00000000-0005-0000-0000-0000CB030000}"/>
    <cellStyle name="Porcentual 4" xfId="135" xr:uid="{00000000-0005-0000-0000-0000CC030000}"/>
    <cellStyle name="Porcentual 4 2" xfId="136" xr:uid="{00000000-0005-0000-0000-0000CD030000}"/>
    <cellStyle name="Porcentual 5" xfId="137" xr:uid="{00000000-0005-0000-0000-0000CE030000}"/>
    <cellStyle name="Salida" xfId="8" builtinId="21" customBuiltin="1"/>
    <cellStyle name="TableStyleLight1" xfId="263" xr:uid="{00000000-0005-0000-0000-0000D0030000}"/>
    <cellStyle name="Texto de advertencia" xfId="12" builtinId="11" customBuiltin="1"/>
    <cellStyle name="Texto explicativo" xfId="13" builtinId="53" customBuiltin="1"/>
    <cellStyle name="Título" xfId="1" builtinId="15" customBuiltin="1"/>
    <cellStyle name="Título 2" xfId="2" builtinId="17" customBuiltin="1"/>
    <cellStyle name="Título 3" xfId="3" builtinId="18" customBuiltin="1"/>
    <cellStyle name="Título 4" xfId="399" xr:uid="{00000000-0005-0000-0000-0000D6030000}"/>
    <cellStyle name="Total" xfId="14" builtinId="25" customBuiltin="1"/>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2.emf"/><Relationship Id="rId1" Type="http://schemas.openxmlformats.org/officeDocument/2006/relationships/image" Target="../media/image21.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1.emf"/><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6.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1.emf"/><Relationship Id="rId1" Type="http://schemas.openxmlformats.org/officeDocument/2006/relationships/image" Target="../media/image1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1.emf"/><Relationship Id="rId1"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3.emf"/><Relationship Id="rId1"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2.emf"/><Relationship Id="rId1" Type="http://schemas.openxmlformats.org/officeDocument/2006/relationships/image" Target="../media/image5.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14.emf"/><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11.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3.emf"/><Relationship Id="rId1"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20.emf"/><Relationship Id="rId1" Type="http://schemas.openxmlformats.org/officeDocument/2006/relationships/image" Target="../media/image13.emf"/><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9.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2</xdr:col>
      <xdr:colOff>1857376</xdr:colOff>
      <xdr:row>2</xdr:row>
      <xdr:rowOff>133350</xdr:rowOff>
    </xdr:from>
    <xdr:to>
      <xdr:col>5</xdr:col>
      <xdr:colOff>438150</xdr:colOff>
      <xdr:row>4</xdr:row>
      <xdr:rowOff>161925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3381376" y="571500"/>
          <a:ext cx="2028824"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600075</xdr:colOff>
          <xdr:row>21</xdr:row>
          <xdr:rowOff>85725</xdr:rowOff>
        </xdr:from>
        <xdr:to>
          <xdr:col>9</xdr:col>
          <xdr:colOff>152400</xdr:colOff>
          <xdr:row>44</xdr:row>
          <xdr:rowOff>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123825</xdr:colOff>
          <xdr:row>2</xdr:row>
          <xdr:rowOff>142875</xdr:rowOff>
        </xdr:from>
        <xdr:to>
          <xdr:col>9</xdr:col>
          <xdr:colOff>76200</xdr:colOff>
          <xdr:row>10</xdr:row>
          <xdr:rowOff>152400</xdr:rowOff>
        </xdr:to>
        <xdr:sp macro="" textlink="">
          <xdr:nvSpPr>
            <xdr:cNvPr id="14340" name="Object 4" hidden="1">
              <a:extLst>
                <a:ext uri="{63B3BB69-23CF-44E3-9099-C40C66FF867C}">
                  <a14:compatExt spid="_x0000_s14340"/>
                </a:ext>
                <a:ext uri="{FF2B5EF4-FFF2-40B4-BE49-F238E27FC236}">
                  <a16:creationId xmlns:a16="http://schemas.microsoft.com/office/drawing/2014/main" id="{00000000-0008-0000-0200-000004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609600</xdr:colOff>
          <xdr:row>12</xdr:row>
          <xdr:rowOff>95250</xdr:rowOff>
        </xdr:from>
        <xdr:to>
          <xdr:col>5</xdr:col>
          <xdr:colOff>133350</xdr:colOff>
          <xdr:row>15</xdr:row>
          <xdr:rowOff>152400</xdr:rowOff>
        </xdr:to>
        <xdr:sp macro="" textlink="">
          <xdr:nvSpPr>
            <xdr:cNvPr id="14341" name="Object 5" hidden="1">
              <a:extLst>
                <a:ext uri="{63B3BB69-23CF-44E3-9099-C40C66FF867C}">
                  <a14:compatExt spid="_x0000_s14341"/>
                </a:ext>
                <a:ext uri="{FF2B5EF4-FFF2-40B4-BE49-F238E27FC236}">
                  <a16:creationId xmlns:a16="http://schemas.microsoft.com/office/drawing/2014/main" id="{00000000-0008-0000-0200-000005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7</xdr:col>
      <xdr:colOff>607695</xdr:colOff>
      <xdr:row>12</xdr:row>
      <xdr:rowOff>95250</xdr:rowOff>
    </xdr:to>
    <xdr:sp macro="" textlink="">
      <xdr:nvSpPr>
        <xdr:cNvPr id="15361" name="AutoShape 1">
          <a:extLst>
            <a:ext uri="{FF2B5EF4-FFF2-40B4-BE49-F238E27FC236}">
              <a16:creationId xmlns:a16="http://schemas.microsoft.com/office/drawing/2014/main" id="{00000000-0008-0000-0E00-0000013C0000}"/>
            </a:ext>
          </a:extLst>
        </xdr:cNvPr>
        <xdr:cNvSpPr>
          <a:spLocks noChangeAspect="1" noChangeArrowheads="1"/>
        </xdr:cNvSpPr>
      </xdr:nvSpPr>
      <xdr:spPr bwMode="auto">
        <a:xfrm>
          <a:off x="485775" y="1343025"/>
          <a:ext cx="6734175"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xdr:row>
      <xdr:rowOff>0</xdr:rowOff>
    </xdr:from>
    <xdr:to>
      <xdr:col>7</xdr:col>
      <xdr:colOff>607695</xdr:colOff>
      <xdr:row>12</xdr:row>
      <xdr:rowOff>95250</xdr:rowOff>
    </xdr:to>
    <xdr:sp macro="" textlink="">
      <xdr:nvSpPr>
        <xdr:cNvPr id="15473" name="AutoShape 113">
          <a:extLst>
            <a:ext uri="{FF2B5EF4-FFF2-40B4-BE49-F238E27FC236}">
              <a16:creationId xmlns:a16="http://schemas.microsoft.com/office/drawing/2014/main" id="{00000000-0008-0000-0E00-0000713C0000}"/>
            </a:ext>
          </a:extLst>
        </xdr:cNvPr>
        <xdr:cNvSpPr>
          <a:spLocks noChangeAspect="1" noChangeArrowheads="1"/>
        </xdr:cNvSpPr>
      </xdr:nvSpPr>
      <xdr:spPr bwMode="auto">
        <a:xfrm>
          <a:off x="485775" y="1343025"/>
          <a:ext cx="6734175"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95250</xdr:rowOff>
    </xdr:from>
    <xdr:to>
      <xdr:col>0</xdr:col>
      <xdr:colOff>4943475</xdr:colOff>
      <xdr:row>13</xdr:row>
      <xdr:rowOff>9525</xdr:rowOff>
    </xdr:to>
    <xdr:pic>
      <xdr:nvPicPr>
        <xdr:cNvPr id="10" name="Imagen 9" descr="Tabla&#10;&#10;Descripción generada automáticamente">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srcRect l="28045" t="43695" r="27956" b="36659"/>
        <a:stretch/>
      </xdr:blipFill>
      <xdr:spPr bwMode="auto">
        <a:xfrm>
          <a:off x="0" y="1438275"/>
          <a:ext cx="4943475" cy="118110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thiasangulo/AppData/Local/Microsoft/Windows/INetCache/Content.Outlook/FSE7PEWY/Copia%20de%20INFORME%20CNV%20JUNIO%202021%20V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lestenunez/AppData/Local/Microsoft/Windows/INetCache/Content.Outlook/D3SZNI3G/INFORME%20CNV%20SETIEMBRE%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Pasivo"/>
      <sheetName val="Balance Gral."/>
      <sheetName val="Resultados"/>
      <sheetName val="Resultados Acum"/>
      <sheetName val="Flujo"/>
      <sheetName val="Variac Patrim"/>
      <sheetName val="Notas inicial"/>
      <sheetName val="Nota 5 a-e"/>
      <sheetName val="Nota 5 f"/>
      <sheetName val="anexo g-l"/>
      <sheetName val="anexo m-p"/>
      <sheetName val="anexo r-u"/>
      <sheetName val="Nota final"/>
      <sheetName val="anexo v-x"/>
      <sheetName val="Calc. auxiliar flujo"/>
      <sheetName val="Claculo Anexou"/>
      <sheetName val="calculo Nota 5"/>
      <sheetName val="Claculo Nota 5c"/>
      <sheetName val="Com.RV"/>
      <sheetName val="Anexo nota K"/>
      <sheetName val="Hoja3"/>
      <sheetName val="Hoja1"/>
      <sheetName val="Hoja4"/>
      <sheetName val="Hoja2"/>
    </sheetNames>
    <sheetDataSet>
      <sheetData sheetId="0" refreshError="1"/>
      <sheetData sheetId="1" refreshError="1">
        <row r="11">
          <cell r="A11" t="str">
            <v>Recaudaciones a Depositar M/E</v>
          </cell>
        </row>
        <row r="31">
          <cell r="A31" t="str">
            <v>CEFISA GS</v>
          </cell>
        </row>
        <row r="62">
          <cell r="A62" t="str">
            <v>FNV Inversiones USD</v>
          </cell>
        </row>
        <row r="63">
          <cell r="A63" t="str">
            <v>OPPY OPERADOR PARAGUAY S.A.E</v>
          </cell>
          <cell r="B63">
            <v>408374</v>
          </cell>
        </row>
        <row r="65">
          <cell r="A65" t="str">
            <v>Rieder BONO</v>
          </cell>
          <cell r="B65">
            <v>110236.92</v>
          </cell>
        </row>
        <row r="137">
          <cell r="C137">
            <v>0</v>
          </cell>
        </row>
        <row r="141">
          <cell r="D141">
            <v>0</v>
          </cell>
        </row>
        <row r="185">
          <cell r="A185" t="str">
            <v>Honorarios a Pagar usd</v>
          </cell>
          <cell r="B185">
            <v>3465</v>
          </cell>
        </row>
        <row r="189">
          <cell r="B189">
            <v>0</v>
          </cell>
        </row>
        <row r="194">
          <cell r="A194" t="str">
            <v>Alquileres a pagar</v>
          </cell>
        </row>
        <row r="246">
          <cell r="C246">
            <v>0</v>
          </cell>
        </row>
      </sheetData>
      <sheetData sheetId="2" refreshError="1"/>
      <sheetData sheetId="3" refreshError="1">
        <row r="9">
          <cell r="A9" t="str">
            <v>Com. P/Servicio de Asesoría</v>
          </cell>
        </row>
        <row r="34">
          <cell r="A34" t="str">
            <v>Ganancia Venta Activo Fijo</v>
          </cell>
        </row>
        <row r="52">
          <cell r="C52">
            <v>0</v>
          </cell>
        </row>
      </sheetData>
      <sheetData sheetId="4" refreshError="1"/>
      <sheetData sheetId="5" refreshError="1"/>
      <sheetData sheetId="6" refreshError="1">
        <row r="65">
          <cell r="D65">
            <v>6761.37</v>
          </cell>
        </row>
      </sheetData>
      <sheetData sheetId="7" refreshError="1">
        <row r="65">
          <cell r="D65">
            <v>3465</v>
          </cell>
          <cell r="E65">
            <v>6761.37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N4">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Pasivo"/>
      <sheetName val="Balance Gral."/>
      <sheetName val="Resultados"/>
      <sheetName val="Resultados Acum"/>
      <sheetName val="Flujo"/>
      <sheetName val="Variac Patrim"/>
      <sheetName val="Notas inicial"/>
      <sheetName val="Nota 5 a-e"/>
      <sheetName val="Nota 5 f"/>
      <sheetName val="anexo g-l"/>
      <sheetName val="anexo m-p"/>
      <sheetName val="anexo r-u"/>
      <sheetName val="Nota final"/>
      <sheetName val="anexo v-x"/>
      <sheetName val="Calc. auxiliar flujo"/>
      <sheetName val="Claculo Anexou"/>
      <sheetName val="calculo Nota 5"/>
      <sheetName val="Claculo Nota 5c"/>
      <sheetName val="Com.RV"/>
      <sheetName val="Anexo nota K"/>
      <sheetName val="Hoja3"/>
      <sheetName val="Hoja1"/>
      <sheetName val="Hoja4"/>
      <sheetName val="Hoja2"/>
    </sheetNames>
    <sheetDataSet>
      <sheetData sheetId="0" refreshError="1"/>
      <sheetData sheetId="1" refreshError="1"/>
      <sheetData sheetId="2"/>
      <sheetData sheetId="3">
        <row r="52">
          <cell r="C52">
            <v>0</v>
          </cell>
        </row>
      </sheetData>
      <sheetData sheetId="4" refreshError="1"/>
      <sheetData sheetId="5" refreshError="1"/>
      <sheetData sheetId="6" refreshError="1"/>
      <sheetData sheetId="7" refreshError="1"/>
      <sheetData sheetId="8" refreshError="1"/>
      <sheetData sheetId="9" refreshError="1"/>
      <sheetData sheetId="10" refreshError="1"/>
      <sheetData sheetId="11">
        <row r="24">
          <cell r="D2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5.emf"/><Relationship Id="rId4" Type="http://schemas.openxmlformats.org/officeDocument/2006/relationships/package" Target="../embeddings/Microsoft_Excel_Worksheet.xls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Microsoft_Excel_97-2003_Worksheet1.xls"/><Relationship Id="rId5" Type="http://schemas.openxmlformats.org/officeDocument/2006/relationships/image" Target="../media/image8.emf"/><Relationship Id="rId4" Type="http://schemas.openxmlformats.org/officeDocument/2006/relationships/oleObject" Target="../embeddings/Microsoft_Excel_97-2003_Worksheet.xls"/></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T24"/>
  <sheetViews>
    <sheetView tabSelected="1" zoomScaleNormal="100" workbookViewId="0">
      <selection activeCell="I33" sqref="I33"/>
    </sheetView>
  </sheetViews>
  <sheetFormatPr baseColWidth="10" defaultColWidth="11.42578125" defaultRowHeight="14.25" x14ac:dyDescent="0.2"/>
  <cols>
    <col min="1" max="2" width="11.42578125" style="66"/>
    <col min="3" max="3" width="28.42578125" style="66" customWidth="1"/>
    <col min="4" max="4" width="11.42578125" style="66"/>
    <col min="5" max="5" width="11.85546875" style="66" customWidth="1"/>
    <col min="6" max="6" width="36" style="66" customWidth="1"/>
    <col min="7" max="16384" width="11.42578125" style="66"/>
  </cols>
  <sheetData>
    <row r="2" spans="2:7" ht="20.25" x14ac:dyDescent="0.2">
      <c r="B2" s="62"/>
      <c r="C2" s="63"/>
      <c r="D2" s="63"/>
      <c r="E2" s="64"/>
      <c r="F2" s="63"/>
      <c r="G2" s="65"/>
    </row>
    <row r="3" spans="2:7" ht="20.25" x14ac:dyDescent="0.2">
      <c r="B3" s="67"/>
      <c r="C3" s="61"/>
      <c r="D3" s="61"/>
      <c r="E3" s="283"/>
      <c r="F3" s="61"/>
      <c r="G3" s="68"/>
    </row>
    <row r="4" spans="2:7" ht="20.25" x14ac:dyDescent="0.2">
      <c r="B4" s="67"/>
      <c r="C4" s="61"/>
      <c r="D4" s="61"/>
      <c r="E4" s="283"/>
      <c r="F4" s="61"/>
      <c r="G4" s="68"/>
    </row>
    <row r="5" spans="2:7" ht="20.25" x14ac:dyDescent="0.2">
      <c r="B5" s="67"/>
      <c r="C5" s="61"/>
      <c r="D5" s="61"/>
      <c r="E5" s="283"/>
      <c r="F5" s="61"/>
      <c r="G5" s="68"/>
    </row>
    <row r="6" spans="2:7" ht="20.25" customHeight="1" x14ac:dyDescent="0.2">
      <c r="B6" s="67"/>
      <c r="C6" s="736" t="s">
        <v>469</v>
      </c>
      <c r="D6" s="736"/>
      <c r="E6" s="736"/>
      <c r="F6" s="736"/>
      <c r="G6" s="68"/>
    </row>
    <row r="7" spans="2:7" ht="15" x14ac:dyDescent="0.2">
      <c r="B7" s="67"/>
      <c r="C7" s="61"/>
      <c r="D7" s="61"/>
      <c r="E7" s="8"/>
      <c r="F7" s="61"/>
      <c r="G7" s="68"/>
    </row>
    <row r="8" spans="2:7" ht="15" x14ac:dyDescent="0.2">
      <c r="B8" s="67"/>
      <c r="C8" s="61"/>
      <c r="D8" s="61"/>
      <c r="E8" s="8" t="s">
        <v>710</v>
      </c>
      <c r="F8" s="61"/>
      <c r="G8" s="68"/>
    </row>
    <row r="9" spans="2:7" ht="15" x14ac:dyDescent="0.2">
      <c r="B9" s="67"/>
      <c r="C9" s="61"/>
      <c r="D9" s="61"/>
      <c r="E9" s="8" t="s">
        <v>470</v>
      </c>
      <c r="F9" s="61"/>
      <c r="G9" s="68"/>
    </row>
    <row r="10" spans="2:7" ht="18.75" x14ac:dyDescent="0.2">
      <c r="B10" s="67"/>
      <c r="C10" s="61"/>
      <c r="D10" s="61"/>
      <c r="E10" s="9"/>
      <c r="F10" s="61"/>
      <c r="G10" s="68"/>
    </row>
    <row r="11" spans="2:7" ht="18" x14ac:dyDescent="0.2">
      <c r="B11" s="67"/>
      <c r="C11" s="53" t="s">
        <v>471</v>
      </c>
      <c r="D11" s="10" t="s">
        <v>472</v>
      </c>
      <c r="E11" s="61"/>
      <c r="F11" s="61"/>
      <c r="G11" s="68"/>
    </row>
    <row r="12" spans="2:7" ht="18" x14ac:dyDescent="0.2">
      <c r="B12" s="67"/>
      <c r="C12" s="53" t="s">
        <v>473</v>
      </c>
      <c r="D12" s="10" t="s">
        <v>474</v>
      </c>
      <c r="E12" s="61"/>
      <c r="F12" s="61"/>
      <c r="G12" s="68"/>
    </row>
    <row r="13" spans="2:7" ht="18" x14ac:dyDescent="0.2">
      <c r="B13" s="67"/>
      <c r="C13" s="53" t="s">
        <v>475</v>
      </c>
      <c r="D13" s="10" t="s">
        <v>713</v>
      </c>
      <c r="E13" s="61"/>
      <c r="F13" s="61"/>
      <c r="G13" s="68"/>
    </row>
    <row r="14" spans="2:7" ht="18" x14ac:dyDescent="0.2">
      <c r="B14" s="67"/>
      <c r="C14" s="53" t="s">
        <v>476</v>
      </c>
      <c r="D14" s="10" t="s">
        <v>680</v>
      </c>
      <c r="E14" s="10"/>
      <c r="F14" s="10"/>
      <c r="G14" s="13"/>
    </row>
    <row r="15" spans="2:7" ht="18" x14ac:dyDescent="0.2">
      <c r="B15" s="67"/>
      <c r="C15" s="53" t="s">
        <v>477</v>
      </c>
      <c r="D15" s="10" t="s">
        <v>478</v>
      </c>
      <c r="E15" s="10"/>
      <c r="F15" s="10"/>
      <c r="G15" s="13"/>
    </row>
    <row r="16" spans="2:7" ht="18" x14ac:dyDescent="0.2">
      <c r="B16" s="67"/>
      <c r="C16" s="53" t="s">
        <v>479</v>
      </c>
      <c r="D16" s="10" t="s">
        <v>480</v>
      </c>
      <c r="E16" s="10"/>
      <c r="F16" s="10"/>
      <c r="G16" s="13"/>
    </row>
    <row r="17" spans="2:72" x14ac:dyDescent="0.2">
      <c r="B17" s="67"/>
      <c r="C17" s="53" t="s">
        <v>765</v>
      </c>
      <c r="D17" s="61" t="s">
        <v>764</v>
      </c>
      <c r="E17" s="61"/>
      <c r="F17" s="61"/>
      <c r="G17" s="68"/>
    </row>
    <row r="18" spans="2:72" ht="18" x14ac:dyDescent="0.25">
      <c r="B18" s="67"/>
      <c r="C18" s="737"/>
      <c r="D18" s="737"/>
      <c r="E18" s="737"/>
      <c r="F18" s="737"/>
      <c r="G18" s="284"/>
    </row>
    <row r="19" spans="2:72" ht="375.75" customHeight="1" x14ac:dyDescent="0.2">
      <c r="B19" s="67"/>
      <c r="C19" s="735" t="s">
        <v>481</v>
      </c>
      <c r="D19" s="735"/>
      <c r="E19" s="735"/>
      <c r="F19" s="735"/>
      <c r="G19" s="12"/>
      <c r="H19" s="734"/>
      <c r="I19" s="734"/>
      <c r="J19" s="734"/>
      <c r="K19" s="734"/>
      <c r="L19" s="734"/>
      <c r="M19" s="734"/>
      <c r="N19" s="734"/>
      <c r="O19" s="734"/>
      <c r="P19" s="734"/>
      <c r="Q19" s="734"/>
      <c r="R19" s="734"/>
      <c r="S19" s="734"/>
      <c r="T19" s="734"/>
      <c r="U19" s="734"/>
      <c r="V19" s="734"/>
      <c r="W19" s="734"/>
      <c r="X19" s="734"/>
      <c r="Y19" s="734"/>
      <c r="Z19" s="734"/>
      <c r="AA19" s="734"/>
      <c r="AB19" s="734"/>
      <c r="AC19" s="734"/>
      <c r="AD19" s="734"/>
      <c r="AE19" s="734"/>
      <c r="AF19" s="734"/>
      <c r="AG19" s="734"/>
      <c r="AH19" s="734"/>
      <c r="AI19" s="734"/>
      <c r="AJ19" s="734"/>
      <c r="AK19" s="734"/>
      <c r="AL19" s="734"/>
      <c r="AM19" s="734"/>
      <c r="AN19" s="734"/>
      <c r="AO19" s="734"/>
      <c r="AP19" s="734"/>
      <c r="AQ19" s="734"/>
      <c r="AR19" s="734"/>
      <c r="AS19" s="734"/>
      <c r="AT19" s="734"/>
      <c r="AU19" s="734"/>
      <c r="AV19" s="734"/>
      <c r="AW19" s="734"/>
      <c r="AX19" s="734"/>
      <c r="AY19" s="734"/>
      <c r="AZ19" s="734"/>
      <c r="BA19" s="734"/>
      <c r="BB19" s="734"/>
      <c r="BC19" s="734"/>
      <c r="BD19" s="734"/>
      <c r="BE19" s="734"/>
      <c r="BF19" s="734"/>
      <c r="BG19" s="734"/>
      <c r="BH19" s="734"/>
      <c r="BI19" s="734"/>
      <c r="BJ19" s="734"/>
      <c r="BK19" s="734"/>
      <c r="BL19" s="734"/>
      <c r="BM19" s="734"/>
      <c r="BN19" s="734"/>
      <c r="BO19" s="734"/>
      <c r="BP19" s="734"/>
      <c r="BQ19" s="734"/>
      <c r="BR19" s="734"/>
      <c r="BS19" s="734"/>
      <c r="BT19" s="46"/>
    </row>
    <row r="20" spans="2:72" ht="72" customHeight="1" x14ac:dyDescent="0.2">
      <c r="B20" s="67"/>
      <c r="C20" s="61"/>
      <c r="D20" s="61"/>
      <c r="E20" s="11"/>
      <c r="F20" s="61"/>
      <c r="G20" s="68"/>
    </row>
    <row r="21" spans="2:72" x14ac:dyDescent="0.2">
      <c r="B21" s="67"/>
      <c r="C21" s="555"/>
      <c r="D21" s="732"/>
      <c r="E21" s="732"/>
      <c r="F21" s="732"/>
      <c r="G21" s="733"/>
    </row>
    <row r="22" spans="2:72" x14ac:dyDescent="0.2">
      <c r="B22" s="67"/>
      <c r="C22" s="555"/>
      <c r="D22" s="732"/>
      <c r="E22" s="732"/>
      <c r="F22" s="732"/>
      <c r="G22" s="733"/>
    </row>
    <row r="23" spans="2:72" x14ac:dyDescent="0.2">
      <c r="B23" s="67"/>
      <c r="C23" s="553"/>
      <c r="D23" s="732"/>
      <c r="E23" s="732"/>
      <c r="F23" s="553"/>
      <c r="G23" s="554"/>
    </row>
    <row r="24" spans="2:72" x14ac:dyDescent="0.2">
      <c r="B24" s="69"/>
      <c r="C24" s="70"/>
      <c r="D24" s="70"/>
      <c r="E24" s="70"/>
      <c r="F24" s="70"/>
      <c r="G24" s="71"/>
    </row>
  </sheetData>
  <mergeCells count="24">
    <mergeCell ref="BP19:BS19"/>
    <mergeCell ref="AV19:AY19"/>
    <mergeCell ref="AZ19:BC19"/>
    <mergeCell ref="T19:W19"/>
    <mergeCell ref="C6:F6"/>
    <mergeCell ref="C18:F18"/>
    <mergeCell ref="BH19:BK19"/>
    <mergeCell ref="BL19:BO19"/>
    <mergeCell ref="D22:E22"/>
    <mergeCell ref="F21:G21"/>
    <mergeCell ref="F22:G22"/>
    <mergeCell ref="D23:E23"/>
    <mergeCell ref="BD19:BG19"/>
    <mergeCell ref="X19:AA19"/>
    <mergeCell ref="AB19:AE19"/>
    <mergeCell ref="D21:E21"/>
    <mergeCell ref="AF19:AI19"/>
    <mergeCell ref="AJ19:AM19"/>
    <mergeCell ref="AN19:AQ19"/>
    <mergeCell ref="AR19:AU19"/>
    <mergeCell ref="C19:F19"/>
    <mergeCell ref="H19:K19"/>
    <mergeCell ref="L19:O19"/>
    <mergeCell ref="P19:S19"/>
  </mergeCells>
  <pageMargins left="0.7" right="0.7" top="0.75" bottom="0.75" header="0.3" footer="0.3"/>
  <pageSetup paperSize="9" scale="57" orientation="portrait" r:id="rId1"/>
  <colBreaks count="1" manualBreakCount="1">
    <brk id="7" max="22"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136"/>
  <sheetViews>
    <sheetView showGridLines="0" zoomScale="90" zoomScaleNormal="90" workbookViewId="0">
      <selection activeCell="G150" sqref="G150"/>
    </sheetView>
  </sheetViews>
  <sheetFormatPr baseColWidth="10" defaultRowHeight="14.25" x14ac:dyDescent="0.2"/>
  <cols>
    <col min="1" max="1" width="45.28515625" style="72" customWidth="1"/>
    <col min="2" max="2" width="16.85546875" style="72" customWidth="1"/>
    <col min="3" max="3" width="19.5703125" style="72" customWidth="1"/>
    <col min="4" max="4" width="18" style="72" customWidth="1"/>
    <col min="5" max="5" width="18.140625" style="72" customWidth="1"/>
    <col min="6" max="6" width="19.28515625" style="72" customWidth="1"/>
    <col min="7" max="7" width="18.5703125" style="72" customWidth="1"/>
    <col min="8" max="8" width="20.5703125" style="72" customWidth="1"/>
    <col min="9" max="9" width="5.85546875" style="72" customWidth="1"/>
    <col min="10" max="10" width="14.7109375" style="72" customWidth="1"/>
    <col min="11" max="11" width="0.5703125" style="72" customWidth="1"/>
    <col min="12" max="12" width="15.7109375" style="72" customWidth="1"/>
    <col min="13" max="13" width="11.7109375" style="72" customWidth="1"/>
    <col min="14" max="14" width="15.85546875" style="72" bestFit="1" customWidth="1"/>
    <col min="15" max="256" width="11.42578125" style="72"/>
    <col min="257" max="257" width="45.28515625" style="72" customWidth="1"/>
    <col min="258" max="258" width="16.85546875" style="72" customWidth="1"/>
    <col min="259" max="259" width="15.85546875" style="72" customWidth="1"/>
    <col min="260" max="260" width="18" style="72" customWidth="1"/>
    <col min="261" max="261" width="18.140625" style="72" customWidth="1"/>
    <col min="262" max="262" width="19.28515625" style="72" customWidth="1"/>
    <col min="263" max="263" width="18.5703125" style="72" customWidth="1"/>
    <col min="264" max="264" width="20.5703125" style="72" customWidth="1"/>
    <col min="265" max="265" width="5.85546875" style="72" customWidth="1"/>
    <col min="266" max="266" width="14.7109375" style="72" customWidth="1"/>
    <col min="267" max="267" width="0.5703125" style="72" customWidth="1"/>
    <col min="268" max="268" width="15.7109375" style="72" customWidth="1"/>
    <col min="269" max="269" width="11.7109375" style="72" customWidth="1"/>
    <col min="270" max="270" width="15.85546875" style="72" bestFit="1" customWidth="1"/>
    <col min="271" max="512" width="11.42578125" style="72"/>
    <col min="513" max="513" width="45.28515625" style="72" customWidth="1"/>
    <col min="514" max="514" width="16.85546875" style="72" customWidth="1"/>
    <col min="515" max="515" width="15.85546875" style="72" customWidth="1"/>
    <col min="516" max="516" width="18" style="72" customWidth="1"/>
    <col min="517" max="517" width="18.140625" style="72" customWidth="1"/>
    <col min="518" max="518" width="19.28515625" style="72" customWidth="1"/>
    <col min="519" max="519" width="18.5703125" style="72" customWidth="1"/>
    <col min="520" max="520" width="20.5703125" style="72" customWidth="1"/>
    <col min="521" max="521" width="5.85546875" style="72" customWidth="1"/>
    <col min="522" max="522" width="14.7109375" style="72" customWidth="1"/>
    <col min="523" max="523" width="0.5703125" style="72" customWidth="1"/>
    <col min="524" max="524" width="15.7109375" style="72" customWidth="1"/>
    <col min="525" max="525" width="11.7109375" style="72" customWidth="1"/>
    <col min="526" max="526" width="15.85546875" style="72" bestFit="1" customWidth="1"/>
    <col min="527" max="768" width="11.42578125" style="72"/>
    <col min="769" max="769" width="45.28515625" style="72" customWidth="1"/>
    <col min="770" max="770" width="16.85546875" style="72" customWidth="1"/>
    <col min="771" max="771" width="15.85546875" style="72" customWidth="1"/>
    <col min="772" max="772" width="18" style="72" customWidth="1"/>
    <col min="773" max="773" width="18.140625" style="72" customWidth="1"/>
    <col min="774" max="774" width="19.28515625" style="72" customWidth="1"/>
    <col min="775" max="775" width="18.5703125" style="72" customWidth="1"/>
    <col min="776" max="776" width="20.5703125" style="72" customWidth="1"/>
    <col min="777" max="777" width="5.85546875" style="72" customWidth="1"/>
    <col min="778" max="778" width="14.7109375" style="72" customWidth="1"/>
    <col min="779" max="779" width="0.5703125" style="72" customWidth="1"/>
    <col min="780" max="780" width="15.7109375" style="72" customWidth="1"/>
    <col min="781" max="781" width="11.7109375" style="72" customWidth="1"/>
    <col min="782" max="782" width="15.85546875" style="72" bestFit="1" customWidth="1"/>
    <col min="783" max="1024" width="11.42578125" style="72"/>
    <col min="1025" max="1025" width="45.28515625" style="72" customWidth="1"/>
    <col min="1026" max="1026" width="16.85546875" style="72" customWidth="1"/>
    <col min="1027" max="1027" width="15.85546875" style="72" customWidth="1"/>
    <col min="1028" max="1028" width="18" style="72" customWidth="1"/>
    <col min="1029" max="1029" width="18.140625" style="72" customWidth="1"/>
    <col min="1030" max="1030" width="19.28515625" style="72" customWidth="1"/>
    <col min="1031" max="1031" width="18.5703125" style="72" customWidth="1"/>
    <col min="1032" max="1032" width="20.5703125" style="72" customWidth="1"/>
    <col min="1033" max="1033" width="5.85546875" style="72" customWidth="1"/>
    <col min="1034" max="1034" width="14.7109375" style="72" customWidth="1"/>
    <col min="1035" max="1035" width="0.5703125" style="72" customWidth="1"/>
    <col min="1036" max="1036" width="15.7109375" style="72" customWidth="1"/>
    <col min="1037" max="1037" width="11.7109375" style="72" customWidth="1"/>
    <col min="1038" max="1038" width="15.85546875" style="72" bestFit="1" customWidth="1"/>
    <col min="1039" max="1280" width="11.42578125" style="72"/>
    <col min="1281" max="1281" width="45.28515625" style="72" customWidth="1"/>
    <col min="1282" max="1282" width="16.85546875" style="72" customWidth="1"/>
    <col min="1283" max="1283" width="15.85546875" style="72" customWidth="1"/>
    <col min="1284" max="1284" width="18" style="72" customWidth="1"/>
    <col min="1285" max="1285" width="18.140625" style="72" customWidth="1"/>
    <col min="1286" max="1286" width="19.28515625" style="72" customWidth="1"/>
    <col min="1287" max="1287" width="18.5703125" style="72" customWidth="1"/>
    <col min="1288" max="1288" width="20.5703125" style="72" customWidth="1"/>
    <col min="1289" max="1289" width="5.85546875" style="72" customWidth="1"/>
    <col min="1290" max="1290" width="14.7109375" style="72" customWidth="1"/>
    <col min="1291" max="1291" width="0.5703125" style="72" customWidth="1"/>
    <col min="1292" max="1292" width="15.7109375" style="72" customWidth="1"/>
    <col min="1293" max="1293" width="11.7109375" style="72" customWidth="1"/>
    <col min="1294" max="1294" width="15.85546875" style="72" bestFit="1" customWidth="1"/>
    <col min="1295" max="1536" width="11.42578125" style="72"/>
    <col min="1537" max="1537" width="45.28515625" style="72" customWidth="1"/>
    <col min="1538" max="1538" width="16.85546875" style="72" customWidth="1"/>
    <col min="1539" max="1539" width="15.85546875" style="72" customWidth="1"/>
    <col min="1540" max="1540" width="18" style="72" customWidth="1"/>
    <col min="1541" max="1541" width="18.140625" style="72" customWidth="1"/>
    <col min="1542" max="1542" width="19.28515625" style="72" customWidth="1"/>
    <col min="1543" max="1543" width="18.5703125" style="72" customWidth="1"/>
    <col min="1544" max="1544" width="20.5703125" style="72" customWidth="1"/>
    <col min="1545" max="1545" width="5.85546875" style="72" customWidth="1"/>
    <col min="1546" max="1546" width="14.7109375" style="72" customWidth="1"/>
    <col min="1547" max="1547" width="0.5703125" style="72" customWidth="1"/>
    <col min="1548" max="1548" width="15.7109375" style="72" customWidth="1"/>
    <col min="1549" max="1549" width="11.7109375" style="72" customWidth="1"/>
    <col min="1550" max="1550" width="15.85546875" style="72" bestFit="1" customWidth="1"/>
    <col min="1551" max="1792" width="11.42578125" style="72"/>
    <col min="1793" max="1793" width="45.28515625" style="72" customWidth="1"/>
    <col min="1794" max="1794" width="16.85546875" style="72" customWidth="1"/>
    <col min="1795" max="1795" width="15.85546875" style="72" customWidth="1"/>
    <col min="1796" max="1796" width="18" style="72" customWidth="1"/>
    <col min="1797" max="1797" width="18.140625" style="72" customWidth="1"/>
    <col min="1798" max="1798" width="19.28515625" style="72" customWidth="1"/>
    <col min="1799" max="1799" width="18.5703125" style="72" customWidth="1"/>
    <col min="1800" max="1800" width="20.5703125" style="72" customWidth="1"/>
    <col min="1801" max="1801" width="5.85546875" style="72" customWidth="1"/>
    <col min="1802" max="1802" width="14.7109375" style="72" customWidth="1"/>
    <col min="1803" max="1803" width="0.5703125" style="72" customWidth="1"/>
    <col min="1804" max="1804" width="15.7109375" style="72" customWidth="1"/>
    <col min="1805" max="1805" width="11.7109375" style="72" customWidth="1"/>
    <col min="1806" max="1806" width="15.85546875" style="72" bestFit="1" customWidth="1"/>
    <col min="1807" max="2048" width="11.42578125" style="72"/>
    <col min="2049" max="2049" width="45.28515625" style="72" customWidth="1"/>
    <col min="2050" max="2050" width="16.85546875" style="72" customWidth="1"/>
    <col min="2051" max="2051" width="15.85546875" style="72" customWidth="1"/>
    <col min="2052" max="2052" width="18" style="72" customWidth="1"/>
    <col min="2053" max="2053" width="18.140625" style="72" customWidth="1"/>
    <col min="2054" max="2054" width="19.28515625" style="72" customWidth="1"/>
    <col min="2055" max="2055" width="18.5703125" style="72" customWidth="1"/>
    <col min="2056" max="2056" width="20.5703125" style="72" customWidth="1"/>
    <col min="2057" max="2057" width="5.85546875" style="72" customWidth="1"/>
    <col min="2058" max="2058" width="14.7109375" style="72" customWidth="1"/>
    <col min="2059" max="2059" width="0.5703125" style="72" customWidth="1"/>
    <col min="2060" max="2060" width="15.7109375" style="72" customWidth="1"/>
    <col min="2061" max="2061" width="11.7109375" style="72" customWidth="1"/>
    <col min="2062" max="2062" width="15.85546875" style="72" bestFit="1" customWidth="1"/>
    <col min="2063" max="2304" width="11.42578125" style="72"/>
    <col min="2305" max="2305" width="45.28515625" style="72" customWidth="1"/>
    <col min="2306" max="2306" width="16.85546875" style="72" customWidth="1"/>
    <col min="2307" max="2307" width="15.85546875" style="72" customWidth="1"/>
    <col min="2308" max="2308" width="18" style="72" customWidth="1"/>
    <col min="2309" max="2309" width="18.140625" style="72" customWidth="1"/>
    <col min="2310" max="2310" width="19.28515625" style="72" customWidth="1"/>
    <col min="2311" max="2311" width="18.5703125" style="72" customWidth="1"/>
    <col min="2312" max="2312" width="20.5703125" style="72" customWidth="1"/>
    <col min="2313" max="2313" width="5.85546875" style="72" customWidth="1"/>
    <col min="2314" max="2314" width="14.7109375" style="72" customWidth="1"/>
    <col min="2315" max="2315" width="0.5703125" style="72" customWidth="1"/>
    <col min="2316" max="2316" width="15.7109375" style="72" customWidth="1"/>
    <col min="2317" max="2317" width="11.7109375" style="72" customWidth="1"/>
    <col min="2318" max="2318" width="15.85546875" style="72" bestFit="1" customWidth="1"/>
    <col min="2319" max="2560" width="11.42578125" style="72"/>
    <col min="2561" max="2561" width="45.28515625" style="72" customWidth="1"/>
    <col min="2562" max="2562" width="16.85546875" style="72" customWidth="1"/>
    <col min="2563" max="2563" width="15.85546875" style="72" customWidth="1"/>
    <col min="2564" max="2564" width="18" style="72" customWidth="1"/>
    <col min="2565" max="2565" width="18.140625" style="72" customWidth="1"/>
    <col min="2566" max="2566" width="19.28515625" style="72" customWidth="1"/>
    <col min="2567" max="2567" width="18.5703125" style="72" customWidth="1"/>
    <col min="2568" max="2568" width="20.5703125" style="72" customWidth="1"/>
    <col min="2569" max="2569" width="5.85546875" style="72" customWidth="1"/>
    <col min="2570" max="2570" width="14.7109375" style="72" customWidth="1"/>
    <col min="2571" max="2571" width="0.5703125" style="72" customWidth="1"/>
    <col min="2572" max="2572" width="15.7109375" style="72" customWidth="1"/>
    <col min="2573" max="2573" width="11.7109375" style="72" customWidth="1"/>
    <col min="2574" max="2574" width="15.85546875" style="72" bestFit="1" customWidth="1"/>
    <col min="2575" max="2816" width="11.42578125" style="72"/>
    <col min="2817" max="2817" width="45.28515625" style="72" customWidth="1"/>
    <col min="2818" max="2818" width="16.85546875" style="72" customWidth="1"/>
    <col min="2819" max="2819" width="15.85546875" style="72" customWidth="1"/>
    <col min="2820" max="2820" width="18" style="72" customWidth="1"/>
    <col min="2821" max="2821" width="18.140625" style="72" customWidth="1"/>
    <col min="2822" max="2822" width="19.28515625" style="72" customWidth="1"/>
    <col min="2823" max="2823" width="18.5703125" style="72" customWidth="1"/>
    <col min="2824" max="2824" width="20.5703125" style="72" customWidth="1"/>
    <col min="2825" max="2825" width="5.85546875" style="72" customWidth="1"/>
    <col min="2826" max="2826" width="14.7109375" style="72" customWidth="1"/>
    <col min="2827" max="2827" width="0.5703125" style="72" customWidth="1"/>
    <col min="2828" max="2828" width="15.7109375" style="72" customWidth="1"/>
    <col min="2829" max="2829" width="11.7109375" style="72" customWidth="1"/>
    <col min="2830" max="2830" width="15.85546875" style="72" bestFit="1" customWidth="1"/>
    <col min="2831" max="3072" width="11.42578125" style="72"/>
    <col min="3073" max="3073" width="45.28515625" style="72" customWidth="1"/>
    <col min="3074" max="3074" width="16.85546875" style="72" customWidth="1"/>
    <col min="3075" max="3075" width="15.85546875" style="72" customWidth="1"/>
    <col min="3076" max="3076" width="18" style="72" customWidth="1"/>
    <col min="3077" max="3077" width="18.140625" style="72" customWidth="1"/>
    <col min="3078" max="3078" width="19.28515625" style="72" customWidth="1"/>
    <col min="3079" max="3079" width="18.5703125" style="72" customWidth="1"/>
    <col min="3080" max="3080" width="20.5703125" style="72" customWidth="1"/>
    <col min="3081" max="3081" width="5.85546875" style="72" customWidth="1"/>
    <col min="3082" max="3082" width="14.7109375" style="72" customWidth="1"/>
    <col min="3083" max="3083" width="0.5703125" style="72" customWidth="1"/>
    <col min="3084" max="3084" width="15.7109375" style="72" customWidth="1"/>
    <col min="3085" max="3085" width="11.7109375" style="72" customWidth="1"/>
    <col min="3086" max="3086" width="15.85546875" style="72" bestFit="1" customWidth="1"/>
    <col min="3087" max="3328" width="11.42578125" style="72"/>
    <col min="3329" max="3329" width="45.28515625" style="72" customWidth="1"/>
    <col min="3330" max="3330" width="16.85546875" style="72" customWidth="1"/>
    <col min="3331" max="3331" width="15.85546875" style="72" customWidth="1"/>
    <col min="3332" max="3332" width="18" style="72" customWidth="1"/>
    <col min="3333" max="3333" width="18.140625" style="72" customWidth="1"/>
    <col min="3334" max="3334" width="19.28515625" style="72" customWidth="1"/>
    <col min="3335" max="3335" width="18.5703125" style="72" customWidth="1"/>
    <col min="3336" max="3336" width="20.5703125" style="72" customWidth="1"/>
    <col min="3337" max="3337" width="5.85546875" style="72" customWidth="1"/>
    <col min="3338" max="3338" width="14.7109375" style="72" customWidth="1"/>
    <col min="3339" max="3339" width="0.5703125" style="72" customWidth="1"/>
    <col min="3340" max="3340" width="15.7109375" style="72" customWidth="1"/>
    <col min="3341" max="3341" width="11.7109375" style="72" customWidth="1"/>
    <col min="3342" max="3342" width="15.85546875" style="72" bestFit="1" customWidth="1"/>
    <col min="3343" max="3584" width="11.42578125" style="72"/>
    <col min="3585" max="3585" width="45.28515625" style="72" customWidth="1"/>
    <col min="3586" max="3586" width="16.85546875" style="72" customWidth="1"/>
    <col min="3587" max="3587" width="15.85546875" style="72" customWidth="1"/>
    <col min="3588" max="3588" width="18" style="72" customWidth="1"/>
    <col min="3589" max="3589" width="18.140625" style="72" customWidth="1"/>
    <col min="3590" max="3590" width="19.28515625" style="72" customWidth="1"/>
    <col min="3591" max="3591" width="18.5703125" style="72" customWidth="1"/>
    <col min="3592" max="3592" width="20.5703125" style="72" customWidth="1"/>
    <col min="3593" max="3593" width="5.85546875" style="72" customWidth="1"/>
    <col min="3594" max="3594" width="14.7109375" style="72" customWidth="1"/>
    <col min="3595" max="3595" width="0.5703125" style="72" customWidth="1"/>
    <col min="3596" max="3596" width="15.7109375" style="72" customWidth="1"/>
    <col min="3597" max="3597" width="11.7109375" style="72" customWidth="1"/>
    <col min="3598" max="3598" width="15.85546875" style="72" bestFit="1" customWidth="1"/>
    <col min="3599" max="3840" width="11.42578125" style="72"/>
    <col min="3841" max="3841" width="45.28515625" style="72" customWidth="1"/>
    <col min="3842" max="3842" width="16.85546875" style="72" customWidth="1"/>
    <col min="3843" max="3843" width="15.85546875" style="72" customWidth="1"/>
    <col min="3844" max="3844" width="18" style="72" customWidth="1"/>
    <col min="3845" max="3845" width="18.140625" style="72" customWidth="1"/>
    <col min="3846" max="3846" width="19.28515625" style="72" customWidth="1"/>
    <col min="3847" max="3847" width="18.5703125" style="72" customWidth="1"/>
    <col min="3848" max="3848" width="20.5703125" style="72" customWidth="1"/>
    <col min="3849" max="3849" width="5.85546875" style="72" customWidth="1"/>
    <col min="3850" max="3850" width="14.7109375" style="72" customWidth="1"/>
    <col min="3851" max="3851" width="0.5703125" style="72" customWidth="1"/>
    <col min="3852" max="3852" width="15.7109375" style="72" customWidth="1"/>
    <col min="3853" max="3853" width="11.7109375" style="72" customWidth="1"/>
    <col min="3854" max="3854" width="15.85546875" style="72" bestFit="1" customWidth="1"/>
    <col min="3855" max="4096" width="11.42578125" style="72"/>
    <col min="4097" max="4097" width="45.28515625" style="72" customWidth="1"/>
    <col min="4098" max="4098" width="16.85546875" style="72" customWidth="1"/>
    <col min="4099" max="4099" width="15.85546875" style="72" customWidth="1"/>
    <col min="4100" max="4100" width="18" style="72" customWidth="1"/>
    <col min="4101" max="4101" width="18.140625" style="72" customWidth="1"/>
    <col min="4102" max="4102" width="19.28515625" style="72" customWidth="1"/>
    <col min="4103" max="4103" width="18.5703125" style="72" customWidth="1"/>
    <col min="4104" max="4104" width="20.5703125" style="72" customWidth="1"/>
    <col min="4105" max="4105" width="5.85546875" style="72" customWidth="1"/>
    <col min="4106" max="4106" width="14.7109375" style="72" customWidth="1"/>
    <col min="4107" max="4107" width="0.5703125" style="72" customWidth="1"/>
    <col min="4108" max="4108" width="15.7109375" style="72" customWidth="1"/>
    <col min="4109" max="4109" width="11.7109375" style="72" customWidth="1"/>
    <col min="4110" max="4110" width="15.85546875" style="72" bestFit="1" customWidth="1"/>
    <col min="4111" max="4352" width="11.42578125" style="72"/>
    <col min="4353" max="4353" width="45.28515625" style="72" customWidth="1"/>
    <col min="4354" max="4354" width="16.85546875" style="72" customWidth="1"/>
    <col min="4355" max="4355" width="15.85546875" style="72" customWidth="1"/>
    <col min="4356" max="4356" width="18" style="72" customWidth="1"/>
    <col min="4357" max="4357" width="18.140625" style="72" customWidth="1"/>
    <col min="4358" max="4358" width="19.28515625" style="72" customWidth="1"/>
    <col min="4359" max="4359" width="18.5703125" style="72" customWidth="1"/>
    <col min="4360" max="4360" width="20.5703125" style="72" customWidth="1"/>
    <col min="4361" max="4361" width="5.85546875" style="72" customWidth="1"/>
    <col min="4362" max="4362" width="14.7109375" style="72" customWidth="1"/>
    <col min="4363" max="4363" width="0.5703125" style="72" customWidth="1"/>
    <col min="4364" max="4364" width="15.7109375" style="72" customWidth="1"/>
    <col min="4365" max="4365" width="11.7109375" style="72" customWidth="1"/>
    <col min="4366" max="4366" width="15.85546875" style="72" bestFit="1" customWidth="1"/>
    <col min="4367" max="4608" width="11.42578125" style="72"/>
    <col min="4609" max="4609" width="45.28515625" style="72" customWidth="1"/>
    <col min="4610" max="4610" width="16.85546875" style="72" customWidth="1"/>
    <col min="4611" max="4611" width="15.85546875" style="72" customWidth="1"/>
    <col min="4612" max="4612" width="18" style="72" customWidth="1"/>
    <col min="4613" max="4613" width="18.140625" style="72" customWidth="1"/>
    <col min="4614" max="4614" width="19.28515625" style="72" customWidth="1"/>
    <col min="4615" max="4615" width="18.5703125" style="72" customWidth="1"/>
    <col min="4616" max="4616" width="20.5703125" style="72" customWidth="1"/>
    <col min="4617" max="4617" width="5.85546875" style="72" customWidth="1"/>
    <col min="4618" max="4618" width="14.7109375" style="72" customWidth="1"/>
    <col min="4619" max="4619" width="0.5703125" style="72" customWidth="1"/>
    <col min="4620" max="4620" width="15.7109375" style="72" customWidth="1"/>
    <col min="4621" max="4621" width="11.7109375" style="72" customWidth="1"/>
    <col min="4622" max="4622" width="15.85546875" style="72" bestFit="1" customWidth="1"/>
    <col min="4623" max="4864" width="11.42578125" style="72"/>
    <col min="4865" max="4865" width="45.28515625" style="72" customWidth="1"/>
    <col min="4866" max="4866" width="16.85546875" style="72" customWidth="1"/>
    <col min="4867" max="4867" width="15.85546875" style="72" customWidth="1"/>
    <col min="4868" max="4868" width="18" style="72" customWidth="1"/>
    <col min="4869" max="4869" width="18.140625" style="72" customWidth="1"/>
    <col min="4870" max="4870" width="19.28515625" style="72" customWidth="1"/>
    <col min="4871" max="4871" width="18.5703125" style="72" customWidth="1"/>
    <col min="4872" max="4872" width="20.5703125" style="72" customWidth="1"/>
    <col min="4873" max="4873" width="5.85546875" style="72" customWidth="1"/>
    <col min="4874" max="4874" width="14.7109375" style="72" customWidth="1"/>
    <col min="4875" max="4875" width="0.5703125" style="72" customWidth="1"/>
    <col min="4876" max="4876" width="15.7109375" style="72" customWidth="1"/>
    <col min="4877" max="4877" width="11.7109375" style="72" customWidth="1"/>
    <col min="4878" max="4878" width="15.85546875" style="72" bestFit="1" customWidth="1"/>
    <col min="4879" max="5120" width="11.42578125" style="72"/>
    <col min="5121" max="5121" width="45.28515625" style="72" customWidth="1"/>
    <col min="5122" max="5122" width="16.85546875" style="72" customWidth="1"/>
    <col min="5123" max="5123" width="15.85546875" style="72" customWidth="1"/>
    <col min="5124" max="5124" width="18" style="72" customWidth="1"/>
    <col min="5125" max="5125" width="18.140625" style="72" customWidth="1"/>
    <col min="5126" max="5126" width="19.28515625" style="72" customWidth="1"/>
    <col min="5127" max="5127" width="18.5703125" style="72" customWidth="1"/>
    <col min="5128" max="5128" width="20.5703125" style="72" customWidth="1"/>
    <col min="5129" max="5129" width="5.85546875" style="72" customWidth="1"/>
    <col min="5130" max="5130" width="14.7109375" style="72" customWidth="1"/>
    <col min="5131" max="5131" width="0.5703125" style="72" customWidth="1"/>
    <col min="5132" max="5132" width="15.7109375" style="72" customWidth="1"/>
    <col min="5133" max="5133" width="11.7109375" style="72" customWidth="1"/>
    <col min="5134" max="5134" width="15.85546875" style="72" bestFit="1" customWidth="1"/>
    <col min="5135" max="5376" width="11.42578125" style="72"/>
    <col min="5377" max="5377" width="45.28515625" style="72" customWidth="1"/>
    <col min="5378" max="5378" width="16.85546875" style="72" customWidth="1"/>
    <col min="5379" max="5379" width="15.85546875" style="72" customWidth="1"/>
    <col min="5380" max="5380" width="18" style="72" customWidth="1"/>
    <col min="5381" max="5381" width="18.140625" style="72" customWidth="1"/>
    <col min="5382" max="5382" width="19.28515625" style="72" customWidth="1"/>
    <col min="5383" max="5383" width="18.5703125" style="72" customWidth="1"/>
    <col min="5384" max="5384" width="20.5703125" style="72" customWidth="1"/>
    <col min="5385" max="5385" width="5.85546875" style="72" customWidth="1"/>
    <col min="5386" max="5386" width="14.7109375" style="72" customWidth="1"/>
    <col min="5387" max="5387" width="0.5703125" style="72" customWidth="1"/>
    <col min="5388" max="5388" width="15.7109375" style="72" customWidth="1"/>
    <col min="5389" max="5389" width="11.7109375" style="72" customWidth="1"/>
    <col min="5390" max="5390" width="15.85546875" style="72" bestFit="1" customWidth="1"/>
    <col min="5391" max="5632" width="11.42578125" style="72"/>
    <col min="5633" max="5633" width="45.28515625" style="72" customWidth="1"/>
    <col min="5634" max="5634" width="16.85546875" style="72" customWidth="1"/>
    <col min="5635" max="5635" width="15.85546875" style="72" customWidth="1"/>
    <col min="5636" max="5636" width="18" style="72" customWidth="1"/>
    <col min="5637" max="5637" width="18.140625" style="72" customWidth="1"/>
    <col min="5638" max="5638" width="19.28515625" style="72" customWidth="1"/>
    <col min="5639" max="5639" width="18.5703125" style="72" customWidth="1"/>
    <col min="5640" max="5640" width="20.5703125" style="72" customWidth="1"/>
    <col min="5641" max="5641" width="5.85546875" style="72" customWidth="1"/>
    <col min="5642" max="5642" width="14.7109375" style="72" customWidth="1"/>
    <col min="5643" max="5643" width="0.5703125" style="72" customWidth="1"/>
    <col min="5644" max="5644" width="15.7109375" style="72" customWidth="1"/>
    <col min="5645" max="5645" width="11.7109375" style="72" customWidth="1"/>
    <col min="5646" max="5646" width="15.85546875" style="72" bestFit="1" customWidth="1"/>
    <col min="5647" max="5888" width="11.42578125" style="72"/>
    <col min="5889" max="5889" width="45.28515625" style="72" customWidth="1"/>
    <col min="5890" max="5890" width="16.85546875" style="72" customWidth="1"/>
    <col min="5891" max="5891" width="15.85546875" style="72" customWidth="1"/>
    <col min="5892" max="5892" width="18" style="72" customWidth="1"/>
    <col min="5893" max="5893" width="18.140625" style="72" customWidth="1"/>
    <col min="5894" max="5894" width="19.28515625" style="72" customWidth="1"/>
    <col min="5895" max="5895" width="18.5703125" style="72" customWidth="1"/>
    <col min="5896" max="5896" width="20.5703125" style="72" customWidth="1"/>
    <col min="5897" max="5897" width="5.85546875" style="72" customWidth="1"/>
    <col min="5898" max="5898" width="14.7109375" style="72" customWidth="1"/>
    <col min="5899" max="5899" width="0.5703125" style="72" customWidth="1"/>
    <col min="5900" max="5900" width="15.7109375" style="72" customWidth="1"/>
    <col min="5901" max="5901" width="11.7109375" style="72" customWidth="1"/>
    <col min="5902" max="5902" width="15.85546875" style="72" bestFit="1" customWidth="1"/>
    <col min="5903" max="6144" width="11.42578125" style="72"/>
    <col min="6145" max="6145" width="45.28515625" style="72" customWidth="1"/>
    <col min="6146" max="6146" width="16.85546875" style="72" customWidth="1"/>
    <col min="6147" max="6147" width="15.85546875" style="72" customWidth="1"/>
    <col min="6148" max="6148" width="18" style="72" customWidth="1"/>
    <col min="6149" max="6149" width="18.140625" style="72" customWidth="1"/>
    <col min="6150" max="6150" width="19.28515625" style="72" customWidth="1"/>
    <col min="6151" max="6151" width="18.5703125" style="72" customWidth="1"/>
    <col min="6152" max="6152" width="20.5703125" style="72" customWidth="1"/>
    <col min="6153" max="6153" width="5.85546875" style="72" customWidth="1"/>
    <col min="6154" max="6154" width="14.7109375" style="72" customWidth="1"/>
    <col min="6155" max="6155" width="0.5703125" style="72" customWidth="1"/>
    <col min="6156" max="6156" width="15.7109375" style="72" customWidth="1"/>
    <col min="6157" max="6157" width="11.7109375" style="72" customWidth="1"/>
    <col min="6158" max="6158" width="15.85546875" style="72" bestFit="1" customWidth="1"/>
    <col min="6159" max="6400" width="11.42578125" style="72"/>
    <col min="6401" max="6401" width="45.28515625" style="72" customWidth="1"/>
    <col min="6402" max="6402" width="16.85546875" style="72" customWidth="1"/>
    <col min="6403" max="6403" width="15.85546875" style="72" customWidth="1"/>
    <col min="6404" max="6404" width="18" style="72" customWidth="1"/>
    <col min="6405" max="6405" width="18.140625" style="72" customWidth="1"/>
    <col min="6406" max="6406" width="19.28515625" style="72" customWidth="1"/>
    <col min="6407" max="6407" width="18.5703125" style="72" customWidth="1"/>
    <col min="6408" max="6408" width="20.5703125" style="72" customWidth="1"/>
    <col min="6409" max="6409" width="5.85546875" style="72" customWidth="1"/>
    <col min="6410" max="6410" width="14.7109375" style="72" customWidth="1"/>
    <col min="6411" max="6411" width="0.5703125" style="72" customWidth="1"/>
    <col min="6412" max="6412" width="15.7109375" style="72" customWidth="1"/>
    <col min="6413" max="6413" width="11.7109375" style="72" customWidth="1"/>
    <col min="6414" max="6414" width="15.85546875" style="72" bestFit="1" customWidth="1"/>
    <col min="6415" max="6656" width="11.42578125" style="72"/>
    <col min="6657" max="6657" width="45.28515625" style="72" customWidth="1"/>
    <col min="6658" max="6658" width="16.85546875" style="72" customWidth="1"/>
    <col min="6659" max="6659" width="15.85546875" style="72" customWidth="1"/>
    <col min="6660" max="6660" width="18" style="72" customWidth="1"/>
    <col min="6661" max="6661" width="18.140625" style="72" customWidth="1"/>
    <col min="6662" max="6662" width="19.28515625" style="72" customWidth="1"/>
    <col min="6663" max="6663" width="18.5703125" style="72" customWidth="1"/>
    <col min="6664" max="6664" width="20.5703125" style="72" customWidth="1"/>
    <col min="6665" max="6665" width="5.85546875" style="72" customWidth="1"/>
    <col min="6666" max="6666" width="14.7109375" style="72" customWidth="1"/>
    <col min="6667" max="6667" width="0.5703125" style="72" customWidth="1"/>
    <col min="6668" max="6668" width="15.7109375" style="72" customWidth="1"/>
    <col min="6669" max="6669" width="11.7109375" style="72" customWidth="1"/>
    <col min="6670" max="6670" width="15.85546875" style="72" bestFit="1" customWidth="1"/>
    <col min="6671" max="6912" width="11.42578125" style="72"/>
    <col min="6913" max="6913" width="45.28515625" style="72" customWidth="1"/>
    <col min="6914" max="6914" width="16.85546875" style="72" customWidth="1"/>
    <col min="6915" max="6915" width="15.85546875" style="72" customWidth="1"/>
    <col min="6916" max="6916" width="18" style="72" customWidth="1"/>
    <col min="6917" max="6917" width="18.140625" style="72" customWidth="1"/>
    <col min="6918" max="6918" width="19.28515625" style="72" customWidth="1"/>
    <col min="6919" max="6919" width="18.5703125" style="72" customWidth="1"/>
    <col min="6920" max="6920" width="20.5703125" style="72" customWidth="1"/>
    <col min="6921" max="6921" width="5.85546875" style="72" customWidth="1"/>
    <col min="6922" max="6922" width="14.7109375" style="72" customWidth="1"/>
    <col min="6923" max="6923" width="0.5703125" style="72" customWidth="1"/>
    <col min="6924" max="6924" width="15.7109375" style="72" customWidth="1"/>
    <col min="6925" max="6925" width="11.7109375" style="72" customWidth="1"/>
    <col min="6926" max="6926" width="15.85546875" style="72" bestFit="1" customWidth="1"/>
    <col min="6927" max="7168" width="11.42578125" style="72"/>
    <col min="7169" max="7169" width="45.28515625" style="72" customWidth="1"/>
    <col min="7170" max="7170" width="16.85546875" style="72" customWidth="1"/>
    <col min="7171" max="7171" width="15.85546875" style="72" customWidth="1"/>
    <col min="7172" max="7172" width="18" style="72" customWidth="1"/>
    <col min="7173" max="7173" width="18.140625" style="72" customWidth="1"/>
    <col min="7174" max="7174" width="19.28515625" style="72" customWidth="1"/>
    <col min="7175" max="7175" width="18.5703125" style="72" customWidth="1"/>
    <col min="7176" max="7176" width="20.5703125" style="72" customWidth="1"/>
    <col min="7177" max="7177" width="5.85546875" style="72" customWidth="1"/>
    <col min="7178" max="7178" width="14.7109375" style="72" customWidth="1"/>
    <col min="7179" max="7179" width="0.5703125" style="72" customWidth="1"/>
    <col min="7180" max="7180" width="15.7109375" style="72" customWidth="1"/>
    <col min="7181" max="7181" width="11.7109375" style="72" customWidth="1"/>
    <col min="7182" max="7182" width="15.85546875" style="72" bestFit="1" customWidth="1"/>
    <col min="7183" max="7424" width="11.42578125" style="72"/>
    <col min="7425" max="7425" width="45.28515625" style="72" customWidth="1"/>
    <col min="7426" max="7426" width="16.85546875" style="72" customWidth="1"/>
    <col min="7427" max="7427" width="15.85546875" style="72" customWidth="1"/>
    <col min="7428" max="7428" width="18" style="72" customWidth="1"/>
    <col min="7429" max="7429" width="18.140625" style="72" customWidth="1"/>
    <col min="7430" max="7430" width="19.28515625" style="72" customWidth="1"/>
    <col min="7431" max="7431" width="18.5703125" style="72" customWidth="1"/>
    <col min="7432" max="7432" width="20.5703125" style="72" customWidth="1"/>
    <col min="7433" max="7433" width="5.85546875" style="72" customWidth="1"/>
    <col min="7434" max="7434" width="14.7109375" style="72" customWidth="1"/>
    <col min="7435" max="7435" width="0.5703125" style="72" customWidth="1"/>
    <col min="7436" max="7436" width="15.7109375" style="72" customWidth="1"/>
    <col min="7437" max="7437" width="11.7109375" style="72" customWidth="1"/>
    <col min="7438" max="7438" width="15.85546875" style="72" bestFit="1" customWidth="1"/>
    <col min="7439" max="7680" width="11.42578125" style="72"/>
    <col min="7681" max="7681" width="45.28515625" style="72" customWidth="1"/>
    <col min="7682" max="7682" width="16.85546875" style="72" customWidth="1"/>
    <col min="7683" max="7683" width="15.85546875" style="72" customWidth="1"/>
    <col min="7684" max="7684" width="18" style="72" customWidth="1"/>
    <col min="7685" max="7685" width="18.140625" style="72" customWidth="1"/>
    <col min="7686" max="7686" width="19.28515625" style="72" customWidth="1"/>
    <col min="7687" max="7687" width="18.5703125" style="72" customWidth="1"/>
    <col min="7688" max="7688" width="20.5703125" style="72" customWidth="1"/>
    <col min="7689" max="7689" width="5.85546875" style="72" customWidth="1"/>
    <col min="7690" max="7690" width="14.7109375" style="72" customWidth="1"/>
    <col min="7691" max="7691" width="0.5703125" style="72" customWidth="1"/>
    <col min="7692" max="7692" width="15.7109375" style="72" customWidth="1"/>
    <col min="7693" max="7693" width="11.7109375" style="72" customWidth="1"/>
    <col min="7694" max="7694" width="15.85546875" style="72" bestFit="1" customWidth="1"/>
    <col min="7695" max="7936" width="11.42578125" style="72"/>
    <col min="7937" max="7937" width="45.28515625" style="72" customWidth="1"/>
    <col min="7938" max="7938" width="16.85546875" style="72" customWidth="1"/>
    <col min="7939" max="7939" width="15.85546875" style="72" customWidth="1"/>
    <col min="7940" max="7940" width="18" style="72" customWidth="1"/>
    <col min="7941" max="7941" width="18.140625" style="72" customWidth="1"/>
    <col min="7942" max="7942" width="19.28515625" style="72" customWidth="1"/>
    <col min="7943" max="7943" width="18.5703125" style="72" customWidth="1"/>
    <col min="7944" max="7944" width="20.5703125" style="72" customWidth="1"/>
    <col min="7945" max="7945" width="5.85546875" style="72" customWidth="1"/>
    <col min="7946" max="7946" width="14.7109375" style="72" customWidth="1"/>
    <col min="7947" max="7947" width="0.5703125" style="72" customWidth="1"/>
    <col min="7948" max="7948" width="15.7109375" style="72" customWidth="1"/>
    <col min="7949" max="7949" width="11.7109375" style="72" customWidth="1"/>
    <col min="7950" max="7950" width="15.85546875" style="72" bestFit="1" customWidth="1"/>
    <col min="7951" max="8192" width="11.42578125" style="72"/>
    <col min="8193" max="8193" width="45.28515625" style="72" customWidth="1"/>
    <col min="8194" max="8194" width="16.85546875" style="72" customWidth="1"/>
    <col min="8195" max="8195" width="15.85546875" style="72" customWidth="1"/>
    <col min="8196" max="8196" width="18" style="72" customWidth="1"/>
    <col min="8197" max="8197" width="18.140625" style="72" customWidth="1"/>
    <col min="8198" max="8198" width="19.28515625" style="72" customWidth="1"/>
    <col min="8199" max="8199" width="18.5703125" style="72" customWidth="1"/>
    <col min="8200" max="8200" width="20.5703125" style="72" customWidth="1"/>
    <col min="8201" max="8201" width="5.85546875" style="72" customWidth="1"/>
    <col min="8202" max="8202" width="14.7109375" style="72" customWidth="1"/>
    <col min="8203" max="8203" width="0.5703125" style="72" customWidth="1"/>
    <col min="8204" max="8204" width="15.7109375" style="72" customWidth="1"/>
    <col min="8205" max="8205" width="11.7109375" style="72" customWidth="1"/>
    <col min="8206" max="8206" width="15.85546875" style="72" bestFit="1" customWidth="1"/>
    <col min="8207" max="8448" width="11.42578125" style="72"/>
    <col min="8449" max="8449" width="45.28515625" style="72" customWidth="1"/>
    <col min="8450" max="8450" width="16.85546875" style="72" customWidth="1"/>
    <col min="8451" max="8451" width="15.85546875" style="72" customWidth="1"/>
    <col min="8452" max="8452" width="18" style="72" customWidth="1"/>
    <col min="8453" max="8453" width="18.140625" style="72" customWidth="1"/>
    <col min="8454" max="8454" width="19.28515625" style="72" customWidth="1"/>
    <col min="8455" max="8455" width="18.5703125" style="72" customWidth="1"/>
    <col min="8456" max="8456" width="20.5703125" style="72" customWidth="1"/>
    <col min="8457" max="8457" width="5.85546875" style="72" customWidth="1"/>
    <col min="8458" max="8458" width="14.7109375" style="72" customWidth="1"/>
    <col min="8459" max="8459" width="0.5703125" style="72" customWidth="1"/>
    <col min="8460" max="8460" width="15.7109375" style="72" customWidth="1"/>
    <col min="8461" max="8461" width="11.7109375" style="72" customWidth="1"/>
    <col min="8462" max="8462" width="15.85546875" style="72" bestFit="1" customWidth="1"/>
    <col min="8463" max="8704" width="11.42578125" style="72"/>
    <col min="8705" max="8705" width="45.28515625" style="72" customWidth="1"/>
    <col min="8706" max="8706" width="16.85546875" style="72" customWidth="1"/>
    <col min="8707" max="8707" width="15.85546875" style="72" customWidth="1"/>
    <col min="8708" max="8708" width="18" style="72" customWidth="1"/>
    <col min="8709" max="8709" width="18.140625" style="72" customWidth="1"/>
    <col min="8710" max="8710" width="19.28515625" style="72" customWidth="1"/>
    <col min="8711" max="8711" width="18.5703125" style="72" customWidth="1"/>
    <col min="8712" max="8712" width="20.5703125" style="72" customWidth="1"/>
    <col min="8713" max="8713" width="5.85546875" style="72" customWidth="1"/>
    <col min="8714" max="8714" width="14.7109375" style="72" customWidth="1"/>
    <col min="8715" max="8715" width="0.5703125" style="72" customWidth="1"/>
    <col min="8716" max="8716" width="15.7109375" style="72" customWidth="1"/>
    <col min="8717" max="8717" width="11.7109375" style="72" customWidth="1"/>
    <col min="8718" max="8718" width="15.85546875" style="72" bestFit="1" customWidth="1"/>
    <col min="8719" max="8960" width="11.42578125" style="72"/>
    <col min="8961" max="8961" width="45.28515625" style="72" customWidth="1"/>
    <col min="8962" max="8962" width="16.85546875" style="72" customWidth="1"/>
    <col min="8963" max="8963" width="15.85546875" style="72" customWidth="1"/>
    <col min="8964" max="8964" width="18" style="72" customWidth="1"/>
    <col min="8965" max="8965" width="18.140625" style="72" customWidth="1"/>
    <col min="8966" max="8966" width="19.28515625" style="72" customWidth="1"/>
    <col min="8967" max="8967" width="18.5703125" style="72" customWidth="1"/>
    <col min="8968" max="8968" width="20.5703125" style="72" customWidth="1"/>
    <col min="8969" max="8969" width="5.85546875" style="72" customWidth="1"/>
    <col min="8970" max="8970" width="14.7109375" style="72" customWidth="1"/>
    <col min="8971" max="8971" width="0.5703125" style="72" customWidth="1"/>
    <col min="8972" max="8972" width="15.7109375" style="72" customWidth="1"/>
    <col min="8973" max="8973" width="11.7109375" style="72" customWidth="1"/>
    <col min="8974" max="8974" width="15.85546875" style="72" bestFit="1" customWidth="1"/>
    <col min="8975" max="9216" width="11.42578125" style="72"/>
    <col min="9217" max="9217" width="45.28515625" style="72" customWidth="1"/>
    <col min="9218" max="9218" width="16.85546875" style="72" customWidth="1"/>
    <col min="9219" max="9219" width="15.85546875" style="72" customWidth="1"/>
    <col min="9220" max="9220" width="18" style="72" customWidth="1"/>
    <col min="9221" max="9221" width="18.140625" style="72" customWidth="1"/>
    <col min="9222" max="9222" width="19.28515625" style="72" customWidth="1"/>
    <col min="9223" max="9223" width="18.5703125" style="72" customWidth="1"/>
    <col min="9224" max="9224" width="20.5703125" style="72" customWidth="1"/>
    <col min="9225" max="9225" width="5.85546875" style="72" customWidth="1"/>
    <col min="9226" max="9226" width="14.7109375" style="72" customWidth="1"/>
    <col min="9227" max="9227" width="0.5703125" style="72" customWidth="1"/>
    <col min="9228" max="9228" width="15.7109375" style="72" customWidth="1"/>
    <col min="9229" max="9229" width="11.7109375" style="72" customWidth="1"/>
    <col min="9230" max="9230" width="15.85546875" style="72" bestFit="1" customWidth="1"/>
    <col min="9231" max="9472" width="11.42578125" style="72"/>
    <col min="9473" max="9473" width="45.28515625" style="72" customWidth="1"/>
    <col min="9474" max="9474" width="16.85546875" style="72" customWidth="1"/>
    <col min="9475" max="9475" width="15.85546875" style="72" customWidth="1"/>
    <col min="9476" max="9476" width="18" style="72" customWidth="1"/>
    <col min="9477" max="9477" width="18.140625" style="72" customWidth="1"/>
    <col min="9478" max="9478" width="19.28515625" style="72" customWidth="1"/>
    <col min="9479" max="9479" width="18.5703125" style="72" customWidth="1"/>
    <col min="9480" max="9480" width="20.5703125" style="72" customWidth="1"/>
    <col min="9481" max="9481" width="5.85546875" style="72" customWidth="1"/>
    <col min="9482" max="9482" width="14.7109375" style="72" customWidth="1"/>
    <col min="9483" max="9483" width="0.5703125" style="72" customWidth="1"/>
    <col min="9484" max="9484" width="15.7109375" style="72" customWidth="1"/>
    <col min="9485" max="9485" width="11.7109375" style="72" customWidth="1"/>
    <col min="9486" max="9486" width="15.85546875" style="72" bestFit="1" customWidth="1"/>
    <col min="9487" max="9728" width="11.42578125" style="72"/>
    <col min="9729" max="9729" width="45.28515625" style="72" customWidth="1"/>
    <col min="9730" max="9730" width="16.85546875" style="72" customWidth="1"/>
    <col min="9731" max="9731" width="15.85546875" style="72" customWidth="1"/>
    <col min="9732" max="9732" width="18" style="72" customWidth="1"/>
    <col min="9733" max="9733" width="18.140625" style="72" customWidth="1"/>
    <col min="9734" max="9734" width="19.28515625" style="72" customWidth="1"/>
    <col min="9735" max="9735" width="18.5703125" style="72" customWidth="1"/>
    <col min="9736" max="9736" width="20.5703125" style="72" customWidth="1"/>
    <col min="9737" max="9737" width="5.85546875" style="72" customWidth="1"/>
    <col min="9738" max="9738" width="14.7109375" style="72" customWidth="1"/>
    <col min="9739" max="9739" width="0.5703125" style="72" customWidth="1"/>
    <col min="9740" max="9740" width="15.7109375" style="72" customWidth="1"/>
    <col min="9741" max="9741" width="11.7109375" style="72" customWidth="1"/>
    <col min="9742" max="9742" width="15.85546875" style="72" bestFit="1" customWidth="1"/>
    <col min="9743" max="9984" width="11.42578125" style="72"/>
    <col min="9985" max="9985" width="45.28515625" style="72" customWidth="1"/>
    <col min="9986" max="9986" width="16.85546875" style="72" customWidth="1"/>
    <col min="9987" max="9987" width="15.85546875" style="72" customWidth="1"/>
    <col min="9988" max="9988" width="18" style="72" customWidth="1"/>
    <col min="9989" max="9989" width="18.140625" style="72" customWidth="1"/>
    <col min="9990" max="9990" width="19.28515625" style="72" customWidth="1"/>
    <col min="9991" max="9991" width="18.5703125" style="72" customWidth="1"/>
    <col min="9992" max="9992" width="20.5703125" style="72" customWidth="1"/>
    <col min="9993" max="9993" width="5.85546875" style="72" customWidth="1"/>
    <col min="9994" max="9994" width="14.7109375" style="72" customWidth="1"/>
    <col min="9995" max="9995" width="0.5703125" style="72" customWidth="1"/>
    <col min="9996" max="9996" width="15.7109375" style="72" customWidth="1"/>
    <col min="9997" max="9997" width="11.7109375" style="72" customWidth="1"/>
    <col min="9998" max="9998" width="15.85546875" style="72" bestFit="1" customWidth="1"/>
    <col min="9999" max="10240" width="11.42578125" style="72"/>
    <col min="10241" max="10241" width="45.28515625" style="72" customWidth="1"/>
    <col min="10242" max="10242" width="16.85546875" style="72" customWidth="1"/>
    <col min="10243" max="10243" width="15.85546875" style="72" customWidth="1"/>
    <col min="10244" max="10244" width="18" style="72" customWidth="1"/>
    <col min="10245" max="10245" width="18.140625" style="72" customWidth="1"/>
    <col min="10246" max="10246" width="19.28515625" style="72" customWidth="1"/>
    <col min="10247" max="10247" width="18.5703125" style="72" customWidth="1"/>
    <col min="10248" max="10248" width="20.5703125" style="72" customWidth="1"/>
    <col min="10249" max="10249" width="5.85546875" style="72" customWidth="1"/>
    <col min="10250" max="10250" width="14.7109375" style="72" customWidth="1"/>
    <col min="10251" max="10251" width="0.5703125" style="72" customWidth="1"/>
    <col min="10252" max="10252" width="15.7109375" style="72" customWidth="1"/>
    <col min="10253" max="10253" width="11.7109375" style="72" customWidth="1"/>
    <col min="10254" max="10254" width="15.85546875" style="72" bestFit="1" customWidth="1"/>
    <col min="10255" max="10496" width="11.42578125" style="72"/>
    <col min="10497" max="10497" width="45.28515625" style="72" customWidth="1"/>
    <col min="10498" max="10498" width="16.85546875" style="72" customWidth="1"/>
    <col min="10499" max="10499" width="15.85546875" style="72" customWidth="1"/>
    <col min="10500" max="10500" width="18" style="72" customWidth="1"/>
    <col min="10501" max="10501" width="18.140625" style="72" customWidth="1"/>
    <col min="10502" max="10502" width="19.28515625" style="72" customWidth="1"/>
    <col min="10503" max="10503" width="18.5703125" style="72" customWidth="1"/>
    <col min="10504" max="10504" width="20.5703125" style="72" customWidth="1"/>
    <col min="10505" max="10505" width="5.85546875" style="72" customWidth="1"/>
    <col min="10506" max="10506" width="14.7109375" style="72" customWidth="1"/>
    <col min="10507" max="10507" width="0.5703125" style="72" customWidth="1"/>
    <col min="10508" max="10508" width="15.7109375" style="72" customWidth="1"/>
    <col min="10509" max="10509" width="11.7109375" style="72" customWidth="1"/>
    <col min="10510" max="10510" width="15.85546875" style="72" bestFit="1" customWidth="1"/>
    <col min="10511" max="10752" width="11.42578125" style="72"/>
    <col min="10753" max="10753" width="45.28515625" style="72" customWidth="1"/>
    <col min="10754" max="10754" width="16.85546875" style="72" customWidth="1"/>
    <col min="10755" max="10755" width="15.85546875" style="72" customWidth="1"/>
    <col min="10756" max="10756" width="18" style="72" customWidth="1"/>
    <col min="10757" max="10757" width="18.140625" style="72" customWidth="1"/>
    <col min="10758" max="10758" width="19.28515625" style="72" customWidth="1"/>
    <col min="10759" max="10759" width="18.5703125" style="72" customWidth="1"/>
    <col min="10760" max="10760" width="20.5703125" style="72" customWidth="1"/>
    <col min="10761" max="10761" width="5.85546875" style="72" customWidth="1"/>
    <col min="10762" max="10762" width="14.7109375" style="72" customWidth="1"/>
    <col min="10763" max="10763" width="0.5703125" style="72" customWidth="1"/>
    <col min="10764" max="10764" width="15.7109375" style="72" customWidth="1"/>
    <col min="10765" max="10765" width="11.7109375" style="72" customWidth="1"/>
    <col min="10766" max="10766" width="15.85546875" style="72" bestFit="1" customWidth="1"/>
    <col min="10767" max="11008" width="11.42578125" style="72"/>
    <col min="11009" max="11009" width="45.28515625" style="72" customWidth="1"/>
    <col min="11010" max="11010" width="16.85546875" style="72" customWidth="1"/>
    <col min="11011" max="11011" width="15.85546875" style="72" customWidth="1"/>
    <col min="11012" max="11012" width="18" style="72" customWidth="1"/>
    <col min="11013" max="11013" width="18.140625" style="72" customWidth="1"/>
    <col min="11014" max="11014" width="19.28515625" style="72" customWidth="1"/>
    <col min="11015" max="11015" width="18.5703125" style="72" customWidth="1"/>
    <col min="11016" max="11016" width="20.5703125" style="72" customWidth="1"/>
    <col min="11017" max="11017" width="5.85546875" style="72" customWidth="1"/>
    <col min="11018" max="11018" width="14.7109375" style="72" customWidth="1"/>
    <col min="11019" max="11019" width="0.5703125" style="72" customWidth="1"/>
    <col min="11020" max="11020" width="15.7109375" style="72" customWidth="1"/>
    <col min="11021" max="11021" width="11.7109375" style="72" customWidth="1"/>
    <col min="11022" max="11022" width="15.85546875" style="72" bestFit="1" customWidth="1"/>
    <col min="11023" max="11264" width="11.42578125" style="72"/>
    <col min="11265" max="11265" width="45.28515625" style="72" customWidth="1"/>
    <col min="11266" max="11266" width="16.85546875" style="72" customWidth="1"/>
    <col min="11267" max="11267" width="15.85546875" style="72" customWidth="1"/>
    <col min="11268" max="11268" width="18" style="72" customWidth="1"/>
    <col min="11269" max="11269" width="18.140625" style="72" customWidth="1"/>
    <col min="11270" max="11270" width="19.28515625" style="72" customWidth="1"/>
    <col min="11271" max="11271" width="18.5703125" style="72" customWidth="1"/>
    <col min="11272" max="11272" width="20.5703125" style="72" customWidth="1"/>
    <col min="11273" max="11273" width="5.85546875" style="72" customWidth="1"/>
    <col min="11274" max="11274" width="14.7109375" style="72" customWidth="1"/>
    <col min="11275" max="11275" width="0.5703125" style="72" customWidth="1"/>
    <col min="11276" max="11276" width="15.7109375" style="72" customWidth="1"/>
    <col min="11277" max="11277" width="11.7109375" style="72" customWidth="1"/>
    <col min="11278" max="11278" width="15.85546875" style="72" bestFit="1" customWidth="1"/>
    <col min="11279" max="11520" width="11.42578125" style="72"/>
    <col min="11521" max="11521" width="45.28515625" style="72" customWidth="1"/>
    <col min="11522" max="11522" width="16.85546875" style="72" customWidth="1"/>
    <col min="11523" max="11523" width="15.85546875" style="72" customWidth="1"/>
    <col min="11524" max="11524" width="18" style="72" customWidth="1"/>
    <col min="11525" max="11525" width="18.140625" style="72" customWidth="1"/>
    <col min="11526" max="11526" width="19.28515625" style="72" customWidth="1"/>
    <col min="11527" max="11527" width="18.5703125" style="72" customWidth="1"/>
    <col min="11528" max="11528" width="20.5703125" style="72" customWidth="1"/>
    <col min="11529" max="11529" width="5.85546875" style="72" customWidth="1"/>
    <col min="11530" max="11530" width="14.7109375" style="72" customWidth="1"/>
    <col min="11531" max="11531" width="0.5703125" style="72" customWidth="1"/>
    <col min="11532" max="11532" width="15.7109375" style="72" customWidth="1"/>
    <col min="11533" max="11533" width="11.7109375" style="72" customWidth="1"/>
    <col min="11534" max="11534" width="15.85546875" style="72" bestFit="1" customWidth="1"/>
    <col min="11535" max="11776" width="11.42578125" style="72"/>
    <col min="11777" max="11777" width="45.28515625" style="72" customWidth="1"/>
    <col min="11778" max="11778" width="16.85546875" style="72" customWidth="1"/>
    <col min="11779" max="11779" width="15.85546875" style="72" customWidth="1"/>
    <col min="11780" max="11780" width="18" style="72" customWidth="1"/>
    <col min="11781" max="11781" width="18.140625" style="72" customWidth="1"/>
    <col min="11782" max="11782" width="19.28515625" style="72" customWidth="1"/>
    <col min="11783" max="11783" width="18.5703125" style="72" customWidth="1"/>
    <col min="11784" max="11784" width="20.5703125" style="72" customWidth="1"/>
    <col min="11785" max="11785" width="5.85546875" style="72" customWidth="1"/>
    <col min="11786" max="11786" width="14.7109375" style="72" customWidth="1"/>
    <col min="11787" max="11787" width="0.5703125" style="72" customWidth="1"/>
    <col min="11788" max="11788" width="15.7109375" style="72" customWidth="1"/>
    <col min="11789" max="11789" width="11.7109375" style="72" customWidth="1"/>
    <col min="11790" max="11790" width="15.85546875" style="72" bestFit="1" customWidth="1"/>
    <col min="11791" max="12032" width="11.42578125" style="72"/>
    <col min="12033" max="12033" width="45.28515625" style="72" customWidth="1"/>
    <col min="12034" max="12034" width="16.85546875" style="72" customWidth="1"/>
    <col min="12035" max="12035" width="15.85546875" style="72" customWidth="1"/>
    <col min="12036" max="12036" width="18" style="72" customWidth="1"/>
    <col min="12037" max="12037" width="18.140625" style="72" customWidth="1"/>
    <col min="12038" max="12038" width="19.28515625" style="72" customWidth="1"/>
    <col min="12039" max="12039" width="18.5703125" style="72" customWidth="1"/>
    <col min="12040" max="12040" width="20.5703125" style="72" customWidth="1"/>
    <col min="12041" max="12041" width="5.85546875" style="72" customWidth="1"/>
    <col min="12042" max="12042" width="14.7109375" style="72" customWidth="1"/>
    <col min="12043" max="12043" width="0.5703125" style="72" customWidth="1"/>
    <col min="12044" max="12044" width="15.7109375" style="72" customWidth="1"/>
    <col min="12045" max="12045" width="11.7109375" style="72" customWidth="1"/>
    <col min="12046" max="12046" width="15.85546875" style="72" bestFit="1" customWidth="1"/>
    <col min="12047" max="12288" width="11.42578125" style="72"/>
    <col min="12289" max="12289" width="45.28515625" style="72" customWidth="1"/>
    <col min="12290" max="12290" width="16.85546875" style="72" customWidth="1"/>
    <col min="12291" max="12291" width="15.85546875" style="72" customWidth="1"/>
    <col min="12292" max="12292" width="18" style="72" customWidth="1"/>
    <col min="12293" max="12293" width="18.140625" style="72" customWidth="1"/>
    <col min="12294" max="12294" width="19.28515625" style="72" customWidth="1"/>
    <col min="12295" max="12295" width="18.5703125" style="72" customWidth="1"/>
    <col min="12296" max="12296" width="20.5703125" style="72" customWidth="1"/>
    <col min="12297" max="12297" width="5.85546875" style="72" customWidth="1"/>
    <col min="12298" max="12298" width="14.7109375" style="72" customWidth="1"/>
    <col min="12299" max="12299" width="0.5703125" style="72" customWidth="1"/>
    <col min="12300" max="12300" width="15.7109375" style="72" customWidth="1"/>
    <col min="12301" max="12301" width="11.7109375" style="72" customWidth="1"/>
    <col min="12302" max="12302" width="15.85546875" style="72" bestFit="1" customWidth="1"/>
    <col min="12303" max="12544" width="11.42578125" style="72"/>
    <col min="12545" max="12545" width="45.28515625" style="72" customWidth="1"/>
    <col min="12546" max="12546" width="16.85546875" style="72" customWidth="1"/>
    <col min="12547" max="12547" width="15.85546875" style="72" customWidth="1"/>
    <col min="12548" max="12548" width="18" style="72" customWidth="1"/>
    <col min="12549" max="12549" width="18.140625" style="72" customWidth="1"/>
    <col min="12550" max="12550" width="19.28515625" style="72" customWidth="1"/>
    <col min="12551" max="12551" width="18.5703125" style="72" customWidth="1"/>
    <col min="12552" max="12552" width="20.5703125" style="72" customWidth="1"/>
    <col min="12553" max="12553" width="5.85546875" style="72" customWidth="1"/>
    <col min="12554" max="12554" width="14.7109375" style="72" customWidth="1"/>
    <col min="12555" max="12555" width="0.5703125" style="72" customWidth="1"/>
    <col min="12556" max="12556" width="15.7109375" style="72" customWidth="1"/>
    <col min="12557" max="12557" width="11.7109375" style="72" customWidth="1"/>
    <col min="12558" max="12558" width="15.85546875" style="72" bestFit="1" customWidth="1"/>
    <col min="12559" max="12800" width="11.42578125" style="72"/>
    <col min="12801" max="12801" width="45.28515625" style="72" customWidth="1"/>
    <col min="12802" max="12802" width="16.85546875" style="72" customWidth="1"/>
    <col min="12803" max="12803" width="15.85546875" style="72" customWidth="1"/>
    <col min="12804" max="12804" width="18" style="72" customWidth="1"/>
    <col min="12805" max="12805" width="18.140625" style="72" customWidth="1"/>
    <col min="12806" max="12806" width="19.28515625" style="72" customWidth="1"/>
    <col min="12807" max="12807" width="18.5703125" style="72" customWidth="1"/>
    <col min="12808" max="12808" width="20.5703125" style="72" customWidth="1"/>
    <col min="12809" max="12809" width="5.85546875" style="72" customWidth="1"/>
    <col min="12810" max="12810" width="14.7109375" style="72" customWidth="1"/>
    <col min="12811" max="12811" width="0.5703125" style="72" customWidth="1"/>
    <col min="12812" max="12812" width="15.7109375" style="72" customWidth="1"/>
    <col min="12813" max="12813" width="11.7109375" style="72" customWidth="1"/>
    <col min="12814" max="12814" width="15.85546875" style="72" bestFit="1" customWidth="1"/>
    <col min="12815" max="13056" width="11.42578125" style="72"/>
    <col min="13057" max="13057" width="45.28515625" style="72" customWidth="1"/>
    <col min="13058" max="13058" width="16.85546875" style="72" customWidth="1"/>
    <col min="13059" max="13059" width="15.85546875" style="72" customWidth="1"/>
    <col min="13060" max="13060" width="18" style="72" customWidth="1"/>
    <col min="13061" max="13061" width="18.140625" style="72" customWidth="1"/>
    <col min="13062" max="13062" width="19.28515625" style="72" customWidth="1"/>
    <col min="13063" max="13063" width="18.5703125" style="72" customWidth="1"/>
    <col min="13064" max="13064" width="20.5703125" style="72" customWidth="1"/>
    <col min="13065" max="13065" width="5.85546875" style="72" customWidth="1"/>
    <col min="13066" max="13066" width="14.7109375" style="72" customWidth="1"/>
    <col min="13067" max="13067" width="0.5703125" style="72" customWidth="1"/>
    <col min="13068" max="13068" width="15.7109375" style="72" customWidth="1"/>
    <col min="13069" max="13069" width="11.7109375" style="72" customWidth="1"/>
    <col min="13070" max="13070" width="15.85546875" style="72" bestFit="1" customWidth="1"/>
    <col min="13071" max="13312" width="11.42578125" style="72"/>
    <col min="13313" max="13313" width="45.28515625" style="72" customWidth="1"/>
    <col min="13314" max="13314" width="16.85546875" style="72" customWidth="1"/>
    <col min="13315" max="13315" width="15.85546875" style="72" customWidth="1"/>
    <col min="13316" max="13316" width="18" style="72" customWidth="1"/>
    <col min="13317" max="13317" width="18.140625" style="72" customWidth="1"/>
    <col min="13318" max="13318" width="19.28515625" style="72" customWidth="1"/>
    <col min="13319" max="13319" width="18.5703125" style="72" customWidth="1"/>
    <col min="13320" max="13320" width="20.5703125" style="72" customWidth="1"/>
    <col min="13321" max="13321" width="5.85546875" style="72" customWidth="1"/>
    <col min="13322" max="13322" width="14.7109375" style="72" customWidth="1"/>
    <col min="13323" max="13323" width="0.5703125" style="72" customWidth="1"/>
    <col min="13324" max="13324" width="15.7109375" style="72" customWidth="1"/>
    <col min="13325" max="13325" width="11.7109375" style="72" customWidth="1"/>
    <col min="13326" max="13326" width="15.85546875" style="72" bestFit="1" customWidth="1"/>
    <col min="13327" max="13568" width="11.42578125" style="72"/>
    <col min="13569" max="13569" width="45.28515625" style="72" customWidth="1"/>
    <col min="13570" max="13570" width="16.85546875" style="72" customWidth="1"/>
    <col min="13571" max="13571" width="15.85546875" style="72" customWidth="1"/>
    <col min="13572" max="13572" width="18" style="72" customWidth="1"/>
    <col min="13573" max="13573" width="18.140625" style="72" customWidth="1"/>
    <col min="13574" max="13574" width="19.28515625" style="72" customWidth="1"/>
    <col min="13575" max="13575" width="18.5703125" style="72" customWidth="1"/>
    <col min="13576" max="13576" width="20.5703125" style="72" customWidth="1"/>
    <col min="13577" max="13577" width="5.85546875" style="72" customWidth="1"/>
    <col min="13578" max="13578" width="14.7109375" style="72" customWidth="1"/>
    <col min="13579" max="13579" width="0.5703125" style="72" customWidth="1"/>
    <col min="13580" max="13580" width="15.7109375" style="72" customWidth="1"/>
    <col min="13581" max="13581" width="11.7109375" style="72" customWidth="1"/>
    <col min="13582" max="13582" width="15.85546875" style="72" bestFit="1" customWidth="1"/>
    <col min="13583" max="13824" width="11.42578125" style="72"/>
    <col min="13825" max="13825" width="45.28515625" style="72" customWidth="1"/>
    <col min="13826" max="13826" width="16.85546875" style="72" customWidth="1"/>
    <col min="13827" max="13827" width="15.85546875" style="72" customWidth="1"/>
    <col min="13828" max="13828" width="18" style="72" customWidth="1"/>
    <col min="13829" max="13829" width="18.140625" style="72" customWidth="1"/>
    <col min="13830" max="13830" width="19.28515625" style="72" customWidth="1"/>
    <col min="13831" max="13831" width="18.5703125" style="72" customWidth="1"/>
    <col min="13832" max="13832" width="20.5703125" style="72" customWidth="1"/>
    <col min="13833" max="13833" width="5.85546875" style="72" customWidth="1"/>
    <col min="13834" max="13834" width="14.7109375" style="72" customWidth="1"/>
    <col min="13835" max="13835" width="0.5703125" style="72" customWidth="1"/>
    <col min="13836" max="13836" width="15.7109375" style="72" customWidth="1"/>
    <col min="13837" max="13837" width="11.7109375" style="72" customWidth="1"/>
    <col min="13838" max="13838" width="15.85546875" style="72" bestFit="1" customWidth="1"/>
    <col min="13839" max="14080" width="11.42578125" style="72"/>
    <col min="14081" max="14081" width="45.28515625" style="72" customWidth="1"/>
    <col min="14082" max="14082" width="16.85546875" style="72" customWidth="1"/>
    <col min="14083" max="14083" width="15.85546875" style="72" customWidth="1"/>
    <col min="14084" max="14084" width="18" style="72" customWidth="1"/>
    <col min="14085" max="14085" width="18.140625" style="72" customWidth="1"/>
    <col min="14086" max="14086" width="19.28515625" style="72" customWidth="1"/>
    <col min="14087" max="14087" width="18.5703125" style="72" customWidth="1"/>
    <col min="14088" max="14088" width="20.5703125" style="72" customWidth="1"/>
    <col min="14089" max="14089" width="5.85546875" style="72" customWidth="1"/>
    <col min="14090" max="14090" width="14.7109375" style="72" customWidth="1"/>
    <col min="14091" max="14091" width="0.5703125" style="72" customWidth="1"/>
    <col min="14092" max="14092" width="15.7109375" style="72" customWidth="1"/>
    <col min="14093" max="14093" width="11.7109375" style="72" customWidth="1"/>
    <col min="14094" max="14094" width="15.85546875" style="72" bestFit="1" customWidth="1"/>
    <col min="14095" max="14336" width="11.42578125" style="72"/>
    <col min="14337" max="14337" width="45.28515625" style="72" customWidth="1"/>
    <col min="14338" max="14338" width="16.85546875" style="72" customWidth="1"/>
    <col min="14339" max="14339" width="15.85546875" style="72" customWidth="1"/>
    <col min="14340" max="14340" width="18" style="72" customWidth="1"/>
    <col min="14341" max="14341" width="18.140625" style="72" customWidth="1"/>
    <col min="14342" max="14342" width="19.28515625" style="72" customWidth="1"/>
    <col min="14343" max="14343" width="18.5703125" style="72" customWidth="1"/>
    <col min="14344" max="14344" width="20.5703125" style="72" customWidth="1"/>
    <col min="14345" max="14345" width="5.85546875" style="72" customWidth="1"/>
    <col min="14346" max="14346" width="14.7109375" style="72" customWidth="1"/>
    <col min="14347" max="14347" width="0.5703125" style="72" customWidth="1"/>
    <col min="14348" max="14348" width="15.7109375" style="72" customWidth="1"/>
    <col min="14349" max="14349" width="11.7109375" style="72" customWidth="1"/>
    <col min="14350" max="14350" width="15.85546875" style="72" bestFit="1" customWidth="1"/>
    <col min="14351" max="14592" width="11.42578125" style="72"/>
    <col min="14593" max="14593" width="45.28515625" style="72" customWidth="1"/>
    <col min="14594" max="14594" width="16.85546875" style="72" customWidth="1"/>
    <col min="14595" max="14595" width="15.85546875" style="72" customWidth="1"/>
    <col min="14596" max="14596" width="18" style="72" customWidth="1"/>
    <col min="14597" max="14597" width="18.140625" style="72" customWidth="1"/>
    <col min="14598" max="14598" width="19.28515625" style="72" customWidth="1"/>
    <col min="14599" max="14599" width="18.5703125" style="72" customWidth="1"/>
    <col min="14600" max="14600" width="20.5703125" style="72" customWidth="1"/>
    <col min="14601" max="14601" width="5.85546875" style="72" customWidth="1"/>
    <col min="14602" max="14602" width="14.7109375" style="72" customWidth="1"/>
    <col min="14603" max="14603" width="0.5703125" style="72" customWidth="1"/>
    <col min="14604" max="14604" width="15.7109375" style="72" customWidth="1"/>
    <col min="14605" max="14605" width="11.7109375" style="72" customWidth="1"/>
    <col min="14606" max="14606" width="15.85546875" style="72" bestFit="1" customWidth="1"/>
    <col min="14607" max="14848" width="11.42578125" style="72"/>
    <col min="14849" max="14849" width="45.28515625" style="72" customWidth="1"/>
    <col min="14850" max="14850" width="16.85546875" style="72" customWidth="1"/>
    <col min="14851" max="14851" width="15.85546875" style="72" customWidth="1"/>
    <col min="14852" max="14852" width="18" style="72" customWidth="1"/>
    <col min="14853" max="14853" width="18.140625" style="72" customWidth="1"/>
    <col min="14854" max="14854" width="19.28515625" style="72" customWidth="1"/>
    <col min="14855" max="14855" width="18.5703125" style="72" customWidth="1"/>
    <col min="14856" max="14856" width="20.5703125" style="72" customWidth="1"/>
    <col min="14857" max="14857" width="5.85546875" style="72" customWidth="1"/>
    <col min="14858" max="14858" width="14.7109375" style="72" customWidth="1"/>
    <col min="14859" max="14859" width="0.5703125" style="72" customWidth="1"/>
    <col min="14860" max="14860" width="15.7109375" style="72" customWidth="1"/>
    <col min="14861" max="14861" width="11.7109375" style="72" customWidth="1"/>
    <col min="14862" max="14862" width="15.85546875" style="72" bestFit="1" customWidth="1"/>
    <col min="14863" max="15104" width="11.42578125" style="72"/>
    <col min="15105" max="15105" width="45.28515625" style="72" customWidth="1"/>
    <col min="15106" max="15106" width="16.85546875" style="72" customWidth="1"/>
    <col min="15107" max="15107" width="15.85546875" style="72" customWidth="1"/>
    <col min="15108" max="15108" width="18" style="72" customWidth="1"/>
    <col min="15109" max="15109" width="18.140625" style="72" customWidth="1"/>
    <col min="15110" max="15110" width="19.28515625" style="72" customWidth="1"/>
    <col min="15111" max="15111" width="18.5703125" style="72" customWidth="1"/>
    <col min="15112" max="15112" width="20.5703125" style="72" customWidth="1"/>
    <col min="15113" max="15113" width="5.85546875" style="72" customWidth="1"/>
    <col min="15114" max="15114" width="14.7109375" style="72" customWidth="1"/>
    <col min="15115" max="15115" width="0.5703125" style="72" customWidth="1"/>
    <col min="15116" max="15116" width="15.7109375" style="72" customWidth="1"/>
    <col min="15117" max="15117" width="11.7109375" style="72" customWidth="1"/>
    <col min="15118" max="15118" width="15.85546875" style="72" bestFit="1" customWidth="1"/>
    <col min="15119" max="15360" width="11.42578125" style="72"/>
    <col min="15361" max="15361" width="45.28515625" style="72" customWidth="1"/>
    <col min="15362" max="15362" width="16.85546875" style="72" customWidth="1"/>
    <col min="15363" max="15363" width="15.85546875" style="72" customWidth="1"/>
    <col min="15364" max="15364" width="18" style="72" customWidth="1"/>
    <col min="15365" max="15365" width="18.140625" style="72" customWidth="1"/>
    <col min="15366" max="15366" width="19.28515625" style="72" customWidth="1"/>
    <col min="15367" max="15367" width="18.5703125" style="72" customWidth="1"/>
    <col min="15368" max="15368" width="20.5703125" style="72" customWidth="1"/>
    <col min="15369" max="15369" width="5.85546875" style="72" customWidth="1"/>
    <col min="15370" max="15370" width="14.7109375" style="72" customWidth="1"/>
    <col min="15371" max="15371" width="0.5703125" style="72" customWidth="1"/>
    <col min="15372" max="15372" width="15.7109375" style="72" customWidth="1"/>
    <col min="15373" max="15373" width="11.7109375" style="72" customWidth="1"/>
    <col min="15374" max="15374" width="15.85546875" style="72" bestFit="1" customWidth="1"/>
    <col min="15375" max="15616" width="11.42578125" style="72"/>
    <col min="15617" max="15617" width="45.28515625" style="72" customWidth="1"/>
    <col min="15618" max="15618" width="16.85546875" style="72" customWidth="1"/>
    <col min="15619" max="15619" width="15.85546875" style="72" customWidth="1"/>
    <col min="15620" max="15620" width="18" style="72" customWidth="1"/>
    <col min="15621" max="15621" width="18.140625" style="72" customWidth="1"/>
    <col min="15622" max="15622" width="19.28515625" style="72" customWidth="1"/>
    <col min="15623" max="15623" width="18.5703125" style="72" customWidth="1"/>
    <col min="15624" max="15624" width="20.5703125" style="72" customWidth="1"/>
    <col min="15625" max="15625" width="5.85546875" style="72" customWidth="1"/>
    <col min="15626" max="15626" width="14.7109375" style="72" customWidth="1"/>
    <col min="15627" max="15627" width="0.5703125" style="72" customWidth="1"/>
    <col min="15628" max="15628" width="15.7109375" style="72" customWidth="1"/>
    <col min="15629" max="15629" width="11.7109375" style="72" customWidth="1"/>
    <col min="15630" max="15630" width="15.85546875" style="72" bestFit="1" customWidth="1"/>
    <col min="15631" max="15872" width="11.42578125" style="72"/>
    <col min="15873" max="15873" width="45.28515625" style="72" customWidth="1"/>
    <col min="15874" max="15874" width="16.85546875" style="72" customWidth="1"/>
    <col min="15875" max="15875" width="15.85546875" style="72" customWidth="1"/>
    <col min="15876" max="15876" width="18" style="72" customWidth="1"/>
    <col min="15877" max="15877" width="18.140625" style="72" customWidth="1"/>
    <col min="15878" max="15878" width="19.28515625" style="72" customWidth="1"/>
    <col min="15879" max="15879" width="18.5703125" style="72" customWidth="1"/>
    <col min="15880" max="15880" width="20.5703125" style="72" customWidth="1"/>
    <col min="15881" max="15881" width="5.85546875" style="72" customWidth="1"/>
    <col min="15882" max="15882" width="14.7109375" style="72" customWidth="1"/>
    <col min="15883" max="15883" width="0.5703125" style="72" customWidth="1"/>
    <col min="15884" max="15884" width="15.7109375" style="72" customWidth="1"/>
    <col min="15885" max="15885" width="11.7109375" style="72" customWidth="1"/>
    <col min="15886" max="15886" width="15.85546875" style="72" bestFit="1" customWidth="1"/>
    <col min="15887" max="16128" width="11.42578125" style="72"/>
    <col min="16129" max="16129" width="45.28515625" style="72" customWidth="1"/>
    <col min="16130" max="16130" width="16.85546875" style="72" customWidth="1"/>
    <col min="16131" max="16131" width="15.85546875" style="72" customWidth="1"/>
    <col min="16132" max="16132" width="18" style="72" customWidth="1"/>
    <col min="16133" max="16133" width="18.140625" style="72" customWidth="1"/>
    <col min="16134" max="16134" width="19.28515625" style="72" customWidth="1"/>
    <col min="16135" max="16135" width="18.5703125" style="72" customWidth="1"/>
    <col min="16136" max="16136" width="20.5703125" style="72" customWidth="1"/>
    <col min="16137" max="16137" width="5.85546875" style="72" customWidth="1"/>
    <col min="16138" max="16138" width="14.7109375" style="72" customWidth="1"/>
    <col min="16139" max="16139" width="0.5703125" style="72" customWidth="1"/>
    <col min="16140" max="16140" width="15.7109375" style="72" customWidth="1"/>
    <col min="16141" max="16141" width="11.7109375" style="72" customWidth="1"/>
    <col min="16142" max="16142" width="15.85546875" style="72" bestFit="1" customWidth="1"/>
    <col min="16143" max="16384" width="11.42578125" style="72"/>
  </cols>
  <sheetData>
    <row r="1" spans="1:14" ht="24.75" customHeight="1" x14ac:dyDescent="0.2">
      <c r="A1" s="421" t="s">
        <v>302</v>
      </c>
      <c r="G1" s="175"/>
    </row>
    <row r="2" spans="1:14" x14ac:dyDescent="0.2">
      <c r="A2" s="72" t="s">
        <v>285</v>
      </c>
      <c r="G2" s="175"/>
    </row>
    <row r="3" spans="1:14" ht="17.25" customHeight="1" x14ac:dyDescent="0.2">
      <c r="A3" s="27"/>
      <c r="G3" s="175"/>
    </row>
    <row r="4" spans="1:14" x14ac:dyDescent="0.2">
      <c r="A4" s="819" t="s">
        <v>215</v>
      </c>
      <c r="B4" s="820"/>
      <c r="C4" s="820"/>
      <c r="D4" s="820"/>
      <c r="E4" s="820"/>
      <c r="F4" s="820"/>
      <c r="G4" s="820"/>
      <c r="H4" s="821"/>
    </row>
    <row r="5" spans="1:14" ht="12.75" customHeight="1" x14ac:dyDescent="0.25">
      <c r="A5" s="822" t="s">
        <v>286</v>
      </c>
      <c r="B5" s="823"/>
      <c r="C5" s="823"/>
      <c r="D5" s="823"/>
      <c r="E5" s="824"/>
      <c r="F5" s="368" t="s">
        <v>287</v>
      </c>
      <c r="G5" s="369"/>
      <c r="H5" s="370"/>
    </row>
    <row r="6" spans="1:14" ht="12.75" customHeight="1" thickBot="1" x14ac:dyDescent="0.3">
      <c r="A6" s="825"/>
      <c r="B6" s="826"/>
      <c r="C6" s="826"/>
      <c r="D6" s="826"/>
      <c r="E6" s="827"/>
      <c r="F6" s="828" t="s">
        <v>697</v>
      </c>
      <c r="G6" s="829"/>
      <c r="H6" s="830"/>
    </row>
    <row r="7" spans="1:14" ht="30.75" thickBot="1" x14ac:dyDescent="0.25">
      <c r="A7" s="410" t="s">
        <v>288</v>
      </c>
      <c r="B7" s="411" t="s">
        <v>289</v>
      </c>
      <c r="C7" s="411" t="s">
        <v>290</v>
      </c>
      <c r="D7" s="411" t="s">
        <v>291</v>
      </c>
      <c r="E7" s="412" t="s">
        <v>292</v>
      </c>
      <c r="F7" s="411" t="s">
        <v>190</v>
      </c>
      <c r="G7" s="413" t="s">
        <v>293</v>
      </c>
      <c r="H7" s="414" t="s">
        <v>83</v>
      </c>
    </row>
    <row r="8" spans="1:14" ht="15" x14ac:dyDescent="0.25">
      <c r="A8" s="418" t="s">
        <v>294</v>
      </c>
      <c r="B8" s="187"/>
      <c r="C8" s="199"/>
      <c r="D8" s="199"/>
      <c r="E8" s="200"/>
      <c r="F8" s="220"/>
      <c r="G8" s="18"/>
      <c r="H8" s="110"/>
    </row>
    <row r="9" spans="1:14" x14ac:dyDescent="0.2">
      <c r="A9" s="15" t="s">
        <v>647</v>
      </c>
      <c r="B9" s="100" t="s">
        <v>296</v>
      </c>
      <c r="C9" s="415">
        <v>1</v>
      </c>
      <c r="D9" s="26">
        <v>3000000000</v>
      </c>
      <c r="E9" s="26">
        <v>3000000002</v>
      </c>
      <c r="F9" s="21">
        <v>370744700000</v>
      </c>
      <c r="G9" s="16">
        <v>30457186097</v>
      </c>
      <c r="H9" s="113">
        <v>430286999835</v>
      </c>
    </row>
    <row r="10" spans="1:14" x14ac:dyDescent="0.2">
      <c r="A10" s="15" t="s">
        <v>631</v>
      </c>
      <c r="B10" s="100" t="s">
        <v>515</v>
      </c>
      <c r="C10" s="415">
        <v>1</v>
      </c>
      <c r="D10" s="26">
        <v>1000000</v>
      </c>
      <c r="E10" s="26">
        <v>6500000000</v>
      </c>
      <c r="F10" s="21">
        <v>407837000000</v>
      </c>
      <c r="G10" s="16">
        <v>11147096000</v>
      </c>
      <c r="H10" s="113">
        <v>436303290000</v>
      </c>
    </row>
    <row r="11" spans="1:14" x14ac:dyDescent="0.2">
      <c r="A11" s="15" t="s">
        <v>695</v>
      </c>
      <c r="B11" s="100" t="s">
        <v>515</v>
      </c>
      <c r="C11" s="415">
        <v>1</v>
      </c>
      <c r="D11" s="26">
        <v>1000000</v>
      </c>
      <c r="E11" s="26">
        <v>44383680</v>
      </c>
      <c r="F11" s="21">
        <v>50600000000</v>
      </c>
      <c r="G11" s="83">
        <v>6062938138</v>
      </c>
      <c r="H11" s="113">
        <v>94871708839</v>
      </c>
    </row>
    <row r="12" spans="1:14" x14ac:dyDescent="0.2">
      <c r="A12" s="15" t="s">
        <v>768</v>
      </c>
      <c r="B12" s="100" t="s">
        <v>295</v>
      </c>
      <c r="C12" s="415">
        <v>1</v>
      </c>
      <c r="D12" s="26">
        <v>1000000</v>
      </c>
      <c r="E12" s="26">
        <v>6016804</v>
      </c>
      <c r="F12" s="842" t="s">
        <v>652</v>
      </c>
      <c r="G12" s="843"/>
      <c r="H12" s="844"/>
      <c r="N12" s="138"/>
    </row>
    <row r="13" spans="1:14" x14ac:dyDescent="0.2">
      <c r="A13" s="15" t="s">
        <v>769</v>
      </c>
      <c r="B13" s="100" t="s">
        <v>295</v>
      </c>
      <c r="C13" s="415">
        <v>1</v>
      </c>
      <c r="D13" s="26">
        <v>1000000</v>
      </c>
      <c r="E13" s="26">
        <v>1018027</v>
      </c>
      <c r="F13" s="249">
        <v>49000000000</v>
      </c>
      <c r="G13" s="250">
        <v>10635974567</v>
      </c>
      <c r="H13" s="225">
        <v>74233919927</v>
      </c>
    </row>
    <row r="14" spans="1:14" ht="12.75" customHeight="1" x14ac:dyDescent="0.2">
      <c r="A14" s="15" t="s">
        <v>770</v>
      </c>
      <c r="B14" s="100" t="s">
        <v>295</v>
      </c>
      <c r="C14" s="415">
        <v>1</v>
      </c>
      <c r="D14" s="26">
        <v>1000000</v>
      </c>
      <c r="E14" s="26">
        <v>1344761777</v>
      </c>
      <c r="F14" s="237">
        <v>482236000000000</v>
      </c>
      <c r="G14" s="226">
        <v>11206093000</v>
      </c>
      <c r="H14" s="226">
        <v>384312716451</v>
      </c>
    </row>
    <row r="15" spans="1:14" x14ac:dyDescent="0.2">
      <c r="A15" s="15" t="s">
        <v>516</v>
      </c>
      <c r="B15" s="100" t="s">
        <v>515</v>
      </c>
      <c r="C15" s="415">
        <v>1</v>
      </c>
      <c r="D15" s="26">
        <v>1000</v>
      </c>
      <c r="E15" s="26">
        <v>2000000000</v>
      </c>
      <c r="F15" s="238">
        <v>135619737000</v>
      </c>
      <c r="G15" s="251">
        <v>34477856000</v>
      </c>
      <c r="H15" s="226">
        <v>228995539000</v>
      </c>
    </row>
    <row r="16" spans="1:14" x14ac:dyDescent="0.2">
      <c r="A16" s="15" t="s">
        <v>648</v>
      </c>
      <c r="B16" s="100" t="s">
        <v>515</v>
      </c>
      <c r="C16" s="415">
        <v>1</v>
      </c>
      <c r="D16" s="26">
        <v>1000</v>
      </c>
      <c r="E16" s="26">
        <v>455844032</v>
      </c>
      <c r="F16" s="227">
        <v>4679182000</v>
      </c>
      <c r="G16" s="228">
        <v>1385698000</v>
      </c>
      <c r="H16" s="228">
        <v>4679182000</v>
      </c>
    </row>
    <row r="17" spans="1:12" x14ac:dyDescent="0.2">
      <c r="A17" s="15" t="s">
        <v>653</v>
      </c>
      <c r="B17" s="100" t="s">
        <v>295</v>
      </c>
      <c r="C17" s="415">
        <v>1</v>
      </c>
      <c r="D17" s="26">
        <v>1000</v>
      </c>
      <c r="E17" s="26">
        <v>2666513180</v>
      </c>
      <c r="F17" s="842" t="s">
        <v>652</v>
      </c>
      <c r="G17" s="843"/>
      <c r="H17" s="844"/>
    </row>
    <row r="18" spans="1:12" x14ac:dyDescent="0.2">
      <c r="A18" s="15" t="s">
        <v>770</v>
      </c>
      <c r="B18" s="100" t="s">
        <v>295</v>
      </c>
      <c r="C18" s="415">
        <v>1</v>
      </c>
      <c r="D18" s="26">
        <v>1000</v>
      </c>
      <c r="E18" s="26">
        <v>236634659</v>
      </c>
      <c r="F18" s="239">
        <v>482236000000000</v>
      </c>
      <c r="G18" s="28">
        <v>11206093000</v>
      </c>
      <c r="H18" s="82">
        <v>384312716451</v>
      </c>
    </row>
    <row r="19" spans="1:12" x14ac:dyDescent="0.2">
      <c r="A19" s="15" t="s">
        <v>771</v>
      </c>
      <c r="B19" s="100" t="s">
        <v>515</v>
      </c>
      <c r="C19" s="415">
        <v>1</v>
      </c>
      <c r="D19" s="26">
        <v>1200000</v>
      </c>
      <c r="E19" s="26">
        <v>7816613689</v>
      </c>
      <c r="F19" s="83">
        <v>237214000000</v>
      </c>
      <c r="G19" s="25">
        <v>22322000000</v>
      </c>
      <c r="H19" s="83">
        <v>237214000000</v>
      </c>
    </row>
    <row r="20" spans="1:12" ht="15" thickBot="1" x14ac:dyDescent="0.25">
      <c r="A20" s="15" t="s">
        <v>772</v>
      </c>
      <c r="B20" s="100" t="s">
        <v>295</v>
      </c>
      <c r="C20" s="415">
        <v>1</v>
      </c>
      <c r="D20" s="26">
        <v>0</v>
      </c>
      <c r="E20" s="26">
        <v>3144484800</v>
      </c>
      <c r="F20" s="21">
        <v>592064271000</v>
      </c>
      <c r="G20" s="21">
        <v>87820420114</v>
      </c>
      <c r="H20" s="29">
        <v>1056088178347</v>
      </c>
    </row>
    <row r="21" spans="1:12" ht="15" hidden="1" thickBot="1" x14ac:dyDescent="0.25">
      <c r="A21" s="15" t="e">
        <f>+'[1]Balance Gral.'!A84</f>
        <v>#REF!</v>
      </c>
      <c r="B21" s="100"/>
      <c r="C21" s="415">
        <v>1</v>
      </c>
      <c r="D21" s="26">
        <v>1000</v>
      </c>
      <c r="E21" s="21" t="e">
        <f>+'[1]Balance Gral.'!C84</f>
        <v>#REF!</v>
      </c>
      <c r="F21" s="21"/>
      <c r="G21" s="21"/>
      <c r="H21" s="19"/>
    </row>
    <row r="22" spans="1:12" ht="15" hidden="1" thickBot="1" x14ac:dyDescent="0.25">
      <c r="A22" s="15" t="e">
        <f>+'[1]Balance Gral.'!A85</f>
        <v>#REF!</v>
      </c>
      <c r="B22" s="100"/>
      <c r="C22" s="415">
        <v>1</v>
      </c>
      <c r="D22" s="26">
        <v>1000</v>
      </c>
      <c r="E22" s="21" t="e">
        <f>+'[1]Balance Gral.'!C85</f>
        <v>#REF!</v>
      </c>
      <c r="F22" s="21"/>
      <c r="G22" s="21"/>
      <c r="H22" s="19"/>
      <c r="J22" s="138"/>
    </row>
    <row r="23" spans="1:12" ht="15" hidden="1" thickBot="1" x14ac:dyDescent="0.25">
      <c r="A23" s="15"/>
      <c r="B23" s="100"/>
      <c r="C23" s="415">
        <v>1</v>
      </c>
      <c r="D23" s="26">
        <v>1000</v>
      </c>
      <c r="E23" s="21" t="e">
        <f>+'[1]Balance Gral.'!C86</f>
        <v>#REF!</v>
      </c>
      <c r="F23" s="21"/>
      <c r="G23" s="21"/>
      <c r="H23" s="19"/>
    </row>
    <row r="24" spans="1:12" ht="15" hidden="1" thickBot="1" x14ac:dyDescent="0.25">
      <c r="A24" s="15"/>
      <c r="B24" s="100"/>
      <c r="C24" s="415">
        <v>1</v>
      </c>
      <c r="D24" s="26">
        <v>1000</v>
      </c>
      <c r="E24" s="21"/>
      <c r="F24" s="21"/>
      <c r="G24" s="21"/>
      <c r="H24" s="19"/>
    </row>
    <row r="25" spans="1:12" ht="15.75" thickBot="1" x14ac:dyDescent="0.3">
      <c r="A25" s="263" t="s">
        <v>297</v>
      </c>
      <c r="B25" s="253"/>
      <c r="C25" s="253"/>
      <c r="D25" s="253"/>
      <c r="E25" s="105">
        <v>27216270650</v>
      </c>
      <c r="F25" s="107"/>
      <c r="G25" s="107"/>
      <c r="H25" s="416"/>
      <c r="J25" s="138"/>
      <c r="L25" s="138"/>
    </row>
    <row r="26" spans="1:12" x14ac:dyDescent="0.2">
      <c r="A26" s="295" t="s">
        <v>298</v>
      </c>
      <c r="B26" s="295"/>
      <c r="C26" s="76"/>
      <c r="D26" s="76"/>
      <c r="E26" s="16">
        <v>10026015738</v>
      </c>
      <c r="F26" s="16">
        <v>0</v>
      </c>
      <c r="G26" s="16">
        <v>0</v>
      </c>
      <c r="H26" s="16">
        <v>0</v>
      </c>
      <c r="J26" s="138"/>
      <c r="L26" s="138"/>
    </row>
    <row r="27" spans="1:12" ht="15" x14ac:dyDescent="0.25">
      <c r="A27" s="417" t="s">
        <v>299</v>
      </c>
      <c r="B27" s="147"/>
      <c r="C27" s="224"/>
      <c r="D27" s="224"/>
      <c r="E27" s="28"/>
      <c r="F27" s="214"/>
      <c r="G27" s="28"/>
      <c r="H27" s="224"/>
    </row>
    <row r="28" spans="1:12" x14ac:dyDescent="0.2">
      <c r="A28" s="199" t="s">
        <v>303</v>
      </c>
      <c r="B28" s="174" t="s">
        <v>300</v>
      </c>
      <c r="C28" s="174">
        <v>1</v>
      </c>
      <c r="D28" s="16">
        <v>200000000</v>
      </c>
      <c r="E28" s="21">
        <v>900000000</v>
      </c>
      <c r="F28" s="21">
        <v>900000000</v>
      </c>
      <c r="G28" s="21">
        <v>1264659395</v>
      </c>
      <c r="H28" s="16">
        <v>17574471761</v>
      </c>
      <c r="L28" s="37"/>
    </row>
    <row r="29" spans="1:12" x14ac:dyDescent="0.2">
      <c r="A29" s="220" t="s">
        <v>304</v>
      </c>
      <c r="B29" s="174" t="s">
        <v>300</v>
      </c>
      <c r="C29" s="174">
        <v>1</v>
      </c>
      <c r="D29" s="16">
        <v>1247055000</v>
      </c>
      <c r="E29" s="21">
        <v>1247055000</v>
      </c>
      <c r="F29" s="171">
        <v>1046950330000</v>
      </c>
      <c r="G29" s="171">
        <v>414987110484</v>
      </c>
      <c r="H29" s="226">
        <v>3437494554472</v>
      </c>
    </row>
    <row r="30" spans="1:12" hidden="1" x14ac:dyDescent="0.2">
      <c r="A30" s="220" t="s">
        <v>631</v>
      </c>
      <c r="B30" s="174" t="s">
        <v>300</v>
      </c>
      <c r="C30" s="174">
        <v>1</v>
      </c>
      <c r="D30" s="419">
        <v>0</v>
      </c>
      <c r="E30" s="21">
        <f>+'[1]Balance Gral.'!C137</f>
        <v>0</v>
      </c>
      <c r="F30" s="21">
        <v>0</v>
      </c>
      <c r="G30" s="21"/>
      <c r="H30" s="16"/>
    </row>
    <row r="31" spans="1:12" x14ac:dyDescent="0.2">
      <c r="A31" s="220" t="s">
        <v>635</v>
      </c>
      <c r="B31" s="174" t="s">
        <v>300</v>
      </c>
      <c r="C31" s="174">
        <v>1</v>
      </c>
      <c r="D31" s="419">
        <f>+E31</f>
        <v>90100000</v>
      </c>
      <c r="E31" s="21">
        <v>90100000</v>
      </c>
      <c r="F31" s="21">
        <v>1081242800000</v>
      </c>
      <c r="G31" s="21">
        <v>5130100515</v>
      </c>
      <c r="H31" s="16">
        <v>1564392852701</v>
      </c>
      <c r="L31" s="37"/>
    </row>
    <row r="32" spans="1:12" x14ac:dyDescent="0.2">
      <c r="A32" s="220" t="s">
        <v>632</v>
      </c>
      <c r="B32" s="174" t="s">
        <v>300</v>
      </c>
      <c r="C32" s="174">
        <v>1</v>
      </c>
      <c r="D32" s="419">
        <v>103000000</v>
      </c>
      <c r="E32" s="21">
        <v>103000000</v>
      </c>
      <c r="F32" s="21">
        <v>44115000000</v>
      </c>
      <c r="G32" s="21">
        <v>1120000000</v>
      </c>
      <c r="H32" s="16">
        <v>44115000000</v>
      </c>
      <c r="L32" s="37"/>
    </row>
    <row r="33" spans="1:13" x14ac:dyDescent="0.2">
      <c r="A33" s="220" t="s">
        <v>696</v>
      </c>
      <c r="B33" s="174" t="s">
        <v>300</v>
      </c>
      <c r="C33" s="174">
        <v>1</v>
      </c>
      <c r="D33" s="419">
        <v>0</v>
      </c>
      <c r="E33" s="21">
        <v>85000000</v>
      </c>
      <c r="F33" s="21">
        <v>0</v>
      </c>
      <c r="G33" s="21">
        <v>-4582432326</v>
      </c>
      <c r="H33" s="16">
        <v>116955497473</v>
      </c>
      <c r="L33" s="37"/>
    </row>
    <row r="34" spans="1:13" x14ac:dyDescent="0.2">
      <c r="A34" s="220" t="s">
        <v>513</v>
      </c>
      <c r="B34" s="174" t="s">
        <v>300</v>
      </c>
      <c r="C34" s="174">
        <v>1</v>
      </c>
      <c r="D34" s="419">
        <v>6000000</v>
      </c>
      <c r="E34" s="21">
        <v>6000000</v>
      </c>
      <c r="F34" s="21">
        <v>94561000000</v>
      </c>
      <c r="G34" s="21">
        <v>8872505081</v>
      </c>
      <c r="H34" s="16">
        <v>127357722452</v>
      </c>
      <c r="J34" s="27"/>
      <c r="K34" s="27"/>
      <c r="L34" s="37"/>
      <c r="M34" s="27"/>
    </row>
    <row r="35" spans="1:13" x14ac:dyDescent="0.2">
      <c r="A35" s="222" t="s">
        <v>766</v>
      </c>
      <c r="B35" s="282" t="s">
        <v>300</v>
      </c>
      <c r="C35" s="282">
        <v>1</v>
      </c>
      <c r="D35" s="420">
        <v>0</v>
      </c>
      <c r="E35" s="25">
        <v>596480000</v>
      </c>
      <c r="F35" s="25">
        <v>496384400000</v>
      </c>
      <c r="G35" s="25">
        <v>46941757012</v>
      </c>
      <c r="H35" s="83">
        <v>760026997872</v>
      </c>
      <c r="J35" s="27"/>
      <c r="K35" s="27"/>
      <c r="L35" s="37"/>
      <c r="M35" s="27"/>
    </row>
    <row r="36" spans="1:13" x14ac:dyDescent="0.2">
      <c r="A36" s="15" t="s">
        <v>305</v>
      </c>
      <c r="B36" s="174" t="s">
        <v>301</v>
      </c>
      <c r="C36" s="174">
        <v>1</v>
      </c>
      <c r="D36" s="26">
        <v>353378236</v>
      </c>
      <c r="E36" s="21">
        <v>353378236</v>
      </c>
      <c r="F36" s="845" t="s">
        <v>652</v>
      </c>
      <c r="G36" s="845"/>
      <c r="H36" s="845"/>
      <c r="J36" s="103"/>
      <c r="K36" s="27"/>
      <c r="L36" s="37"/>
      <c r="M36" s="27"/>
    </row>
    <row r="37" spans="1:13" hidden="1" x14ac:dyDescent="0.2">
      <c r="A37" s="15" t="s">
        <v>306</v>
      </c>
      <c r="B37" s="174" t="s">
        <v>296</v>
      </c>
      <c r="C37" s="174">
        <v>1</v>
      </c>
      <c r="D37" s="26">
        <v>0</v>
      </c>
      <c r="E37" s="21">
        <f>+'[1]Balance Gral.'!D141</f>
        <v>0</v>
      </c>
      <c r="F37" s="21">
        <v>0</v>
      </c>
      <c r="G37" s="21">
        <v>245042063431</v>
      </c>
      <c r="H37" s="229">
        <v>3216980796586</v>
      </c>
      <c r="I37" s="27"/>
      <c r="J37" s="87"/>
      <c r="K37" s="27"/>
      <c r="L37" s="37"/>
      <c r="M37" s="27"/>
    </row>
    <row r="38" spans="1:13" s="27" customFormat="1" ht="13.5" thickBot="1" x14ac:dyDescent="0.25">
      <c r="A38" s="224" t="s">
        <v>746</v>
      </c>
      <c r="B38" s="173" t="s">
        <v>633</v>
      </c>
      <c r="C38" s="173">
        <v>1</v>
      </c>
      <c r="D38" s="405">
        <v>8001000000</v>
      </c>
      <c r="E38" s="82">
        <v>8001000000</v>
      </c>
      <c r="F38" s="846" t="s">
        <v>654</v>
      </c>
      <c r="G38" s="847"/>
      <c r="H38" s="848"/>
      <c r="J38" s="87"/>
      <c r="L38" s="37"/>
    </row>
    <row r="39" spans="1:13" ht="15.75" thickBot="1" x14ac:dyDescent="0.3">
      <c r="A39" s="263" t="s">
        <v>297</v>
      </c>
      <c r="B39" s="253"/>
      <c r="C39" s="407"/>
      <c r="D39" s="406">
        <v>2699533236</v>
      </c>
      <c r="E39" s="406">
        <v>11382013236</v>
      </c>
      <c r="F39" s="382"/>
      <c r="G39" s="204"/>
      <c r="H39" s="234"/>
      <c r="I39" s="27"/>
      <c r="J39" s="87"/>
      <c r="K39" s="27"/>
      <c r="L39" s="27"/>
      <c r="M39" s="27"/>
    </row>
    <row r="40" spans="1:13" x14ac:dyDescent="0.2">
      <c r="A40" s="145" t="s">
        <v>298</v>
      </c>
      <c r="B40" s="145"/>
      <c r="C40" s="342"/>
      <c r="D40" s="146"/>
      <c r="E40" s="146">
        <v>8818781187</v>
      </c>
      <c r="F40" s="83"/>
      <c r="G40" s="83"/>
      <c r="H40" s="83"/>
      <c r="I40" s="27"/>
      <c r="J40" s="87"/>
      <c r="K40" s="27"/>
      <c r="L40" s="27"/>
      <c r="M40" s="27"/>
    </row>
    <row r="41" spans="1:13" ht="13.5" customHeight="1" x14ac:dyDescent="0.2">
      <c r="I41" s="27"/>
      <c r="J41" s="27"/>
      <c r="K41" s="27"/>
      <c r="L41" s="27"/>
      <c r="M41" s="27"/>
    </row>
    <row r="42" spans="1:13" x14ac:dyDescent="0.2">
      <c r="F42" s="138"/>
      <c r="G42" s="138"/>
      <c r="H42" s="138"/>
      <c r="I42" s="27"/>
      <c r="J42" s="27"/>
      <c r="K42" s="27"/>
      <c r="L42" s="27"/>
      <c r="M42" s="27"/>
    </row>
    <row r="43" spans="1:13" ht="16.5" customHeight="1" x14ac:dyDescent="0.25">
      <c r="A43" s="230" t="s">
        <v>302</v>
      </c>
      <c r="B43" s="241"/>
      <c r="C43" s="241"/>
      <c r="D43" s="241"/>
      <c r="E43" s="242"/>
      <c r="F43" s="242"/>
      <c r="G43" s="138"/>
      <c r="I43" s="27"/>
      <c r="J43" s="27"/>
      <c r="K43" s="27"/>
      <c r="L43" s="27"/>
      <c r="M43" s="27"/>
    </row>
    <row r="44" spans="1:13" ht="7.5" customHeight="1" thickBot="1" x14ac:dyDescent="0.3">
      <c r="A44" s="230"/>
      <c r="B44" s="241"/>
      <c r="C44" s="241"/>
      <c r="D44" s="241"/>
      <c r="E44" s="242"/>
      <c r="F44" s="242"/>
      <c r="G44" s="138"/>
      <c r="I44" s="27"/>
      <c r="J44" s="27"/>
      <c r="K44" s="27"/>
      <c r="L44" s="27"/>
      <c r="M44" s="27"/>
    </row>
    <row r="45" spans="1:13" ht="26.25" thickBot="1" x14ac:dyDescent="0.25">
      <c r="A45" s="408" t="s">
        <v>307</v>
      </c>
      <c r="B45" s="409" t="s">
        <v>308</v>
      </c>
      <c r="C45" s="409" t="s">
        <v>309</v>
      </c>
      <c r="D45" s="409" t="s">
        <v>291</v>
      </c>
      <c r="E45" s="422" t="s">
        <v>310</v>
      </c>
      <c r="I45" s="27"/>
      <c r="J45" s="27"/>
      <c r="K45" s="27"/>
      <c r="L45" s="27"/>
      <c r="M45" s="27"/>
    </row>
    <row r="46" spans="1:13" ht="14.25" hidden="1" customHeight="1" x14ac:dyDescent="0.2">
      <c r="A46" s="15" t="s">
        <v>634</v>
      </c>
      <c r="B46" s="200">
        <v>0</v>
      </c>
      <c r="C46" s="200">
        <v>0</v>
      </c>
      <c r="D46" s="200">
        <v>0</v>
      </c>
      <c r="E46" s="179">
        <v>0</v>
      </c>
      <c r="I46" s="27"/>
      <c r="J46" s="27"/>
      <c r="K46" s="27"/>
      <c r="L46" s="27"/>
      <c r="M46" s="27"/>
    </row>
    <row r="47" spans="1:13" hidden="1" x14ac:dyDescent="0.2">
      <c r="A47" s="15" t="s">
        <v>611</v>
      </c>
      <c r="B47" s="200">
        <v>0</v>
      </c>
      <c r="C47" s="200">
        <v>0</v>
      </c>
      <c r="D47" s="200">
        <v>0</v>
      </c>
      <c r="E47" s="179">
        <v>0</v>
      </c>
      <c r="I47" s="27"/>
      <c r="J47" s="27"/>
      <c r="K47" s="27"/>
      <c r="L47" s="27"/>
      <c r="M47" s="27"/>
    </row>
    <row r="48" spans="1:13" x14ac:dyDescent="0.2">
      <c r="A48" s="15" t="s">
        <v>774</v>
      </c>
      <c r="B48" s="21">
        <v>3000000002</v>
      </c>
      <c r="C48" s="21">
        <v>3000000002</v>
      </c>
      <c r="D48" s="21">
        <v>3000000000</v>
      </c>
      <c r="E48" s="18">
        <v>100</v>
      </c>
      <c r="F48" s="244"/>
      <c r="G48" s="245"/>
      <c r="I48" s="27"/>
      <c r="J48" s="27"/>
      <c r="K48" s="27"/>
      <c r="L48" s="27"/>
      <c r="M48" s="27"/>
    </row>
    <row r="49" spans="1:13" x14ac:dyDescent="0.2">
      <c r="A49" s="15" t="s">
        <v>775</v>
      </c>
      <c r="B49" s="21">
        <v>6500000000</v>
      </c>
      <c r="C49" s="21">
        <v>6500000000</v>
      </c>
      <c r="D49" s="21">
        <v>6500000000</v>
      </c>
      <c r="E49" s="18">
        <v>100</v>
      </c>
      <c r="F49" s="244"/>
      <c r="G49" s="245"/>
      <c r="I49" s="27"/>
      <c r="J49" s="27"/>
      <c r="K49" s="27"/>
      <c r="L49" s="87"/>
      <c r="M49" s="27"/>
    </row>
    <row r="50" spans="1:13" x14ac:dyDescent="0.2">
      <c r="A50" s="15" t="s">
        <v>773</v>
      </c>
      <c r="B50" s="21">
        <v>44383680</v>
      </c>
      <c r="C50" s="21">
        <v>44383680</v>
      </c>
      <c r="D50" s="21">
        <v>1000000</v>
      </c>
      <c r="E50" s="18">
        <f>+E49</f>
        <v>100</v>
      </c>
      <c r="F50" s="244"/>
      <c r="G50" s="245"/>
      <c r="I50" s="27"/>
      <c r="J50" s="27"/>
      <c r="K50" s="27"/>
      <c r="L50" s="27"/>
      <c r="M50" s="27"/>
    </row>
    <row r="51" spans="1:13" x14ac:dyDescent="0.2">
      <c r="A51" s="15" t="s">
        <v>768</v>
      </c>
      <c r="B51" s="21">
        <v>6016804</v>
      </c>
      <c r="C51" s="21">
        <v>6016804</v>
      </c>
      <c r="D51" s="21">
        <v>7455110</v>
      </c>
      <c r="E51" s="18">
        <v>80.709999999999994</v>
      </c>
      <c r="F51" s="244"/>
      <c r="G51" s="245"/>
      <c r="I51" s="27"/>
      <c r="J51" s="27"/>
      <c r="K51" s="27"/>
      <c r="L51" s="27"/>
      <c r="M51" s="27"/>
    </row>
    <row r="52" spans="1:13" x14ac:dyDescent="0.2">
      <c r="A52" s="15" t="str">
        <f>+A13</f>
        <v>Rectora SAE</v>
      </c>
      <c r="B52" s="21">
        <v>1018027</v>
      </c>
      <c r="C52" s="21">
        <v>1018027</v>
      </c>
      <c r="D52" s="21">
        <v>1000000</v>
      </c>
      <c r="E52" s="18">
        <f>+C52/D52*100</f>
        <v>101.8027</v>
      </c>
      <c r="F52" s="244"/>
      <c r="G52" s="245"/>
      <c r="H52" s="27"/>
    </row>
    <row r="53" spans="1:13" x14ac:dyDescent="0.2">
      <c r="A53" s="15" t="str">
        <f>+A14</f>
        <v>Rieder &amp; Cia SACI</v>
      </c>
      <c r="B53" s="21">
        <v>1344761777</v>
      </c>
      <c r="C53" s="21">
        <v>1344761777</v>
      </c>
      <c r="D53" s="21">
        <v>1031000000</v>
      </c>
      <c r="E53" s="18">
        <f>+C53/D53*100</f>
        <v>130.43276207565469</v>
      </c>
      <c r="F53" s="244"/>
      <c r="G53" s="245"/>
    </row>
    <row r="54" spans="1:13" x14ac:dyDescent="0.2">
      <c r="A54" s="15" t="str">
        <f>+A20</f>
        <v>Sudameris Bank SAECA</v>
      </c>
      <c r="B54" s="21">
        <v>3144484800</v>
      </c>
      <c r="C54" s="21">
        <v>3144484800</v>
      </c>
      <c r="D54" s="21">
        <f>+C54</f>
        <v>3144484800</v>
      </c>
      <c r="E54" s="18">
        <f>+C54/D54*100</f>
        <v>100</v>
      </c>
      <c r="F54" s="557"/>
      <c r="G54" s="245"/>
    </row>
    <row r="55" spans="1:13" x14ac:dyDescent="0.2">
      <c r="A55" s="15" t="s">
        <v>516</v>
      </c>
      <c r="B55" s="21">
        <v>2000000000</v>
      </c>
      <c r="C55" s="21">
        <v>2000000000</v>
      </c>
      <c r="D55" s="21">
        <f>+C55</f>
        <v>2000000000</v>
      </c>
      <c r="E55" s="18">
        <v>100</v>
      </c>
      <c r="F55" s="244"/>
      <c r="G55" s="245"/>
    </row>
    <row r="56" spans="1:13" x14ac:dyDescent="0.2">
      <c r="A56" s="15" t="s">
        <v>648</v>
      </c>
      <c r="B56" s="21">
        <v>455844032</v>
      </c>
      <c r="C56" s="21">
        <v>455844032</v>
      </c>
      <c r="D56" s="21">
        <f>+C56</f>
        <v>455844032</v>
      </c>
      <c r="E56" s="18">
        <v>100</v>
      </c>
      <c r="F56" s="244"/>
      <c r="G56" s="245"/>
    </row>
    <row r="57" spans="1:13" x14ac:dyDescent="0.2">
      <c r="A57" s="15" t="s">
        <v>655</v>
      </c>
      <c r="B57" s="21">
        <v>2666513180</v>
      </c>
      <c r="C57" s="21">
        <v>2666513180</v>
      </c>
      <c r="D57" s="21">
        <v>3116901600</v>
      </c>
      <c r="E57" s="18">
        <f>+C57/D57*100</f>
        <v>85.550123879432064</v>
      </c>
      <c r="F57" s="244"/>
      <c r="G57" s="245"/>
    </row>
    <row r="58" spans="1:13" x14ac:dyDescent="0.2">
      <c r="A58" s="15" t="str">
        <f>+A18</f>
        <v>Rieder &amp; Cia SACI</v>
      </c>
      <c r="B58" s="21">
        <v>236634659</v>
      </c>
      <c r="C58" s="21">
        <v>236634659</v>
      </c>
      <c r="D58" s="21">
        <v>234457200</v>
      </c>
      <c r="E58" s="18">
        <f>+C58/D58*100</f>
        <v>100.92872345144444</v>
      </c>
      <c r="F58" s="244"/>
      <c r="G58" s="245"/>
    </row>
    <row r="59" spans="1:13" ht="15" thickBot="1" x14ac:dyDescent="0.25">
      <c r="A59" s="15" t="str">
        <f>+A19</f>
        <v>Frigorifico Guarani S.R.L.</v>
      </c>
      <c r="B59" s="21">
        <v>7816613689</v>
      </c>
      <c r="C59" s="21">
        <v>7816613689</v>
      </c>
      <c r="D59" s="21">
        <v>7816613689</v>
      </c>
      <c r="E59" s="18">
        <v>100</v>
      </c>
      <c r="F59" s="244"/>
      <c r="G59" s="245"/>
    </row>
    <row r="60" spans="1:13" ht="15" thickBot="1" x14ac:dyDescent="0.25">
      <c r="A60" s="205" t="s">
        <v>311</v>
      </c>
      <c r="B60" s="22">
        <v>0</v>
      </c>
      <c r="C60" s="204">
        <v>27216270650</v>
      </c>
      <c r="D60" s="22">
        <v>0</v>
      </c>
      <c r="E60" s="23">
        <v>0</v>
      </c>
      <c r="F60" s="138"/>
    </row>
    <row r="61" spans="1:13" x14ac:dyDescent="0.2">
      <c r="A61" s="295" t="s">
        <v>312</v>
      </c>
      <c r="B61" s="16">
        <v>0</v>
      </c>
      <c r="C61" s="16">
        <v>10026015738</v>
      </c>
      <c r="D61" s="16">
        <v>0</v>
      </c>
      <c r="E61" s="16">
        <v>0</v>
      </c>
    </row>
    <row r="62" spans="1:13" ht="15" x14ac:dyDescent="0.25">
      <c r="A62" s="417" t="s">
        <v>313</v>
      </c>
      <c r="B62" s="224"/>
      <c r="C62" s="82"/>
      <c r="D62" s="224"/>
      <c r="E62" s="82"/>
      <c r="F62" s="138"/>
    </row>
    <row r="63" spans="1:13" x14ac:dyDescent="0.2">
      <c r="A63" s="220" t="s">
        <v>303</v>
      </c>
      <c r="B63" s="419">
        <v>900000000</v>
      </c>
      <c r="C63" s="16">
        <v>900000000</v>
      </c>
      <c r="D63" s="419">
        <v>900000000</v>
      </c>
      <c r="E63" s="18">
        <v>100</v>
      </c>
      <c r="H63" s="27"/>
    </row>
    <row r="64" spans="1:13" x14ac:dyDescent="0.2">
      <c r="A64" s="220" t="s">
        <v>304</v>
      </c>
      <c r="B64" s="16">
        <v>1145070000</v>
      </c>
      <c r="C64" s="16">
        <v>1247055000</v>
      </c>
      <c r="D64" s="16">
        <v>1145070000</v>
      </c>
      <c r="E64" s="18">
        <f>+C64/D64*100</f>
        <v>108.90644240090126</v>
      </c>
    </row>
    <row r="65" spans="1:8" x14ac:dyDescent="0.2">
      <c r="A65" s="220" t="s">
        <v>635</v>
      </c>
      <c r="B65" s="16">
        <v>90100000</v>
      </c>
      <c r="C65" s="16">
        <v>90100000</v>
      </c>
      <c r="D65" s="16">
        <v>90100000</v>
      </c>
      <c r="E65" s="18">
        <v>100</v>
      </c>
      <c r="G65" s="138"/>
    </row>
    <row r="66" spans="1:8" x14ac:dyDescent="0.2">
      <c r="A66" s="220" t="s">
        <v>766</v>
      </c>
      <c r="B66" s="16">
        <v>596480000</v>
      </c>
      <c r="C66" s="16">
        <v>596480000</v>
      </c>
      <c r="D66" s="16">
        <v>596480000</v>
      </c>
      <c r="E66" s="18">
        <v>100</v>
      </c>
      <c r="G66" s="138"/>
    </row>
    <row r="67" spans="1:8" x14ac:dyDescent="0.2">
      <c r="A67" s="220" t="s">
        <v>632</v>
      </c>
      <c r="B67" s="16">
        <v>103000000</v>
      </c>
      <c r="C67" s="16">
        <v>103000000</v>
      </c>
      <c r="D67" s="16">
        <v>103000000</v>
      </c>
      <c r="E67" s="18">
        <v>100</v>
      </c>
      <c r="G67" s="138"/>
    </row>
    <row r="68" spans="1:8" x14ac:dyDescent="0.2">
      <c r="A68" s="220" t="s">
        <v>696</v>
      </c>
      <c r="B68" s="16">
        <v>85000000</v>
      </c>
      <c r="C68" s="16">
        <v>85000000</v>
      </c>
      <c r="D68" s="16">
        <v>85000000</v>
      </c>
      <c r="E68" s="18">
        <v>100</v>
      </c>
      <c r="G68" s="138"/>
    </row>
    <row r="69" spans="1:8" x14ac:dyDescent="0.2">
      <c r="A69" s="220" t="s">
        <v>513</v>
      </c>
      <c r="B69" s="558">
        <f>+C69</f>
        <v>6000000</v>
      </c>
      <c r="C69" s="16">
        <v>6000000</v>
      </c>
      <c r="D69" s="419">
        <f>+C69</f>
        <v>6000000</v>
      </c>
      <c r="E69" s="18">
        <f>+C69/D69*100</f>
        <v>100</v>
      </c>
      <c r="G69" s="138"/>
    </row>
    <row r="70" spans="1:8" x14ac:dyDescent="0.2">
      <c r="A70" s="220" t="s">
        <v>305</v>
      </c>
      <c r="B70" s="419">
        <v>345085701</v>
      </c>
      <c r="C70" s="16">
        <v>353378236</v>
      </c>
      <c r="D70" s="419">
        <v>345085701</v>
      </c>
      <c r="E70" s="18">
        <v>102.4</v>
      </c>
      <c r="G70" s="138"/>
    </row>
    <row r="71" spans="1:8" ht="15" thickBot="1" x14ac:dyDescent="0.25">
      <c r="A71" s="220" t="s">
        <v>656</v>
      </c>
      <c r="B71" s="419">
        <v>8001000000</v>
      </c>
      <c r="C71" s="16">
        <v>8001000000</v>
      </c>
      <c r="D71" s="419">
        <v>8001000000</v>
      </c>
      <c r="E71" s="18">
        <v>100</v>
      </c>
      <c r="G71" s="138"/>
      <c r="H71" s="138"/>
    </row>
    <row r="72" spans="1:8" ht="15" thickBot="1" x14ac:dyDescent="0.25">
      <c r="A72" s="205" t="s">
        <v>311</v>
      </c>
      <c r="B72" s="22"/>
      <c r="C72" s="204">
        <v>11382013236</v>
      </c>
      <c r="D72" s="22"/>
      <c r="E72" s="23"/>
      <c r="F72" s="138"/>
      <c r="G72" s="138"/>
    </row>
    <row r="73" spans="1:8" x14ac:dyDescent="0.2">
      <c r="A73" s="145" t="s">
        <v>312</v>
      </c>
      <c r="B73" s="83"/>
      <c r="C73" s="83">
        <v>8818781187</v>
      </c>
      <c r="D73" s="139"/>
      <c r="E73" s="83"/>
      <c r="F73" s="138"/>
      <c r="G73" s="138"/>
    </row>
    <row r="74" spans="1:8" x14ac:dyDescent="0.2">
      <c r="A74" s="187"/>
      <c r="B74" s="187"/>
      <c r="C74" s="187"/>
      <c r="D74" s="99"/>
      <c r="E74" s="186"/>
      <c r="F74" s="138"/>
      <c r="G74" s="138"/>
      <c r="H74" s="138"/>
    </row>
    <row r="75" spans="1:8" x14ac:dyDescent="0.2">
      <c r="A75" s="187"/>
      <c r="B75" s="187"/>
      <c r="C75" s="187"/>
      <c r="D75" s="99"/>
      <c r="E75" s="186"/>
      <c r="F75" s="138"/>
      <c r="G75" s="138"/>
      <c r="H75" s="138"/>
    </row>
    <row r="76" spans="1:8" ht="15" x14ac:dyDescent="0.25">
      <c r="A76" s="838" t="s">
        <v>314</v>
      </c>
      <c r="B76" s="838"/>
      <c r="C76" s="838"/>
      <c r="D76" s="838"/>
      <c r="E76" s="138"/>
      <c r="F76" s="138"/>
      <c r="G76" s="138"/>
      <c r="H76" s="138"/>
    </row>
    <row r="77" spans="1:8" ht="25.5" x14ac:dyDescent="0.2">
      <c r="A77" s="115" t="s">
        <v>315</v>
      </c>
      <c r="B77" s="235" t="s">
        <v>316</v>
      </c>
      <c r="C77" s="235" t="s">
        <v>318</v>
      </c>
      <c r="D77" s="235" t="s">
        <v>317</v>
      </c>
      <c r="E77" s="138"/>
      <c r="F77" s="138"/>
      <c r="G77" s="138"/>
      <c r="H77" s="138"/>
    </row>
    <row r="78" spans="1:8" ht="16.5" customHeight="1" x14ac:dyDescent="0.2">
      <c r="A78" s="29" t="s">
        <v>311</v>
      </c>
      <c r="B78" s="29">
        <v>200000000</v>
      </c>
      <c r="C78" s="29">
        <v>900000000</v>
      </c>
      <c r="D78" s="29">
        <v>399419813</v>
      </c>
      <c r="E78" s="138"/>
      <c r="F78" s="138"/>
      <c r="H78" s="138"/>
    </row>
    <row r="79" spans="1:8" ht="18" customHeight="1" x14ac:dyDescent="0.2">
      <c r="A79" s="29" t="s">
        <v>312</v>
      </c>
      <c r="B79" s="29">
        <v>200000000</v>
      </c>
      <c r="C79" s="29">
        <v>851000000</v>
      </c>
      <c r="D79" s="255">
        <v>399419813</v>
      </c>
      <c r="E79" s="87"/>
      <c r="F79" s="138"/>
      <c r="G79" s="138"/>
      <c r="H79" s="244"/>
    </row>
    <row r="80" spans="1:8" x14ac:dyDescent="0.2">
      <c r="A80" s="138"/>
      <c r="B80" s="138"/>
      <c r="C80" s="138"/>
      <c r="D80" s="138"/>
      <c r="E80" s="138"/>
      <c r="F80" s="138"/>
    </row>
    <row r="81" spans="1:13" ht="27" customHeight="1" x14ac:dyDescent="0.2">
      <c r="A81" s="837" t="s">
        <v>711</v>
      </c>
      <c r="B81" s="837"/>
      <c r="C81" s="837"/>
      <c r="D81" s="837"/>
      <c r="E81" s="837"/>
      <c r="F81" s="138"/>
    </row>
    <row r="82" spans="1:13" x14ac:dyDescent="0.2">
      <c r="A82" s="837"/>
      <c r="B82" s="837"/>
      <c r="C82" s="837"/>
      <c r="D82" s="837"/>
      <c r="E82" s="837"/>
      <c r="F82" s="138"/>
    </row>
    <row r="83" spans="1:13" ht="14.25" customHeight="1" x14ac:dyDescent="0.2">
      <c r="A83" s="835"/>
      <c r="B83" s="836"/>
      <c r="C83" s="836"/>
      <c r="D83" s="836"/>
      <c r="E83" s="836"/>
      <c r="F83" s="138"/>
    </row>
    <row r="84" spans="1:13" ht="15.75" customHeight="1" x14ac:dyDescent="0.25">
      <c r="A84" s="231" t="s">
        <v>319</v>
      </c>
      <c r="B84" s="138"/>
      <c r="C84" s="138"/>
      <c r="D84" s="138"/>
      <c r="E84" s="138"/>
      <c r="F84" s="138"/>
      <c r="H84" s="245"/>
    </row>
    <row r="85" spans="1:13" ht="6" customHeight="1" x14ac:dyDescent="0.2">
      <c r="A85" s="232"/>
      <c r="B85" s="138"/>
      <c r="C85" s="138"/>
      <c r="D85" s="138"/>
      <c r="E85" s="138"/>
      <c r="F85" s="138"/>
    </row>
    <row r="86" spans="1:13" ht="18.75" customHeight="1" x14ac:dyDescent="0.2">
      <c r="A86" s="87" t="s">
        <v>320</v>
      </c>
      <c r="B86" s="138"/>
      <c r="C86" s="138"/>
      <c r="D86" s="138"/>
      <c r="E86" s="138"/>
      <c r="F86" s="138"/>
      <c r="H86" s="245"/>
    </row>
    <row r="87" spans="1:13" ht="18.75" customHeight="1" x14ac:dyDescent="0.2">
      <c r="A87" s="232"/>
      <c r="B87" s="138"/>
      <c r="C87" s="138"/>
      <c r="D87" s="138"/>
      <c r="E87" s="138"/>
      <c r="F87" s="138"/>
      <c r="G87" s="27"/>
      <c r="H87" s="108"/>
      <c r="I87" s="27"/>
      <c r="J87" s="27"/>
      <c r="K87" s="27"/>
      <c r="L87" s="27"/>
    </row>
    <row r="88" spans="1:13" ht="15" x14ac:dyDescent="0.2">
      <c r="A88" s="831" t="s">
        <v>25</v>
      </c>
      <c r="B88" s="831"/>
      <c r="C88" s="831"/>
      <c r="D88" s="138"/>
      <c r="G88" s="27"/>
      <c r="H88" s="108"/>
      <c r="I88" s="27"/>
      <c r="J88" s="27"/>
      <c r="K88" s="27"/>
      <c r="L88" s="27"/>
    </row>
    <row r="89" spans="1:13" x14ac:dyDescent="0.2">
      <c r="A89" s="196" t="s">
        <v>228</v>
      </c>
      <c r="B89" s="236" t="s">
        <v>321</v>
      </c>
      <c r="C89" s="236" t="s">
        <v>322</v>
      </c>
      <c r="D89" s="138"/>
      <c r="G89" s="27"/>
      <c r="H89" s="27"/>
      <c r="I89" s="27"/>
      <c r="J89" s="27"/>
      <c r="K89" s="27"/>
      <c r="L89" s="27"/>
    </row>
    <row r="90" spans="1:13" x14ac:dyDescent="0.2">
      <c r="A90" s="29" t="s">
        <v>323</v>
      </c>
      <c r="B90" s="722">
        <v>687670500</v>
      </c>
      <c r="C90" s="29">
        <v>0</v>
      </c>
      <c r="D90" s="138"/>
      <c r="G90" s="103"/>
      <c r="H90" s="99"/>
      <c r="I90" s="27"/>
      <c r="J90" s="27"/>
      <c r="K90" s="27"/>
      <c r="L90" s="27"/>
    </row>
    <row r="91" spans="1:13" x14ac:dyDescent="0.2">
      <c r="A91" s="29" t="s">
        <v>324</v>
      </c>
      <c r="B91" s="722">
        <v>26101464</v>
      </c>
      <c r="C91" s="29">
        <v>0</v>
      </c>
      <c r="D91" s="87"/>
      <c r="E91" s="87"/>
      <c r="F91" s="138"/>
      <c r="G91" s="87"/>
      <c r="H91" s="27"/>
      <c r="I91" s="27"/>
      <c r="J91" s="27"/>
      <c r="K91" s="27"/>
      <c r="L91" s="87"/>
      <c r="M91" s="138"/>
    </row>
    <row r="92" spans="1:13" ht="15" x14ac:dyDescent="0.25">
      <c r="A92" s="119" t="s">
        <v>325</v>
      </c>
      <c r="B92" s="723">
        <v>713771964</v>
      </c>
      <c r="C92" s="144">
        <v>0</v>
      </c>
      <c r="D92" s="87"/>
      <c r="F92" s="138"/>
      <c r="G92" s="27"/>
      <c r="H92" s="87"/>
      <c r="I92" s="27"/>
      <c r="J92" s="27"/>
      <c r="K92" s="27"/>
      <c r="L92" s="87"/>
      <c r="M92" s="138"/>
    </row>
    <row r="93" spans="1:13" x14ac:dyDescent="0.2">
      <c r="A93" s="29" t="s">
        <v>326</v>
      </c>
      <c r="B93" s="724">
        <v>-27686783</v>
      </c>
      <c r="C93" s="144">
        <v>0</v>
      </c>
      <c r="D93" s="87"/>
      <c r="G93" s="27"/>
      <c r="H93" s="27"/>
      <c r="I93" s="27"/>
      <c r="J93" s="27"/>
      <c r="K93" s="27"/>
      <c r="L93" s="87"/>
      <c r="M93" s="138"/>
    </row>
    <row r="94" spans="1:13" ht="15" x14ac:dyDescent="0.25">
      <c r="A94" s="119" t="s">
        <v>327</v>
      </c>
      <c r="B94" s="725">
        <v>686085181</v>
      </c>
      <c r="C94" s="119">
        <v>0</v>
      </c>
      <c r="D94" s="87"/>
      <c r="G94" s="27"/>
      <c r="H94" s="27"/>
      <c r="I94" s="87"/>
      <c r="J94" s="27"/>
      <c r="K94" s="27"/>
      <c r="L94" s="87"/>
    </row>
    <row r="95" spans="1:13" x14ac:dyDescent="0.2">
      <c r="A95" s="144" t="s">
        <v>328</v>
      </c>
      <c r="B95" s="724">
        <v>216142712</v>
      </c>
      <c r="C95" s="144">
        <v>0</v>
      </c>
      <c r="D95" s="87"/>
      <c r="E95" s="138"/>
      <c r="F95" s="138"/>
      <c r="G95" s="27"/>
      <c r="H95" s="27"/>
      <c r="I95" s="27"/>
      <c r="J95" s="27"/>
      <c r="K95" s="27"/>
      <c r="L95" s="87"/>
      <c r="M95" s="138"/>
    </row>
    <row r="96" spans="1:13" x14ac:dyDescent="0.2">
      <c r="A96" s="186"/>
      <c r="B96" s="186"/>
      <c r="C96" s="186"/>
      <c r="D96" s="87"/>
      <c r="E96" s="138"/>
      <c r="F96" s="138"/>
      <c r="G96" s="27"/>
      <c r="H96" s="27"/>
      <c r="I96" s="27"/>
      <c r="J96" s="27"/>
      <c r="K96" s="27"/>
      <c r="L96" s="27"/>
    </row>
    <row r="97" spans="1:13" x14ac:dyDescent="0.2">
      <c r="A97" s="186"/>
      <c r="B97" s="186"/>
      <c r="C97" s="186"/>
      <c r="D97" s="87"/>
      <c r="E97" s="138"/>
      <c r="F97" s="138"/>
      <c r="G97" s="27"/>
      <c r="H97" s="27"/>
      <c r="I97" s="27"/>
      <c r="J97" s="27"/>
      <c r="K97" s="27"/>
      <c r="L97" s="27"/>
    </row>
    <row r="98" spans="1:13" ht="15" x14ac:dyDescent="0.2">
      <c r="A98" s="839" t="s">
        <v>329</v>
      </c>
      <c r="B98" s="840"/>
      <c r="C98" s="841"/>
      <c r="D98" s="87"/>
      <c r="E98" s="138"/>
      <c r="F98" s="138"/>
      <c r="I98" s="27"/>
      <c r="J98" s="27"/>
      <c r="K98" s="27"/>
    </row>
    <row r="99" spans="1:13" ht="15" x14ac:dyDescent="0.2">
      <c r="A99" s="371" t="s">
        <v>228</v>
      </c>
      <c r="B99" s="371" t="s">
        <v>321</v>
      </c>
      <c r="C99" s="371" t="s">
        <v>322</v>
      </c>
      <c r="D99" s="87"/>
      <c r="E99" s="138"/>
      <c r="F99" s="138"/>
      <c r="I99" s="27"/>
      <c r="J99" s="27"/>
      <c r="K99" s="27"/>
    </row>
    <row r="100" spans="1:13" x14ac:dyDescent="0.2">
      <c r="A100" s="28" t="s">
        <v>330</v>
      </c>
      <c r="B100" s="726">
        <v>1104144773</v>
      </c>
      <c r="C100" s="82">
        <v>0</v>
      </c>
      <c r="D100" s="87"/>
      <c r="E100" s="138"/>
      <c r="F100" s="138"/>
      <c r="I100" s="27"/>
      <c r="J100" s="27"/>
      <c r="K100" s="27"/>
    </row>
    <row r="101" spans="1:13" x14ac:dyDescent="0.2">
      <c r="A101" s="21" t="s">
        <v>331</v>
      </c>
      <c r="B101" s="21">
        <v>0</v>
      </c>
      <c r="C101" s="16">
        <v>174397027</v>
      </c>
      <c r="D101" s="87"/>
      <c r="E101" s="138"/>
      <c r="F101" s="138"/>
      <c r="I101" s="27"/>
      <c r="J101" s="27"/>
      <c r="K101" s="27"/>
    </row>
    <row r="102" spans="1:13" x14ac:dyDescent="0.2">
      <c r="A102" s="21" t="s">
        <v>332</v>
      </c>
      <c r="B102" s="21">
        <v>0</v>
      </c>
      <c r="C102" s="16">
        <v>-84042</v>
      </c>
      <c r="D102" s="87"/>
      <c r="E102" s="138"/>
      <c r="F102" s="138"/>
      <c r="I102" s="27"/>
      <c r="J102" s="27"/>
      <c r="K102" s="27"/>
    </row>
    <row r="103" spans="1:13" x14ac:dyDescent="0.2">
      <c r="A103" s="21" t="s">
        <v>333</v>
      </c>
      <c r="B103" s="21">
        <v>0</v>
      </c>
      <c r="C103" s="16">
        <v>47537561</v>
      </c>
      <c r="D103" s="87"/>
      <c r="E103" s="138"/>
      <c r="F103" s="138"/>
      <c r="I103" s="27"/>
      <c r="J103" s="27"/>
      <c r="K103" s="27"/>
    </row>
    <row r="104" spans="1:13" x14ac:dyDescent="0.2">
      <c r="A104" s="25" t="s">
        <v>781</v>
      </c>
      <c r="B104" s="25">
        <v>19022187</v>
      </c>
      <c r="C104" s="83"/>
      <c r="D104" s="138"/>
      <c r="E104" s="138"/>
      <c r="F104" s="138"/>
      <c r="I104" s="27"/>
      <c r="J104" s="27"/>
      <c r="K104" s="27"/>
    </row>
    <row r="105" spans="1:13" ht="15" x14ac:dyDescent="0.25">
      <c r="A105" s="119" t="s">
        <v>327</v>
      </c>
      <c r="B105" s="254">
        <f>SUM(B100:B104)</f>
        <v>1123166960</v>
      </c>
      <c r="C105" s="254">
        <v>221850561</v>
      </c>
      <c r="D105" s="138"/>
      <c r="E105" s="138"/>
      <c r="F105" s="138"/>
      <c r="I105" s="27"/>
      <c r="J105" s="27"/>
      <c r="K105" s="27"/>
      <c r="L105" s="138"/>
      <c r="M105" s="138"/>
    </row>
    <row r="106" spans="1:13" x14ac:dyDescent="0.2">
      <c r="A106" s="146" t="s">
        <v>328</v>
      </c>
      <c r="B106" s="25">
        <v>442035991</v>
      </c>
      <c r="C106" s="83">
        <v>392808091</v>
      </c>
      <c r="D106" s="138"/>
      <c r="E106" s="138"/>
      <c r="F106" s="138"/>
      <c r="I106" s="27"/>
      <c r="J106" s="27"/>
      <c r="K106" s="27"/>
      <c r="L106" s="138"/>
      <c r="M106" s="138"/>
    </row>
    <row r="107" spans="1:13" ht="12" customHeight="1" x14ac:dyDescent="0.2">
      <c r="A107" s="186"/>
      <c r="B107" s="186"/>
      <c r="C107" s="186"/>
      <c r="D107" s="138"/>
      <c r="E107" s="138"/>
      <c r="F107" s="138"/>
      <c r="I107" s="27"/>
      <c r="J107" s="27"/>
      <c r="K107" s="27"/>
    </row>
    <row r="108" spans="1:13" ht="15" x14ac:dyDescent="0.25">
      <c r="A108" s="832" t="s">
        <v>334</v>
      </c>
      <c r="B108" s="833"/>
      <c r="C108" s="834"/>
      <c r="D108" s="138"/>
      <c r="E108" s="138"/>
      <c r="F108" s="138"/>
      <c r="I108" s="27"/>
      <c r="J108" s="27"/>
      <c r="K108" s="27"/>
    </row>
    <row r="109" spans="1:13" x14ac:dyDescent="0.2">
      <c r="A109" s="196" t="s">
        <v>228</v>
      </c>
      <c r="B109" s="727" t="s">
        <v>279</v>
      </c>
      <c r="C109" s="236" t="s">
        <v>280</v>
      </c>
      <c r="D109" s="138"/>
      <c r="E109" s="138"/>
      <c r="F109" s="138"/>
      <c r="I109" s="27"/>
      <c r="J109" s="27"/>
      <c r="K109" s="27"/>
    </row>
    <row r="110" spans="1:13" x14ac:dyDescent="0.2">
      <c r="A110" s="21" t="s">
        <v>780</v>
      </c>
      <c r="B110" s="721">
        <v>438750</v>
      </c>
      <c r="C110" s="16">
        <v>0</v>
      </c>
      <c r="D110" s="138"/>
      <c r="E110" s="138"/>
      <c r="F110" s="138"/>
      <c r="I110" s="27"/>
      <c r="J110" s="27"/>
      <c r="K110" s="27"/>
    </row>
    <row r="111" spans="1:13" x14ac:dyDescent="0.2">
      <c r="A111" s="21" t="s">
        <v>335</v>
      </c>
      <c r="B111" s="721">
        <v>117139102</v>
      </c>
      <c r="C111" s="16">
        <v>9056842</v>
      </c>
      <c r="D111" s="138"/>
      <c r="E111" s="138"/>
      <c r="F111" s="138"/>
      <c r="I111" s="27"/>
      <c r="J111" s="27"/>
      <c r="K111" s="27"/>
    </row>
    <row r="112" spans="1:13" x14ac:dyDescent="0.2">
      <c r="A112" s="21" t="s">
        <v>336</v>
      </c>
      <c r="B112" s="721">
        <v>300000</v>
      </c>
      <c r="C112" s="16">
        <v>650000</v>
      </c>
      <c r="D112" s="138"/>
      <c r="E112" s="138"/>
      <c r="F112" s="138"/>
      <c r="I112" s="27"/>
      <c r="J112" s="27"/>
      <c r="K112" s="27"/>
    </row>
    <row r="113" spans="1:13" x14ac:dyDescent="0.2">
      <c r="A113" s="21" t="s">
        <v>337</v>
      </c>
      <c r="B113" s="728">
        <v>119123721</v>
      </c>
      <c r="C113" s="16">
        <v>25091953</v>
      </c>
      <c r="D113" s="138"/>
      <c r="E113" s="138"/>
      <c r="F113" s="138"/>
      <c r="I113" s="27"/>
      <c r="J113" s="27"/>
      <c r="K113" s="27"/>
    </row>
    <row r="114" spans="1:13" x14ac:dyDescent="0.2">
      <c r="A114" s="21" t="s">
        <v>717</v>
      </c>
      <c r="B114" s="728">
        <v>12959974</v>
      </c>
      <c r="C114" s="488">
        <v>20120005</v>
      </c>
      <c r="D114" s="87"/>
      <c r="E114" s="138"/>
      <c r="F114" s="138"/>
      <c r="I114" s="27"/>
      <c r="J114" s="27"/>
      <c r="K114" s="27"/>
    </row>
    <row r="115" spans="1:13" x14ac:dyDescent="0.2">
      <c r="A115" s="21" t="s">
        <v>517</v>
      </c>
      <c r="B115" s="721">
        <v>0</v>
      </c>
      <c r="C115" s="488">
        <v>3600000000</v>
      </c>
      <c r="D115" s="138"/>
      <c r="E115" s="138"/>
      <c r="F115" s="138"/>
      <c r="I115" s="27"/>
      <c r="J115" s="27"/>
      <c r="K115" s="27"/>
    </row>
    <row r="116" spans="1:13" x14ac:dyDescent="0.2">
      <c r="A116" s="21" t="s">
        <v>338</v>
      </c>
      <c r="B116" s="721">
        <v>1034268987</v>
      </c>
      <c r="C116" s="16">
        <v>12888500</v>
      </c>
      <c r="D116" s="138"/>
      <c r="E116" s="138"/>
      <c r="F116" s="138"/>
      <c r="G116" s="138"/>
      <c r="I116" s="27"/>
      <c r="J116" s="27"/>
      <c r="K116" s="27"/>
    </row>
    <row r="117" spans="1:13" x14ac:dyDescent="0.2">
      <c r="A117" s="21" t="s">
        <v>339</v>
      </c>
      <c r="B117" s="721">
        <v>4311003636</v>
      </c>
      <c r="C117" s="16">
        <v>4099926381</v>
      </c>
      <c r="D117" s="138"/>
      <c r="E117" s="138"/>
      <c r="F117" s="138"/>
      <c r="G117" s="138"/>
      <c r="H117" s="138"/>
      <c r="I117" s="27"/>
      <c r="J117" s="27"/>
      <c r="K117" s="27"/>
    </row>
    <row r="118" spans="1:13" hidden="1" x14ac:dyDescent="0.2">
      <c r="A118" s="21"/>
      <c r="B118" s="721"/>
      <c r="C118" s="16"/>
      <c r="D118" s="138"/>
      <c r="E118" s="138"/>
      <c r="F118" s="138"/>
      <c r="I118" s="27"/>
      <c r="J118" s="27"/>
      <c r="K118" s="27"/>
    </row>
    <row r="119" spans="1:13" hidden="1" x14ac:dyDescent="0.2">
      <c r="A119" s="21"/>
      <c r="B119" s="721"/>
      <c r="C119" s="16"/>
      <c r="D119" s="138"/>
      <c r="E119" s="138"/>
      <c r="F119" s="138"/>
      <c r="I119" s="27"/>
      <c r="J119" s="27"/>
      <c r="K119" s="27"/>
    </row>
    <row r="120" spans="1:13" hidden="1" x14ac:dyDescent="0.2">
      <c r="A120" s="21"/>
      <c r="B120" s="721"/>
      <c r="C120" s="16"/>
      <c r="D120" s="138"/>
      <c r="E120" s="138"/>
      <c r="F120" s="138"/>
      <c r="I120" s="27"/>
      <c r="J120" s="27"/>
      <c r="K120" s="27"/>
    </row>
    <row r="121" spans="1:13" hidden="1" x14ac:dyDescent="0.2">
      <c r="A121" s="21"/>
      <c r="B121" s="721"/>
      <c r="C121" s="16"/>
      <c r="D121" s="138"/>
      <c r="E121" s="138"/>
      <c r="F121" s="138"/>
      <c r="I121" s="27"/>
      <c r="J121" s="27"/>
      <c r="K121" s="27"/>
    </row>
    <row r="122" spans="1:13" hidden="1" x14ac:dyDescent="0.2">
      <c r="A122" s="21"/>
      <c r="B122" s="721"/>
      <c r="C122" s="16"/>
      <c r="D122" s="138"/>
      <c r="E122" s="138"/>
      <c r="F122" s="138"/>
      <c r="I122" s="27"/>
      <c r="J122" s="27"/>
      <c r="K122" s="27"/>
    </row>
    <row r="123" spans="1:13" hidden="1" x14ac:dyDescent="0.2">
      <c r="A123" s="21"/>
      <c r="B123" s="721"/>
      <c r="C123" s="16"/>
      <c r="D123" s="138"/>
      <c r="E123" s="138"/>
      <c r="F123" s="138"/>
      <c r="I123" s="27"/>
      <c r="J123" s="27"/>
      <c r="K123" s="27"/>
    </row>
    <row r="124" spans="1:13" hidden="1" x14ac:dyDescent="0.2">
      <c r="A124" s="21"/>
      <c r="B124" s="721"/>
      <c r="C124" s="16"/>
      <c r="D124" s="138"/>
      <c r="E124" s="138"/>
      <c r="F124" s="138"/>
      <c r="I124" s="27"/>
      <c r="J124" s="27"/>
      <c r="K124" s="27"/>
    </row>
    <row r="125" spans="1:13" x14ac:dyDescent="0.2">
      <c r="A125" s="21" t="s">
        <v>63</v>
      </c>
      <c r="B125" s="721">
        <v>1130163875</v>
      </c>
      <c r="C125" s="16">
        <v>399542840</v>
      </c>
      <c r="D125" s="138"/>
      <c r="E125" s="138"/>
      <c r="F125" s="138"/>
      <c r="I125" s="27"/>
      <c r="J125" s="27"/>
      <c r="K125" s="27"/>
    </row>
    <row r="126" spans="1:13" x14ac:dyDescent="0.2">
      <c r="A126" s="31" t="s">
        <v>340</v>
      </c>
      <c r="B126" s="723">
        <f>SUM(B110:B125)</f>
        <v>6725398045</v>
      </c>
      <c r="C126" s="31">
        <v>8167276521</v>
      </c>
      <c r="D126" s="138"/>
      <c r="E126" s="138"/>
      <c r="F126" s="138"/>
      <c r="G126" s="244"/>
      <c r="H126" s="87"/>
      <c r="I126" s="87"/>
      <c r="J126" s="87"/>
      <c r="K126" s="27"/>
      <c r="L126" s="138"/>
      <c r="M126" s="138"/>
    </row>
    <row r="127" spans="1:13" x14ac:dyDescent="0.2">
      <c r="A127" s="186"/>
      <c r="B127" s="186"/>
      <c r="C127" s="186"/>
      <c r="D127" s="138"/>
      <c r="E127" s="138"/>
      <c r="F127" s="138"/>
      <c r="I127" s="27"/>
      <c r="J127" s="27"/>
      <c r="K127" s="27"/>
    </row>
    <row r="128" spans="1:13" x14ac:dyDescent="0.2">
      <c r="A128" s="162" t="s">
        <v>341</v>
      </c>
      <c r="B128" s="138"/>
      <c r="C128" s="138"/>
      <c r="D128" s="138"/>
      <c r="E128" s="138"/>
      <c r="F128" s="138"/>
      <c r="I128" s="27"/>
      <c r="J128" s="27"/>
      <c r="K128" s="27"/>
    </row>
    <row r="129" spans="1:6" ht="15" x14ac:dyDescent="0.25">
      <c r="A129" s="816" t="s">
        <v>636</v>
      </c>
      <c r="B129" s="817"/>
      <c r="C129" s="817"/>
      <c r="D129" s="817"/>
      <c r="E129" s="817"/>
      <c r="F129" s="818"/>
    </row>
    <row r="130" spans="1:6" ht="38.25" x14ac:dyDescent="0.2">
      <c r="A130" s="257" t="s">
        <v>288</v>
      </c>
      <c r="B130" s="257" t="s">
        <v>342</v>
      </c>
      <c r="C130" s="257" t="s">
        <v>290</v>
      </c>
      <c r="D130" s="257" t="s">
        <v>343</v>
      </c>
      <c r="E130" s="257" t="s">
        <v>344</v>
      </c>
      <c r="F130" s="257" t="s">
        <v>345</v>
      </c>
    </row>
    <row r="131" spans="1:6" x14ac:dyDescent="0.2">
      <c r="A131" s="344"/>
      <c r="B131" s="344"/>
      <c r="C131" s="334"/>
      <c r="D131" s="334"/>
      <c r="E131" s="334"/>
      <c r="F131" s="247"/>
    </row>
    <row r="132" spans="1:6" x14ac:dyDescent="0.2">
      <c r="A132" s="292"/>
      <c r="B132" s="423" t="s">
        <v>346</v>
      </c>
      <c r="C132" s="424"/>
      <c r="D132" s="424"/>
      <c r="E132" s="424"/>
      <c r="F132" s="425"/>
    </row>
    <row r="133" spans="1:6" x14ac:dyDescent="0.2">
      <c r="A133" s="146" t="s">
        <v>347</v>
      </c>
      <c r="B133" s="146"/>
      <c r="C133" s="146"/>
      <c r="D133" s="146"/>
      <c r="E133" s="146"/>
      <c r="F133" s="146"/>
    </row>
    <row r="134" spans="1:6" x14ac:dyDescent="0.2">
      <c r="A134" s="144" t="s">
        <v>348</v>
      </c>
      <c r="B134" s="144"/>
      <c r="C134" s="144"/>
      <c r="D134" s="144"/>
      <c r="E134" s="144"/>
      <c r="F134" s="144"/>
    </row>
    <row r="135" spans="1:6" ht="13.5" customHeight="1" x14ac:dyDescent="0.2">
      <c r="A135" s="95"/>
      <c r="B135" s="241"/>
      <c r="C135" s="241"/>
      <c r="D135" s="241"/>
      <c r="E135" s="242"/>
      <c r="F135" s="241"/>
    </row>
    <row r="136" spans="1:6" ht="13.5" customHeight="1" x14ac:dyDescent="0.2">
      <c r="A136" s="95"/>
      <c r="B136" s="241"/>
      <c r="C136" s="241"/>
      <c r="D136" s="241"/>
      <c r="E136" s="242"/>
      <c r="F136" s="241"/>
    </row>
  </sheetData>
  <mergeCells count="14">
    <mergeCell ref="A129:F129"/>
    <mergeCell ref="A4:H4"/>
    <mergeCell ref="A5:E6"/>
    <mergeCell ref="F6:H6"/>
    <mergeCell ref="A88:C88"/>
    <mergeCell ref="A108:C108"/>
    <mergeCell ref="A83:E83"/>
    <mergeCell ref="A81:E82"/>
    <mergeCell ref="A76:D76"/>
    <mergeCell ref="A98:C98"/>
    <mergeCell ref="F12:H12"/>
    <mergeCell ref="F17:H17"/>
    <mergeCell ref="F36:H36"/>
    <mergeCell ref="F38:H38"/>
  </mergeCells>
  <pageMargins left="0.7" right="0.7" top="0.75" bottom="0.75" header="0.3" footer="0.3"/>
  <pageSetup paperSize="9" scale="37"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N69"/>
  <sheetViews>
    <sheetView showGridLines="0" zoomScale="80" zoomScaleNormal="80" workbookViewId="0">
      <selection activeCell="L67" sqref="L67"/>
    </sheetView>
  </sheetViews>
  <sheetFormatPr baseColWidth="10" defaultRowHeight="14.25" x14ac:dyDescent="0.2"/>
  <cols>
    <col min="1" max="1" width="9.42578125" style="72" customWidth="1"/>
    <col min="2" max="2" width="24.140625" style="72" customWidth="1"/>
    <col min="3" max="3" width="16.7109375" style="72" customWidth="1"/>
    <col min="4" max="4" width="15.7109375" style="72" customWidth="1"/>
    <col min="5" max="5" width="17.42578125" style="72" customWidth="1"/>
    <col min="6" max="6" width="13.5703125" style="72" bestFit="1" customWidth="1"/>
    <col min="7" max="7" width="18.42578125" style="72" customWidth="1"/>
    <col min="8" max="8" width="20.42578125" style="72" customWidth="1"/>
    <col min="9" max="9" width="16.5703125" style="72" bestFit="1" customWidth="1"/>
    <col min="10" max="10" width="14.5703125" style="72" customWidth="1"/>
    <col min="11" max="11" width="15.140625" style="72" customWidth="1"/>
    <col min="12" max="12" width="17" style="72" customWidth="1"/>
    <col min="13" max="247" width="11.42578125" style="72"/>
    <col min="248" max="248" width="24.140625" style="72" customWidth="1"/>
    <col min="249" max="249" width="16.7109375" style="72" customWidth="1"/>
    <col min="250" max="250" width="15.7109375" style="72" customWidth="1"/>
    <col min="251" max="251" width="16.42578125" style="72" customWidth="1"/>
    <col min="252" max="252" width="17.140625" style="72" customWidth="1"/>
    <col min="253" max="253" width="18.42578125" style="72" customWidth="1"/>
    <col min="254" max="254" width="24.5703125" style="72" customWidth="1"/>
    <col min="255" max="255" width="20.7109375" style="72" customWidth="1"/>
    <col min="256" max="256" width="16" style="72" customWidth="1"/>
    <col min="257" max="257" width="19.5703125" style="72" bestFit="1" customWidth="1"/>
    <col min="258" max="258" width="16.28515625" style="72" customWidth="1"/>
    <col min="259" max="261" width="0" style="72" hidden="1" customWidth="1"/>
    <col min="262" max="503" width="11.42578125" style="72"/>
    <col min="504" max="504" width="24.140625" style="72" customWidth="1"/>
    <col min="505" max="505" width="16.7109375" style="72" customWidth="1"/>
    <col min="506" max="506" width="15.7109375" style="72" customWidth="1"/>
    <col min="507" max="507" width="16.42578125" style="72" customWidth="1"/>
    <col min="508" max="508" width="17.140625" style="72" customWidth="1"/>
    <col min="509" max="509" width="18.42578125" style="72" customWidth="1"/>
    <col min="510" max="510" width="24.5703125" style="72" customWidth="1"/>
    <col min="511" max="511" width="20.7109375" style="72" customWidth="1"/>
    <col min="512" max="512" width="16" style="72" customWidth="1"/>
    <col min="513" max="513" width="19.5703125" style="72" bestFit="1" customWidth="1"/>
    <col min="514" max="514" width="16.28515625" style="72" customWidth="1"/>
    <col min="515" max="517" width="0" style="72" hidden="1" customWidth="1"/>
    <col min="518" max="759" width="11.42578125" style="72"/>
    <col min="760" max="760" width="24.140625" style="72" customWidth="1"/>
    <col min="761" max="761" width="16.7109375" style="72" customWidth="1"/>
    <col min="762" max="762" width="15.7109375" style="72" customWidth="1"/>
    <col min="763" max="763" width="16.42578125" style="72" customWidth="1"/>
    <col min="764" max="764" width="17.140625" style="72" customWidth="1"/>
    <col min="765" max="765" width="18.42578125" style="72" customWidth="1"/>
    <col min="766" max="766" width="24.5703125" style="72" customWidth="1"/>
    <col min="767" max="767" width="20.7109375" style="72" customWidth="1"/>
    <col min="768" max="768" width="16" style="72" customWidth="1"/>
    <col min="769" max="769" width="19.5703125" style="72" bestFit="1" customWidth="1"/>
    <col min="770" max="770" width="16.28515625" style="72" customWidth="1"/>
    <col min="771" max="773" width="0" style="72" hidden="1" customWidth="1"/>
    <col min="774" max="1015" width="11.42578125" style="72"/>
    <col min="1016" max="1016" width="24.140625" style="72" customWidth="1"/>
    <col min="1017" max="1017" width="16.7109375" style="72" customWidth="1"/>
    <col min="1018" max="1018" width="15.7109375" style="72" customWidth="1"/>
    <col min="1019" max="1019" width="16.42578125" style="72" customWidth="1"/>
    <col min="1020" max="1020" width="17.140625" style="72" customWidth="1"/>
    <col min="1021" max="1021" width="18.42578125" style="72" customWidth="1"/>
    <col min="1022" max="1022" width="24.5703125" style="72" customWidth="1"/>
    <col min="1023" max="1023" width="20.7109375" style="72" customWidth="1"/>
    <col min="1024" max="1024" width="16" style="72" customWidth="1"/>
    <col min="1025" max="1025" width="19.5703125" style="72" bestFit="1" customWidth="1"/>
    <col min="1026" max="1026" width="16.28515625" style="72" customWidth="1"/>
    <col min="1027" max="1029" width="0" style="72" hidden="1" customWidth="1"/>
    <col min="1030" max="1271" width="11.42578125" style="72"/>
    <col min="1272" max="1272" width="24.140625" style="72" customWidth="1"/>
    <col min="1273" max="1273" width="16.7109375" style="72" customWidth="1"/>
    <col min="1274" max="1274" width="15.7109375" style="72" customWidth="1"/>
    <col min="1275" max="1275" width="16.42578125" style="72" customWidth="1"/>
    <col min="1276" max="1276" width="17.140625" style="72" customWidth="1"/>
    <col min="1277" max="1277" width="18.42578125" style="72" customWidth="1"/>
    <col min="1278" max="1278" width="24.5703125" style="72" customWidth="1"/>
    <col min="1279" max="1279" width="20.7109375" style="72" customWidth="1"/>
    <col min="1280" max="1280" width="16" style="72" customWidth="1"/>
    <col min="1281" max="1281" width="19.5703125" style="72" bestFit="1" customWidth="1"/>
    <col min="1282" max="1282" width="16.28515625" style="72" customWidth="1"/>
    <col min="1283" max="1285" width="0" style="72" hidden="1" customWidth="1"/>
    <col min="1286" max="1527" width="11.42578125" style="72"/>
    <col min="1528" max="1528" width="24.140625" style="72" customWidth="1"/>
    <col min="1529" max="1529" width="16.7109375" style="72" customWidth="1"/>
    <col min="1530" max="1530" width="15.7109375" style="72" customWidth="1"/>
    <col min="1531" max="1531" width="16.42578125" style="72" customWidth="1"/>
    <col min="1532" max="1532" width="17.140625" style="72" customWidth="1"/>
    <col min="1533" max="1533" width="18.42578125" style="72" customWidth="1"/>
    <col min="1534" max="1534" width="24.5703125" style="72" customWidth="1"/>
    <col min="1535" max="1535" width="20.7109375" style="72" customWidth="1"/>
    <col min="1536" max="1536" width="16" style="72" customWidth="1"/>
    <col min="1537" max="1537" width="19.5703125" style="72" bestFit="1" customWidth="1"/>
    <col min="1538" max="1538" width="16.28515625" style="72" customWidth="1"/>
    <col min="1539" max="1541" width="0" style="72" hidden="1" customWidth="1"/>
    <col min="1542" max="1783" width="11.42578125" style="72"/>
    <col min="1784" max="1784" width="24.140625" style="72" customWidth="1"/>
    <col min="1785" max="1785" width="16.7109375" style="72" customWidth="1"/>
    <col min="1786" max="1786" width="15.7109375" style="72" customWidth="1"/>
    <col min="1787" max="1787" width="16.42578125" style="72" customWidth="1"/>
    <col min="1788" max="1788" width="17.140625" style="72" customWidth="1"/>
    <col min="1789" max="1789" width="18.42578125" style="72" customWidth="1"/>
    <col min="1790" max="1790" width="24.5703125" style="72" customWidth="1"/>
    <col min="1791" max="1791" width="20.7109375" style="72" customWidth="1"/>
    <col min="1792" max="1792" width="16" style="72" customWidth="1"/>
    <col min="1793" max="1793" width="19.5703125" style="72" bestFit="1" customWidth="1"/>
    <col min="1794" max="1794" width="16.28515625" style="72" customWidth="1"/>
    <col min="1795" max="1797" width="0" style="72" hidden="1" customWidth="1"/>
    <col min="1798" max="2039" width="11.42578125" style="72"/>
    <col min="2040" max="2040" width="24.140625" style="72" customWidth="1"/>
    <col min="2041" max="2041" width="16.7109375" style="72" customWidth="1"/>
    <col min="2042" max="2042" width="15.7109375" style="72" customWidth="1"/>
    <col min="2043" max="2043" width="16.42578125" style="72" customWidth="1"/>
    <col min="2044" max="2044" width="17.140625" style="72" customWidth="1"/>
    <col min="2045" max="2045" width="18.42578125" style="72" customWidth="1"/>
    <col min="2046" max="2046" width="24.5703125" style="72" customWidth="1"/>
    <col min="2047" max="2047" width="20.7109375" style="72" customWidth="1"/>
    <col min="2048" max="2048" width="16" style="72" customWidth="1"/>
    <col min="2049" max="2049" width="19.5703125" style="72" bestFit="1" customWidth="1"/>
    <col min="2050" max="2050" width="16.28515625" style="72" customWidth="1"/>
    <col min="2051" max="2053" width="0" style="72" hidden="1" customWidth="1"/>
    <col min="2054" max="2295" width="11.42578125" style="72"/>
    <col min="2296" max="2296" width="24.140625" style="72" customWidth="1"/>
    <col min="2297" max="2297" width="16.7109375" style="72" customWidth="1"/>
    <col min="2298" max="2298" width="15.7109375" style="72" customWidth="1"/>
    <col min="2299" max="2299" width="16.42578125" style="72" customWidth="1"/>
    <col min="2300" max="2300" width="17.140625" style="72" customWidth="1"/>
    <col min="2301" max="2301" width="18.42578125" style="72" customWidth="1"/>
    <col min="2302" max="2302" width="24.5703125" style="72" customWidth="1"/>
    <col min="2303" max="2303" width="20.7109375" style="72" customWidth="1"/>
    <col min="2304" max="2304" width="16" style="72" customWidth="1"/>
    <col min="2305" max="2305" width="19.5703125" style="72" bestFit="1" customWidth="1"/>
    <col min="2306" max="2306" width="16.28515625" style="72" customWidth="1"/>
    <col min="2307" max="2309" width="0" style="72" hidden="1" customWidth="1"/>
    <col min="2310" max="2551" width="11.42578125" style="72"/>
    <col min="2552" max="2552" width="24.140625" style="72" customWidth="1"/>
    <col min="2553" max="2553" width="16.7109375" style="72" customWidth="1"/>
    <col min="2554" max="2554" width="15.7109375" style="72" customWidth="1"/>
    <col min="2555" max="2555" width="16.42578125" style="72" customWidth="1"/>
    <col min="2556" max="2556" width="17.140625" style="72" customWidth="1"/>
    <col min="2557" max="2557" width="18.42578125" style="72" customWidth="1"/>
    <col min="2558" max="2558" width="24.5703125" style="72" customWidth="1"/>
    <col min="2559" max="2559" width="20.7109375" style="72" customWidth="1"/>
    <col min="2560" max="2560" width="16" style="72" customWidth="1"/>
    <col min="2561" max="2561" width="19.5703125" style="72" bestFit="1" customWidth="1"/>
    <col min="2562" max="2562" width="16.28515625" style="72" customWidth="1"/>
    <col min="2563" max="2565" width="0" style="72" hidden="1" customWidth="1"/>
    <col min="2566" max="2807" width="11.42578125" style="72"/>
    <col min="2808" max="2808" width="24.140625" style="72" customWidth="1"/>
    <col min="2809" max="2809" width="16.7109375" style="72" customWidth="1"/>
    <col min="2810" max="2810" width="15.7109375" style="72" customWidth="1"/>
    <col min="2811" max="2811" width="16.42578125" style="72" customWidth="1"/>
    <col min="2812" max="2812" width="17.140625" style="72" customWidth="1"/>
    <col min="2813" max="2813" width="18.42578125" style="72" customWidth="1"/>
    <col min="2814" max="2814" width="24.5703125" style="72" customWidth="1"/>
    <col min="2815" max="2815" width="20.7109375" style="72" customWidth="1"/>
    <col min="2816" max="2816" width="16" style="72" customWidth="1"/>
    <col min="2817" max="2817" width="19.5703125" style="72" bestFit="1" customWidth="1"/>
    <col min="2818" max="2818" width="16.28515625" style="72" customWidth="1"/>
    <col min="2819" max="2821" width="0" style="72" hidden="1" customWidth="1"/>
    <col min="2822" max="3063" width="11.42578125" style="72"/>
    <col min="3064" max="3064" width="24.140625" style="72" customWidth="1"/>
    <col min="3065" max="3065" width="16.7109375" style="72" customWidth="1"/>
    <col min="3066" max="3066" width="15.7109375" style="72" customWidth="1"/>
    <col min="3067" max="3067" width="16.42578125" style="72" customWidth="1"/>
    <col min="3068" max="3068" width="17.140625" style="72" customWidth="1"/>
    <col min="3069" max="3069" width="18.42578125" style="72" customWidth="1"/>
    <col min="3070" max="3070" width="24.5703125" style="72" customWidth="1"/>
    <col min="3071" max="3071" width="20.7109375" style="72" customWidth="1"/>
    <col min="3072" max="3072" width="16" style="72" customWidth="1"/>
    <col min="3073" max="3073" width="19.5703125" style="72" bestFit="1" customWidth="1"/>
    <col min="3074" max="3074" width="16.28515625" style="72" customWidth="1"/>
    <col min="3075" max="3077" width="0" style="72" hidden="1" customWidth="1"/>
    <col min="3078" max="3319" width="11.42578125" style="72"/>
    <col min="3320" max="3320" width="24.140625" style="72" customWidth="1"/>
    <col min="3321" max="3321" width="16.7109375" style="72" customWidth="1"/>
    <col min="3322" max="3322" width="15.7109375" style="72" customWidth="1"/>
    <col min="3323" max="3323" width="16.42578125" style="72" customWidth="1"/>
    <col min="3324" max="3324" width="17.140625" style="72" customWidth="1"/>
    <col min="3325" max="3325" width="18.42578125" style="72" customWidth="1"/>
    <col min="3326" max="3326" width="24.5703125" style="72" customWidth="1"/>
    <col min="3327" max="3327" width="20.7109375" style="72" customWidth="1"/>
    <col min="3328" max="3328" width="16" style="72" customWidth="1"/>
    <col min="3329" max="3329" width="19.5703125" style="72" bestFit="1" customWidth="1"/>
    <col min="3330" max="3330" width="16.28515625" style="72" customWidth="1"/>
    <col min="3331" max="3333" width="0" style="72" hidden="1" customWidth="1"/>
    <col min="3334" max="3575" width="11.42578125" style="72"/>
    <col min="3576" max="3576" width="24.140625" style="72" customWidth="1"/>
    <col min="3577" max="3577" width="16.7109375" style="72" customWidth="1"/>
    <col min="3578" max="3578" width="15.7109375" style="72" customWidth="1"/>
    <col min="3579" max="3579" width="16.42578125" style="72" customWidth="1"/>
    <col min="3580" max="3580" width="17.140625" style="72" customWidth="1"/>
    <col min="3581" max="3581" width="18.42578125" style="72" customWidth="1"/>
    <col min="3582" max="3582" width="24.5703125" style="72" customWidth="1"/>
    <col min="3583" max="3583" width="20.7109375" style="72" customWidth="1"/>
    <col min="3584" max="3584" width="16" style="72" customWidth="1"/>
    <col min="3585" max="3585" width="19.5703125" style="72" bestFit="1" customWidth="1"/>
    <col min="3586" max="3586" width="16.28515625" style="72" customWidth="1"/>
    <col min="3587" max="3589" width="0" style="72" hidden="1" customWidth="1"/>
    <col min="3590" max="3831" width="11.42578125" style="72"/>
    <col min="3832" max="3832" width="24.140625" style="72" customWidth="1"/>
    <col min="3833" max="3833" width="16.7109375" style="72" customWidth="1"/>
    <col min="3834" max="3834" width="15.7109375" style="72" customWidth="1"/>
    <col min="3835" max="3835" width="16.42578125" style="72" customWidth="1"/>
    <col min="3836" max="3836" width="17.140625" style="72" customWidth="1"/>
    <col min="3837" max="3837" width="18.42578125" style="72" customWidth="1"/>
    <col min="3838" max="3838" width="24.5703125" style="72" customWidth="1"/>
    <col min="3839" max="3839" width="20.7109375" style="72" customWidth="1"/>
    <col min="3840" max="3840" width="16" style="72" customWidth="1"/>
    <col min="3841" max="3841" width="19.5703125" style="72" bestFit="1" customWidth="1"/>
    <col min="3842" max="3842" width="16.28515625" style="72" customWidth="1"/>
    <col min="3843" max="3845" width="0" style="72" hidden="1" customWidth="1"/>
    <col min="3846" max="4087" width="11.42578125" style="72"/>
    <col min="4088" max="4088" width="24.140625" style="72" customWidth="1"/>
    <col min="4089" max="4089" width="16.7109375" style="72" customWidth="1"/>
    <col min="4090" max="4090" width="15.7109375" style="72" customWidth="1"/>
    <col min="4091" max="4091" width="16.42578125" style="72" customWidth="1"/>
    <col min="4092" max="4092" width="17.140625" style="72" customWidth="1"/>
    <col min="4093" max="4093" width="18.42578125" style="72" customWidth="1"/>
    <col min="4094" max="4094" width="24.5703125" style="72" customWidth="1"/>
    <col min="4095" max="4095" width="20.7109375" style="72" customWidth="1"/>
    <col min="4096" max="4096" width="16" style="72" customWidth="1"/>
    <col min="4097" max="4097" width="19.5703125" style="72" bestFit="1" customWidth="1"/>
    <col min="4098" max="4098" width="16.28515625" style="72" customWidth="1"/>
    <col min="4099" max="4101" width="0" style="72" hidden="1" customWidth="1"/>
    <col min="4102" max="4343" width="11.42578125" style="72"/>
    <col min="4344" max="4344" width="24.140625" style="72" customWidth="1"/>
    <col min="4345" max="4345" width="16.7109375" style="72" customWidth="1"/>
    <col min="4346" max="4346" width="15.7109375" style="72" customWidth="1"/>
    <col min="4347" max="4347" width="16.42578125" style="72" customWidth="1"/>
    <col min="4348" max="4348" width="17.140625" style="72" customWidth="1"/>
    <col min="4349" max="4349" width="18.42578125" style="72" customWidth="1"/>
    <col min="4350" max="4350" width="24.5703125" style="72" customWidth="1"/>
    <col min="4351" max="4351" width="20.7109375" style="72" customWidth="1"/>
    <col min="4352" max="4352" width="16" style="72" customWidth="1"/>
    <col min="4353" max="4353" width="19.5703125" style="72" bestFit="1" customWidth="1"/>
    <col min="4354" max="4354" width="16.28515625" style="72" customWidth="1"/>
    <col min="4355" max="4357" width="0" style="72" hidden="1" customWidth="1"/>
    <col min="4358" max="4599" width="11.42578125" style="72"/>
    <col min="4600" max="4600" width="24.140625" style="72" customWidth="1"/>
    <col min="4601" max="4601" width="16.7109375" style="72" customWidth="1"/>
    <col min="4602" max="4602" width="15.7109375" style="72" customWidth="1"/>
    <col min="4603" max="4603" width="16.42578125" style="72" customWidth="1"/>
    <col min="4604" max="4604" width="17.140625" style="72" customWidth="1"/>
    <col min="4605" max="4605" width="18.42578125" style="72" customWidth="1"/>
    <col min="4606" max="4606" width="24.5703125" style="72" customWidth="1"/>
    <col min="4607" max="4607" width="20.7109375" style="72" customWidth="1"/>
    <col min="4608" max="4608" width="16" style="72" customWidth="1"/>
    <col min="4609" max="4609" width="19.5703125" style="72" bestFit="1" customWidth="1"/>
    <col min="4610" max="4610" width="16.28515625" style="72" customWidth="1"/>
    <col min="4611" max="4613" width="0" style="72" hidden="1" customWidth="1"/>
    <col min="4614" max="4855" width="11.42578125" style="72"/>
    <col min="4856" max="4856" width="24.140625" style="72" customWidth="1"/>
    <col min="4857" max="4857" width="16.7109375" style="72" customWidth="1"/>
    <col min="4858" max="4858" width="15.7109375" style="72" customWidth="1"/>
    <col min="4859" max="4859" width="16.42578125" style="72" customWidth="1"/>
    <col min="4860" max="4860" width="17.140625" style="72" customWidth="1"/>
    <col min="4861" max="4861" width="18.42578125" style="72" customWidth="1"/>
    <col min="4862" max="4862" width="24.5703125" style="72" customWidth="1"/>
    <col min="4863" max="4863" width="20.7109375" style="72" customWidth="1"/>
    <col min="4864" max="4864" width="16" style="72" customWidth="1"/>
    <col min="4865" max="4865" width="19.5703125" style="72" bestFit="1" customWidth="1"/>
    <col min="4866" max="4866" width="16.28515625" style="72" customWidth="1"/>
    <col min="4867" max="4869" width="0" style="72" hidden="1" customWidth="1"/>
    <col min="4870" max="5111" width="11.42578125" style="72"/>
    <col min="5112" max="5112" width="24.140625" style="72" customWidth="1"/>
    <col min="5113" max="5113" width="16.7109375" style="72" customWidth="1"/>
    <col min="5114" max="5114" width="15.7109375" style="72" customWidth="1"/>
    <col min="5115" max="5115" width="16.42578125" style="72" customWidth="1"/>
    <col min="5116" max="5116" width="17.140625" style="72" customWidth="1"/>
    <col min="5117" max="5117" width="18.42578125" style="72" customWidth="1"/>
    <col min="5118" max="5118" width="24.5703125" style="72" customWidth="1"/>
    <col min="5119" max="5119" width="20.7109375" style="72" customWidth="1"/>
    <col min="5120" max="5120" width="16" style="72" customWidth="1"/>
    <col min="5121" max="5121" width="19.5703125" style="72" bestFit="1" customWidth="1"/>
    <col min="5122" max="5122" width="16.28515625" style="72" customWidth="1"/>
    <col min="5123" max="5125" width="0" style="72" hidden="1" customWidth="1"/>
    <col min="5126" max="5367" width="11.42578125" style="72"/>
    <col min="5368" max="5368" width="24.140625" style="72" customWidth="1"/>
    <col min="5369" max="5369" width="16.7109375" style="72" customWidth="1"/>
    <col min="5370" max="5370" width="15.7109375" style="72" customWidth="1"/>
    <col min="5371" max="5371" width="16.42578125" style="72" customWidth="1"/>
    <col min="5372" max="5372" width="17.140625" style="72" customWidth="1"/>
    <col min="5373" max="5373" width="18.42578125" style="72" customWidth="1"/>
    <col min="5374" max="5374" width="24.5703125" style="72" customWidth="1"/>
    <col min="5375" max="5375" width="20.7109375" style="72" customWidth="1"/>
    <col min="5376" max="5376" width="16" style="72" customWidth="1"/>
    <col min="5377" max="5377" width="19.5703125" style="72" bestFit="1" customWidth="1"/>
    <col min="5378" max="5378" width="16.28515625" style="72" customWidth="1"/>
    <col min="5379" max="5381" width="0" style="72" hidden="1" customWidth="1"/>
    <col min="5382" max="5623" width="11.42578125" style="72"/>
    <col min="5624" max="5624" width="24.140625" style="72" customWidth="1"/>
    <col min="5625" max="5625" width="16.7109375" style="72" customWidth="1"/>
    <col min="5626" max="5626" width="15.7109375" style="72" customWidth="1"/>
    <col min="5627" max="5627" width="16.42578125" style="72" customWidth="1"/>
    <col min="5628" max="5628" width="17.140625" style="72" customWidth="1"/>
    <col min="5629" max="5629" width="18.42578125" style="72" customWidth="1"/>
    <col min="5630" max="5630" width="24.5703125" style="72" customWidth="1"/>
    <col min="5631" max="5631" width="20.7109375" style="72" customWidth="1"/>
    <col min="5632" max="5632" width="16" style="72" customWidth="1"/>
    <col min="5633" max="5633" width="19.5703125" style="72" bestFit="1" customWidth="1"/>
    <col min="5634" max="5634" width="16.28515625" style="72" customWidth="1"/>
    <col min="5635" max="5637" width="0" style="72" hidden="1" customWidth="1"/>
    <col min="5638" max="5879" width="11.42578125" style="72"/>
    <col min="5880" max="5880" width="24.140625" style="72" customWidth="1"/>
    <col min="5881" max="5881" width="16.7109375" style="72" customWidth="1"/>
    <col min="5882" max="5882" width="15.7109375" style="72" customWidth="1"/>
    <col min="5883" max="5883" width="16.42578125" style="72" customWidth="1"/>
    <col min="5884" max="5884" width="17.140625" style="72" customWidth="1"/>
    <col min="5885" max="5885" width="18.42578125" style="72" customWidth="1"/>
    <col min="5886" max="5886" width="24.5703125" style="72" customWidth="1"/>
    <col min="5887" max="5887" width="20.7109375" style="72" customWidth="1"/>
    <col min="5888" max="5888" width="16" style="72" customWidth="1"/>
    <col min="5889" max="5889" width="19.5703125" style="72" bestFit="1" customWidth="1"/>
    <col min="5890" max="5890" width="16.28515625" style="72" customWidth="1"/>
    <col min="5891" max="5893" width="0" style="72" hidden="1" customWidth="1"/>
    <col min="5894" max="6135" width="11.42578125" style="72"/>
    <col min="6136" max="6136" width="24.140625" style="72" customWidth="1"/>
    <col min="6137" max="6137" width="16.7109375" style="72" customWidth="1"/>
    <col min="6138" max="6138" width="15.7109375" style="72" customWidth="1"/>
    <col min="6139" max="6139" width="16.42578125" style="72" customWidth="1"/>
    <col min="6140" max="6140" width="17.140625" style="72" customWidth="1"/>
    <col min="6141" max="6141" width="18.42578125" style="72" customWidth="1"/>
    <col min="6142" max="6142" width="24.5703125" style="72" customWidth="1"/>
    <col min="6143" max="6143" width="20.7109375" style="72" customWidth="1"/>
    <col min="6144" max="6144" width="16" style="72" customWidth="1"/>
    <col min="6145" max="6145" width="19.5703125" style="72" bestFit="1" customWidth="1"/>
    <col min="6146" max="6146" width="16.28515625" style="72" customWidth="1"/>
    <col min="6147" max="6149" width="0" style="72" hidden="1" customWidth="1"/>
    <col min="6150" max="6391" width="11.42578125" style="72"/>
    <col min="6392" max="6392" width="24.140625" style="72" customWidth="1"/>
    <col min="6393" max="6393" width="16.7109375" style="72" customWidth="1"/>
    <col min="6394" max="6394" width="15.7109375" style="72" customWidth="1"/>
    <col min="6395" max="6395" width="16.42578125" style="72" customWidth="1"/>
    <col min="6396" max="6396" width="17.140625" style="72" customWidth="1"/>
    <col min="6397" max="6397" width="18.42578125" style="72" customWidth="1"/>
    <col min="6398" max="6398" width="24.5703125" style="72" customWidth="1"/>
    <col min="6399" max="6399" width="20.7109375" style="72" customWidth="1"/>
    <col min="6400" max="6400" width="16" style="72" customWidth="1"/>
    <col min="6401" max="6401" width="19.5703125" style="72" bestFit="1" customWidth="1"/>
    <col min="6402" max="6402" width="16.28515625" style="72" customWidth="1"/>
    <col min="6403" max="6405" width="0" style="72" hidden="1" customWidth="1"/>
    <col min="6406" max="6647" width="11.42578125" style="72"/>
    <col min="6648" max="6648" width="24.140625" style="72" customWidth="1"/>
    <col min="6649" max="6649" width="16.7109375" style="72" customWidth="1"/>
    <col min="6650" max="6650" width="15.7109375" style="72" customWidth="1"/>
    <col min="6651" max="6651" width="16.42578125" style="72" customWidth="1"/>
    <col min="6652" max="6652" width="17.140625" style="72" customWidth="1"/>
    <col min="6653" max="6653" width="18.42578125" style="72" customWidth="1"/>
    <col min="6654" max="6654" width="24.5703125" style="72" customWidth="1"/>
    <col min="6655" max="6655" width="20.7109375" style="72" customWidth="1"/>
    <col min="6656" max="6656" width="16" style="72" customWidth="1"/>
    <col min="6657" max="6657" width="19.5703125" style="72" bestFit="1" customWidth="1"/>
    <col min="6658" max="6658" width="16.28515625" style="72" customWidth="1"/>
    <col min="6659" max="6661" width="0" style="72" hidden="1" customWidth="1"/>
    <col min="6662" max="6903" width="11.42578125" style="72"/>
    <col min="6904" max="6904" width="24.140625" style="72" customWidth="1"/>
    <col min="6905" max="6905" width="16.7109375" style="72" customWidth="1"/>
    <col min="6906" max="6906" width="15.7109375" style="72" customWidth="1"/>
    <col min="6907" max="6907" width="16.42578125" style="72" customWidth="1"/>
    <col min="6908" max="6908" width="17.140625" style="72" customWidth="1"/>
    <col min="6909" max="6909" width="18.42578125" style="72" customWidth="1"/>
    <col min="6910" max="6910" width="24.5703125" style="72" customWidth="1"/>
    <col min="6911" max="6911" width="20.7109375" style="72" customWidth="1"/>
    <col min="6912" max="6912" width="16" style="72" customWidth="1"/>
    <col min="6913" max="6913" width="19.5703125" style="72" bestFit="1" customWidth="1"/>
    <col min="6914" max="6914" width="16.28515625" style="72" customWidth="1"/>
    <col min="6915" max="6917" width="0" style="72" hidden="1" customWidth="1"/>
    <col min="6918" max="7159" width="11.42578125" style="72"/>
    <col min="7160" max="7160" width="24.140625" style="72" customWidth="1"/>
    <col min="7161" max="7161" width="16.7109375" style="72" customWidth="1"/>
    <col min="7162" max="7162" width="15.7109375" style="72" customWidth="1"/>
    <col min="7163" max="7163" width="16.42578125" style="72" customWidth="1"/>
    <col min="7164" max="7164" width="17.140625" style="72" customWidth="1"/>
    <col min="7165" max="7165" width="18.42578125" style="72" customWidth="1"/>
    <col min="7166" max="7166" width="24.5703125" style="72" customWidth="1"/>
    <col min="7167" max="7167" width="20.7109375" style="72" customWidth="1"/>
    <col min="7168" max="7168" width="16" style="72" customWidth="1"/>
    <col min="7169" max="7169" width="19.5703125" style="72" bestFit="1" customWidth="1"/>
    <col min="7170" max="7170" width="16.28515625" style="72" customWidth="1"/>
    <col min="7171" max="7173" width="0" style="72" hidden="1" customWidth="1"/>
    <col min="7174" max="7415" width="11.42578125" style="72"/>
    <col min="7416" max="7416" width="24.140625" style="72" customWidth="1"/>
    <col min="7417" max="7417" width="16.7109375" style="72" customWidth="1"/>
    <col min="7418" max="7418" width="15.7109375" style="72" customWidth="1"/>
    <col min="7419" max="7419" width="16.42578125" style="72" customWidth="1"/>
    <col min="7420" max="7420" width="17.140625" style="72" customWidth="1"/>
    <col min="7421" max="7421" width="18.42578125" style="72" customWidth="1"/>
    <col min="7422" max="7422" width="24.5703125" style="72" customWidth="1"/>
    <col min="7423" max="7423" width="20.7109375" style="72" customWidth="1"/>
    <col min="7424" max="7424" width="16" style="72" customWidth="1"/>
    <col min="7425" max="7425" width="19.5703125" style="72" bestFit="1" customWidth="1"/>
    <col min="7426" max="7426" width="16.28515625" style="72" customWidth="1"/>
    <col min="7427" max="7429" width="0" style="72" hidden="1" customWidth="1"/>
    <col min="7430" max="7671" width="11.42578125" style="72"/>
    <col min="7672" max="7672" width="24.140625" style="72" customWidth="1"/>
    <col min="7673" max="7673" width="16.7109375" style="72" customWidth="1"/>
    <col min="7674" max="7674" width="15.7109375" style="72" customWidth="1"/>
    <col min="7675" max="7675" width="16.42578125" style="72" customWidth="1"/>
    <col min="7676" max="7676" width="17.140625" style="72" customWidth="1"/>
    <col min="7677" max="7677" width="18.42578125" style="72" customWidth="1"/>
    <col min="7678" max="7678" width="24.5703125" style="72" customWidth="1"/>
    <col min="7679" max="7679" width="20.7109375" style="72" customWidth="1"/>
    <col min="7680" max="7680" width="16" style="72" customWidth="1"/>
    <col min="7681" max="7681" width="19.5703125" style="72" bestFit="1" customWidth="1"/>
    <col min="7682" max="7682" width="16.28515625" style="72" customWidth="1"/>
    <col min="7683" max="7685" width="0" style="72" hidden="1" customWidth="1"/>
    <col min="7686" max="7927" width="11.42578125" style="72"/>
    <col min="7928" max="7928" width="24.140625" style="72" customWidth="1"/>
    <col min="7929" max="7929" width="16.7109375" style="72" customWidth="1"/>
    <col min="7930" max="7930" width="15.7109375" style="72" customWidth="1"/>
    <col min="7931" max="7931" width="16.42578125" style="72" customWidth="1"/>
    <col min="7932" max="7932" width="17.140625" style="72" customWidth="1"/>
    <col min="7933" max="7933" width="18.42578125" style="72" customWidth="1"/>
    <col min="7934" max="7934" width="24.5703125" style="72" customWidth="1"/>
    <col min="7935" max="7935" width="20.7109375" style="72" customWidth="1"/>
    <col min="7936" max="7936" width="16" style="72" customWidth="1"/>
    <col min="7937" max="7937" width="19.5703125" style="72" bestFit="1" customWidth="1"/>
    <col min="7938" max="7938" width="16.28515625" style="72" customWidth="1"/>
    <col min="7939" max="7941" width="0" style="72" hidden="1" customWidth="1"/>
    <col min="7942" max="8183" width="11.42578125" style="72"/>
    <col min="8184" max="8184" width="24.140625" style="72" customWidth="1"/>
    <col min="8185" max="8185" width="16.7109375" style="72" customWidth="1"/>
    <col min="8186" max="8186" width="15.7109375" style="72" customWidth="1"/>
    <col min="8187" max="8187" width="16.42578125" style="72" customWidth="1"/>
    <col min="8188" max="8188" width="17.140625" style="72" customWidth="1"/>
    <col min="8189" max="8189" width="18.42578125" style="72" customWidth="1"/>
    <col min="8190" max="8190" width="24.5703125" style="72" customWidth="1"/>
    <col min="8191" max="8191" width="20.7109375" style="72" customWidth="1"/>
    <col min="8192" max="8192" width="16" style="72" customWidth="1"/>
    <col min="8193" max="8193" width="19.5703125" style="72" bestFit="1" customWidth="1"/>
    <col min="8194" max="8194" width="16.28515625" style="72" customWidth="1"/>
    <col min="8195" max="8197" width="0" style="72" hidden="1" customWidth="1"/>
    <col min="8198" max="8439" width="11.42578125" style="72"/>
    <col min="8440" max="8440" width="24.140625" style="72" customWidth="1"/>
    <col min="8441" max="8441" width="16.7109375" style="72" customWidth="1"/>
    <col min="8442" max="8442" width="15.7109375" style="72" customWidth="1"/>
    <col min="8443" max="8443" width="16.42578125" style="72" customWidth="1"/>
    <col min="8444" max="8444" width="17.140625" style="72" customWidth="1"/>
    <col min="8445" max="8445" width="18.42578125" style="72" customWidth="1"/>
    <col min="8446" max="8446" width="24.5703125" style="72" customWidth="1"/>
    <col min="8447" max="8447" width="20.7109375" style="72" customWidth="1"/>
    <col min="8448" max="8448" width="16" style="72" customWidth="1"/>
    <col min="8449" max="8449" width="19.5703125" style="72" bestFit="1" customWidth="1"/>
    <col min="8450" max="8450" width="16.28515625" style="72" customWidth="1"/>
    <col min="8451" max="8453" width="0" style="72" hidden="1" customWidth="1"/>
    <col min="8454" max="8695" width="11.42578125" style="72"/>
    <col min="8696" max="8696" width="24.140625" style="72" customWidth="1"/>
    <col min="8697" max="8697" width="16.7109375" style="72" customWidth="1"/>
    <col min="8698" max="8698" width="15.7109375" style="72" customWidth="1"/>
    <col min="8699" max="8699" width="16.42578125" style="72" customWidth="1"/>
    <col min="8700" max="8700" width="17.140625" style="72" customWidth="1"/>
    <col min="8701" max="8701" width="18.42578125" style="72" customWidth="1"/>
    <col min="8702" max="8702" width="24.5703125" style="72" customWidth="1"/>
    <col min="8703" max="8703" width="20.7109375" style="72" customWidth="1"/>
    <col min="8704" max="8704" width="16" style="72" customWidth="1"/>
    <col min="8705" max="8705" width="19.5703125" style="72" bestFit="1" customWidth="1"/>
    <col min="8706" max="8706" width="16.28515625" style="72" customWidth="1"/>
    <col min="8707" max="8709" width="0" style="72" hidden="1" customWidth="1"/>
    <col min="8710" max="8951" width="11.42578125" style="72"/>
    <col min="8952" max="8952" width="24.140625" style="72" customWidth="1"/>
    <col min="8953" max="8953" width="16.7109375" style="72" customWidth="1"/>
    <col min="8954" max="8954" width="15.7109375" style="72" customWidth="1"/>
    <col min="8955" max="8955" width="16.42578125" style="72" customWidth="1"/>
    <col min="8956" max="8956" width="17.140625" style="72" customWidth="1"/>
    <col min="8957" max="8957" width="18.42578125" style="72" customWidth="1"/>
    <col min="8958" max="8958" width="24.5703125" style="72" customWidth="1"/>
    <col min="8959" max="8959" width="20.7109375" style="72" customWidth="1"/>
    <col min="8960" max="8960" width="16" style="72" customWidth="1"/>
    <col min="8961" max="8961" width="19.5703125" style="72" bestFit="1" customWidth="1"/>
    <col min="8962" max="8962" width="16.28515625" style="72" customWidth="1"/>
    <col min="8963" max="8965" width="0" style="72" hidden="1" customWidth="1"/>
    <col min="8966" max="9207" width="11.42578125" style="72"/>
    <col min="9208" max="9208" width="24.140625" style="72" customWidth="1"/>
    <col min="9209" max="9209" width="16.7109375" style="72" customWidth="1"/>
    <col min="9210" max="9210" width="15.7109375" style="72" customWidth="1"/>
    <col min="9211" max="9211" width="16.42578125" style="72" customWidth="1"/>
    <col min="9212" max="9212" width="17.140625" style="72" customWidth="1"/>
    <col min="9213" max="9213" width="18.42578125" style="72" customWidth="1"/>
    <col min="9214" max="9214" width="24.5703125" style="72" customWidth="1"/>
    <col min="9215" max="9215" width="20.7109375" style="72" customWidth="1"/>
    <col min="9216" max="9216" width="16" style="72" customWidth="1"/>
    <col min="9217" max="9217" width="19.5703125" style="72" bestFit="1" customWidth="1"/>
    <col min="9218" max="9218" width="16.28515625" style="72" customWidth="1"/>
    <col min="9219" max="9221" width="0" style="72" hidden="1" customWidth="1"/>
    <col min="9222" max="9463" width="11.42578125" style="72"/>
    <col min="9464" max="9464" width="24.140625" style="72" customWidth="1"/>
    <col min="9465" max="9465" width="16.7109375" style="72" customWidth="1"/>
    <col min="9466" max="9466" width="15.7109375" style="72" customWidth="1"/>
    <col min="9467" max="9467" width="16.42578125" style="72" customWidth="1"/>
    <col min="9468" max="9468" width="17.140625" style="72" customWidth="1"/>
    <col min="9469" max="9469" width="18.42578125" style="72" customWidth="1"/>
    <col min="9470" max="9470" width="24.5703125" style="72" customWidth="1"/>
    <col min="9471" max="9471" width="20.7109375" style="72" customWidth="1"/>
    <col min="9472" max="9472" width="16" style="72" customWidth="1"/>
    <col min="9473" max="9473" width="19.5703125" style="72" bestFit="1" customWidth="1"/>
    <col min="9474" max="9474" width="16.28515625" style="72" customWidth="1"/>
    <col min="9475" max="9477" width="0" style="72" hidden="1" customWidth="1"/>
    <col min="9478" max="9719" width="11.42578125" style="72"/>
    <col min="9720" max="9720" width="24.140625" style="72" customWidth="1"/>
    <col min="9721" max="9721" width="16.7109375" style="72" customWidth="1"/>
    <col min="9722" max="9722" width="15.7109375" style="72" customWidth="1"/>
    <col min="9723" max="9723" width="16.42578125" style="72" customWidth="1"/>
    <col min="9724" max="9724" width="17.140625" style="72" customWidth="1"/>
    <col min="9725" max="9725" width="18.42578125" style="72" customWidth="1"/>
    <col min="9726" max="9726" width="24.5703125" style="72" customWidth="1"/>
    <col min="9727" max="9727" width="20.7109375" style="72" customWidth="1"/>
    <col min="9728" max="9728" width="16" style="72" customWidth="1"/>
    <col min="9729" max="9729" width="19.5703125" style="72" bestFit="1" customWidth="1"/>
    <col min="9730" max="9730" width="16.28515625" style="72" customWidth="1"/>
    <col min="9731" max="9733" width="0" style="72" hidden="1" customWidth="1"/>
    <col min="9734" max="9975" width="11.42578125" style="72"/>
    <col min="9976" max="9976" width="24.140625" style="72" customWidth="1"/>
    <col min="9977" max="9977" width="16.7109375" style="72" customWidth="1"/>
    <col min="9978" max="9978" width="15.7109375" style="72" customWidth="1"/>
    <col min="9979" max="9979" width="16.42578125" style="72" customWidth="1"/>
    <col min="9980" max="9980" width="17.140625" style="72" customWidth="1"/>
    <col min="9981" max="9981" width="18.42578125" style="72" customWidth="1"/>
    <col min="9982" max="9982" width="24.5703125" style="72" customWidth="1"/>
    <col min="9983" max="9983" width="20.7109375" style="72" customWidth="1"/>
    <col min="9984" max="9984" width="16" style="72" customWidth="1"/>
    <col min="9985" max="9985" width="19.5703125" style="72" bestFit="1" customWidth="1"/>
    <col min="9986" max="9986" width="16.28515625" style="72" customWidth="1"/>
    <col min="9987" max="9989" width="0" style="72" hidden="1" customWidth="1"/>
    <col min="9990" max="10231" width="11.42578125" style="72"/>
    <col min="10232" max="10232" width="24.140625" style="72" customWidth="1"/>
    <col min="10233" max="10233" width="16.7109375" style="72" customWidth="1"/>
    <col min="10234" max="10234" width="15.7109375" style="72" customWidth="1"/>
    <col min="10235" max="10235" width="16.42578125" style="72" customWidth="1"/>
    <col min="10236" max="10236" width="17.140625" style="72" customWidth="1"/>
    <col min="10237" max="10237" width="18.42578125" style="72" customWidth="1"/>
    <col min="10238" max="10238" width="24.5703125" style="72" customWidth="1"/>
    <col min="10239" max="10239" width="20.7109375" style="72" customWidth="1"/>
    <col min="10240" max="10240" width="16" style="72" customWidth="1"/>
    <col min="10241" max="10241" width="19.5703125" style="72" bestFit="1" customWidth="1"/>
    <col min="10242" max="10242" width="16.28515625" style="72" customWidth="1"/>
    <col min="10243" max="10245" width="0" style="72" hidden="1" customWidth="1"/>
    <col min="10246" max="10487" width="11.42578125" style="72"/>
    <col min="10488" max="10488" width="24.140625" style="72" customWidth="1"/>
    <col min="10489" max="10489" width="16.7109375" style="72" customWidth="1"/>
    <col min="10490" max="10490" width="15.7109375" style="72" customWidth="1"/>
    <col min="10491" max="10491" width="16.42578125" style="72" customWidth="1"/>
    <col min="10492" max="10492" width="17.140625" style="72" customWidth="1"/>
    <col min="10493" max="10493" width="18.42578125" style="72" customWidth="1"/>
    <col min="10494" max="10494" width="24.5703125" style="72" customWidth="1"/>
    <col min="10495" max="10495" width="20.7109375" style="72" customWidth="1"/>
    <col min="10496" max="10496" width="16" style="72" customWidth="1"/>
    <col min="10497" max="10497" width="19.5703125" style="72" bestFit="1" customWidth="1"/>
    <col min="10498" max="10498" width="16.28515625" style="72" customWidth="1"/>
    <col min="10499" max="10501" width="0" style="72" hidden="1" customWidth="1"/>
    <col min="10502" max="10743" width="11.42578125" style="72"/>
    <col min="10744" max="10744" width="24.140625" style="72" customWidth="1"/>
    <col min="10745" max="10745" width="16.7109375" style="72" customWidth="1"/>
    <col min="10746" max="10746" width="15.7109375" style="72" customWidth="1"/>
    <col min="10747" max="10747" width="16.42578125" style="72" customWidth="1"/>
    <col min="10748" max="10748" width="17.140625" style="72" customWidth="1"/>
    <col min="10749" max="10749" width="18.42578125" style="72" customWidth="1"/>
    <col min="10750" max="10750" width="24.5703125" style="72" customWidth="1"/>
    <col min="10751" max="10751" width="20.7109375" style="72" customWidth="1"/>
    <col min="10752" max="10752" width="16" style="72" customWidth="1"/>
    <col min="10753" max="10753" width="19.5703125" style="72" bestFit="1" customWidth="1"/>
    <col min="10754" max="10754" width="16.28515625" style="72" customWidth="1"/>
    <col min="10755" max="10757" width="0" style="72" hidden="1" customWidth="1"/>
    <col min="10758" max="10999" width="11.42578125" style="72"/>
    <col min="11000" max="11000" width="24.140625" style="72" customWidth="1"/>
    <col min="11001" max="11001" width="16.7109375" style="72" customWidth="1"/>
    <col min="11002" max="11002" width="15.7109375" style="72" customWidth="1"/>
    <col min="11003" max="11003" width="16.42578125" style="72" customWidth="1"/>
    <col min="11004" max="11004" width="17.140625" style="72" customWidth="1"/>
    <col min="11005" max="11005" width="18.42578125" style="72" customWidth="1"/>
    <col min="11006" max="11006" width="24.5703125" style="72" customWidth="1"/>
    <col min="11007" max="11007" width="20.7109375" style="72" customWidth="1"/>
    <col min="11008" max="11008" width="16" style="72" customWidth="1"/>
    <col min="11009" max="11009" width="19.5703125" style="72" bestFit="1" customWidth="1"/>
    <col min="11010" max="11010" width="16.28515625" style="72" customWidth="1"/>
    <col min="11011" max="11013" width="0" style="72" hidden="1" customWidth="1"/>
    <col min="11014" max="11255" width="11.42578125" style="72"/>
    <col min="11256" max="11256" width="24.140625" style="72" customWidth="1"/>
    <col min="11257" max="11257" width="16.7109375" style="72" customWidth="1"/>
    <col min="11258" max="11258" width="15.7109375" style="72" customWidth="1"/>
    <col min="11259" max="11259" width="16.42578125" style="72" customWidth="1"/>
    <col min="11260" max="11260" width="17.140625" style="72" customWidth="1"/>
    <col min="11261" max="11261" width="18.42578125" style="72" customWidth="1"/>
    <col min="11262" max="11262" width="24.5703125" style="72" customWidth="1"/>
    <col min="11263" max="11263" width="20.7109375" style="72" customWidth="1"/>
    <col min="11264" max="11264" width="16" style="72" customWidth="1"/>
    <col min="11265" max="11265" width="19.5703125" style="72" bestFit="1" customWidth="1"/>
    <col min="11266" max="11266" width="16.28515625" style="72" customWidth="1"/>
    <col min="11267" max="11269" width="0" style="72" hidden="1" customWidth="1"/>
    <col min="11270" max="11511" width="11.42578125" style="72"/>
    <col min="11512" max="11512" width="24.140625" style="72" customWidth="1"/>
    <col min="11513" max="11513" width="16.7109375" style="72" customWidth="1"/>
    <col min="11514" max="11514" width="15.7109375" style="72" customWidth="1"/>
    <col min="11515" max="11515" width="16.42578125" style="72" customWidth="1"/>
    <col min="11516" max="11516" width="17.140625" style="72" customWidth="1"/>
    <col min="11517" max="11517" width="18.42578125" style="72" customWidth="1"/>
    <col min="11518" max="11518" width="24.5703125" style="72" customWidth="1"/>
    <col min="11519" max="11519" width="20.7109375" style="72" customWidth="1"/>
    <col min="11520" max="11520" width="16" style="72" customWidth="1"/>
    <col min="11521" max="11521" width="19.5703125" style="72" bestFit="1" customWidth="1"/>
    <col min="11522" max="11522" width="16.28515625" style="72" customWidth="1"/>
    <col min="11523" max="11525" width="0" style="72" hidden="1" customWidth="1"/>
    <col min="11526" max="11767" width="11.42578125" style="72"/>
    <col min="11768" max="11768" width="24.140625" style="72" customWidth="1"/>
    <col min="11769" max="11769" width="16.7109375" style="72" customWidth="1"/>
    <col min="11770" max="11770" width="15.7109375" style="72" customWidth="1"/>
    <col min="11771" max="11771" width="16.42578125" style="72" customWidth="1"/>
    <col min="11772" max="11772" width="17.140625" style="72" customWidth="1"/>
    <col min="11773" max="11773" width="18.42578125" style="72" customWidth="1"/>
    <col min="11774" max="11774" width="24.5703125" style="72" customWidth="1"/>
    <col min="11775" max="11775" width="20.7109375" style="72" customWidth="1"/>
    <col min="11776" max="11776" width="16" style="72" customWidth="1"/>
    <col min="11777" max="11777" width="19.5703125" style="72" bestFit="1" customWidth="1"/>
    <col min="11778" max="11778" width="16.28515625" style="72" customWidth="1"/>
    <col min="11779" max="11781" width="0" style="72" hidden="1" customWidth="1"/>
    <col min="11782" max="12023" width="11.42578125" style="72"/>
    <col min="12024" max="12024" width="24.140625" style="72" customWidth="1"/>
    <col min="12025" max="12025" width="16.7109375" style="72" customWidth="1"/>
    <col min="12026" max="12026" width="15.7109375" style="72" customWidth="1"/>
    <col min="12027" max="12027" width="16.42578125" style="72" customWidth="1"/>
    <col min="12028" max="12028" width="17.140625" style="72" customWidth="1"/>
    <col min="12029" max="12029" width="18.42578125" style="72" customWidth="1"/>
    <col min="12030" max="12030" width="24.5703125" style="72" customWidth="1"/>
    <col min="12031" max="12031" width="20.7109375" style="72" customWidth="1"/>
    <col min="12032" max="12032" width="16" style="72" customWidth="1"/>
    <col min="12033" max="12033" width="19.5703125" style="72" bestFit="1" customWidth="1"/>
    <col min="12034" max="12034" width="16.28515625" style="72" customWidth="1"/>
    <col min="12035" max="12037" width="0" style="72" hidden="1" customWidth="1"/>
    <col min="12038" max="12279" width="11.42578125" style="72"/>
    <col min="12280" max="12280" width="24.140625" style="72" customWidth="1"/>
    <col min="12281" max="12281" width="16.7109375" style="72" customWidth="1"/>
    <col min="12282" max="12282" width="15.7109375" style="72" customWidth="1"/>
    <col min="12283" max="12283" width="16.42578125" style="72" customWidth="1"/>
    <col min="12284" max="12284" width="17.140625" style="72" customWidth="1"/>
    <col min="12285" max="12285" width="18.42578125" style="72" customWidth="1"/>
    <col min="12286" max="12286" width="24.5703125" style="72" customWidth="1"/>
    <col min="12287" max="12287" width="20.7109375" style="72" customWidth="1"/>
    <col min="12288" max="12288" width="16" style="72" customWidth="1"/>
    <col min="12289" max="12289" width="19.5703125" style="72" bestFit="1" customWidth="1"/>
    <col min="12290" max="12290" width="16.28515625" style="72" customWidth="1"/>
    <col min="12291" max="12293" width="0" style="72" hidden="1" customWidth="1"/>
    <col min="12294" max="12535" width="11.42578125" style="72"/>
    <col min="12536" max="12536" width="24.140625" style="72" customWidth="1"/>
    <col min="12537" max="12537" width="16.7109375" style="72" customWidth="1"/>
    <col min="12538" max="12538" width="15.7109375" style="72" customWidth="1"/>
    <col min="12539" max="12539" width="16.42578125" style="72" customWidth="1"/>
    <col min="12540" max="12540" width="17.140625" style="72" customWidth="1"/>
    <col min="12541" max="12541" width="18.42578125" style="72" customWidth="1"/>
    <col min="12542" max="12542" width="24.5703125" style="72" customWidth="1"/>
    <col min="12543" max="12543" width="20.7109375" style="72" customWidth="1"/>
    <col min="12544" max="12544" width="16" style="72" customWidth="1"/>
    <col min="12545" max="12545" width="19.5703125" style="72" bestFit="1" customWidth="1"/>
    <col min="12546" max="12546" width="16.28515625" style="72" customWidth="1"/>
    <col min="12547" max="12549" width="0" style="72" hidden="1" customWidth="1"/>
    <col min="12550" max="12791" width="11.42578125" style="72"/>
    <col min="12792" max="12792" width="24.140625" style="72" customWidth="1"/>
    <col min="12793" max="12793" width="16.7109375" style="72" customWidth="1"/>
    <col min="12794" max="12794" width="15.7109375" style="72" customWidth="1"/>
    <col min="12795" max="12795" width="16.42578125" style="72" customWidth="1"/>
    <col min="12796" max="12796" width="17.140625" style="72" customWidth="1"/>
    <col min="12797" max="12797" width="18.42578125" style="72" customWidth="1"/>
    <col min="12798" max="12798" width="24.5703125" style="72" customWidth="1"/>
    <col min="12799" max="12799" width="20.7109375" style="72" customWidth="1"/>
    <col min="12800" max="12800" width="16" style="72" customWidth="1"/>
    <col min="12801" max="12801" width="19.5703125" style="72" bestFit="1" customWidth="1"/>
    <col min="12802" max="12802" width="16.28515625" style="72" customWidth="1"/>
    <col min="12803" max="12805" width="0" style="72" hidden="1" customWidth="1"/>
    <col min="12806" max="13047" width="11.42578125" style="72"/>
    <col min="13048" max="13048" width="24.140625" style="72" customWidth="1"/>
    <col min="13049" max="13049" width="16.7109375" style="72" customWidth="1"/>
    <col min="13050" max="13050" width="15.7109375" style="72" customWidth="1"/>
    <col min="13051" max="13051" width="16.42578125" style="72" customWidth="1"/>
    <col min="13052" max="13052" width="17.140625" style="72" customWidth="1"/>
    <col min="13053" max="13053" width="18.42578125" style="72" customWidth="1"/>
    <col min="13054" max="13054" width="24.5703125" style="72" customWidth="1"/>
    <col min="13055" max="13055" width="20.7109375" style="72" customWidth="1"/>
    <col min="13056" max="13056" width="16" style="72" customWidth="1"/>
    <col min="13057" max="13057" width="19.5703125" style="72" bestFit="1" customWidth="1"/>
    <col min="13058" max="13058" width="16.28515625" style="72" customWidth="1"/>
    <col min="13059" max="13061" width="0" style="72" hidden="1" customWidth="1"/>
    <col min="13062" max="13303" width="11.42578125" style="72"/>
    <col min="13304" max="13304" width="24.140625" style="72" customWidth="1"/>
    <col min="13305" max="13305" width="16.7109375" style="72" customWidth="1"/>
    <col min="13306" max="13306" width="15.7109375" style="72" customWidth="1"/>
    <col min="13307" max="13307" width="16.42578125" style="72" customWidth="1"/>
    <col min="13308" max="13308" width="17.140625" style="72" customWidth="1"/>
    <col min="13309" max="13309" width="18.42578125" style="72" customWidth="1"/>
    <col min="13310" max="13310" width="24.5703125" style="72" customWidth="1"/>
    <col min="13311" max="13311" width="20.7109375" style="72" customWidth="1"/>
    <col min="13312" max="13312" width="16" style="72" customWidth="1"/>
    <col min="13313" max="13313" width="19.5703125" style="72" bestFit="1" customWidth="1"/>
    <col min="13314" max="13314" width="16.28515625" style="72" customWidth="1"/>
    <col min="13315" max="13317" width="0" style="72" hidden="1" customWidth="1"/>
    <col min="13318" max="13559" width="11.42578125" style="72"/>
    <col min="13560" max="13560" width="24.140625" style="72" customWidth="1"/>
    <col min="13561" max="13561" width="16.7109375" style="72" customWidth="1"/>
    <col min="13562" max="13562" width="15.7109375" style="72" customWidth="1"/>
    <col min="13563" max="13563" width="16.42578125" style="72" customWidth="1"/>
    <col min="13564" max="13564" width="17.140625" style="72" customWidth="1"/>
    <col min="13565" max="13565" width="18.42578125" style="72" customWidth="1"/>
    <col min="13566" max="13566" width="24.5703125" style="72" customWidth="1"/>
    <col min="13567" max="13567" width="20.7109375" style="72" customWidth="1"/>
    <col min="13568" max="13568" width="16" style="72" customWidth="1"/>
    <col min="13569" max="13569" width="19.5703125" style="72" bestFit="1" customWidth="1"/>
    <col min="13570" max="13570" width="16.28515625" style="72" customWidth="1"/>
    <col min="13571" max="13573" width="0" style="72" hidden="1" customWidth="1"/>
    <col min="13574" max="13815" width="11.42578125" style="72"/>
    <col min="13816" max="13816" width="24.140625" style="72" customWidth="1"/>
    <col min="13817" max="13817" width="16.7109375" style="72" customWidth="1"/>
    <col min="13818" max="13818" width="15.7109375" style="72" customWidth="1"/>
    <col min="13819" max="13819" width="16.42578125" style="72" customWidth="1"/>
    <col min="13820" max="13820" width="17.140625" style="72" customWidth="1"/>
    <col min="13821" max="13821" width="18.42578125" style="72" customWidth="1"/>
    <col min="13822" max="13822" width="24.5703125" style="72" customWidth="1"/>
    <col min="13823" max="13823" width="20.7109375" style="72" customWidth="1"/>
    <col min="13824" max="13824" width="16" style="72" customWidth="1"/>
    <col min="13825" max="13825" width="19.5703125" style="72" bestFit="1" customWidth="1"/>
    <col min="13826" max="13826" width="16.28515625" style="72" customWidth="1"/>
    <col min="13827" max="13829" width="0" style="72" hidden="1" customWidth="1"/>
    <col min="13830" max="14071" width="11.42578125" style="72"/>
    <col min="14072" max="14072" width="24.140625" style="72" customWidth="1"/>
    <col min="14073" max="14073" width="16.7109375" style="72" customWidth="1"/>
    <col min="14074" max="14074" width="15.7109375" style="72" customWidth="1"/>
    <col min="14075" max="14075" width="16.42578125" style="72" customWidth="1"/>
    <col min="14076" max="14076" width="17.140625" style="72" customWidth="1"/>
    <col min="14077" max="14077" width="18.42578125" style="72" customWidth="1"/>
    <col min="14078" max="14078" width="24.5703125" style="72" customWidth="1"/>
    <col min="14079" max="14079" width="20.7109375" style="72" customWidth="1"/>
    <col min="14080" max="14080" width="16" style="72" customWidth="1"/>
    <col min="14081" max="14081" width="19.5703125" style="72" bestFit="1" customWidth="1"/>
    <col min="14082" max="14082" width="16.28515625" style="72" customWidth="1"/>
    <col min="14083" max="14085" width="0" style="72" hidden="1" customWidth="1"/>
    <col min="14086" max="14327" width="11.42578125" style="72"/>
    <col min="14328" max="14328" width="24.140625" style="72" customWidth="1"/>
    <col min="14329" max="14329" width="16.7109375" style="72" customWidth="1"/>
    <col min="14330" max="14330" width="15.7109375" style="72" customWidth="1"/>
    <col min="14331" max="14331" width="16.42578125" style="72" customWidth="1"/>
    <col min="14332" max="14332" width="17.140625" style="72" customWidth="1"/>
    <col min="14333" max="14333" width="18.42578125" style="72" customWidth="1"/>
    <col min="14334" max="14334" width="24.5703125" style="72" customWidth="1"/>
    <col min="14335" max="14335" width="20.7109375" style="72" customWidth="1"/>
    <col min="14336" max="14336" width="16" style="72" customWidth="1"/>
    <col min="14337" max="14337" width="19.5703125" style="72" bestFit="1" customWidth="1"/>
    <col min="14338" max="14338" width="16.28515625" style="72" customWidth="1"/>
    <col min="14339" max="14341" width="0" style="72" hidden="1" customWidth="1"/>
    <col min="14342" max="14583" width="11.42578125" style="72"/>
    <col min="14584" max="14584" width="24.140625" style="72" customWidth="1"/>
    <col min="14585" max="14585" width="16.7109375" style="72" customWidth="1"/>
    <col min="14586" max="14586" width="15.7109375" style="72" customWidth="1"/>
    <col min="14587" max="14587" width="16.42578125" style="72" customWidth="1"/>
    <col min="14588" max="14588" width="17.140625" style="72" customWidth="1"/>
    <col min="14589" max="14589" width="18.42578125" style="72" customWidth="1"/>
    <col min="14590" max="14590" width="24.5703125" style="72" customWidth="1"/>
    <col min="14591" max="14591" width="20.7109375" style="72" customWidth="1"/>
    <col min="14592" max="14592" width="16" style="72" customWidth="1"/>
    <col min="14593" max="14593" width="19.5703125" style="72" bestFit="1" customWidth="1"/>
    <col min="14594" max="14594" width="16.28515625" style="72" customWidth="1"/>
    <col min="14595" max="14597" width="0" style="72" hidden="1" customWidth="1"/>
    <col min="14598" max="14839" width="11.42578125" style="72"/>
    <col min="14840" max="14840" width="24.140625" style="72" customWidth="1"/>
    <col min="14841" max="14841" width="16.7109375" style="72" customWidth="1"/>
    <col min="14842" max="14842" width="15.7109375" style="72" customWidth="1"/>
    <col min="14843" max="14843" width="16.42578125" style="72" customWidth="1"/>
    <col min="14844" max="14844" width="17.140625" style="72" customWidth="1"/>
    <col min="14845" max="14845" width="18.42578125" style="72" customWidth="1"/>
    <col min="14846" max="14846" width="24.5703125" style="72" customWidth="1"/>
    <col min="14847" max="14847" width="20.7109375" style="72" customWidth="1"/>
    <col min="14848" max="14848" width="16" style="72" customWidth="1"/>
    <col min="14849" max="14849" width="19.5703125" style="72" bestFit="1" customWidth="1"/>
    <col min="14850" max="14850" width="16.28515625" style="72" customWidth="1"/>
    <col min="14851" max="14853" width="0" style="72" hidden="1" customWidth="1"/>
    <col min="14854" max="15095" width="11.42578125" style="72"/>
    <col min="15096" max="15096" width="24.140625" style="72" customWidth="1"/>
    <col min="15097" max="15097" width="16.7109375" style="72" customWidth="1"/>
    <col min="15098" max="15098" width="15.7109375" style="72" customWidth="1"/>
    <col min="15099" max="15099" width="16.42578125" style="72" customWidth="1"/>
    <col min="15100" max="15100" width="17.140625" style="72" customWidth="1"/>
    <col min="15101" max="15101" width="18.42578125" style="72" customWidth="1"/>
    <col min="15102" max="15102" width="24.5703125" style="72" customWidth="1"/>
    <col min="15103" max="15103" width="20.7109375" style="72" customWidth="1"/>
    <col min="15104" max="15104" width="16" style="72" customWidth="1"/>
    <col min="15105" max="15105" width="19.5703125" style="72" bestFit="1" customWidth="1"/>
    <col min="15106" max="15106" width="16.28515625" style="72" customWidth="1"/>
    <col min="15107" max="15109" width="0" style="72" hidden="1" customWidth="1"/>
    <col min="15110" max="15351" width="11.42578125" style="72"/>
    <col min="15352" max="15352" width="24.140625" style="72" customWidth="1"/>
    <col min="15353" max="15353" width="16.7109375" style="72" customWidth="1"/>
    <col min="15354" max="15354" width="15.7109375" style="72" customWidth="1"/>
    <col min="15355" max="15355" width="16.42578125" style="72" customWidth="1"/>
    <col min="15356" max="15356" width="17.140625" style="72" customWidth="1"/>
    <col min="15357" max="15357" width="18.42578125" style="72" customWidth="1"/>
    <col min="15358" max="15358" width="24.5703125" style="72" customWidth="1"/>
    <col min="15359" max="15359" width="20.7109375" style="72" customWidth="1"/>
    <col min="15360" max="15360" width="16" style="72" customWidth="1"/>
    <col min="15361" max="15361" width="19.5703125" style="72" bestFit="1" customWidth="1"/>
    <col min="15362" max="15362" width="16.28515625" style="72" customWidth="1"/>
    <col min="15363" max="15365" width="0" style="72" hidden="1" customWidth="1"/>
    <col min="15366" max="15607" width="11.42578125" style="72"/>
    <col min="15608" max="15608" width="24.140625" style="72" customWidth="1"/>
    <col min="15609" max="15609" width="16.7109375" style="72" customWidth="1"/>
    <col min="15610" max="15610" width="15.7109375" style="72" customWidth="1"/>
    <col min="15611" max="15611" width="16.42578125" style="72" customWidth="1"/>
    <col min="15612" max="15612" width="17.140625" style="72" customWidth="1"/>
    <col min="15613" max="15613" width="18.42578125" style="72" customWidth="1"/>
    <col min="15614" max="15614" width="24.5703125" style="72" customWidth="1"/>
    <col min="15615" max="15615" width="20.7109375" style="72" customWidth="1"/>
    <col min="15616" max="15616" width="16" style="72" customWidth="1"/>
    <col min="15617" max="15617" width="19.5703125" style="72" bestFit="1" customWidth="1"/>
    <col min="15618" max="15618" width="16.28515625" style="72" customWidth="1"/>
    <col min="15619" max="15621" width="0" style="72" hidden="1" customWidth="1"/>
    <col min="15622" max="15863" width="11.42578125" style="72"/>
    <col min="15864" max="15864" width="24.140625" style="72" customWidth="1"/>
    <col min="15865" max="15865" width="16.7109375" style="72" customWidth="1"/>
    <col min="15866" max="15866" width="15.7109375" style="72" customWidth="1"/>
    <col min="15867" max="15867" width="16.42578125" style="72" customWidth="1"/>
    <col min="15868" max="15868" width="17.140625" style="72" customWidth="1"/>
    <col min="15869" max="15869" width="18.42578125" style="72" customWidth="1"/>
    <col min="15870" max="15870" width="24.5703125" style="72" customWidth="1"/>
    <col min="15871" max="15871" width="20.7109375" style="72" customWidth="1"/>
    <col min="15872" max="15872" width="16" style="72" customWidth="1"/>
    <col min="15873" max="15873" width="19.5703125" style="72" bestFit="1" customWidth="1"/>
    <col min="15874" max="15874" width="16.28515625" style="72" customWidth="1"/>
    <col min="15875" max="15877" width="0" style="72" hidden="1" customWidth="1"/>
    <col min="15878" max="16119" width="11.42578125" style="72"/>
    <col min="16120" max="16120" width="24.140625" style="72" customWidth="1"/>
    <col min="16121" max="16121" width="16.7109375" style="72" customWidth="1"/>
    <col min="16122" max="16122" width="15.7109375" style="72" customWidth="1"/>
    <col min="16123" max="16123" width="16.42578125" style="72" customWidth="1"/>
    <col min="16124" max="16124" width="17.140625" style="72" customWidth="1"/>
    <col min="16125" max="16125" width="18.42578125" style="72" customWidth="1"/>
    <col min="16126" max="16126" width="24.5703125" style="72" customWidth="1"/>
    <col min="16127" max="16127" width="20.7109375" style="72" customWidth="1"/>
    <col min="16128" max="16128" width="16" style="72" customWidth="1"/>
    <col min="16129" max="16129" width="19.5703125" style="72" bestFit="1" customWidth="1"/>
    <col min="16130" max="16130" width="16.28515625" style="72" customWidth="1"/>
    <col min="16131" max="16133" width="0" style="72" hidden="1" customWidth="1"/>
    <col min="16134" max="16384" width="11.42578125" style="72"/>
  </cols>
  <sheetData>
    <row r="2" spans="2:14" x14ac:dyDescent="0.2">
      <c r="G2" s="87"/>
    </row>
    <row r="3" spans="2:14" ht="15.75" x14ac:dyDescent="0.25">
      <c r="B3" s="258" t="s">
        <v>349</v>
      </c>
    </row>
    <row r="4" spans="2:14" ht="7.5" customHeight="1" x14ac:dyDescent="0.2">
      <c r="B4" s="259"/>
    </row>
    <row r="5" spans="2:14" x14ac:dyDescent="0.2">
      <c r="B5" s="27" t="s">
        <v>776</v>
      </c>
    </row>
    <row r="6" spans="2:14" ht="15" thickBot="1" x14ac:dyDescent="0.25"/>
    <row r="7" spans="2:14" s="258" customFormat="1" ht="16.5" thickBot="1" x14ac:dyDescent="0.3">
      <c r="B7" s="849" t="s">
        <v>307</v>
      </c>
      <c r="C7" s="851" t="s">
        <v>350</v>
      </c>
      <c r="D7" s="852"/>
      <c r="E7" s="852"/>
      <c r="F7" s="852"/>
      <c r="G7" s="853"/>
      <c r="H7" s="429" t="s">
        <v>351</v>
      </c>
      <c r="I7" s="429"/>
      <c r="J7" s="429"/>
      <c r="K7" s="429"/>
      <c r="L7" s="430"/>
    </row>
    <row r="8" spans="2:14" s="259" customFormat="1" ht="26.25" thickBot="1" x14ac:dyDescent="0.25">
      <c r="B8" s="850"/>
      <c r="C8" s="471" t="s">
        <v>352</v>
      </c>
      <c r="D8" s="73" t="s">
        <v>353</v>
      </c>
      <c r="E8" s="73" t="s">
        <v>354</v>
      </c>
      <c r="F8" s="471" t="s">
        <v>355</v>
      </c>
      <c r="G8" s="432" t="s">
        <v>356</v>
      </c>
      <c r="H8" s="471" t="s">
        <v>357</v>
      </c>
      <c r="I8" s="73" t="s">
        <v>353</v>
      </c>
      <c r="J8" s="471" t="s">
        <v>354</v>
      </c>
      <c r="K8" s="432" t="s">
        <v>358</v>
      </c>
      <c r="L8" s="432" t="s">
        <v>359</v>
      </c>
    </row>
    <row r="9" spans="2:14" s="27" customFormat="1" ht="12.75" x14ac:dyDescent="0.2">
      <c r="B9" s="433" t="s">
        <v>360</v>
      </c>
      <c r="C9" s="380">
        <v>303580413</v>
      </c>
      <c r="D9" s="375">
        <v>8160612</v>
      </c>
      <c r="E9" s="375">
        <v>0</v>
      </c>
      <c r="F9" s="375">
        <v>0</v>
      </c>
      <c r="G9" s="375">
        <v>311741025</v>
      </c>
      <c r="H9" s="375">
        <v>210877868</v>
      </c>
      <c r="I9" s="375">
        <v>18975159</v>
      </c>
      <c r="J9" s="375">
        <v>0</v>
      </c>
      <c r="K9" s="375">
        <v>229853027</v>
      </c>
      <c r="L9" s="375">
        <v>81887998</v>
      </c>
      <c r="N9" s="87"/>
    </row>
    <row r="10" spans="2:14" s="27" customFormat="1" ht="12.75" x14ac:dyDescent="0.2">
      <c r="B10" s="434" t="s">
        <v>361</v>
      </c>
      <c r="C10" s="80">
        <v>333366733</v>
      </c>
      <c r="D10" s="229">
        <v>26031432</v>
      </c>
      <c r="E10" s="229">
        <v>0</v>
      </c>
      <c r="F10" s="229">
        <v>0</v>
      </c>
      <c r="G10" s="229">
        <v>359398165</v>
      </c>
      <c r="H10" s="229">
        <v>259531751</v>
      </c>
      <c r="I10" s="229">
        <v>10046493</v>
      </c>
      <c r="J10" s="229">
        <v>0</v>
      </c>
      <c r="K10" s="229">
        <v>269578244</v>
      </c>
      <c r="L10" s="229">
        <v>89819921</v>
      </c>
      <c r="N10" s="87"/>
    </row>
    <row r="11" spans="2:14" s="27" customFormat="1" ht="12.75" x14ac:dyDescent="0.2">
      <c r="B11" s="434" t="s">
        <v>362</v>
      </c>
      <c r="C11" s="80">
        <v>4112727</v>
      </c>
      <c r="D11" s="229">
        <v>30706502</v>
      </c>
      <c r="E11" s="229">
        <v>0</v>
      </c>
      <c r="F11" s="229">
        <v>0</v>
      </c>
      <c r="G11" s="229">
        <v>34819229</v>
      </c>
      <c r="H11" s="229">
        <v>740291</v>
      </c>
      <c r="I11" s="229">
        <v>555219</v>
      </c>
      <c r="J11" s="229">
        <v>0</v>
      </c>
      <c r="K11" s="229">
        <v>1295510</v>
      </c>
      <c r="L11" s="229">
        <v>33523719</v>
      </c>
      <c r="N11" s="87"/>
    </row>
    <row r="12" spans="2:14" s="27" customFormat="1" ht="12.75" x14ac:dyDescent="0.2">
      <c r="B12" s="434" t="s">
        <v>363</v>
      </c>
      <c r="C12" s="80">
        <v>0</v>
      </c>
      <c r="D12" s="229">
        <v>0</v>
      </c>
      <c r="E12" s="229">
        <v>0</v>
      </c>
      <c r="F12" s="229">
        <v>0</v>
      </c>
      <c r="G12" s="229">
        <v>0</v>
      </c>
      <c r="H12" s="229">
        <v>0</v>
      </c>
      <c r="I12" s="229">
        <v>0</v>
      </c>
      <c r="J12" s="229">
        <v>0</v>
      </c>
      <c r="K12" s="229">
        <v>0</v>
      </c>
      <c r="L12" s="229">
        <v>0</v>
      </c>
      <c r="N12" s="87"/>
    </row>
    <row r="13" spans="2:14" s="27" customFormat="1" ht="12.75" x14ac:dyDescent="0.2">
      <c r="B13" s="434" t="s">
        <v>364</v>
      </c>
      <c r="C13" s="80">
        <v>0</v>
      </c>
      <c r="D13" s="229">
        <v>0</v>
      </c>
      <c r="E13" s="229">
        <v>0</v>
      </c>
      <c r="F13" s="229">
        <v>0</v>
      </c>
      <c r="G13" s="229">
        <v>0</v>
      </c>
      <c r="H13" s="229">
        <v>0</v>
      </c>
      <c r="I13" s="229">
        <v>0</v>
      </c>
      <c r="J13" s="229">
        <v>0</v>
      </c>
      <c r="K13" s="229">
        <v>0</v>
      </c>
      <c r="L13" s="229">
        <v>0</v>
      </c>
      <c r="N13" s="87"/>
    </row>
    <row r="14" spans="2:14" s="27" customFormat="1" ht="13.5" thickBot="1" x14ac:dyDescent="0.25">
      <c r="B14" s="435" t="s">
        <v>365</v>
      </c>
      <c r="C14" s="279">
        <v>181191422</v>
      </c>
      <c r="D14" s="378">
        <v>0</v>
      </c>
      <c r="E14" s="378">
        <v>0</v>
      </c>
      <c r="F14" s="378">
        <v>0</v>
      </c>
      <c r="G14" s="378">
        <v>181191422</v>
      </c>
      <c r="H14" s="378">
        <v>131483417</v>
      </c>
      <c r="I14" s="378">
        <v>11328486</v>
      </c>
      <c r="J14" s="378">
        <v>0</v>
      </c>
      <c r="K14" s="378">
        <v>142811903</v>
      </c>
      <c r="L14" s="378">
        <v>38379519</v>
      </c>
      <c r="N14" s="87"/>
    </row>
    <row r="15" spans="2:14" s="259" customFormat="1" ht="13.5" thickBot="1" x14ac:dyDescent="0.25">
      <c r="B15" s="426" t="s">
        <v>366</v>
      </c>
      <c r="C15" s="427">
        <v>822251295</v>
      </c>
      <c r="D15" s="427">
        <v>64898546</v>
      </c>
      <c r="E15" s="427">
        <v>0</v>
      </c>
      <c r="F15" s="427">
        <v>0</v>
      </c>
      <c r="G15" s="427">
        <v>887149841</v>
      </c>
      <c r="H15" s="427">
        <v>602633327</v>
      </c>
      <c r="I15" s="427">
        <v>40905360</v>
      </c>
      <c r="J15" s="427">
        <v>0</v>
      </c>
      <c r="K15" s="427">
        <v>643538684</v>
      </c>
      <c r="L15" s="428">
        <v>243611157</v>
      </c>
      <c r="M15" s="232"/>
    </row>
    <row r="16" spans="2:14" s="27" customFormat="1" ht="13.5" thickBot="1" x14ac:dyDescent="0.25">
      <c r="B16" s="431" t="s">
        <v>367</v>
      </c>
      <c r="C16" s="22">
        <v>778460438</v>
      </c>
      <c r="D16" s="22">
        <v>43790857</v>
      </c>
      <c r="E16" s="22">
        <v>0</v>
      </c>
      <c r="F16" s="22">
        <v>0</v>
      </c>
      <c r="G16" s="22">
        <v>822251295</v>
      </c>
      <c r="H16" s="22">
        <v>548092844</v>
      </c>
      <c r="I16" s="22">
        <v>54540480</v>
      </c>
      <c r="J16" s="22">
        <v>0</v>
      </c>
      <c r="K16" s="22">
        <v>602633324</v>
      </c>
      <c r="L16" s="23">
        <v>219617971</v>
      </c>
    </row>
    <row r="17" spans="2:12" x14ac:dyDescent="0.2">
      <c r="C17" s="138"/>
      <c r="D17" s="138"/>
      <c r="E17" s="138"/>
      <c r="F17" s="138"/>
      <c r="G17" s="138"/>
      <c r="H17" s="138"/>
      <c r="I17" s="138"/>
      <c r="J17" s="138"/>
      <c r="K17" s="138"/>
      <c r="L17" s="138"/>
    </row>
    <row r="18" spans="2:12" x14ac:dyDescent="0.2">
      <c r="C18" s="138"/>
      <c r="D18" s="138"/>
      <c r="E18" s="138"/>
      <c r="F18" s="138"/>
      <c r="G18" s="138"/>
      <c r="H18" s="138"/>
      <c r="I18" s="138"/>
      <c r="J18" s="138"/>
      <c r="K18" s="138"/>
      <c r="L18" s="138"/>
    </row>
    <row r="19" spans="2:12" x14ac:dyDescent="0.2">
      <c r="D19" s="87"/>
      <c r="E19" s="233"/>
      <c r="F19" s="138"/>
      <c r="G19" s="87"/>
      <c r="H19" s="138"/>
      <c r="I19" s="138"/>
      <c r="J19" s="138"/>
      <c r="L19" s="138"/>
    </row>
    <row r="20" spans="2:12" ht="15.75" x14ac:dyDescent="0.25">
      <c r="B20" s="260" t="s">
        <v>368</v>
      </c>
      <c r="E20" s="138"/>
      <c r="F20" s="138"/>
      <c r="G20" s="138"/>
    </row>
    <row r="21" spans="2:12" ht="15.75" x14ac:dyDescent="0.25">
      <c r="B21" s="271" t="s">
        <v>778</v>
      </c>
      <c r="G21" s="138"/>
      <c r="H21" s="258" t="s">
        <v>369</v>
      </c>
    </row>
    <row r="22" spans="2:12" ht="15" thickBot="1" x14ac:dyDescent="0.25">
      <c r="H22" s="72" t="s">
        <v>703</v>
      </c>
    </row>
    <row r="23" spans="2:12" ht="30.75" thickBot="1" x14ac:dyDescent="0.25">
      <c r="B23" s="73" t="s">
        <v>228</v>
      </c>
      <c r="C23" s="455" t="s">
        <v>370</v>
      </c>
      <c r="D23" s="73" t="s">
        <v>371</v>
      </c>
      <c r="E23" s="432" t="s">
        <v>372</v>
      </c>
      <c r="F23" s="456" t="s">
        <v>373</v>
      </c>
      <c r="H23" s="560" t="s">
        <v>374</v>
      </c>
      <c r="I23" s="560" t="s">
        <v>321</v>
      </c>
      <c r="J23" s="559" t="s">
        <v>322</v>
      </c>
    </row>
    <row r="24" spans="2:12" x14ac:dyDescent="0.2">
      <c r="B24" s="326" t="s">
        <v>747</v>
      </c>
      <c r="C24" s="228">
        <v>456610724</v>
      </c>
      <c r="D24" s="228">
        <v>380282897</v>
      </c>
      <c r="E24" s="228">
        <v>-677908988</v>
      </c>
      <c r="F24" s="318">
        <v>158984633</v>
      </c>
      <c r="H24" s="379" t="s">
        <v>682</v>
      </c>
      <c r="I24" s="441">
        <v>486622373</v>
      </c>
      <c r="J24" s="442">
        <v>0</v>
      </c>
      <c r="K24" s="280"/>
    </row>
    <row r="25" spans="2:12" ht="15" thickBot="1" x14ac:dyDescent="0.25">
      <c r="B25" s="436"/>
      <c r="C25" s="437"/>
      <c r="D25" s="437"/>
      <c r="E25" s="437"/>
      <c r="F25" s="438"/>
      <c r="H25" s="376" t="s">
        <v>637</v>
      </c>
      <c r="I25" s="99">
        <v>4584241636</v>
      </c>
      <c r="J25" s="443">
        <v>0</v>
      </c>
      <c r="K25" s="280"/>
    </row>
    <row r="26" spans="2:12" ht="15.75" thickBot="1" x14ac:dyDescent="0.3">
      <c r="B26" s="263" t="s">
        <v>327</v>
      </c>
      <c r="C26" s="264">
        <v>456610724</v>
      </c>
      <c r="D26" s="264">
        <v>380282897</v>
      </c>
      <c r="E26" s="264">
        <v>-677908988</v>
      </c>
      <c r="F26" s="265">
        <v>158981633</v>
      </c>
      <c r="H26" s="376" t="s">
        <v>518</v>
      </c>
      <c r="I26" s="99">
        <v>5043132799</v>
      </c>
      <c r="J26" s="443">
        <v>0</v>
      </c>
      <c r="K26" s="280"/>
    </row>
    <row r="27" spans="2:12" ht="15.75" thickBot="1" x14ac:dyDescent="0.3">
      <c r="B27" s="266"/>
      <c r="C27" s="267"/>
      <c r="D27" s="267"/>
      <c r="E27" s="267"/>
      <c r="F27" s="268"/>
      <c r="H27" s="376" t="s">
        <v>649</v>
      </c>
      <c r="I27" s="99">
        <v>9500000000</v>
      </c>
      <c r="J27" s="443">
        <v>0</v>
      </c>
      <c r="K27" s="280"/>
    </row>
    <row r="28" spans="2:12" ht="15" thickBot="1" x14ac:dyDescent="0.25">
      <c r="B28" s="373" t="s">
        <v>375</v>
      </c>
      <c r="C28" s="450">
        <v>456610724</v>
      </c>
      <c r="D28" s="450">
        <v>326193010</v>
      </c>
      <c r="E28" s="450">
        <v>-611387522</v>
      </c>
      <c r="F28" s="451">
        <v>171416212</v>
      </c>
      <c r="H28" s="376" t="s">
        <v>519</v>
      </c>
      <c r="I28" s="99">
        <v>2891109656</v>
      </c>
      <c r="J28" s="443">
        <v>0</v>
      </c>
      <c r="K28" s="280"/>
    </row>
    <row r="29" spans="2:12" x14ac:dyDescent="0.2">
      <c r="B29" s="187"/>
      <c r="C29" s="270"/>
      <c r="D29" s="270"/>
      <c r="E29" s="270"/>
      <c r="F29" s="270"/>
      <c r="H29" s="376" t="s">
        <v>650</v>
      </c>
      <c r="I29" s="99">
        <v>6885644224</v>
      </c>
      <c r="J29" s="443">
        <v>0</v>
      </c>
      <c r="K29" s="280"/>
    </row>
    <row r="30" spans="2:12" x14ac:dyDescent="0.2">
      <c r="B30" s="187"/>
      <c r="C30" s="270"/>
      <c r="D30" s="270"/>
      <c r="E30" s="270"/>
      <c r="F30" s="270"/>
      <c r="H30" s="376" t="s">
        <v>376</v>
      </c>
      <c r="I30" s="99">
        <v>16402630</v>
      </c>
      <c r="J30" s="443">
        <v>0</v>
      </c>
      <c r="K30" s="280"/>
    </row>
    <row r="31" spans="2:12" x14ac:dyDescent="0.2">
      <c r="B31" s="187"/>
      <c r="C31" s="270"/>
      <c r="D31" s="270"/>
      <c r="E31" s="270"/>
      <c r="F31" s="270"/>
      <c r="H31" s="376" t="s">
        <v>378</v>
      </c>
      <c r="I31" s="99">
        <v>953722376</v>
      </c>
      <c r="J31" s="443">
        <v>0</v>
      </c>
      <c r="K31" s="280"/>
    </row>
    <row r="32" spans="2:12" ht="15" thickBot="1" x14ac:dyDescent="0.25">
      <c r="B32" s="187"/>
      <c r="C32" s="270"/>
      <c r="D32" s="270"/>
      <c r="E32" s="270"/>
      <c r="F32" s="270"/>
      <c r="H32" s="377" t="s">
        <v>379</v>
      </c>
      <c r="I32" s="444">
        <v>1522050680</v>
      </c>
      <c r="J32" s="273">
        <v>0</v>
      </c>
      <c r="K32" s="280"/>
    </row>
    <row r="33" spans="2:12" ht="16.5" thickBot="1" x14ac:dyDescent="0.3">
      <c r="B33" s="260" t="s">
        <v>377</v>
      </c>
      <c r="C33" s="271"/>
      <c r="H33" s="266" t="s">
        <v>327</v>
      </c>
      <c r="I33" s="439">
        <v>31882926374</v>
      </c>
      <c r="J33" s="440">
        <v>0</v>
      </c>
      <c r="K33" s="280"/>
      <c r="L33" s="138"/>
    </row>
    <row r="34" spans="2:12" ht="16.5" thickBot="1" x14ac:dyDescent="0.3">
      <c r="B34" s="260"/>
      <c r="C34" s="271"/>
      <c r="H34" s="269" t="s">
        <v>328</v>
      </c>
      <c r="I34" s="177">
        <v>19358920661</v>
      </c>
      <c r="J34" s="273">
        <v>0</v>
      </c>
      <c r="K34" s="280"/>
      <c r="L34" s="138"/>
    </row>
    <row r="35" spans="2:12" ht="15.75" thickBot="1" x14ac:dyDescent="0.25">
      <c r="B35" s="856" t="s">
        <v>228</v>
      </c>
      <c r="C35" s="857"/>
      <c r="D35" s="453" t="s">
        <v>321</v>
      </c>
      <c r="E35" s="454" t="s">
        <v>322</v>
      </c>
      <c r="K35" s="280"/>
    </row>
    <row r="36" spans="2:12" x14ac:dyDescent="0.2">
      <c r="B36" s="20" t="s">
        <v>748</v>
      </c>
      <c r="C36" s="78"/>
      <c r="D36" s="229">
        <v>3402741</v>
      </c>
      <c r="E36" s="80">
        <v>0</v>
      </c>
      <c r="K36" s="138"/>
      <c r="L36" s="138"/>
    </row>
    <row r="37" spans="2:12" x14ac:dyDescent="0.2">
      <c r="B37" s="20" t="s">
        <v>749</v>
      </c>
      <c r="C37" s="78"/>
      <c r="D37" s="229">
        <v>0</v>
      </c>
      <c r="E37" s="80">
        <v>0</v>
      </c>
      <c r="K37" s="138"/>
      <c r="L37" s="138"/>
    </row>
    <row r="38" spans="2:12" ht="15.75" x14ac:dyDescent="0.25">
      <c r="B38" s="20" t="s">
        <v>750</v>
      </c>
      <c r="C38" s="78"/>
      <c r="D38" s="229">
        <v>0</v>
      </c>
      <c r="E38" s="80">
        <v>0</v>
      </c>
      <c r="H38" s="258" t="s">
        <v>651</v>
      </c>
    </row>
    <row r="39" spans="2:12" ht="15" x14ac:dyDescent="0.25">
      <c r="B39" s="20" t="s">
        <v>639</v>
      </c>
      <c r="C39" s="78"/>
      <c r="D39" s="229">
        <v>70531277</v>
      </c>
      <c r="E39" s="80">
        <v>0</v>
      </c>
      <c r="H39" s="275"/>
    </row>
    <row r="40" spans="2:12" x14ac:dyDescent="0.2">
      <c r="B40" s="854" t="s">
        <v>253</v>
      </c>
      <c r="C40" s="855"/>
      <c r="D40" s="229">
        <v>34884059</v>
      </c>
      <c r="E40" s="274">
        <v>7684749</v>
      </c>
      <c r="H40" s="72" t="s">
        <v>779</v>
      </c>
    </row>
    <row r="41" spans="2:12" ht="15" thickBot="1" x14ac:dyDescent="0.25">
      <c r="B41" s="20" t="s">
        <v>380</v>
      </c>
      <c r="C41" s="187"/>
      <c r="D41" s="378">
        <v>0</v>
      </c>
      <c r="E41" s="80">
        <v>32410260</v>
      </c>
      <c r="H41" s="276"/>
    </row>
    <row r="42" spans="2:12" ht="30.75" thickBot="1" x14ac:dyDescent="0.25">
      <c r="B42" s="153" t="s">
        <v>327</v>
      </c>
      <c r="C42" s="278"/>
      <c r="D42" s="204">
        <v>108818077</v>
      </c>
      <c r="E42" s="234">
        <v>40095009</v>
      </c>
      <c r="H42" s="445" t="s">
        <v>228</v>
      </c>
      <c r="I42" s="448"/>
      <c r="J42" s="453" t="s">
        <v>321</v>
      </c>
      <c r="K42" s="454" t="s">
        <v>322</v>
      </c>
    </row>
    <row r="43" spans="2:12" ht="15" thickBot="1" x14ac:dyDescent="0.25">
      <c r="B43" s="277" t="s">
        <v>328</v>
      </c>
      <c r="C43" s="278"/>
      <c r="D43" s="22">
        <v>2618906</v>
      </c>
      <c r="E43" s="23">
        <v>109901675.26560001</v>
      </c>
      <c r="H43" s="20" t="s">
        <v>381</v>
      </c>
      <c r="I43" s="78"/>
      <c r="J43" s="229">
        <v>19652764</v>
      </c>
      <c r="K43" s="229">
        <v>0</v>
      </c>
    </row>
    <row r="44" spans="2:12" x14ac:dyDescent="0.2">
      <c r="H44" s="20" t="s">
        <v>382</v>
      </c>
      <c r="I44" s="78"/>
      <c r="J44" s="229">
        <v>0</v>
      </c>
      <c r="K44" s="229">
        <v>0</v>
      </c>
    </row>
    <row r="45" spans="2:12" x14ac:dyDescent="0.2">
      <c r="H45" s="20" t="s">
        <v>383</v>
      </c>
      <c r="I45" s="78"/>
      <c r="J45" s="229">
        <v>96294214</v>
      </c>
      <c r="K45" s="229">
        <v>0</v>
      </c>
    </row>
    <row r="46" spans="2:12" x14ac:dyDescent="0.2">
      <c r="H46" s="20" t="s">
        <v>384</v>
      </c>
      <c r="I46" s="78"/>
      <c r="J46" s="229">
        <v>929415</v>
      </c>
      <c r="K46" s="229">
        <v>0</v>
      </c>
    </row>
    <row r="47" spans="2:12" x14ac:dyDescent="0.2">
      <c r="D47" s="138"/>
      <c r="H47" s="20" t="s">
        <v>385</v>
      </c>
      <c r="I47" s="78"/>
      <c r="J47" s="229">
        <v>0</v>
      </c>
      <c r="K47" s="229">
        <v>0</v>
      </c>
    </row>
    <row r="48" spans="2:12" x14ac:dyDescent="0.2">
      <c r="H48" s="20" t="s">
        <v>381</v>
      </c>
      <c r="I48" s="78"/>
      <c r="J48" s="229">
        <v>0</v>
      </c>
      <c r="K48" s="229">
        <v>0</v>
      </c>
    </row>
    <row r="49" spans="5:12" x14ac:dyDescent="0.2">
      <c r="H49" s="20" t="s">
        <v>386</v>
      </c>
      <c r="I49" s="78"/>
      <c r="J49" s="229">
        <v>2207053</v>
      </c>
      <c r="K49" s="229">
        <v>0</v>
      </c>
    </row>
    <row r="50" spans="5:12" x14ac:dyDescent="0.2">
      <c r="E50" s="138"/>
      <c r="H50" s="20" t="s">
        <v>387</v>
      </c>
      <c r="I50" s="78"/>
      <c r="J50" s="374">
        <v>0</v>
      </c>
      <c r="K50" s="447">
        <v>0</v>
      </c>
    </row>
    <row r="51" spans="5:12" x14ac:dyDescent="0.2">
      <c r="E51" s="27"/>
      <c r="H51" s="20" t="s">
        <v>388</v>
      </c>
      <c r="I51" s="78"/>
      <c r="J51" s="229">
        <v>43158602</v>
      </c>
      <c r="K51" s="229">
        <v>0</v>
      </c>
    </row>
    <row r="52" spans="5:12" x14ac:dyDescent="0.2">
      <c r="E52" s="27"/>
      <c r="H52" s="20" t="s">
        <v>389</v>
      </c>
      <c r="I52" s="78"/>
      <c r="J52" s="229">
        <v>247739585</v>
      </c>
      <c r="K52" s="229">
        <v>0</v>
      </c>
      <c r="L52" s="27"/>
    </row>
    <row r="53" spans="5:12" x14ac:dyDescent="0.2">
      <c r="H53" s="20" t="s">
        <v>390</v>
      </c>
      <c r="I53" s="78"/>
      <c r="J53" s="229">
        <v>0</v>
      </c>
      <c r="K53" s="229">
        <v>0</v>
      </c>
    </row>
    <row r="54" spans="5:12" ht="15" thickBot="1" x14ac:dyDescent="0.25">
      <c r="H54" s="154" t="s">
        <v>391</v>
      </c>
      <c r="I54" s="446"/>
      <c r="J54" s="378">
        <v>0</v>
      </c>
      <c r="K54" s="378">
        <v>0</v>
      </c>
    </row>
    <row r="55" spans="5:12" ht="15" thickBot="1" x14ac:dyDescent="0.25">
      <c r="H55" s="153" t="s">
        <v>327</v>
      </c>
      <c r="I55" s="278"/>
      <c r="J55" s="204">
        <v>409981632</v>
      </c>
      <c r="K55" s="234">
        <v>0</v>
      </c>
      <c r="L55" s="138"/>
    </row>
    <row r="56" spans="5:12" ht="15" thickBot="1" x14ac:dyDescent="0.25">
      <c r="H56" s="277" t="s">
        <v>328</v>
      </c>
      <c r="I56" s="278"/>
      <c r="J56" s="22">
        <v>401873413.62949997</v>
      </c>
      <c r="K56" s="23">
        <v>31005990</v>
      </c>
      <c r="L56" s="138"/>
    </row>
    <row r="57" spans="5:12" x14ac:dyDescent="0.2">
      <c r="H57" s="78"/>
      <c r="I57" s="78"/>
      <c r="J57" s="99"/>
      <c r="K57" s="99"/>
      <c r="L57" s="138"/>
    </row>
    <row r="58" spans="5:12" x14ac:dyDescent="0.2">
      <c r="H58" s="78"/>
      <c r="I58" s="78"/>
      <c r="J58" s="99"/>
      <c r="K58" s="99"/>
    </row>
    <row r="60" spans="5:12" x14ac:dyDescent="0.2">
      <c r="H60" s="752"/>
      <c r="I60" s="752"/>
      <c r="J60" s="752"/>
    </row>
    <row r="67" spans="2:11" s="187" customFormat="1" x14ac:dyDescent="0.2">
      <c r="B67" s="188"/>
      <c r="C67" s="281"/>
      <c r="D67" s="281"/>
      <c r="F67" s="72"/>
      <c r="G67" s="72"/>
      <c r="K67" s="72"/>
    </row>
    <row r="68" spans="2:11" s="187" customFormat="1" x14ac:dyDescent="0.2">
      <c r="B68" s="188"/>
      <c r="C68" s="281"/>
      <c r="D68" s="281"/>
      <c r="F68" s="188"/>
      <c r="G68" s="186"/>
    </row>
    <row r="69" spans="2:11" x14ac:dyDescent="0.2">
      <c r="F69" s="188"/>
      <c r="G69" s="186"/>
      <c r="K69" s="187"/>
    </row>
  </sheetData>
  <mergeCells count="5">
    <mergeCell ref="B7:B8"/>
    <mergeCell ref="C7:G7"/>
    <mergeCell ref="H60:J60"/>
    <mergeCell ref="B40:C40"/>
    <mergeCell ref="B35:C35"/>
  </mergeCells>
  <pageMargins left="0.70866141732283472" right="0.70866141732283472" top="0.74803149606299213" bottom="0.74803149606299213" header="0.31496062992125984" footer="0.31496062992125984"/>
  <pageSetup paperSize="9" scale="5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49"/>
  <sheetViews>
    <sheetView showGridLines="0" workbookViewId="0">
      <selection activeCell="I55" sqref="I55"/>
    </sheetView>
  </sheetViews>
  <sheetFormatPr baseColWidth="10" defaultRowHeight="14.25" x14ac:dyDescent="0.2"/>
  <cols>
    <col min="1" max="1" width="25.140625" style="72" customWidth="1"/>
    <col min="2" max="2" width="14.140625" style="72" bestFit="1" customWidth="1"/>
    <col min="3" max="3" width="17.42578125" style="72" customWidth="1"/>
    <col min="4" max="4" width="17.7109375" style="72" customWidth="1"/>
    <col min="5" max="5" width="16.7109375" style="72" customWidth="1"/>
    <col min="6" max="6" width="16.28515625" style="72" customWidth="1"/>
    <col min="7" max="7" width="14" style="72" bestFit="1" customWidth="1"/>
    <col min="8" max="9" width="14.42578125" style="72" bestFit="1" customWidth="1"/>
    <col min="10" max="10" width="11" style="72" customWidth="1"/>
    <col min="11" max="11" width="11.7109375" style="72" bestFit="1" customWidth="1"/>
    <col min="12" max="256" width="11.42578125" style="72"/>
    <col min="257" max="257" width="25.140625" style="72" customWidth="1"/>
    <col min="258" max="258" width="16.7109375" style="72" customWidth="1"/>
    <col min="259" max="259" width="17.42578125" style="72" customWidth="1"/>
    <col min="260" max="260" width="17.7109375" style="72" customWidth="1"/>
    <col min="261" max="261" width="16.7109375" style="72" customWidth="1"/>
    <col min="262" max="262" width="16.28515625" style="72" customWidth="1"/>
    <col min="263" max="263" width="14" style="72" bestFit="1" customWidth="1"/>
    <col min="264" max="265" width="14.42578125" style="72" bestFit="1" customWidth="1"/>
    <col min="266" max="266" width="11" style="72" customWidth="1"/>
    <col min="267" max="267" width="11.7109375" style="72" bestFit="1" customWidth="1"/>
    <col min="268" max="512" width="11.42578125" style="72"/>
    <col min="513" max="513" width="25.140625" style="72" customWidth="1"/>
    <col min="514" max="514" width="16.7109375" style="72" customWidth="1"/>
    <col min="515" max="515" width="17.42578125" style="72" customWidth="1"/>
    <col min="516" max="516" width="17.7109375" style="72" customWidth="1"/>
    <col min="517" max="517" width="16.7109375" style="72" customWidth="1"/>
    <col min="518" max="518" width="16.28515625" style="72" customWidth="1"/>
    <col min="519" max="519" width="14" style="72" bestFit="1" customWidth="1"/>
    <col min="520" max="521" width="14.42578125" style="72" bestFit="1" customWidth="1"/>
    <col min="522" max="522" width="11" style="72" customWidth="1"/>
    <col min="523" max="523" width="11.7109375" style="72" bestFit="1" customWidth="1"/>
    <col min="524" max="768" width="11.42578125" style="72"/>
    <col min="769" max="769" width="25.140625" style="72" customWidth="1"/>
    <col min="770" max="770" width="16.7109375" style="72" customWidth="1"/>
    <col min="771" max="771" width="17.42578125" style="72" customWidth="1"/>
    <col min="772" max="772" width="17.7109375" style="72" customWidth="1"/>
    <col min="773" max="773" width="16.7109375" style="72" customWidth="1"/>
    <col min="774" max="774" width="16.28515625" style="72" customWidth="1"/>
    <col min="775" max="775" width="14" style="72" bestFit="1" customWidth="1"/>
    <col min="776" max="777" width="14.42578125" style="72" bestFit="1" customWidth="1"/>
    <col min="778" max="778" width="11" style="72" customWidth="1"/>
    <col min="779" max="779" width="11.7109375" style="72" bestFit="1" customWidth="1"/>
    <col min="780" max="1024" width="11.42578125" style="72"/>
    <col min="1025" max="1025" width="25.140625" style="72" customWidth="1"/>
    <col min="1026" max="1026" width="16.7109375" style="72" customWidth="1"/>
    <col min="1027" max="1027" width="17.42578125" style="72" customWidth="1"/>
    <col min="1028" max="1028" width="17.7109375" style="72" customWidth="1"/>
    <col min="1029" max="1029" width="16.7109375" style="72" customWidth="1"/>
    <col min="1030" max="1030" width="16.28515625" style="72" customWidth="1"/>
    <col min="1031" max="1031" width="14" style="72" bestFit="1" customWidth="1"/>
    <col min="1032" max="1033" width="14.42578125" style="72" bestFit="1" customWidth="1"/>
    <col min="1034" max="1034" width="11" style="72" customWidth="1"/>
    <col min="1035" max="1035" width="11.7109375" style="72" bestFit="1" customWidth="1"/>
    <col min="1036" max="1280" width="11.42578125" style="72"/>
    <col min="1281" max="1281" width="25.140625" style="72" customWidth="1"/>
    <col min="1282" max="1282" width="16.7109375" style="72" customWidth="1"/>
    <col min="1283" max="1283" width="17.42578125" style="72" customWidth="1"/>
    <col min="1284" max="1284" width="17.7109375" style="72" customWidth="1"/>
    <col min="1285" max="1285" width="16.7109375" style="72" customWidth="1"/>
    <col min="1286" max="1286" width="16.28515625" style="72" customWidth="1"/>
    <col min="1287" max="1287" width="14" style="72" bestFit="1" customWidth="1"/>
    <col min="1288" max="1289" width="14.42578125" style="72" bestFit="1" customWidth="1"/>
    <col min="1290" max="1290" width="11" style="72" customWidth="1"/>
    <col min="1291" max="1291" width="11.7109375" style="72" bestFit="1" customWidth="1"/>
    <col min="1292" max="1536" width="11.42578125" style="72"/>
    <col min="1537" max="1537" width="25.140625" style="72" customWidth="1"/>
    <col min="1538" max="1538" width="16.7109375" style="72" customWidth="1"/>
    <col min="1539" max="1539" width="17.42578125" style="72" customWidth="1"/>
    <col min="1540" max="1540" width="17.7109375" style="72" customWidth="1"/>
    <col min="1541" max="1541" width="16.7109375" style="72" customWidth="1"/>
    <col min="1542" max="1542" width="16.28515625" style="72" customWidth="1"/>
    <col min="1543" max="1543" width="14" style="72" bestFit="1" customWidth="1"/>
    <col min="1544" max="1545" width="14.42578125" style="72" bestFit="1" customWidth="1"/>
    <col min="1546" max="1546" width="11" style="72" customWidth="1"/>
    <col min="1547" max="1547" width="11.7109375" style="72" bestFit="1" customWidth="1"/>
    <col min="1548" max="1792" width="11.42578125" style="72"/>
    <col min="1793" max="1793" width="25.140625" style="72" customWidth="1"/>
    <col min="1794" max="1794" width="16.7109375" style="72" customWidth="1"/>
    <col min="1795" max="1795" width="17.42578125" style="72" customWidth="1"/>
    <col min="1796" max="1796" width="17.7109375" style="72" customWidth="1"/>
    <col min="1797" max="1797" width="16.7109375" style="72" customWidth="1"/>
    <col min="1798" max="1798" width="16.28515625" style="72" customWidth="1"/>
    <col min="1799" max="1799" width="14" style="72" bestFit="1" customWidth="1"/>
    <col min="1800" max="1801" width="14.42578125" style="72" bestFit="1" customWidth="1"/>
    <col min="1802" max="1802" width="11" style="72" customWidth="1"/>
    <col min="1803" max="1803" width="11.7109375" style="72" bestFit="1" customWidth="1"/>
    <col min="1804" max="2048" width="11.42578125" style="72"/>
    <col min="2049" max="2049" width="25.140625" style="72" customWidth="1"/>
    <col min="2050" max="2050" width="16.7109375" style="72" customWidth="1"/>
    <col min="2051" max="2051" width="17.42578125" style="72" customWidth="1"/>
    <col min="2052" max="2052" width="17.7109375" style="72" customWidth="1"/>
    <col min="2053" max="2053" width="16.7109375" style="72" customWidth="1"/>
    <col min="2054" max="2054" width="16.28515625" style="72" customWidth="1"/>
    <col min="2055" max="2055" width="14" style="72" bestFit="1" customWidth="1"/>
    <col min="2056" max="2057" width="14.42578125" style="72" bestFit="1" customWidth="1"/>
    <col min="2058" max="2058" width="11" style="72" customWidth="1"/>
    <col min="2059" max="2059" width="11.7109375" style="72" bestFit="1" customWidth="1"/>
    <col min="2060" max="2304" width="11.42578125" style="72"/>
    <col min="2305" max="2305" width="25.140625" style="72" customWidth="1"/>
    <col min="2306" max="2306" width="16.7109375" style="72" customWidth="1"/>
    <col min="2307" max="2307" width="17.42578125" style="72" customWidth="1"/>
    <col min="2308" max="2308" width="17.7109375" style="72" customWidth="1"/>
    <col min="2309" max="2309" width="16.7109375" style="72" customWidth="1"/>
    <col min="2310" max="2310" width="16.28515625" style="72" customWidth="1"/>
    <col min="2311" max="2311" width="14" style="72" bestFit="1" customWidth="1"/>
    <col min="2312" max="2313" width="14.42578125" style="72" bestFit="1" customWidth="1"/>
    <col min="2314" max="2314" width="11" style="72" customWidth="1"/>
    <col min="2315" max="2315" width="11.7109375" style="72" bestFit="1" customWidth="1"/>
    <col min="2316" max="2560" width="11.42578125" style="72"/>
    <col min="2561" max="2561" width="25.140625" style="72" customWidth="1"/>
    <col min="2562" max="2562" width="16.7109375" style="72" customWidth="1"/>
    <col min="2563" max="2563" width="17.42578125" style="72" customWidth="1"/>
    <col min="2564" max="2564" width="17.7109375" style="72" customWidth="1"/>
    <col min="2565" max="2565" width="16.7109375" style="72" customWidth="1"/>
    <col min="2566" max="2566" width="16.28515625" style="72" customWidth="1"/>
    <col min="2567" max="2567" width="14" style="72" bestFit="1" customWidth="1"/>
    <col min="2568" max="2569" width="14.42578125" style="72" bestFit="1" customWidth="1"/>
    <col min="2570" max="2570" width="11" style="72" customWidth="1"/>
    <col min="2571" max="2571" width="11.7109375" style="72" bestFit="1" customWidth="1"/>
    <col min="2572" max="2816" width="11.42578125" style="72"/>
    <col min="2817" max="2817" width="25.140625" style="72" customWidth="1"/>
    <col min="2818" max="2818" width="16.7109375" style="72" customWidth="1"/>
    <col min="2819" max="2819" width="17.42578125" style="72" customWidth="1"/>
    <col min="2820" max="2820" width="17.7109375" style="72" customWidth="1"/>
    <col min="2821" max="2821" width="16.7109375" style="72" customWidth="1"/>
    <col min="2822" max="2822" width="16.28515625" style="72" customWidth="1"/>
    <col min="2823" max="2823" width="14" style="72" bestFit="1" customWidth="1"/>
    <col min="2824" max="2825" width="14.42578125" style="72" bestFit="1" customWidth="1"/>
    <col min="2826" max="2826" width="11" style="72" customWidth="1"/>
    <col min="2827" max="2827" width="11.7109375" style="72" bestFit="1" customWidth="1"/>
    <col min="2828" max="3072" width="11.42578125" style="72"/>
    <col min="3073" max="3073" width="25.140625" style="72" customWidth="1"/>
    <col min="3074" max="3074" width="16.7109375" style="72" customWidth="1"/>
    <col min="3075" max="3075" width="17.42578125" style="72" customWidth="1"/>
    <col min="3076" max="3076" width="17.7109375" style="72" customWidth="1"/>
    <col min="3077" max="3077" width="16.7109375" style="72" customWidth="1"/>
    <col min="3078" max="3078" width="16.28515625" style="72" customWidth="1"/>
    <col min="3079" max="3079" width="14" style="72" bestFit="1" customWidth="1"/>
    <col min="3080" max="3081" width="14.42578125" style="72" bestFit="1" customWidth="1"/>
    <col min="3082" max="3082" width="11" style="72" customWidth="1"/>
    <col min="3083" max="3083" width="11.7109375" style="72" bestFit="1" customWidth="1"/>
    <col min="3084" max="3328" width="11.42578125" style="72"/>
    <col min="3329" max="3329" width="25.140625" style="72" customWidth="1"/>
    <col min="3330" max="3330" width="16.7109375" style="72" customWidth="1"/>
    <col min="3331" max="3331" width="17.42578125" style="72" customWidth="1"/>
    <col min="3332" max="3332" width="17.7109375" style="72" customWidth="1"/>
    <col min="3333" max="3333" width="16.7109375" style="72" customWidth="1"/>
    <col min="3334" max="3334" width="16.28515625" style="72" customWidth="1"/>
    <col min="3335" max="3335" width="14" style="72" bestFit="1" customWidth="1"/>
    <col min="3336" max="3337" width="14.42578125" style="72" bestFit="1" customWidth="1"/>
    <col min="3338" max="3338" width="11" style="72" customWidth="1"/>
    <col min="3339" max="3339" width="11.7109375" style="72" bestFit="1" customWidth="1"/>
    <col min="3340" max="3584" width="11.42578125" style="72"/>
    <col min="3585" max="3585" width="25.140625" style="72" customWidth="1"/>
    <col min="3586" max="3586" width="16.7109375" style="72" customWidth="1"/>
    <col min="3587" max="3587" width="17.42578125" style="72" customWidth="1"/>
    <col min="3588" max="3588" width="17.7109375" style="72" customWidth="1"/>
    <col min="3589" max="3589" width="16.7109375" style="72" customWidth="1"/>
    <col min="3590" max="3590" width="16.28515625" style="72" customWidth="1"/>
    <col min="3591" max="3591" width="14" style="72" bestFit="1" customWidth="1"/>
    <col min="3592" max="3593" width="14.42578125" style="72" bestFit="1" customWidth="1"/>
    <col min="3594" max="3594" width="11" style="72" customWidth="1"/>
    <col min="3595" max="3595" width="11.7109375" style="72" bestFit="1" customWidth="1"/>
    <col min="3596" max="3840" width="11.42578125" style="72"/>
    <col min="3841" max="3841" width="25.140625" style="72" customWidth="1"/>
    <col min="3842" max="3842" width="16.7109375" style="72" customWidth="1"/>
    <col min="3843" max="3843" width="17.42578125" style="72" customWidth="1"/>
    <col min="3844" max="3844" width="17.7109375" style="72" customWidth="1"/>
    <col min="3845" max="3845" width="16.7109375" style="72" customWidth="1"/>
    <col min="3846" max="3846" width="16.28515625" style="72" customWidth="1"/>
    <col min="3847" max="3847" width="14" style="72" bestFit="1" customWidth="1"/>
    <col min="3848" max="3849" width="14.42578125" style="72" bestFit="1" customWidth="1"/>
    <col min="3850" max="3850" width="11" style="72" customWidth="1"/>
    <col min="3851" max="3851" width="11.7109375" style="72" bestFit="1" customWidth="1"/>
    <col min="3852" max="4096" width="11.42578125" style="72"/>
    <col min="4097" max="4097" width="25.140625" style="72" customWidth="1"/>
    <col min="4098" max="4098" width="16.7109375" style="72" customWidth="1"/>
    <col min="4099" max="4099" width="17.42578125" style="72" customWidth="1"/>
    <col min="4100" max="4100" width="17.7109375" style="72" customWidth="1"/>
    <col min="4101" max="4101" width="16.7109375" style="72" customWidth="1"/>
    <col min="4102" max="4102" width="16.28515625" style="72" customWidth="1"/>
    <col min="4103" max="4103" width="14" style="72" bestFit="1" customWidth="1"/>
    <col min="4104" max="4105" width="14.42578125" style="72" bestFit="1" customWidth="1"/>
    <col min="4106" max="4106" width="11" style="72" customWidth="1"/>
    <col min="4107" max="4107" width="11.7109375" style="72" bestFit="1" customWidth="1"/>
    <col min="4108" max="4352" width="11.42578125" style="72"/>
    <col min="4353" max="4353" width="25.140625" style="72" customWidth="1"/>
    <col min="4354" max="4354" width="16.7109375" style="72" customWidth="1"/>
    <col min="4355" max="4355" width="17.42578125" style="72" customWidth="1"/>
    <col min="4356" max="4356" width="17.7109375" style="72" customWidth="1"/>
    <col min="4357" max="4357" width="16.7109375" style="72" customWidth="1"/>
    <col min="4358" max="4358" width="16.28515625" style="72" customWidth="1"/>
    <col min="4359" max="4359" width="14" style="72" bestFit="1" customWidth="1"/>
    <col min="4360" max="4361" width="14.42578125" style="72" bestFit="1" customWidth="1"/>
    <col min="4362" max="4362" width="11" style="72" customWidth="1"/>
    <col min="4363" max="4363" width="11.7109375" style="72" bestFit="1" customWidth="1"/>
    <col min="4364" max="4608" width="11.42578125" style="72"/>
    <col min="4609" max="4609" width="25.140625" style="72" customWidth="1"/>
    <col min="4610" max="4610" width="16.7109375" style="72" customWidth="1"/>
    <col min="4611" max="4611" width="17.42578125" style="72" customWidth="1"/>
    <col min="4612" max="4612" width="17.7109375" style="72" customWidth="1"/>
    <col min="4613" max="4613" width="16.7109375" style="72" customWidth="1"/>
    <col min="4614" max="4614" width="16.28515625" style="72" customWidth="1"/>
    <col min="4615" max="4615" width="14" style="72" bestFit="1" customWidth="1"/>
    <col min="4616" max="4617" width="14.42578125" style="72" bestFit="1" customWidth="1"/>
    <col min="4618" max="4618" width="11" style="72" customWidth="1"/>
    <col min="4619" max="4619" width="11.7109375" style="72" bestFit="1" customWidth="1"/>
    <col min="4620" max="4864" width="11.42578125" style="72"/>
    <col min="4865" max="4865" width="25.140625" style="72" customWidth="1"/>
    <col min="4866" max="4866" width="16.7109375" style="72" customWidth="1"/>
    <col min="4867" max="4867" width="17.42578125" style="72" customWidth="1"/>
    <col min="4868" max="4868" width="17.7109375" style="72" customWidth="1"/>
    <col min="4869" max="4869" width="16.7109375" style="72" customWidth="1"/>
    <col min="4870" max="4870" width="16.28515625" style="72" customWidth="1"/>
    <col min="4871" max="4871" width="14" style="72" bestFit="1" customWidth="1"/>
    <col min="4872" max="4873" width="14.42578125" style="72" bestFit="1" customWidth="1"/>
    <col min="4874" max="4874" width="11" style="72" customWidth="1"/>
    <col min="4875" max="4875" width="11.7109375" style="72" bestFit="1" customWidth="1"/>
    <col min="4876" max="5120" width="11.42578125" style="72"/>
    <col min="5121" max="5121" width="25.140625" style="72" customWidth="1"/>
    <col min="5122" max="5122" width="16.7109375" style="72" customWidth="1"/>
    <col min="5123" max="5123" width="17.42578125" style="72" customWidth="1"/>
    <col min="5124" max="5124" width="17.7109375" style="72" customWidth="1"/>
    <col min="5125" max="5125" width="16.7109375" style="72" customWidth="1"/>
    <col min="5126" max="5126" width="16.28515625" style="72" customWidth="1"/>
    <col min="5127" max="5127" width="14" style="72" bestFit="1" customWidth="1"/>
    <col min="5128" max="5129" width="14.42578125" style="72" bestFit="1" customWidth="1"/>
    <col min="5130" max="5130" width="11" style="72" customWidth="1"/>
    <col min="5131" max="5131" width="11.7109375" style="72" bestFit="1" customWidth="1"/>
    <col min="5132" max="5376" width="11.42578125" style="72"/>
    <col min="5377" max="5377" width="25.140625" style="72" customWidth="1"/>
    <col min="5378" max="5378" width="16.7109375" style="72" customWidth="1"/>
    <col min="5379" max="5379" width="17.42578125" style="72" customWidth="1"/>
    <col min="5380" max="5380" width="17.7109375" style="72" customWidth="1"/>
    <col min="5381" max="5381" width="16.7109375" style="72" customWidth="1"/>
    <col min="5382" max="5382" width="16.28515625" style="72" customWidth="1"/>
    <col min="5383" max="5383" width="14" style="72" bestFit="1" customWidth="1"/>
    <col min="5384" max="5385" width="14.42578125" style="72" bestFit="1" customWidth="1"/>
    <col min="5386" max="5386" width="11" style="72" customWidth="1"/>
    <col min="5387" max="5387" width="11.7109375" style="72" bestFit="1" customWidth="1"/>
    <col min="5388" max="5632" width="11.42578125" style="72"/>
    <col min="5633" max="5633" width="25.140625" style="72" customWidth="1"/>
    <col min="5634" max="5634" width="16.7109375" style="72" customWidth="1"/>
    <col min="5635" max="5635" width="17.42578125" style="72" customWidth="1"/>
    <col min="5636" max="5636" width="17.7109375" style="72" customWidth="1"/>
    <col min="5637" max="5637" width="16.7109375" style="72" customWidth="1"/>
    <col min="5638" max="5638" width="16.28515625" style="72" customWidth="1"/>
    <col min="5639" max="5639" width="14" style="72" bestFit="1" customWidth="1"/>
    <col min="5640" max="5641" width="14.42578125" style="72" bestFit="1" customWidth="1"/>
    <col min="5642" max="5642" width="11" style="72" customWidth="1"/>
    <col min="5643" max="5643" width="11.7109375" style="72" bestFit="1" customWidth="1"/>
    <col min="5644" max="5888" width="11.42578125" style="72"/>
    <col min="5889" max="5889" width="25.140625" style="72" customWidth="1"/>
    <col min="5890" max="5890" width="16.7109375" style="72" customWidth="1"/>
    <col min="5891" max="5891" width="17.42578125" style="72" customWidth="1"/>
    <col min="5892" max="5892" width="17.7109375" style="72" customWidth="1"/>
    <col min="5893" max="5893" width="16.7109375" style="72" customWidth="1"/>
    <col min="5894" max="5894" width="16.28515625" style="72" customWidth="1"/>
    <col min="5895" max="5895" width="14" style="72" bestFit="1" customWidth="1"/>
    <col min="5896" max="5897" width="14.42578125" style="72" bestFit="1" customWidth="1"/>
    <col min="5898" max="5898" width="11" style="72" customWidth="1"/>
    <col min="5899" max="5899" width="11.7109375" style="72" bestFit="1" customWidth="1"/>
    <col min="5900" max="6144" width="11.42578125" style="72"/>
    <col min="6145" max="6145" width="25.140625" style="72" customWidth="1"/>
    <col min="6146" max="6146" width="16.7109375" style="72" customWidth="1"/>
    <col min="6147" max="6147" width="17.42578125" style="72" customWidth="1"/>
    <col min="6148" max="6148" width="17.7109375" style="72" customWidth="1"/>
    <col min="6149" max="6149" width="16.7109375" style="72" customWidth="1"/>
    <col min="6150" max="6150" width="16.28515625" style="72" customWidth="1"/>
    <col min="6151" max="6151" width="14" style="72" bestFit="1" customWidth="1"/>
    <col min="6152" max="6153" width="14.42578125" style="72" bestFit="1" customWidth="1"/>
    <col min="6154" max="6154" width="11" style="72" customWidth="1"/>
    <col min="6155" max="6155" width="11.7109375" style="72" bestFit="1" customWidth="1"/>
    <col min="6156" max="6400" width="11.42578125" style="72"/>
    <col min="6401" max="6401" width="25.140625" style="72" customWidth="1"/>
    <col min="6402" max="6402" width="16.7109375" style="72" customWidth="1"/>
    <col min="6403" max="6403" width="17.42578125" style="72" customWidth="1"/>
    <col min="6404" max="6404" width="17.7109375" style="72" customWidth="1"/>
    <col min="6405" max="6405" width="16.7109375" style="72" customWidth="1"/>
    <col min="6406" max="6406" width="16.28515625" style="72" customWidth="1"/>
    <col min="6407" max="6407" width="14" style="72" bestFit="1" customWidth="1"/>
    <col min="6408" max="6409" width="14.42578125" style="72" bestFit="1" customWidth="1"/>
    <col min="6410" max="6410" width="11" style="72" customWidth="1"/>
    <col min="6411" max="6411" width="11.7109375" style="72" bestFit="1" customWidth="1"/>
    <col min="6412" max="6656" width="11.42578125" style="72"/>
    <col min="6657" max="6657" width="25.140625" style="72" customWidth="1"/>
    <col min="6658" max="6658" width="16.7109375" style="72" customWidth="1"/>
    <col min="6659" max="6659" width="17.42578125" style="72" customWidth="1"/>
    <col min="6660" max="6660" width="17.7109375" style="72" customWidth="1"/>
    <col min="6661" max="6661" width="16.7109375" style="72" customWidth="1"/>
    <col min="6662" max="6662" width="16.28515625" style="72" customWidth="1"/>
    <col min="6663" max="6663" width="14" style="72" bestFit="1" customWidth="1"/>
    <col min="6664" max="6665" width="14.42578125" style="72" bestFit="1" customWidth="1"/>
    <col min="6666" max="6666" width="11" style="72" customWidth="1"/>
    <col min="6667" max="6667" width="11.7109375" style="72" bestFit="1" customWidth="1"/>
    <col min="6668" max="6912" width="11.42578125" style="72"/>
    <col min="6913" max="6913" width="25.140625" style="72" customWidth="1"/>
    <col min="6914" max="6914" width="16.7109375" style="72" customWidth="1"/>
    <col min="6915" max="6915" width="17.42578125" style="72" customWidth="1"/>
    <col min="6916" max="6916" width="17.7109375" style="72" customWidth="1"/>
    <col min="6917" max="6917" width="16.7109375" style="72" customWidth="1"/>
    <col min="6918" max="6918" width="16.28515625" style="72" customWidth="1"/>
    <col min="6919" max="6919" width="14" style="72" bestFit="1" customWidth="1"/>
    <col min="6920" max="6921" width="14.42578125" style="72" bestFit="1" customWidth="1"/>
    <col min="6922" max="6922" width="11" style="72" customWidth="1"/>
    <col min="6923" max="6923" width="11.7109375" style="72" bestFit="1" customWidth="1"/>
    <col min="6924" max="7168" width="11.42578125" style="72"/>
    <col min="7169" max="7169" width="25.140625" style="72" customWidth="1"/>
    <col min="7170" max="7170" width="16.7109375" style="72" customWidth="1"/>
    <col min="7171" max="7171" width="17.42578125" style="72" customWidth="1"/>
    <col min="7172" max="7172" width="17.7109375" style="72" customWidth="1"/>
    <col min="7173" max="7173" width="16.7109375" style="72" customWidth="1"/>
    <col min="7174" max="7174" width="16.28515625" style="72" customWidth="1"/>
    <col min="7175" max="7175" width="14" style="72" bestFit="1" customWidth="1"/>
    <col min="7176" max="7177" width="14.42578125" style="72" bestFit="1" customWidth="1"/>
    <col min="7178" max="7178" width="11" style="72" customWidth="1"/>
    <col min="7179" max="7179" width="11.7109375" style="72" bestFit="1" customWidth="1"/>
    <col min="7180" max="7424" width="11.42578125" style="72"/>
    <col min="7425" max="7425" width="25.140625" style="72" customWidth="1"/>
    <col min="7426" max="7426" width="16.7109375" style="72" customWidth="1"/>
    <col min="7427" max="7427" width="17.42578125" style="72" customWidth="1"/>
    <col min="7428" max="7428" width="17.7109375" style="72" customWidth="1"/>
    <col min="7429" max="7429" width="16.7109375" style="72" customWidth="1"/>
    <col min="7430" max="7430" width="16.28515625" style="72" customWidth="1"/>
    <col min="7431" max="7431" width="14" style="72" bestFit="1" customWidth="1"/>
    <col min="7432" max="7433" width="14.42578125" style="72" bestFit="1" customWidth="1"/>
    <col min="7434" max="7434" width="11" style="72" customWidth="1"/>
    <col min="7435" max="7435" width="11.7109375" style="72" bestFit="1" customWidth="1"/>
    <col min="7436" max="7680" width="11.42578125" style="72"/>
    <col min="7681" max="7681" width="25.140625" style="72" customWidth="1"/>
    <col min="7682" max="7682" width="16.7109375" style="72" customWidth="1"/>
    <col min="7683" max="7683" width="17.42578125" style="72" customWidth="1"/>
    <col min="7684" max="7684" width="17.7109375" style="72" customWidth="1"/>
    <col min="7685" max="7685" width="16.7109375" style="72" customWidth="1"/>
    <col min="7686" max="7686" width="16.28515625" style="72" customWidth="1"/>
    <col min="7687" max="7687" width="14" style="72" bestFit="1" customWidth="1"/>
    <col min="7688" max="7689" width="14.42578125" style="72" bestFit="1" customWidth="1"/>
    <col min="7690" max="7690" width="11" style="72" customWidth="1"/>
    <col min="7691" max="7691" width="11.7109375" style="72" bestFit="1" customWidth="1"/>
    <col min="7692" max="7936" width="11.42578125" style="72"/>
    <col min="7937" max="7937" width="25.140625" style="72" customWidth="1"/>
    <col min="7938" max="7938" width="16.7109375" style="72" customWidth="1"/>
    <col min="7939" max="7939" width="17.42578125" style="72" customWidth="1"/>
    <col min="7940" max="7940" width="17.7109375" style="72" customWidth="1"/>
    <col min="7941" max="7941" width="16.7109375" style="72" customWidth="1"/>
    <col min="7942" max="7942" width="16.28515625" style="72" customWidth="1"/>
    <col min="7943" max="7943" width="14" style="72" bestFit="1" customWidth="1"/>
    <col min="7944" max="7945" width="14.42578125" style="72" bestFit="1" customWidth="1"/>
    <col min="7946" max="7946" width="11" style="72" customWidth="1"/>
    <col min="7947" max="7947" width="11.7109375" style="72" bestFit="1" customWidth="1"/>
    <col min="7948" max="8192" width="11.42578125" style="72"/>
    <col min="8193" max="8193" width="25.140625" style="72" customWidth="1"/>
    <col min="8194" max="8194" width="16.7109375" style="72" customWidth="1"/>
    <col min="8195" max="8195" width="17.42578125" style="72" customWidth="1"/>
    <col min="8196" max="8196" width="17.7109375" style="72" customWidth="1"/>
    <col min="8197" max="8197" width="16.7109375" style="72" customWidth="1"/>
    <col min="8198" max="8198" width="16.28515625" style="72" customWidth="1"/>
    <col min="8199" max="8199" width="14" style="72" bestFit="1" customWidth="1"/>
    <col min="8200" max="8201" width="14.42578125" style="72" bestFit="1" customWidth="1"/>
    <col min="8202" max="8202" width="11" style="72" customWidth="1"/>
    <col min="8203" max="8203" width="11.7109375" style="72" bestFit="1" customWidth="1"/>
    <col min="8204" max="8448" width="11.42578125" style="72"/>
    <col min="8449" max="8449" width="25.140625" style="72" customWidth="1"/>
    <col min="8450" max="8450" width="16.7109375" style="72" customWidth="1"/>
    <col min="8451" max="8451" width="17.42578125" style="72" customWidth="1"/>
    <col min="8452" max="8452" width="17.7109375" style="72" customWidth="1"/>
    <col min="8453" max="8453" width="16.7109375" style="72" customWidth="1"/>
    <col min="8454" max="8454" width="16.28515625" style="72" customWidth="1"/>
    <col min="8455" max="8455" width="14" style="72" bestFit="1" customWidth="1"/>
    <col min="8456" max="8457" width="14.42578125" style="72" bestFit="1" customWidth="1"/>
    <col min="8458" max="8458" width="11" style="72" customWidth="1"/>
    <col min="8459" max="8459" width="11.7109375" style="72" bestFit="1" customWidth="1"/>
    <col min="8460" max="8704" width="11.42578125" style="72"/>
    <col min="8705" max="8705" width="25.140625" style="72" customWidth="1"/>
    <col min="8706" max="8706" width="16.7109375" style="72" customWidth="1"/>
    <col min="8707" max="8707" width="17.42578125" style="72" customWidth="1"/>
    <col min="8708" max="8708" width="17.7109375" style="72" customWidth="1"/>
    <col min="8709" max="8709" width="16.7109375" style="72" customWidth="1"/>
    <col min="8710" max="8710" width="16.28515625" style="72" customWidth="1"/>
    <col min="8711" max="8711" width="14" style="72" bestFit="1" customWidth="1"/>
    <col min="8712" max="8713" width="14.42578125" style="72" bestFit="1" customWidth="1"/>
    <col min="8714" max="8714" width="11" style="72" customWidth="1"/>
    <col min="8715" max="8715" width="11.7109375" style="72" bestFit="1" customWidth="1"/>
    <col min="8716" max="8960" width="11.42578125" style="72"/>
    <col min="8961" max="8961" width="25.140625" style="72" customWidth="1"/>
    <col min="8962" max="8962" width="16.7109375" style="72" customWidth="1"/>
    <col min="8963" max="8963" width="17.42578125" style="72" customWidth="1"/>
    <col min="8964" max="8964" width="17.7109375" style="72" customWidth="1"/>
    <col min="8965" max="8965" width="16.7109375" style="72" customWidth="1"/>
    <col min="8966" max="8966" width="16.28515625" style="72" customWidth="1"/>
    <col min="8967" max="8967" width="14" style="72" bestFit="1" customWidth="1"/>
    <col min="8968" max="8969" width="14.42578125" style="72" bestFit="1" customWidth="1"/>
    <col min="8970" max="8970" width="11" style="72" customWidth="1"/>
    <col min="8971" max="8971" width="11.7109375" style="72" bestFit="1" customWidth="1"/>
    <col min="8972" max="9216" width="11.42578125" style="72"/>
    <col min="9217" max="9217" width="25.140625" style="72" customWidth="1"/>
    <col min="9218" max="9218" width="16.7109375" style="72" customWidth="1"/>
    <col min="9219" max="9219" width="17.42578125" style="72" customWidth="1"/>
    <col min="9220" max="9220" width="17.7109375" style="72" customWidth="1"/>
    <col min="9221" max="9221" width="16.7109375" style="72" customWidth="1"/>
    <col min="9222" max="9222" width="16.28515625" style="72" customWidth="1"/>
    <col min="9223" max="9223" width="14" style="72" bestFit="1" customWidth="1"/>
    <col min="9224" max="9225" width="14.42578125" style="72" bestFit="1" customWidth="1"/>
    <col min="9226" max="9226" width="11" style="72" customWidth="1"/>
    <col min="9227" max="9227" width="11.7109375" style="72" bestFit="1" customWidth="1"/>
    <col min="9228" max="9472" width="11.42578125" style="72"/>
    <col min="9473" max="9473" width="25.140625" style="72" customWidth="1"/>
    <col min="9474" max="9474" width="16.7109375" style="72" customWidth="1"/>
    <col min="9475" max="9475" width="17.42578125" style="72" customWidth="1"/>
    <col min="9476" max="9476" width="17.7109375" style="72" customWidth="1"/>
    <col min="9477" max="9477" width="16.7109375" style="72" customWidth="1"/>
    <col min="9478" max="9478" width="16.28515625" style="72" customWidth="1"/>
    <col min="9479" max="9479" width="14" style="72" bestFit="1" customWidth="1"/>
    <col min="9480" max="9481" width="14.42578125" style="72" bestFit="1" customWidth="1"/>
    <col min="9482" max="9482" width="11" style="72" customWidth="1"/>
    <col min="9483" max="9483" width="11.7109375" style="72" bestFit="1" customWidth="1"/>
    <col min="9484" max="9728" width="11.42578125" style="72"/>
    <col min="9729" max="9729" width="25.140625" style="72" customWidth="1"/>
    <col min="9730" max="9730" width="16.7109375" style="72" customWidth="1"/>
    <col min="9731" max="9731" width="17.42578125" style="72" customWidth="1"/>
    <col min="9732" max="9732" width="17.7109375" style="72" customWidth="1"/>
    <col min="9733" max="9733" width="16.7109375" style="72" customWidth="1"/>
    <col min="9734" max="9734" width="16.28515625" style="72" customWidth="1"/>
    <col min="9735" max="9735" width="14" style="72" bestFit="1" customWidth="1"/>
    <col min="9736" max="9737" width="14.42578125" style="72" bestFit="1" customWidth="1"/>
    <col min="9738" max="9738" width="11" style="72" customWidth="1"/>
    <col min="9739" max="9739" width="11.7109375" style="72" bestFit="1" customWidth="1"/>
    <col min="9740" max="9984" width="11.42578125" style="72"/>
    <col min="9985" max="9985" width="25.140625" style="72" customWidth="1"/>
    <col min="9986" max="9986" width="16.7109375" style="72" customWidth="1"/>
    <col min="9987" max="9987" width="17.42578125" style="72" customWidth="1"/>
    <col min="9988" max="9988" width="17.7109375" style="72" customWidth="1"/>
    <col min="9989" max="9989" width="16.7109375" style="72" customWidth="1"/>
    <col min="9990" max="9990" width="16.28515625" style="72" customWidth="1"/>
    <col min="9991" max="9991" width="14" style="72" bestFit="1" customWidth="1"/>
    <col min="9992" max="9993" width="14.42578125" style="72" bestFit="1" customWidth="1"/>
    <col min="9994" max="9994" width="11" style="72" customWidth="1"/>
    <col min="9995" max="9995" width="11.7109375" style="72" bestFit="1" customWidth="1"/>
    <col min="9996" max="10240" width="11.42578125" style="72"/>
    <col min="10241" max="10241" width="25.140625" style="72" customWidth="1"/>
    <col min="10242" max="10242" width="16.7109375" style="72" customWidth="1"/>
    <col min="10243" max="10243" width="17.42578125" style="72" customWidth="1"/>
    <col min="10244" max="10244" width="17.7109375" style="72" customWidth="1"/>
    <col min="10245" max="10245" width="16.7109375" style="72" customWidth="1"/>
    <col min="10246" max="10246" width="16.28515625" style="72" customWidth="1"/>
    <col min="10247" max="10247" width="14" style="72" bestFit="1" customWidth="1"/>
    <col min="10248" max="10249" width="14.42578125" style="72" bestFit="1" customWidth="1"/>
    <col min="10250" max="10250" width="11" style="72" customWidth="1"/>
    <col min="10251" max="10251" width="11.7109375" style="72" bestFit="1" customWidth="1"/>
    <col min="10252" max="10496" width="11.42578125" style="72"/>
    <col min="10497" max="10497" width="25.140625" style="72" customWidth="1"/>
    <col min="10498" max="10498" width="16.7109375" style="72" customWidth="1"/>
    <col min="10499" max="10499" width="17.42578125" style="72" customWidth="1"/>
    <col min="10500" max="10500" width="17.7109375" style="72" customWidth="1"/>
    <col min="10501" max="10501" width="16.7109375" style="72" customWidth="1"/>
    <col min="10502" max="10502" width="16.28515625" style="72" customWidth="1"/>
    <col min="10503" max="10503" width="14" style="72" bestFit="1" customWidth="1"/>
    <col min="10504" max="10505" width="14.42578125" style="72" bestFit="1" customWidth="1"/>
    <col min="10506" max="10506" width="11" style="72" customWidth="1"/>
    <col min="10507" max="10507" width="11.7109375" style="72" bestFit="1" customWidth="1"/>
    <col min="10508" max="10752" width="11.42578125" style="72"/>
    <col min="10753" max="10753" width="25.140625" style="72" customWidth="1"/>
    <col min="10754" max="10754" width="16.7109375" style="72" customWidth="1"/>
    <col min="10755" max="10755" width="17.42578125" style="72" customWidth="1"/>
    <col min="10756" max="10756" width="17.7109375" style="72" customWidth="1"/>
    <col min="10757" max="10757" width="16.7109375" style="72" customWidth="1"/>
    <col min="10758" max="10758" width="16.28515625" style="72" customWidth="1"/>
    <col min="10759" max="10759" width="14" style="72" bestFit="1" customWidth="1"/>
    <col min="10760" max="10761" width="14.42578125" style="72" bestFit="1" customWidth="1"/>
    <col min="10762" max="10762" width="11" style="72" customWidth="1"/>
    <col min="10763" max="10763" width="11.7109375" style="72" bestFit="1" customWidth="1"/>
    <col min="10764" max="11008" width="11.42578125" style="72"/>
    <col min="11009" max="11009" width="25.140625" style="72" customWidth="1"/>
    <col min="11010" max="11010" width="16.7109375" style="72" customWidth="1"/>
    <col min="11011" max="11011" width="17.42578125" style="72" customWidth="1"/>
    <col min="11012" max="11012" width="17.7109375" style="72" customWidth="1"/>
    <col min="11013" max="11013" width="16.7109375" style="72" customWidth="1"/>
    <col min="11014" max="11014" width="16.28515625" style="72" customWidth="1"/>
    <col min="11015" max="11015" width="14" style="72" bestFit="1" customWidth="1"/>
    <col min="11016" max="11017" width="14.42578125" style="72" bestFit="1" customWidth="1"/>
    <col min="11018" max="11018" width="11" style="72" customWidth="1"/>
    <col min="11019" max="11019" width="11.7109375" style="72" bestFit="1" customWidth="1"/>
    <col min="11020" max="11264" width="11.42578125" style="72"/>
    <col min="11265" max="11265" width="25.140625" style="72" customWidth="1"/>
    <col min="11266" max="11266" width="16.7109375" style="72" customWidth="1"/>
    <col min="11267" max="11267" width="17.42578125" style="72" customWidth="1"/>
    <col min="11268" max="11268" width="17.7109375" style="72" customWidth="1"/>
    <col min="11269" max="11269" width="16.7109375" style="72" customWidth="1"/>
    <col min="11270" max="11270" width="16.28515625" style="72" customWidth="1"/>
    <col min="11271" max="11271" width="14" style="72" bestFit="1" customWidth="1"/>
    <col min="11272" max="11273" width="14.42578125" style="72" bestFit="1" customWidth="1"/>
    <col min="11274" max="11274" width="11" style="72" customWidth="1"/>
    <col min="11275" max="11275" width="11.7109375" style="72" bestFit="1" customWidth="1"/>
    <col min="11276" max="11520" width="11.42578125" style="72"/>
    <col min="11521" max="11521" width="25.140625" style="72" customWidth="1"/>
    <col min="11522" max="11522" width="16.7109375" style="72" customWidth="1"/>
    <col min="11523" max="11523" width="17.42578125" style="72" customWidth="1"/>
    <col min="11524" max="11524" width="17.7109375" style="72" customWidth="1"/>
    <col min="11525" max="11525" width="16.7109375" style="72" customWidth="1"/>
    <col min="11526" max="11526" width="16.28515625" style="72" customWidth="1"/>
    <col min="11527" max="11527" width="14" style="72" bestFit="1" customWidth="1"/>
    <col min="11528" max="11529" width="14.42578125" style="72" bestFit="1" customWidth="1"/>
    <col min="11530" max="11530" width="11" style="72" customWidth="1"/>
    <col min="11531" max="11531" width="11.7109375" style="72" bestFit="1" customWidth="1"/>
    <col min="11532" max="11776" width="11.42578125" style="72"/>
    <col min="11777" max="11777" width="25.140625" style="72" customWidth="1"/>
    <col min="11778" max="11778" width="16.7109375" style="72" customWidth="1"/>
    <col min="11779" max="11779" width="17.42578125" style="72" customWidth="1"/>
    <col min="11780" max="11780" width="17.7109375" style="72" customWidth="1"/>
    <col min="11781" max="11781" width="16.7109375" style="72" customWidth="1"/>
    <col min="11782" max="11782" width="16.28515625" style="72" customWidth="1"/>
    <col min="11783" max="11783" width="14" style="72" bestFit="1" customWidth="1"/>
    <col min="11784" max="11785" width="14.42578125" style="72" bestFit="1" customWidth="1"/>
    <col min="11786" max="11786" width="11" style="72" customWidth="1"/>
    <col min="11787" max="11787" width="11.7109375" style="72" bestFit="1" customWidth="1"/>
    <col min="11788" max="12032" width="11.42578125" style="72"/>
    <col min="12033" max="12033" width="25.140625" style="72" customWidth="1"/>
    <col min="12034" max="12034" width="16.7109375" style="72" customWidth="1"/>
    <col min="12035" max="12035" width="17.42578125" style="72" customWidth="1"/>
    <col min="12036" max="12036" width="17.7109375" style="72" customWidth="1"/>
    <col min="12037" max="12037" width="16.7109375" style="72" customWidth="1"/>
    <col min="12038" max="12038" width="16.28515625" style="72" customWidth="1"/>
    <col min="12039" max="12039" width="14" style="72" bestFit="1" customWidth="1"/>
    <col min="12040" max="12041" width="14.42578125" style="72" bestFit="1" customWidth="1"/>
    <col min="12042" max="12042" width="11" style="72" customWidth="1"/>
    <col min="12043" max="12043" width="11.7109375" style="72" bestFit="1" customWidth="1"/>
    <col min="12044" max="12288" width="11.42578125" style="72"/>
    <col min="12289" max="12289" width="25.140625" style="72" customWidth="1"/>
    <col min="12290" max="12290" width="16.7109375" style="72" customWidth="1"/>
    <col min="12291" max="12291" width="17.42578125" style="72" customWidth="1"/>
    <col min="12292" max="12292" width="17.7109375" style="72" customWidth="1"/>
    <col min="12293" max="12293" width="16.7109375" style="72" customWidth="1"/>
    <col min="12294" max="12294" width="16.28515625" style="72" customWidth="1"/>
    <col min="12295" max="12295" width="14" style="72" bestFit="1" customWidth="1"/>
    <col min="12296" max="12297" width="14.42578125" style="72" bestFit="1" customWidth="1"/>
    <col min="12298" max="12298" width="11" style="72" customWidth="1"/>
    <col min="12299" max="12299" width="11.7109375" style="72" bestFit="1" customWidth="1"/>
    <col min="12300" max="12544" width="11.42578125" style="72"/>
    <col min="12545" max="12545" width="25.140625" style="72" customWidth="1"/>
    <col min="12546" max="12546" width="16.7109375" style="72" customWidth="1"/>
    <col min="12547" max="12547" width="17.42578125" style="72" customWidth="1"/>
    <col min="12548" max="12548" width="17.7109375" style="72" customWidth="1"/>
    <col min="12549" max="12549" width="16.7109375" style="72" customWidth="1"/>
    <col min="12550" max="12550" width="16.28515625" style="72" customWidth="1"/>
    <col min="12551" max="12551" width="14" style="72" bestFit="1" customWidth="1"/>
    <col min="12552" max="12553" width="14.42578125" style="72" bestFit="1" customWidth="1"/>
    <col min="12554" max="12554" width="11" style="72" customWidth="1"/>
    <col min="12555" max="12555" width="11.7109375" style="72" bestFit="1" customWidth="1"/>
    <col min="12556" max="12800" width="11.42578125" style="72"/>
    <col min="12801" max="12801" width="25.140625" style="72" customWidth="1"/>
    <col min="12802" max="12802" width="16.7109375" style="72" customWidth="1"/>
    <col min="12803" max="12803" width="17.42578125" style="72" customWidth="1"/>
    <col min="12804" max="12804" width="17.7109375" style="72" customWidth="1"/>
    <col min="12805" max="12805" width="16.7109375" style="72" customWidth="1"/>
    <col min="12806" max="12806" width="16.28515625" style="72" customWidth="1"/>
    <col min="12807" max="12807" width="14" style="72" bestFit="1" customWidth="1"/>
    <col min="12808" max="12809" width="14.42578125" style="72" bestFit="1" customWidth="1"/>
    <col min="12810" max="12810" width="11" style="72" customWidth="1"/>
    <col min="12811" max="12811" width="11.7109375" style="72" bestFit="1" customWidth="1"/>
    <col min="12812" max="13056" width="11.42578125" style="72"/>
    <col min="13057" max="13057" width="25.140625" style="72" customWidth="1"/>
    <col min="13058" max="13058" width="16.7109375" style="72" customWidth="1"/>
    <col min="13059" max="13059" width="17.42578125" style="72" customWidth="1"/>
    <col min="13060" max="13060" width="17.7109375" style="72" customWidth="1"/>
    <col min="13061" max="13061" width="16.7109375" style="72" customWidth="1"/>
    <col min="13062" max="13062" width="16.28515625" style="72" customWidth="1"/>
    <col min="13063" max="13063" width="14" style="72" bestFit="1" customWidth="1"/>
    <col min="13064" max="13065" width="14.42578125" style="72" bestFit="1" customWidth="1"/>
    <col min="13066" max="13066" width="11" style="72" customWidth="1"/>
    <col min="13067" max="13067" width="11.7109375" style="72" bestFit="1" customWidth="1"/>
    <col min="13068" max="13312" width="11.42578125" style="72"/>
    <col min="13313" max="13313" width="25.140625" style="72" customWidth="1"/>
    <col min="13314" max="13314" width="16.7109375" style="72" customWidth="1"/>
    <col min="13315" max="13315" width="17.42578125" style="72" customWidth="1"/>
    <col min="13316" max="13316" width="17.7109375" style="72" customWidth="1"/>
    <col min="13317" max="13317" width="16.7109375" style="72" customWidth="1"/>
    <col min="13318" max="13318" width="16.28515625" style="72" customWidth="1"/>
    <col min="13319" max="13319" width="14" style="72" bestFit="1" customWidth="1"/>
    <col min="13320" max="13321" width="14.42578125" style="72" bestFit="1" customWidth="1"/>
    <col min="13322" max="13322" width="11" style="72" customWidth="1"/>
    <col min="13323" max="13323" width="11.7109375" style="72" bestFit="1" customWidth="1"/>
    <col min="13324" max="13568" width="11.42578125" style="72"/>
    <col min="13569" max="13569" width="25.140625" style="72" customWidth="1"/>
    <col min="13570" max="13570" width="16.7109375" style="72" customWidth="1"/>
    <col min="13571" max="13571" width="17.42578125" style="72" customWidth="1"/>
    <col min="13572" max="13572" width="17.7109375" style="72" customWidth="1"/>
    <col min="13573" max="13573" width="16.7109375" style="72" customWidth="1"/>
    <col min="13574" max="13574" width="16.28515625" style="72" customWidth="1"/>
    <col min="13575" max="13575" width="14" style="72" bestFit="1" customWidth="1"/>
    <col min="13576" max="13577" width="14.42578125" style="72" bestFit="1" customWidth="1"/>
    <col min="13578" max="13578" width="11" style="72" customWidth="1"/>
    <col min="13579" max="13579" width="11.7109375" style="72" bestFit="1" customWidth="1"/>
    <col min="13580" max="13824" width="11.42578125" style="72"/>
    <col min="13825" max="13825" width="25.140625" style="72" customWidth="1"/>
    <col min="13826" max="13826" width="16.7109375" style="72" customWidth="1"/>
    <col min="13827" max="13827" width="17.42578125" style="72" customWidth="1"/>
    <col min="13828" max="13828" width="17.7109375" style="72" customWidth="1"/>
    <col min="13829" max="13829" width="16.7109375" style="72" customWidth="1"/>
    <col min="13830" max="13830" width="16.28515625" style="72" customWidth="1"/>
    <col min="13831" max="13831" width="14" style="72" bestFit="1" customWidth="1"/>
    <col min="13832" max="13833" width="14.42578125" style="72" bestFit="1" customWidth="1"/>
    <col min="13834" max="13834" width="11" style="72" customWidth="1"/>
    <col min="13835" max="13835" width="11.7109375" style="72" bestFit="1" customWidth="1"/>
    <col min="13836" max="14080" width="11.42578125" style="72"/>
    <col min="14081" max="14081" width="25.140625" style="72" customWidth="1"/>
    <col min="14082" max="14082" width="16.7109375" style="72" customWidth="1"/>
    <col min="14083" max="14083" width="17.42578125" style="72" customWidth="1"/>
    <col min="14084" max="14084" width="17.7109375" style="72" customWidth="1"/>
    <col min="14085" max="14085" width="16.7109375" style="72" customWidth="1"/>
    <col min="14086" max="14086" width="16.28515625" style="72" customWidth="1"/>
    <col min="14087" max="14087" width="14" style="72" bestFit="1" customWidth="1"/>
    <col min="14088" max="14089" width="14.42578125" style="72" bestFit="1" customWidth="1"/>
    <col min="14090" max="14090" width="11" style="72" customWidth="1"/>
    <col min="14091" max="14091" width="11.7109375" style="72" bestFit="1" customWidth="1"/>
    <col min="14092" max="14336" width="11.42578125" style="72"/>
    <col min="14337" max="14337" width="25.140625" style="72" customWidth="1"/>
    <col min="14338" max="14338" width="16.7109375" style="72" customWidth="1"/>
    <col min="14339" max="14339" width="17.42578125" style="72" customWidth="1"/>
    <col min="14340" max="14340" width="17.7109375" style="72" customWidth="1"/>
    <col min="14341" max="14341" width="16.7109375" style="72" customWidth="1"/>
    <col min="14342" max="14342" width="16.28515625" style="72" customWidth="1"/>
    <col min="14343" max="14343" width="14" style="72" bestFit="1" customWidth="1"/>
    <col min="14344" max="14345" width="14.42578125" style="72" bestFit="1" customWidth="1"/>
    <col min="14346" max="14346" width="11" style="72" customWidth="1"/>
    <col min="14347" max="14347" width="11.7109375" style="72" bestFit="1" customWidth="1"/>
    <col min="14348" max="14592" width="11.42578125" style="72"/>
    <col min="14593" max="14593" width="25.140625" style="72" customWidth="1"/>
    <col min="14594" max="14594" width="16.7109375" style="72" customWidth="1"/>
    <col min="14595" max="14595" width="17.42578125" style="72" customWidth="1"/>
    <col min="14596" max="14596" width="17.7109375" style="72" customWidth="1"/>
    <col min="14597" max="14597" width="16.7109375" style="72" customWidth="1"/>
    <col min="14598" max="14598" width="16.28515625" style="72" customWidth="1"/>
    <col min="14599" max="14599" width="14" style="72" bestFit="1" customWidth="1"/>
    <col min="14600" max="14601" width="14.42578125" style="72" bestFit="1" customWidth="1"/>
    <col min="14602" max="14602" width="11" style="72" customWidth="1"/>
    <col min="14603" max="14603" width="11.7109375" style="72" bestFit="1" customWidth="1"/>
    <col min="14604" max="14848" width="11.42578125" style="72"/>
    <col min="14849" max="14849" width="25.140625" style="72" customWidth="1"/>
    <col min="14850" max="14850" width="16.7109375" style="72" customWidth="1"/>
    <col min="14851" max="14851" width="17.42578125" style="72" customWidth="1"/>
    <col min="14852" max="14852" width="17.7109375" style="72" customWidth="1"/>
    <col min="14853" max="14853" width="16.7109375" style="72" customWidth="1"/>
    <col min="14854" max="14854" width="16.28515625" style="72" customWidth="1"/>
    <col min="14855" max="14855" width="14" style="72" bestFit="1" customWidth="1"/>
    <col min="14856" max="14857" width="14.42578125" style="72" bestFit="1" customWidth="1"/>
    <col min="14858" max="14858" width="11" style="72" customWidth="1"/>
    <col min="14859" max="14859" width="11.7109375" style="72" bestFit="1" customWidth="1"/>
    <col min="14860" max="15104" width="11.42578125" style="72"/>
    <col min="15105" max="15105" width="25.140625" style="72" customWidth="1"/>
    <col min="15106" max="15106" width="16.7109375" style="72" customWidth="1"/>
    <col min="15107" max="15107" width="17.42578125" style="72" customWidth="1"/>
    <col min="15108" max="15108" width="17.7109375" style="72" customWidth="1"/>
    <col min="15109" max="15109" width="16.7109375" style="72" customWidth="1"/>
    <col min="15110" max="15110" width="16.28515625" style="72" customWidth="1"/>
    <col min="15111" max="15111" width="14" style="72" bestFit="1" customWidth="1"/>
    <col min="15112" max="15113" width="14.42578125" style="72" bestFit="1" customWidth="1"/>
    <col min="15114" max="15114" width="11" style="72" customWidth="1"/>
    <col min="15115" max="15115" width="11.7109375" style="72" bestFit="1" customWidth="1"/>
    <col min="15116" max="15360" width="11.42578125" style="72"/>
    <col min="15361" max="15361" width="25.140625" style="72" customWidth="1"/>
    <col min="15362" max="15362" width="16.7109375" style="72" customWidth="1"/>
    <col min="15363" max="15363" width="17.42578125" style="72" customWidth="1"/>
    <col min="15364" max="15364" width="17.7109375" style="72" customWidth="1"/>
    <col min="15365" max="15365" width="16.7109375" style="72" customWidth="1"/>
    <col min="15366" max="15366" width="16.28515625" style="72" customWidth="1"/>
    <col min="15367" max="15367" width="14" style="72" bestFit="1" customWidth="1"/>
    <col min="15368" max="15369" width="14.42578125" style="72" bestFit="1" customWidth="1"/>
    <col min="15370" max="15370" width="11" style="72" customWidth="1"/>
    <col min="15371" max="15371" width="11.7109375" style="72" bestFit="1" customWidth="1"/>
    <col min="15372" max="15616" width="11.42578125" style="72"/>
    <col min="15617" max="15617" width="25.140625" style="72" customWidth="1"/>
    <col min="15618" max="15618" width="16.7109375" style="72" customWidth="1"/>
    <col min="15619" max="15619" width="17.42578125" style="72" customWidth="1"/>
    <col min="15620" max="15620" width="17.7109375" style="72" customWidth="1"/>
    <col min="15621" max="15621" width="16.7109375" style="72" customWidth="1"/>
    <col min="15622" max="15622" width="16.28515625" style="72" customWidth="1"/>
    <col min="15623" max="15623" width="14" style="72" bestFit="1" customWidth="1"/>
    <col min="15624" max="15625" width="14.42578125" style="72" bestFit="1" customWidth="1"/>
    <col min="15626" max="15626" width="11" style="72" customWidth="1"/>
    <col min="15627" max="15627" width="11.7109375" style="72" bestFit="1" customWidth="1"/>
    <col min="15628" max="15872" width="11.42578125" style="72"/>
    <col min="15873" max="15873" width="25.140625" style="72" customWidth="1"/>
    <col min="15874" max="15874" width="16.7109375" style="72" customWidth="1"/>
    <col min="15875" max="15875" width="17.42578125" style="72" customWidth="1"/>
    <col min="15876" max="15876" width="17.7109375" style="72" customWidth="1"/>
    <col min="15877" max="15877" width="16.7109375" style="72" customWidth="1"/>
    <col min="15878" max="15878" width="16.28515625" style="72" customWidth="1"/>
    <col min="15879" max="15879" width="14" style="72" bestFit="1" customWidth="1"/>
    <col min="15880" max="15881" width="14.42578125" style="72" bestFit="1" customWidth="1"/>
    <col min="15882" max="15882" width="11" style="72" customWidth="1"/>
    <col min="15883" max="15883" width="11.7109375" style="72" bestFit="1" customWidth="1"/>
    <col min="15884" max="16128" width="11.42578125" style="72"/>
    <col min="16129" max="16129" width="25.140625" style="72" customWidth="1"/>
    <col min="16130" max="16130" width="16.7109375" style="72" customWidth="1"/>
    <col min="16131" max="16131" width="17.42578125" style="72" customWidth="1"/>
    <col min="16132" max="16132" width="17.7109375" style="72" customWidth="1"/>
    <col min="16133" max="16133" width="16.7109375" style="72" customWidth="1"/>
    <col min="16134" max="16134" width="16.28515625" style="72" customWidth="1"/>
    <col min="16135" max="16135" width="14" style="72" bestFit="1" customWidth="1"/>
    <col min="16136" max="16137" width="14.42578125" style="72" bestFit="1" customWidth="1"/>
    <col min="16138" max="16138" width="11" style="72" customWidth="1"/>
    <col min="16139" max="16139" width="11.7109375" style="72" bestFit="1" customWidth="1"/>
    <col min="16140" max="16384" width="11.42578125" style="72"/>
  </cols>
  <sheetData>
    <row r="1" spans="1:10" x14ac:dyDescent="0.2">
      <c r="I1" s="138"/>
    </row>
    <row r="2" spans="1:10" ht="15" x14ac:dyDescent="0.25">
      <c r="A2" s="275" t="s">
        <v>392</v>
      </c>
      <c r="I2" s="138"/>
    </row>
    <row r="3" spans="1:10" ht="15" thickBot="1" x14ac:dyDescent="0.25"/>
    <row r="4" spans="1:10" ht="19.5" customHeight="1" thickBot="1" x14ac:dyDescent="0.25">
      <c r="A4" s="858" t="s">
        <v>228</v>
      </c>
      <c r="B4" s="859"/>
      <c r="C4" s="472" t="s">
        <v>321</v>
      </c>
      <c r="D4" s="472" t="s">
        <v>322</v>
      </c>
    </row>
    <row r="5" spans="1:10" x14ac:dyDescent="0.2">
      <c r="A5" s="157" t="s">
        <v>393</v>
      </c>
      <c r="B5" s="676"/>
      <c r="C5" s="441">
        <v>28177512</v>
      </c>
      <c r="D5" s="375">
        <v>0</v>
      </c>
    </row>
    <row r="6" spans="1:10" x14ac:dyDescent="0.2">
      <c r="A6" s="20" t="s">
        <v>394</v>
      </c>
      <c r="B6" s="677"/>
      <c r="C6" s="99">
        <v>0</v>
      </c>
      <c r="D6" s="229">
        <v>0</v>
      </c>
    </row>
    <row r="7" spans="1:10" ht="15" thickBot="1" x14ac:dyDescent="0.25">
      <c r="A7" s="154" t="s">
        <v>395</v>
      </c>
      <c r="B7" s="678"/>
      <c r="C7" s="444">
        <v>1065882594</v>
      </c>
      <c r="D7" s="378">
        <v>0</v>
      </c>
      <c r="E7" s="27"/>
      <c r="F7" s="27"/>
      <c r="G7" s="27"/>
      <c r="H7" s="27"/>
      <c r="I7" s="27"/>
      <c r="J7" s="27"/>
    </row>
    <row r="8" spans="1:10" ht="15.75" thickBot="1" x14ac:dyDescent="0.3">
      <c r="A8" s="860" t="s">
        <v>327</v>
      </c>
      <c r="B8" s="861"/>
      <c r="C8" s="406">
        <v>1094060106</v>
      </c>
      <c r="D8" s="473">
        <v>0</v>
      </c>
      <c r="E8" s="87"/>
      <c r="F8" s="87"/>
      <c r="G8" s="87"/>
      <c r="H8" s="87"/>
      <c r="I8" s="27"/>
      <c r="J8" s="27"/>
    </row>
    <row r="9" spans="1:10" ht="15" thickBot="1" x14ac:dyDescent="0.25">
      <c r="A9" s="277" t="s">
        <v>328</v>
      </c>
      <c r="B9" s="679"/>
      <c r="C9" s="383">
        <v>1892763401</v>
      </c>
      <c r="D9" s="383">
        <v>0</v>
      </c>
      <c r="E9" s="27"/>
      <c r="F9" s="27"/>
      <c r="G9" s="460"/>
      <c r="H9" s="87"/>
      <c r="I9" s="27"/>
      <c r="J9" s="27"/>
    </row>
    <row r="10" spans="1:10" x14ac:dyDescent="0.2">
      <c r="E10" s="27"/>
      <c r="F10" s="27"/>
      <c r="G10" s="460"/>
      <c r="H10" s="27"/>
      <c r="I10" s="27"/>
      <c r="J10" s="27"/>
    </row>
    <row r="11" spans="1:10" x14ac:dyDescent="0.2">
      <c r="E11" s="27"/>
      <c r="F11" s="27"/>
      <c r="G11" s="460"/>
      <c r="H11" s="461"/>
      <c r="I11" s="27"/>
      <c r="J11" s="27"/>
    </row>
    <row r="12" spans="1:10" ht="15" x14ac:dyDescent="0.25">
      <c r="A12" s="275" t="s">
        <v>396</v>
      </c>
      <c r="E12" s="87"/>
      <c r="F12" s="27"/>
      <c r="G12" s="27"/>
      <c r="H12" s="27"/>
      <c r="I12" s="27"/>
      <c r="J12" s="27"/>
    </row>
    <row r="13" spans="1:10" ht="15" thickBot="1" x14ac:dyDescent="0.25">
      <c r="A13" s="276" t="s">
        <v>341</v>
      </c>
      <c r="E13" s="462"/>
      <c r="F13" s="27"/>
      <c r="G13" s="27"/>
      <c r="H13" s="27"/>
      <c r="I13" s="27"/>
      <c r="J13" s="27"/>
    </row>
    <row r="14" spans="1:10" ht="15" thickBot="1" x14ac:dyDescent="0.25">
      <c r="A14" s="674" t="s">
        <v>228</v>
      </c>
      <c r="B14" s="203" t="s">
        <v>321</v>
      </c>
      <c r="C14" s="675" t="s">
        <v>397</v>
      </c>
      <c r="E14" s="462"/>
      <c r="F14" s="27"/>
      <c r="G14" s="27"/>
      <c r="H14" s="27"/>
      <c r="I14" s="461"/>
      <c r="J14" s="27"/>
    </row>
    <row r="15" spans="1:10" x14ac:dyDescent="0.2">
      <c r="A15" s="672"/>
      <c r="B15" s="145"/>
      <c r="C15" s="673"/>
      <c r="E15" s="464"/>
    </row>
    <row r="16" spans="1:10" x14ac:dyDescent="0.2">
      <c r="A16" s="667"/>
      <c r="B16" s="143"/>
      <c r="C16" s="668"/>
    </row>
    <row r="17" spans="1:11" x14ac:dyDescent="0.2">
      <c r="A17" s="669" t="s">
        <v>327</v>
      </c>
      <c r="B17" s="143" t="s">
        <v>398</v>
      </c>
      <c r="C17" s="668" t="s">
        <v>398</v>
      </c>
    </row>
    <row r="18" spans="1:11" ht="15" thickBot="1" x14ac:dyDescent="0.25">
      <c r="A18" s="465" t="s">
        <v>328</v>
      </c>
      <c r="B18" s="670" t="s">
        <v>398</v>
      </c>
      <c r="C18" s="671" t="s">
        <v>398</v>
      </c>
    </row>
    <row r="21" spans="1:11" x14ac:dyDescent="0.2">
      <c r="A21" s="93" t="s">
        <v>751</v>
      </c>
      <c r="B21" s="466"/>
      <c r="C21" s="466"/>
      <c r="D21" s="466"/>
    </row>
    <row r="22" spans="1:11" ht="15" thickBot="1" x14ac:dyDescent="0.25"/>
    <row r="23" spans="1:11" ht="33" customHeight="1" thickBot="1" x14ac:dyDescent="0.25">
      <c r="A23" s="426" t="s">
        <v>399</v>
      </c>
      <c r="B23" s="409" t="s">
        <v>400</v>
      </c>
      <c r="C23" s="409" t="s">
        <v>401</v>
      </c>
      <c r="D23" s="409" t="s">
        <v>402</v>
      </c>
      <c r="E23" s="409" t="s">
        <v>228</v>
      </c>
      <c r="F23" s="409" t="s">
        <v>403</v>
      </c>
      <c r="G23" s="688" t="s">
        <v>404</v>
      </c>
    </row>
    <row r="24" spans="1:11" x14ac:dyDescent="0.2">
      <c r="A24" s="680"/>
      <c r="B24" s="681" t="s">
        <v>398</v>
      </c>
      <c r="C24" s="682" t="s">
        <v>398</v>
      </c>
      <c r="D24" s="683" t="s">
        <v>398</v>
      </c>
      <c r="E24" s="684" t="s">
        <v>398</v>
      </c>
      <c r="F24" s="685">
        <v>0</v>
      </c>
      <c r="G24" s="686">
        <v>0</v>
      </c>
      <c r="H24" s="469"/>
      <c r="I24" s="469"/>
    </row>
    <row r="25" spans="1:11" ht="15" thickBot="1" x14ac:dyDescent="0.25">
      <c r="A25" s="120"/>
      <c r="B25" s="38"/>
      <c r="C25" s="143"/>
      <c r="D25" s="115" t="s">
        <v>674</v>
      </c>
      <c r="E25" s="458"/>
      <c r="F25" s="262">
        <v>0</v>
      </c>
      <c r="G25" s="687">
        <v>0</v>
      </c>
      <c r="H25" s="469"/>
      <c r="I25" s="469"/>
    </row>
    <row r="26" spans="1:11" hidden="1" x14ac:dyDescent="0.2">
      <c r="A26" s="261"/>
      <c r="B26" s="143"/>
      <c r="C26" s="143"/>
      <c r="D26" s="39">
        <f>I26-H26+1</f>
        <v>1</v>
      </c>
      <c r="E26" s="458"/>
      <c r="F26" s="262">
        <f>'[1]Claculo Anexou'!N4</f>
        <v>0</v>
      </c>
      <c r="G26" s="687">
        <v>0</v>
      </c>
      <c r="H26" s="469"/>
      <c r="I26" s="469"/>
    </row>
    <row r="27" spans="1:11" hidden="1" x14ac:dyDescent="0.2">
      <c r="A27" s="120"/>
      <c r="B27" s="143"/>
      <c r="C27" s="38"/>
      <c r="D27" s="39"/>
      <c r="E27" s="458"/>
      <c r="F27" s="262"/>
      <c r="G27" s="687">
        <v>0</v>
      </c>
      <c r="H27" s="469"/>
      <c r="I27" s="469"/>
    </row>
    <row r="28" spans="1:11" hidden="1" x14ac:dyDescent="0.2">
      <c r="A28" s="208"/>
      <c r="B28" s="147"/>
      <c r="C28" s="147"/>
      <c r="D28" s="209"/>
      <c r="E28" s="689"/>
      <c r="F28" s="690"/>
      <c r="G28" s="313"/>
      <c r="H28" s="469"/>
      <c r="I28" s="469"/>
    </row>
    <row r="29" spans="1:11" ht="15" thickBot="1" x14ac:dyDescent="0.25">
      <c r="A29" s="202" t="s">
        <v>405</v>
      </c>
      <c r="B29" s="203"/>
      <c r="C29" s="203"/>
      <c r="D29" s="203"/>
      <c r="E29" s="203"/>
      <c r="F29" s="691">
        <v>0</v>
      </c>
      <c r="G29" s="692">
        <v>0</v>
      </c>
      <c r="K29" s="138"/>
    </row>
    <row r="30" spans="1:11" ht="21.75" customHeight="1" x14ac:dyDescent="0.2">
      <c r="A30" s="862"/>
      <c r="B30" s="862"/>
      <c r="C30" s="862"/>
      <c r="D30" s="862"/>
      <c r="E30" s="862"/>
      <c r="F30" s="862"/>
      <c r="G30" s="862"/>
    </row>
    <row r="31" spans="1:11" ht="15" x14ac:dyDescent="0.25">
      <c r="A31" s="275" t="s">
        <v>406</v>
      </c>
    </row>
    <row r="32" spans="1:11" ht="15" thickBot="1" x14ac:dyDescent="0.25">
      <c r="A32" s="276" t="s">
        <v>341</v>
      </c>
    </row>
    <row r="33" spans="1:6" ht="39" thickBot="1" x14ac:dyDescent="0.25">
      <c r="A33" s="426" t="s">
        <v>288</v>
      </c>
      <c r="B33" s="409" t="s">
        <v>401</v>
      </c>
      <c r="C33" s="409" t="s">
        <v>407</v>
      </c>
      <c r="D33" s="409" t="s">
        <v>408</v>
      </c>
      <c r="E33" s="688" t="s">
        <v>409</v>
      </c>
    </row>
    <row r="34" spans="1:6" x14ac:dyDescent="0.2">
      <c r="A34" s="693"/>
      <c r="B34" s="694" t="s">
        <v>398</v>
      </c>
      <c r="C34" s="863" t="s">
        <v>674</v>
      </c>
      <c r="D34" s="864"/>
      <c r="E34" s="695" t="s">
        <v>398</v>
      </c>
    </row>
    <row r="35" spans="1:6" ht="15" thickBot="1" x14ac:dyDescent="0.25">
      <c r="A35" s="696" t="s">
        <v>327</v>
      </c>
      <c r="B35" s="697" t="s">
        <v>398</v>
      </c>
      <c r="C35" s="697" t="s">
        <v>398</v>
      </c>
      <c r="D35" s="697" t="s">
        <v>398</v>
      </c>
      <c r="E35" s="698" t="s">
        <v>398</v>
      </c>
    </row>
    <row r="36" spans="1:6" ht="15" thickBot="1" x14ac:dyDescent="0.25">
      <c r="A36" s="205" t="s">
        <v>328</v>
      </c>
      <c r="B36" s="699" t="s">
        <v>398</v>
      </c>
      <c r="C36" s="699" t="s">
        <v>398</v>
      </c>
      <c r="D36" s="699" t="s">
        <v>398</v>
      </c>
      <c r="E36" s="700" t="s">
        <v>398</v>
      </c>
    </row>
    <row r="38" spans="1:6" ht="15" x14ac:dyDescent="0.25">
      <c r="A38" s="459" t="s">
        <v>410</v>
      </c>
      <c r="B38" s="293"/>
    </row>
    <row r="39" spans="1:6" ht="15" thickBot="1" x14ac:dyDescent="0.25">
      <c r="A39" s="162"/>
    </row>
    <row r="40" spans="1:6" x14ac:dyDescent="0.2">
      <c r="A40" s="467" t="s">
        <v>228</v>
      </c>
      <c r="B40" s="467" t="s">
        <v>411</v>
      </c>
      <c r="C40" s="475" t="s">
        <v>412</v>
      </c>
    </row>
    <row r="41" spans="1:6" x14ac:dyDescent="0.2">
      <c r="A41" s="730" t="s">
        <v>413</v>
      </c>
      <c r="B41" s="729">
        <v>0</v>
      </c>
      <c r="C41" s="731" t="s">
        <v>398</v>
      </c>
    </row>
    <row r="42" spans="1:6" ht="15" thickBot="1" x14ac:dyDescent="0.25">
      <c r="A42" s="154" t="s">
        <v>414</v>
      </c>
      <c r="B42" s="388">
        <v>6694307320</v>
      </c>
      <c r="C42" s="476"/>
      <c r="D42" s="87"/>
    </row>
    <row r="43" spans="1:6" ht="15.75" thickBot="1" x14ac:dyDescent="0.3">
      <c r="A43" s="701" t="s">
        <v>415</v>
      </c>
      <c r="B43" s="702">
        <v>6694307320</v>
      </c>
      <c r="C43" s="703" t="s">
        <v>398</v>
      </c>
    </row>
    <row r="44" spans="1:6" ht="15" thickBot="1" x14ac:dyDescent="0.25">
      <c r="A44" s="704" t="s">
        <v>416</v>
      </c>
      <c r="B44" s="705">
        <v>1423793750</v>
      </c>
      <c r="C44" s="700" t="s">
        <v>398</v>
      </c>
    </row>
    <row r="48" spans="1:6" s="187" customFormat="1" x14ac:dyDescent="0.2">
      <c r="A48" s="294"/>
      <c r="B48" s="294"/>
      <c r="C48" s="281"/>
      <c r="E48" s="188"/>
      <c r="F48" s="186"/>
    </row>
    <row r="49" spans="1:6" s="187" customFormat="1" x14ac:dyDescent="0.2">
      <c r="A49" s="294"/>
      <c r="B49" s="294"/>
      <c r="C49" s="281"/>
      <c r="E49" s="188"/>
      <c r="F49" s="186"/>
    </row>
  </sheetData>
  <mergeCells count="4">
    <mergeCell ref="A4:B4"/>
    <mergeCell ref="A8:B8"/>
    <mergeCell ref="A30:G30"/>
    <mergeCell ref="C34:D34"/>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3"/>
  <sheetViews>
    <sheetView showGridLines="0" workbookViewId="0">
      <selection activeCell="G5" sqref="G5"/>
    </sheetView>
  </sheetViews>
  <sheetFormatPr baseColWidth="10" defaultColWidth="11.5703125" defaultRowHeight="14.25" x14ac:dyDescent="0.2"/>
  <cols>
    <col min="1" max="1" width="30.7109375" style="72" customWidth="1"/>
    <col min="2" max="2" width="18" style="241" bestFit="1" customWidth="1"/>
    <col min="3" max="3" width="20.42578125" style="241" bestFit="1" customWidth="1"/>
    <col min="4" max="4" width="13.7109375" style="241" bestFit="1" customWidth="1"/>
    <col min="5" max="5" width="15.85546875" style="241" bestFit="1" customWidth="1"/>
    <col min="6" max="6" width="16.28515625" style="241" bestFit="1" customWidth="1"/>
    <col min="7" max="7" width="20.42578125" style="72" customWidth="1"/>
    <col min="8" max="8" width="16.7109375" style="72" customWidth="1"/>
    <col min="9" max="9" width="30.5703125" style="72" customWidth="1"/>
    <col min="10" max="256" width="11.5703125" style="72"/>
    <col min="257" max="257" width="28.28515625" style="72" customWidth="1"/>
    <col min="258" max="258" width="20.140625" style="72" customWidth="1"/>
    <col min="259" max="259" width="19.42578125" style="72" customWidth="1"/>
    <col min="260" max="260" width="17" style="72" customWidth="1"/>
    <col min="261" max="261" width="17.7109375" style="72" customWidth="1"/>
    <col min="262" max="262" width="28.140625" style="72" bestFit="1" customWidth="1"/>
    <col min="263" max="263" width="20.42578125" style="72" customWidth="1"/>
    <col min="264" max="264" width="16.7109375" style="72" customWidth="1"/>
    <col min="265" max="265" width="30.5703125" style="72" customWidth="1"/>
    <col min="266" max="512" width="11.5703125" style="72"/>
    <col min="513" max="513" width="28.28515625" style="72" customWidth="1"/>
    <col min="514" max="514" width="20.140625" style="72" customWidth="1"/>
    <col min="515" max="515" width="19.42578125" style="72" customWidth="1"/>
    <col min="516" max="516" width="17" style="72" customWidth="1"/>
    <col min="517" max="517" width="17.7109375" style="72" customWidth="1"/>
    <col min="518" max="518" width="28.140625" style="72" bestFit="1" customWidth="1"/>
    <col min="519" max="519" width="20.42578125" style="72" customWidth="1"/>
    <col min="520" max="520" width="16.7109375" style="72" customWidth="1"/>
    <col min="521" max="521" width="30.5703125" style="72" customWidth="1"/>
    <col min="522" max="768" width="11.5703125" style="72"/>
    <col min="769" max="769" width="28.28515625" style="72" customWidth="1"/>
    <col min="770" max="770" width="20.140625" style="72" customWidth="1"/>
    <col min="771" max="771" width="19.42578125" style="72" customWidth="1"/>
    <col min="772" max="772" width="17" style="72" customWidth="1"/>
    <col min="773" max="773" width="17.7109375" style="72" customWidth="1"/>
    <col min="774" max="774" width="28.140625" style="72" bestFit="1" customWidth="1"/>
    <col min="775" max="775" width="20.42578125" style="72" customWidth="1"/>
    <col min="776" max="776" width="16.7109375" style="72" customWidth="1"/>
    <col min="777" max="777" width="30.5703125" style="72" customWidth="1"/>
    <col min="778" max="1024" width="11.5703125" style="72"/>
    <col min="1025" max="1025" width="28.28515625" style="72" customWidth="1"/>
    <col min="1026" max="1026" width="20.140625" style="72" customWidth="1"/>
    <col min="1027" max="1027" width="19.42578125" style="72" customWidth="1"/>
    <col min="1028" max="1028" width="17" style="72" customWidth="1"/>
    <col min="1029" max="1029" width="17.7109375" style="72" customWidth="1"/>
    <col min="1030" max="1030" width="28.140625" style="72" bestFit="1" customWidth="1"/>
    <col min="1031" max="1031" width="20.42578125" style="72" customWidth="1"/>
    <col min="1032" max="1032" width="16.7109375" style="72" customWidth="1"/>
    <col min="1033" max="1033" width="30.5703125" style="72" customWidth="1"/>
    <col min="1034" max="1280" width="11.5703125" style="72"/>
    <col min="1281" max="1281" width="28.28515625" style="72" customWidth="1"/>
    <col min="1282" max="1282" width="20.140625" style="72" customWidth="1"/>
    <col min="1283" max="1283" width="19.42578125" style="72" customWidth="1"/>
    <col min="1284" max="1284" width="17" style="72" customWidth="1"/>
    <col min="1285" max="1285" width="17.7109375" style="72" customWidth="1"/>
    <col min="1286" max="1286" width="28.140625" style="72" bestFit="1" customWidth="1"/>
    <col min="1287" max="1287" width="20.42578125" style="72" customWidth="1"/>
    <col min="1288" max="1288" width="16.7109375" style="72" customWidth="1"/>
    <col min="1289" max="1289" width="30.5703125" style="72" customWidth="1"/>
    <col min="1290" max="1536" width="11.5703125" style="72"/>
    <col min="1537" max="1537" width="28.28515625" style="72" customWidth="1"/>
    <col min="1538" max="1538" width="20.140625" style="72" customWidth="1"/>
    <col min="1539" max="1539" width="19.42578125" style="72" customWidth="1"/>
    <col min="1540" max="1540" width="17" style="72" customWidth="1"/>
    <col min="1541" max="1541" width="17.7109375" style="72" customWidth="1"/>
    <col min="1542" max="1542" width="28.140625" style="72" bestFit="1" customWidth="1"/>
    <col min="1543" max="1543" width="20.42578125" style="72" customWidth="1"/>
    <col min="1544" max="1544" width="16.7109375" style="72" customWidth="1"/>
    <col min="1545" max="1545" width="30.5703125" style="72" customWidth="1"/>
    <col min="1546" max="1792" width="11.5703125" style="72"/>
    <col min="1793" max="1793" width="28.28515625" style="72" customWidth="1"/>
    <col min="1794" max="1794" width="20.140625" style="72" customWidth="1"/>
    <col min="1795" max="1795" width="19.42578125" style="72" customWidth="1"/>
    <col min="1796" max="1796" width="17" style="72" customWidth="1"/>
    <col min="1797" max="1797" width="17.7109375" style="72" customWidth="1"/>
    <col min="1798" max="1798" width="28.140625" style="72" bestFit="1" customWidth="1"/>
    <col min="1799" max="1799" width="20.42578125" style="72" customWidth="1"/>
    <col min="1800" max="1800" width="16.7109375" style="72" customWidth="1"/>
    <col min="1801" max="1801" width="30.5703125" style="72" customWidth="1"/>
    <col min="1802" max="2048" width="11.5703125" style="72"/>
    <col min="2049" max="2049" width="28.28515625" style="72" customWidth="1"/>
    <col min="2050" max="2050" width="20.140625" style="72" customWidth="1"/>
    <col min="2051" max="2051" width="19.42578125" style="72" customWidth="1"/>
    <col min="2052" max="2052" width="17" style="72" customWidth="1"/>
    <col min="2053" max="2053" width="17.7109375" style="72" customWidth="1"/>
    <col min="2054" max="2054" width="28.140625" style="72" bestFit="1" customWidth="1"/>
    <col min="2055" max="2055" width="20.42578125" style="72" customWidth="1"/>
    <col min="2056" max="2056" width="16.7109375" style="72" customWidth="1"/>
    <col min="2057" max="2057" width="30.5703125" style="72" customWidth="1"/>
    <col min="2058" max="2304" width="11.5703125" style="72"/>
    <col min="2305" max="2305" width="28.28515625" style="72" customWidth="1"/>
    <col min="2306" max="2306" width="20.140625" style="72" customWidth="1"/>
    <col min="2307" max="2307" width="19.42578125" style="72" customWidth="1"/>
    <col min="2308" max="2308" width="17" style="72" customWidth="1"/>
    <col min="2309" max="2309" width="17.7109375" style="72" customWidth="1"/>
    <col min="2310" max="2310" width="28.140625" style="72" bestFit="1" customWidth="1"/>
    <col min="2311" max="2311" width="20.42578125" style="72" customWidth="1"/>
    <col min="2312" max="2312" width="16.7109375" style="72" customWidth="1"/>
    <col min="2313" max="2313" width="30.5703125" style="72" customWidth="1"/>
    <col min="2314" max="2560" width="11.5703125" style="72"/>
    <col min="2561" max="2561" width="28.28515625" style="72" customWidth="1"/>
    <col min="2562" max="2562" width="20.140625" style="72" customWidth="1"/>
    <col min="2563" max="2563" width="19.42578125" style="72" customWidth="1"/>
    <col min="2564" max="2564" width="17" style="72" customWidth="1"/>
    <col min="2565" max="2565" width="17.7109375" style="72" customWidth="1"/>
    <col min="2566" max="2566" width="28.140625" style="72" bestFit="1" customWidth="1"/>
    <col min="2567" max="2567" width="20.42578125" style="72" customWidth="1"/>
    <col min="2568" max="2568" width="16.7109375" style="72" customWidth="1"/>
    <col min="2569" max="2569" width="30.5703125" style="72" customWidth="1"/>
    <col min="2570" max="2816" width="11.5703125" style="72"/>
    <col min="2817" max="2817" width="28.28515625" style="72" customWidth="1"/>
    <col min="2818" max="2818" width="20.140625" style="72" customWidth="1"/>
    <col min="2819" max="2819" width="19.42578125" style="72" customWidth="1"/>
    <col min="2820" max="2820" width="17" style="72" customWidth="1"/>
    <col min="2821" max="2821" width="17.7109375" style="72" customWidth="1"/>
    <col min="2822" max="2822" width="28.140625" style="72" bestFit="1" customWidth="1"/>
    <col min="2823" max="2823" width="20.42578125" style="72" customWidth="1"/>
    <col min="2824" max="2824" width="16.7109375" style="72" customWidth="1"/>
    <col min="2825" max="2825" width="30.5703125" style="72" customWidth="1"/>
    <col min="2826" max="3072" width="11.5703125" style="72"/>
    <col min="3073" max="3073" width="28.28515625" style="72" customWidth="1"/>
    <col min="3074" max="3074" width="20.140625" style="72" customWidth="1"/>
    <col min="3075" max="3075" width="19.42578125" style="72" customWidth="1"/>
    <col min="3076" max="3076" width="17" style="72" customWidth="1"/>
    <col min="3077" max="3077" width="17.7109375" style="72" customWidth="1"/>
    <col min="3078" max="3078" width="28.140625" style="72" bestFit="1" customWidth="1"/>
    <col min="3079" max="3079" width="20.42578125" style="72" customWidth="1"/>
    <col min="3080" max="3080" width="16.7109375" style="72" customWidth="1"/>
    <col min="3081" max="3081" width="30.5703125" style="72" customWidth="1"/>
    <col min="3082" max="3328" width="11.5703125" style="72"/>
    <col min="3329" max="3329" width="28.28515625" style="72" customWidth="1"/>
    <col min="3330" max="3330" width="20.140625" style="72" customWidth="1"/>
    <col min="3331" max="3331" width="19.42578125" style="72" customWidth="1"/>
    <col min="3332" max="3332" width="17" style="72" customWidth="1"/>
    <col min="3333" max="3333" width="17.7109375" style="72" customWidth="1"/>
    <col min="3334" max="3334" width="28.140625" style="72" bestFit="1" customWidth="1"/>
    <col min="3335" max="3335" width="20.42578125" style="72" customWidth="1"/>
    <col min="3336" max="3336" width="16.7109375" style="72" customWidth="1"/>
    <col min="3337" max="3337" width="30.5703125" style="72" customWidth="1"/>
    <col min="3338" max="3584" width="11.5703125" style="72"/>
    <col min="3585" max="3585" width="28.28515625" style="72" customWidth="1"/>
    <col min="3586" max="3586" width="20.140625" style="72" customWidth="1"/>
    <col min="3587" max="3587" width="19.42578125" style="72" customWidth="1"/>
    <col min="3588" max="3588" width="17" style="72" customWidth="1"/>
    <col min="3589" max="3589" width="17.7109375" style="72" customWidth="1"/>
    <col min="3590" max="3590" width="28.140625" style="72" bestFit="1" customWidth="1"/>
    <col min="3591" max="3591" width="20.42578125" style="72" customWidth="1"/>
    <col min="3592" max="3592" width="16.7109375" style="72" customWidth="1"/>
    <col min="3593" max="3593" width="30.5703125" style="72" customWidth="1"/>
    <col min="3594" max="3840" width="11.5703125" style="72"/>
    <col min="3841" max="3841" width="28.28515625" style="72" customWidth="1"/>
    <col min="3842" max="3842" width="20.140625" style="72" customWidth="1"/>
    <col min="3843" max="3843" width="19.42578125" style="72" customWidth="1"/>
    <col min="3844" max="3844" width="17" style="72" customWidth="1"/>
    <col min="3845" max="3845" width="17.7109375" style="72" customWidth="1"/>
    <col min="3846" max="3846" width="28.140625" style="72" bestFit="1" customWidth="1"/>
    <col min="3847" max="3847" width="20.42578125" style="72" customWidth="1"/>
    <col min="3848" max="3848" width="16.7109375" style="72" customWidth="1"/>
    <col min="3849" max="3849" width="30.5703125" style="72" customWidth="1"/>
    <col min="3850" max="4096" width="11.5703125" style="72"/>
    <col min="4097" max="4097" width="28.28515625" style="72" customWidth="1"/>
    <col min="4098" max="4098" width="20.140625" style="72" customWidth="1"/>
    <col min="4099" max="4099" width="19.42578125" style="72" customWidth="1"/>
    <col min="4100" max="4100" width="17" style="72" customWidth="1"/>
    <col min="4101" max="4101" width="17.7109375" style="72" customWidth="1"/>
    <col min="4102" max="4102" width="28.140625" style="72" bestFit="1" customWidth="1"/>
    <col min="4103" max="4103" width="20.42578125" style="72" customWidth="1"/>
    <col min="4104" max="4104" width="16.7109375" style="72" customWidth="1"/>
    <col min="4105" max="4105" width="30.5703125" style="72" customWidth="1"/>
    <col min="4106" max="4352" width="11.5703125" style="72"/>
    <col min="4353" max="4353" width="28.28515625" style="72" customWidth="1"/>
    <col min="4354" max="4354" width="20.140625" style="72" customWidth="1"/>
    <col min="4355" max="4355" width="19.42578125" style="72" customWidth="1"/>
    <col min="4356" max="4356" width="17" style="72" customWidth="1"/>
    <col min="4357" max="4357" width="17.7109375" style="72" customWidth="1"/>
    <col min="4358" max="4358" width="28.140625" style="72" bestFit="1" customWidth="1"/>
    <col min="4359" max="4359" width="20.42578125" style="72" customWidth="1"/>
    <col min="4360" max="4360" width="16.7109375" style="72" customWidth="1"/>
    <col min="4361" max="4361" width="30.5703125" style="72" customWidth="1"/>
    <col min="4362" max="4608" width="11.5703125" style="72"/>
    <col min="4609" max="4609" width="28.28515625" style="72" customWidth="1"/>
    <col min="4610" max="4610" width="20.140625" style="72" customWidth="1"/>
    <col min="4611" max="4611" width="19.42578125" style="72" customWidth="1"/>
    <col min="4612" max="4612" width="17" style="72" customWidth="1"/>
    <col min="4613" max="4613" width="17.7109375" style="72" customWidth="1"/>
    <col min="4614" max="4614" width="28.140625" style="72" bestFit="1" customWidth="1"/>
    <col min="4615" max="4615" width="20.42578125" style="72" customWidth="1"/>
    <col min="4616" max="4616" width="16.7109375" style="72" customWidth="1"/>
    <col min="4617" max="4617" width="30.5703125" style="72" customWidth="1"/>
    <col min="4618" max="4864" width="11.5703125" style="72"/>
    <col min="4865" max="4865" width="28.28515625" style="72" customWidth="1"/>
    <col min="4866" max="4866" width="20.140625" style="72" customWidth="1"/>
    <col min="4867" max="4867" width="19.42578125" style="72" customWidth="1"/>
    <col min="4868" max="4868" width="17" style="72" customWidth="1"/>
    <col min="4869" max="4869" width="17.7109375" style="72" customWidth="1"/>
    <col min="4870" max="4870" width="28.140625" style="72" bestFit="1" customWidth="1"/>
    <col min="4871" max="4871" width="20.42578125" style="72" customWidth="1"/>
    <col min="4872" max="4872" width="16.7109375" style="72" customWidth="1"/>
    <col min="4873" max="4873" width="30.5703125" style="72" customWidth="1"/>
    <col min="4874" max="5120" width="11.5703125" style="72"/>
    <col min="5121" max="5121" width="28.28515625" style="72" customWidth="1"/>
    <col min="5122" max="5122" width="20.140625" style="72" customWidth="1"/>
    <col min="5123" max="5123" width="19.42578125" style="72" customWidth="1"/>
    <col min="5124" max="5124" width="17" style="72" customWidth="1"/>
    <col min="5125" max="5125" width="17.7109375" style="72" customWidth="1"/>
    <col min="5126" max="5126" width="28.140625" style="72" bestFit="1" customWidth="1"/>
    <col min="5127" max="5127" width="20.42578125" style="72" customWidth="1"/>
    <col min="5128" max="5128" width="16.7109375" style="72" customWidth="1"/>
    <col min="5129" max="5129" width="30.5703125" style="72" customWidth="1"/>
    <col min="5130" max="5376" width="11.5703125" style="72"/>
    <col min="5377" max="5377" width="28.28515625" style="72" customWidth="1"/>
    <col min="5378" max="5378" width="20.140625" style="72" customWidth="1"/>
    <col min="5379" max="5379" width="19.42578125" style="72" customWidth="1"/>
    <col min="5380" max="5380" width="17" style="72" customWidth="1"/>
    <col min="5381" max="5381" width="17.7109375" style="72" customWidth="1"/>
    <col min="5382" max="5382" width="28.140625" style="72" bestFit="1" customWidth="1"/>
    <col min="5383" max="5383" width="20.42578125" style="72" customWidth="1"/>
    <col min="5384" max="5384" width="16.7109375" style="72" customWidth="1"/>
    <col min="5385" max="5385" width="30.5703125" style="72" customWidth="1"/>
    <col min="5386" max="5632" width="11.5703125" style="72"/>
    <col min="5633" max="5633" width="28.28515625" style="72" customWidth="1"/>
    <col min="5634" max="5634" width="20.140625" style="72" customWidth="1"/>
    <col min="5635" max="5635" width="19.42578125" style="72" customWidth="1"/>
    <col min="5636" max="5636" width="17" style="72" customWidth="1"/>
    <col min="5637" max="5637" width="17.7109375" style="72" customWidth="1"/>
    <col min="5638" max="5638" width="28.140625" style="72" bestFit="1" customWidth="1"/>
    <col min="5639" max="5639" width="20.42578125" style="72" customWidth="1"/>
    <col min="5640" max="5640" width="16.7109375" style="72" customWidth="1"/>
    <col min="5641" max="5641" width="30.5703125" style="72" customWidth="1"/>
    <col min="5642" max="5888" width="11.5703125" style="72"/>
    <col min="5889" max="5889" width="28.28515625" style="72" customWidth="1"/>
    <col min="5890" max="5890" width="20.140625" style="72" customWidth="1"/>
    <col min="5891" max="5891" width="19.42578125" style="72" customWidth="1"/>
    <col min="5892" max="5892" width="17" style="72" customWidth="1"/>
    <col min="5893" max="5893" width="17.7109375" style="72" customWidth="1"/>
    <col min="5894" max="5894" width="28.140625" style="72" bestFit="1" customWidth="1"/>
    <col min="5895" max="5895" width="20.42578125" style="72" customWidth="1"/>
    <col min="5896" max="5896" width="16.7109375" style="72" customWidth="1"/>
    <col min="5897" max="5897" width="30.5703125" style="72" customWidth="1"/>
    <col min="5898" max="6144" width="11.5703125" style="72"/>
    <col min="6145" max="6145" width="28.28515625" style="72" customWidth="1"/>
    <col min="6146" max="6146" width="20.140625" style="72" customWidth="1"/>
    <col min="6147" max="6147" width="19.42578125" style="72" customWidth="1"/>
    <col min="6148" max="6148" width="17" style="72" customWidth="1"/>
    <col min="6149" max="6149" width="17.7109375" style="72" customWidth="1"/>
    <col min="6150" max="6150" width="28.140625" style="72" bestFit="1" customWidth="1"/>
    <col min="6151" max="6151" width="20.42578125" style="72" customWidth="1"/>
    <col min="6152" max="6152" width="16.7109375" style="72" customWidth="1"/>
    <col min="6153" max="6153" width="30.5703125" style="72" customWidth="1"/>
    <col min="6154" max="6400" width="11.5703125" style="72"/>
    <col min="6401" max="6401" width="28.28515625" style="72" customWidth="1"/>
    <col min="6402" max="6402" width="20.140625" style="72" customWidth="1"/>
    <col min="6403" max="6403" width="19.42578125" style="72" customWidth="1"/>
    <col min="6404" max="6404" width="17" style="72" customWidth="1"/>
    <col min="6405" max="6405" width="17.7109375" style="72" customWidth="1"/>
    <col min="6406" max="6406" width="28.140625" style="72" bestFit="1" customWidth="1"/>
    <col min="6407" max="6407" width="20.42578125" style="72" customWidth="1"/>
    <col min="6408" max="6408" width="16.7109375" style="72" customWidth="1"/>
    <col min="6409" max="6409" width="30.5703125" style="72" customWidth="1"/>
    <col min="6410" max="6656" width="11.5703125" style="72"/>
    <col min="6657" max="6657" width="28.28515625" style="72" customWidth="1"/>
    <col min="6658" max="6658" width="20.140625" style="72" customWidth="1"/>
    <col min="6659" max="6659" width="19.42578125" style="72" customWidth="1"/>
    <col min="6660" max="6660" width="17" style="72" customWidth="1"/>
    <col min="6661" max="6661" width="17.7109375" style="72" customWidth="1"/>
    <col min="6662" max="6662" width="28.140625" style="72" bestFit="1" customWidth="1"/>
    <col min="6663" max="6663" width="20.42578125" style="72" customWidth="1"/>
    <col min="6664" max="6664" width="16.7109375" style="72" customWidth="1"/>
    <col min="6665" max="6665" width="30.5703125" style="72" customWidth="1"/>
    <col min="6666" max="6912" width="11.5703125" style="72"/>
    <col min="6913" max="6913" width="28.28515625" style="72" customWidth="1"/>
    <col min="6914" max="6914" width="20.140625" style="72" customWidth="1"/>
    <col min="6915" max="6915" width="19.42578125" style="72" customWidth="1"/>
    <col min="6916" max="6916" width="17" style="72" customWidth="1"/>
    <col min="6917" max="6917" width="17.7109375" style="72" customWidth="1"/>
    <col min="6918" max="6918" width="28.140625" style="72" bestFit="1" customWidth="1"/>
    <col min="6919" max="6919" width="20.42578125" style="72" customWidth="1"/>
    <col min="6920" max="6920" width="16.7109375" style="72" customWidth="1"/>
    <col min="6921" max="6921" width="30.5703125" style="72" customWidth="1"/>
    <col min="6922" max="7168" width="11.5703125" style="72"/>
    <col min="7169" max="7169" width="28.28515625" style="72" customWidth="1"/>
    <col min="7170" max="7170" width="20.140625" style="72" customWidth="1"/>
    <col min="7171" max="7171" width="19.42578125" style="72" customWidth="1"/>
    <col min="7172" max="7172" width="17" style="72" customWidth="1"/>
    <col min="7173" max="7173" width="17.7109375" style="72" customWidth="1"/>
    <col min="7174" max="7174" width="28.140625" style="72" bestFit="1" customWidth="1"/>
    <col min="7175" max="7175" width="20.42578125" style="72" customWidth="1"/>
    <col min="7176" max="7176" width="16.7109375" style="72" customWidth="1"/>
    <col min="7177" max="7177" width="30.5703125" style="72" customWidth="1"/>
    <col min="7178" max="7424" width="11.5703125" style="72"/>
    <col min="7425" max="7425" width="28.28515625" style="72" customWidth="1"/>
    <col min="7426" max="7426" width="20.140625" style="72" customWidth="1"/>
    <col min="7427" max="7427" width="19.42578125" style="72" customWidth="1"/>
    <col min="7428" max="7428" width="17" style="72" customWidth="1"/>
    <col min="7429" max="7429" width="17.7109375" style="72" customWidth="1"/>
    <col min="7430" max="7430" width="28.140625" style="72" bestFit="1" customWidth="1"/>
    <col min="7431" max="7431" width="20.42578125" style="72" customWidth="1"/>
    <col min="7432" max="7432" width="16.7109375" style="72" customWidth="1"/>
    <col min="7433" max="7433" width="30.5703125" style="72" customWidth="1"/>
    <col min="7434" max="7680" width="11.5703125" style="72"/>
    <col min="7681" max="7681" width="28.28515625" style="72" customWidth="1"/>
    <col min="7682" max="7682" width="20.140625" style="72" customWidth="1"/>
    <col min="7683" max="7683" width="19.42578125" style="72" customWidth="1"/>
    <col min="7684" max="7684" width="17" style="72" customWidth="1"/>
    <col min="7685" max="7685" width="17.7109375" style="72" customWidth="1"/>
    <col min="7686" max="7686" width="28.140625" style="72" bestFit="1" customWidth="1"/>
    <col min="7687" max="7687" width="20.42578125" style="72" customWidth="1"/>
    <col min="7688" max="7688" width="16.7109375" style="72" customWidth="1"/>
    <col min="7689" max="7689" width="30.5703125" style="72" customWidth="1"/>
    <col min="7690" max="7936" width="11.5703125" style="72"/>
    <col min="7937" max="7937" width="28.28515625" style="72" customWidth="1"/>
    <col min="7938" max="7938" width="20.140625" style="72" customWidth="1"/>
    <col min="7939" max="7939" width="19.42578125" style="72" customWidth="1"/>
    <col min="7940" max="7940" width="17" style="72" customWidth="1"/>
    <col min="7941" max="7941" width="17.7109375" style="72" customWidth="1"/>
    <col min="7942" max="7942" width="28.140625" style="72" bestFit="1" customWidth="1"/>
    <col min="7943" max="7943" width="20.42578125" style="72" customWidth="1"/>
    <col min="7944" max="7944" width="16.7109375" style="72" customWidth="1"/>
    <col min="7945" max="7945" width="30.5703125" style="72" customWidth="1"/>
    <col min="7946" max="8192" width="11.5703125" style="72"/>
    <col min="8193" max="8193" width="28.28515625" style="72" customWidth="1"/>
    <col min="8194" max="8194" width="20.140625" style="72" customWidth="1"/>
    <col min="8195" max="8195" width="19.42578125" style="72" customWidth="1"/>
    <col min="8196" max="8196" width="17" style="72" customWidth="1"/>
    <col min="8197" max="8197" width="17.7109375" style="72" customWidth="1"/>
    <col min="8198" max="8198" width="28.140625" style="72" bestFit="1" customWidth="1"/>
    <col min="8199" max="8199" width="20.42578125" style="72" customWidth="1"/>
    <col min="8200" max="8200" width="16.7109375" style="72" customWidth="1"/>
    <col min="8201" max="8201" width="30.5703125" style="72" customWidth="1"/>
    <col min="8202" max="8448" width="11.5703125" style="72"/>
    <col min="8449" max="8449" width="28.28515625" style="72" customWidth="1"/>
    <col min="8450" max="8450" width="20.140625" style="72" customWidth="1"/>
    <col min="8451" max="8451" width="19.42578125" style="72" customWidth="1"/>
    <col min="8452" max="8452" width="17" style="72" customWidth="1"/>
    <col min="8453" max="8453" width="17.7109375" style="72" customWidth="1"/>
    <col min="8454" max="8454" width="28.140625" style="72" bestFit="1" customWidth="1"/>
    <col min="8455" max="8455" width="20.42578125" style="72" customWidth="1"/>
    <col min="8456" max="8456" width="16.7109375" style="72" customWidth="1"/>
    <col min="8457" max="8457" width="30.5703125" style="72" customWidth="1"/>
    <col min="8458" max="8704" width="11.5703125" style="72"/>
    <col min="8705" max="8705" width="28.28515625" style="72" customWidth="1"/>
    <col min="8706" max="8706" width="20.140625" style="72" customWidth="1"/>
    <col min="8707" max="8707" width="19.42578125" style="72" customWidth="1"/>
    <col min="8708" max="8708" width="17" style="72" customWidth="1"/>
    <col min="8709" max="8709" width="17.7109375" style="72" customWidth="1"/>
    <col min="8710" max="8710" width="28.140625" style="72" bestFit="1" customWidth="1"/>
    <col min="8711" max="8711" width="20.42578125" style="72" customWidth="1"/>
    <col min="8712" max="8712" width="16.7109375" style="72" customWidth="1"/>
    <col min="8713" max="8713" width="30.5703125" style="72" customWidth="1"/>
    <col min="8714" max="8960" width="11.5703125" style="72"/>
    <col min="8961" max="8961" width="28.28515625" style="72" customWidth="1"/>
    <col min="8962" max="8962" width="20.140625" style="72" customWidth="1"/>
    <col min="8963" max="8963" width="19.42578125" style="72" customWidth="1"/>
    <col min="8964" max="8964" width="17" style="72" customWidth="1"/>
    <col min="8965" max="8965" width="17.7109375" style="72" customWidth="1"/>
    <col min="8966" max="8966" width="28.140625" style="72" bestFit="1" customWidth="1"/>
    <col min="8967" max="8967" width="20.42578125" style="72" customWidth="1"/>
    <col min="8968" max="8968" width="16.7109375" style="72" customWidth="1"/>
    <col min="8969" max="8969" width="30.5703125" style="72" customWidth="1"/>
    <col min="8970" max="9216" width="11.5703125" style="72"/>
    <col min="9217" max="9217" width="28.28515625" style="72" customWidth="1"/>
    <col min="9218" max="9218" width="20.140625" style="72" customWidth="1"/>
    <col min="9219" max="9219" width="19.42578125" style="72" customWidth="1"/>
    <col min="9220" max="9220" width="17" style="72" customWidth="1"/>
    <col min="9221" max="9221" width="17.7109375" style="72" customWidth="1"/>
    <col min="9222" max="9222" width="28.140625" style="72" bestFit="1" customWidth="1"/>
    <col min="9223" max="9223" width="20.42578125" style="72" customWidth="1"/>
    <col min="9224" max="9224" width="16.7109375" style="72" customWidth="1"/>
    <col min="9225" max="9225" width="30.5703125" style="72" customWidth="1"/>
    <col min="9226" max="9472" width="11.5703125" style="72"/>
    <col min="9473" max="9473" width="28.28515625" style="72" customWidth="1"/>
    <col min="9474" max="9474" width="20.140625" style="72" customWidth="1"/>
    <col min="9475" max="9475" width="19.42578125" style="72" customWidth="1"/>
    <col min="9476" max="9476" width="17" style="72" customWidth="1"/>
    <col min="9477" max="9477" width="17.7109375" style="72" customWidth="1"/>
    <col min="9478" max="9478" width="28.140625" style="72" bestFit="1" customWidth="1"/>
    <col min="9479" max="9479" width="20.42578125" style="72" customWidth="1"/>
    <col min="9480" max="9480" width="16.7109375" style="72" customWidth="1"/>
    <col min="9481" max="9481" width="30.5703125" style="72" customWidth="1"/>
    <col min="9482" max="9728" width="11.5703125" style="72"/>
    <col min="9729" max="9729" width="28.28515625" style="72" customWidth="1"/>
    <col min="9730" max="9730" width="20.140625" style="72" customWidth="1"/>
    <col min="9731" max="9731" width="19.42578125" style="72" customWidth="1"/>
    <col min="9732" max="9732" width="17" style="72" customWidth="1"/>
    <col min="9733" max="9733" width="17.7109375" style="72" customWidth="1"/>
    <col min="9734" max="9734" width="28.140625" style="72" bestFit="1" customWidth="1"/>
    <col min="9735" max="9735" width="20.42578125" style="72" customWidth="1"/>
    <col min="9736" max="9736" width="16.7109375" style="72" customWidth="1"/>
    <col min="9737" max="9737" width="30.5703125" style="72" customWidth="1"/>
    <col min="9738" max="9984" width="11.5703125" style="72"/>
    <col min="9985" max="9985" width="28.28515625" style="72" customWidth="1"/>
    <col min="9986" max="9986" width="20.140625" style="72" customWidth="1"/>
    <col min="9987" max="9987" width="19.42578125" style="72" customWidth="1"/>
    <col min="9988" max="9988" width="17" style="72" customWidth="1"/>
    <col min="9989" max="9989" width="17.7109375" style="72" customWidth="1"/>
    <col min="9990" max="9990" width="28.140625" style="72" bestFit="1" customWidth="1"/>
    <col min="9991" max="9991" width="20.42578125" style="72" customWidth="1"/>
    <col min="9992" max="9992" width="16.7109375" style="72" customWidth="1"/>
    <col min="9993" max="9993" width="30.5703125" style="72" customWidth="1"/>
    <col min="9994" max="10240" width="11.5703125" style="72"/>
    <col min="10241" max="10241" width="28.28515625" style="72" customWidth="1"/>
    <col min="10242" max="10242" width="20.140625" style="72" customWidth="1"/>
    <col min="10243" max="10243" width="19.42578125" style="72" customWidth="1"/>
    <col min="10244" max="10244" width="17" style="72" customWidth="1"/>
    <col min="10245" max="10245" width="17.7109375" style="72" customWidth="1"/>
    <col min="10246" max="10246" width="28.140625" style="72" bestFit="1" customWidth="1"/>
    <col min="10247" max="10247" width="20.42578125" style="72" customWidth="1"/>
    <col min="10248" max="10248" width="16.7109375" style="72" customWidth="1"/>
    <col min="10249" max="10249" width="30.5703125" style="72" customWidth="1"/>
    <col min="10250" max="10496" width="11.5703125" style="72"/>
    <col min="10497" max="10497" width="28.28515625" style="72" customWidth="1"/>
    <col min="10498" max="10498" width="20.140625" style="72" customWidth="1"/>
    <col min="10499" max="10499" width="19.42578125" style="72" customWidth="1"/>
    <col min="10500" max="10500" width="17" style="72" customWidth="1"/>
    <col min="10501" max="10501" width="17.7109375" style="72" customWidth="1"/>
    <col min="10502" max="10502" width="28.140625" style="72" bestFit="1" customWidth="1"/>
    <col min="10503" max="10503" width="20.42578125" style="72" customWidth="1"/>
    <col min="10504" max="10504" width="16.7109375" style="72" customWidth="1"/>
    <col min="10505" max="10505" width="30.5703125" style="72" customWidth="1"/>
    <col min="10506" max="10752" width="11.5703125" style="72"/>
    <col min="10753" max="10753" width="28.28515625" style="72" customWidth="1"/>
    <col min="10754" max="10754" width="20.140625" style="72" customWidth="1"/>
    <col min="10755" max="10755" width="19.42578125" style="72" customWidth="1"/>
    <col min="10756" max="10756" width="17" style="72" customWidth="1"/>
    <col min="10757" max="10757" width="17.7109375" style="72" customWidth="1"/>
    <col min="10758" max="10758" width="28.140625" style="72" bestFit="1" customWidth="1"/>
    <col min="10759" max="10759" width="20.42578125" style="72" customWidth="1"/>
    <col min="10760" max="10760" width="16.7109375" style="72" customWidth="1"/>
    <col min="10761" max="10761" width="30.5703125" style="72" customWidth="1"/>
    <col min="10762" max="11008" width="11.5703125" style="72"/>
    <col min="11009" max="11009" width="28.28515625" style="72" customWidth="1"/>
    <col min="11010" max="11010" width="20.140625" style="72" customWidth="1"/>
    <col min="11011" max="11011" width="19.42578125" style="72" customWidth="1"/>
    <col min="11012" max="11012" width="17" style="72" customWidth="1"/>
    <col min="11013" max="11013" width="17.7109375" style="72" customWidth="1"/>
    <col min="11014" max="11014" width="28.140625" style="72" bestFit="1" customWidth="1"/>
    <col min="11015" max="11015" width="20.42578125" style="72" customWidth="1"/>
    <col min="11016" max="11016" width="16.7109375" style="72" customWidth="1"/>
    <col min="11017" max="11017" width="30.5703125" style="72" customWidth="1"/>
    <col min="11018" max="11264" width="11.5703125" style="72"/>
    <col min="11265" max="11265" width="28.28515625" style="72" customWidth="1"/>
    <col min="11266" max="11266" width="20.140625" style="72" customWidth="1"/>
    <col min="11267" max="11267" width="19.42578125" style="72" customWidth="1"/>
    <col min="11268" max="11268" width="17" style="72" customWidth="1"/>
    <col min="11269" max="11269" width="17.7109375" style="72" customWidth="1"/>
    <col min="11270" max="11270" width="28.140625" style="72" bestFit="1" customWidth="1"/>
    <col min="11271" max="11271" width="20.42578125" style="72" customWidth="1"/>
    <col min="11272" max="11272" width="16.7109375" style="72" customWidth="1"/>
    <col min="11273" max="11273" width="30.5703125" style="72" customWidth="1"/>
    <col min="11274" max="11520" width="11.5703125" style="72"/>
    <col min="11521" max="11521" width="28.28515625" style="72" customWidth="1"/>
    <col min="11522" max="11522" width="20.140625" style="72" customWidth="1"/>
    <col min="11523" max="11523" width="19.42578125" style="72" customWidth="1"/>
    <col min="11524" max="11524" width="17" style="72" customWidth="1"/>
    <col min="11525" max="11525" width="17.7109375" style="72" customWidth="1"/>
    <col min="11526" max="11526" width="28.140625" style="72" bestFit="1" customWidth="1"/>
    <col min="11527" max="11527" width="20.42578125" style="72" customWidth="1"/>
    <col min="11528" max="11528" width="16.7109375" style="72" customWidth="1"/>
    <col min="11529" max="11529" width="30.5703125" style="72" customWidth="1"/>
    <col min="11530" max="11776" width="11.5703125" style="72"/>
    <col min="11777" max="11777" width="28.28515625" style="72" customWidth="1"/>
    <col min="11778" max="11778" width="20.140625" style="72" customWidth="1"/>
    <col min="11779" max="11779" width="19.42578125" style="72" customWidth="1"/>
    <col min="11780" max="11780" width="17" style="72" customWidth="1"/>
    <col min="11781" max="11781" width="17.7109375" style="72" customWidth="1"/>
    <col min="11782" max="11782" width="28.140625" style="72" bestFit="1" customWidth="1"/>
    <col min="11783" max="11783" width="20.42578125" style="72" customWidth="1"/>
    <col min="11784" max="11784" width="16.7109375" style="72" customWidth="1"/>
    <col min="11785" max="11785" width="30.5703125" style="72" customWidth="1"/>
    <col min="11786" max="12032" width="11.5703125" style="72"/>
    <col min="12033" max="12033" width="28.28515625" style="72" customWidth="1"/>
    <col min="12034" max="12034" width="20.140625" style="72" customWidth="1"/>
    <col min="12035" max="12035" width="19.42578125" style="72" customWidth="1"/>
    <col min="12036" max="12036" width="17" style="72" customWidth="1"/>
    <col min="12037" max="12037" width="17.7109375" style="72" customWidth="1"/>
    <col min="12038" max="12038" width="28.140625" style="72" bestFit="1" customWidth="1"/>
    <col min="12039" max="12039" width="20.42578125" style="72" customWidth="1"/>
    <col min="12040" max="12040" width="16.7109375" style="72" customWidth="1"/>
    <col min="12041" max="12041" width="30.5703125" style="72" customWidth="1"/>
    <col min="12042" max="12288" width="11.5703125" style="72"/>
    <col min="12289" max="12289" width="28.28515625" style="72" customWidth="1"/>
    <col min="12290" max="12290" width="20.140625" style="72" customWidth="1"/>
    <col min="12291" max="12291" width="19.42578125" style="72" customWidth="1"/>
    <col min="12292" max="12292" width="17" style="72" customWidth="1"/>
    <col min="12293" max="12293" width="17.7109375" style="72" customWidth="1"/>
    <col min="12294" max="12294" width="28.140625" style="72" bestFit="1" customWidth="1"/>
    <col min="12295" max="12295" width="20.42578125" style="72" customWidth="1"/>
    <col min="12296" max="12296" width="16.7109375" style="72" customWidth="1"/>
    <col min="12297" max="12297" width="30.5703125" style="72" customWidth="1"/>
    <col min="12298" max="12544" width="11.5703125" style="72"/>
    <col min="12545" max="12545" width="28.28515625" style="72" customWidth="1"/>
    <col min="12546" max="12546" width="20.140625" style="72" customWidth="1"/>
    <col min="12547" max="12547" width="19.42578125" style="72" customWidth="1"/>
    <col min="12548" max="12548" width="17" style="72" customWidth="1"/>
    <col min="12549" max="12549" width="17.7109375" style="72" customWidth="1"/>
    <col min="12550" max="12550" width="28.140625" style="72" bestFit="1" customWidth="1"/>
    <col min="12551" max="12551" width="20.42578125" style="72" customWidth="1"/>
    <col min="12552" max="12552" width="16.7109375" style="72" customWidth="1"/>
    <col min="12553" max="12553" width="30.5703125" style="72" customWidth="1"/>
    <col min="12554" max="12800" width="11.5703125" style="72"/>
    <col min="12801" max="12801" width="28.28515625" style="72" customWidth="1"/>
    <col min="12802" max="12802" width="20.140625" style="72" customWidth="1"/>
    <col min="12803" max="12803" width="19.42578125" style="72" customWidth="1"/>
    <col min="12804" max="12804" width="17" style="72" customWidth="1"/>
    <col min="12805" max="12805" width="17.7109375" style="72" customWidth="1"/>
    <col min="12806" max="12806" width="28.140625" style="72" bestFit="1" customWidth="1"/>
    <col min="12807" max="12807" width="20.42578125" style="72" customWidth="1"/>
    <col min="12808" max="12808" width="16.7109375" style="72" customWidth="1"/>
    <col min="12809" max="12809" width="30.5703125" style="72" customWidth="1"/>
    <col min="12810" max="13056" width="11.5703125" style="72"/>
    <col min="13057" max="13057" width="28.28515625" style="72" customWidth="1"/>
    <col min="13058" max="13058" width="20.140625" style="72" customWidth="1"/>
    <col min="13059" max="13059" width="19.42578125" style="72" customWidth="1"/>
    <col min="13060" max="13060" width="17" style="72" customWidth="1"/>
    <col min="13061" max="13061" width="17.7109375" style="72" customWidth="1"/>
    <col min="13062" max="13062" width="28.140625" style="72" bestFit="1" customWidth="1"/>
    <col min="13063" max="13063" width="20.42578125" style="72" customWidth="1"/>
    <col min="13064" max="13064" width="16.7109375" style="72" customWidth="1"/>
    <col min="13065" max="13065" width="30.5703125" style="72" customWidth="1"/>
    <col min="13066" max="13312" width="11.5703125" style="72"/>
    <col min="13313" max="13313" width="28.28515625" style="72" customWidth="1"/>
    <col min="13314" max="13314" width="20.140625" style="72" customWidth="1"/>
    <col min="13315" max="13315" width="19.42578125" style="72" customWidth="1"/>
    <col min="13316" max="13316" width="17" style="72" customWidth="1"/>
    <col min="13317" max="13317" width="17.7109375" style="72" customWidth="1"/>
    <col min="13318" max="13318" width="28.140625" style="72" bestFit="1" customWidth="1"/>
    <col min="13319" max="13319" width="20.42578125" style="72" customWidth="1"/>
    <col min="13320" max="13320" width="16.7109375" style="72" customWidth="1"/>
    <col min="13321" max="13321" width="30.5703125" style="72" customWidth="1"/>
    <col min="13322" max="13568" width="11.5703125" style="72"/>
    <col min="13569" max="13569" width="28.28515625" style="72" customWidth="1"/>
    <col min="13570" max="13570" width="20.140625" style="72" customWidth="1"/>
    <col min="13571" max="13571" width="19.42578125" style="72" customWidth="1"/>
    <col min="13572" max="13572" width="17" style="72" customWidth="1"/>
    <col min="13573" max="13573" width="17.7109375" style="72" customWidth="1"/>
    <col min="13574" max="13574" width="28.140625" style="72" bestFit="1" customWidth="1"/>
    <col min="13575" max="13575" width="20.42578125" style="72" customWidth="1"/>
    <col min="13576" max="13576" width="16.7109375" style="72" customWidth="1"/>
    <col min="13577" max="13577" width="30.5703125" style="72" customWidth="1"/>
    <col min="13578" max="13824" width="11.5703125" style="72"/>
    <col min="13825" max="13825" width="28.28515625" style="72" customWidth="1"/>
    <col min="13826" max="13826" width="20.140625" style="72" customWidth="1"/>
    <col min="13827" max="13827" width="19.42578125" style="72" customWidth="1"/>
    <col min="13828" max="13828" width="17" style="72" customWidth="1"/>
    <col min="13829" max="13829" width="17.7109375" style="72" customWidth="1"/>
    <col min="13830" max="13830" width="28.140625" style="72" bestFit="1" customWidth="1"/>
    <col min="13831" max="13831" width="20.42578125" style="72" customWidth="1"/>
    <col min="13832" max="13832" width="16.7109375" style="72" customWidth="1"/>
    <col min="13833" max="13833" width="30.5703125" style="72" customWidth="1"/>
    <col min="13834" max="14080" width="11.5703125" style="72"/>
    <col min="14081" max="14081" width="28.28515625" style="72" customWidth="1"/>
    <col min="14082" max="14082" width="20.140625" style="72" customWidth="1"/>
    <col min="14083" max="14083" width="19.42578125" style="72" customWidth="1"/>
    <col min="14084" max="14084" width="17" style="72" customWidth="1"/>
    <col min="14085" max="14085" width="17.7109375" style="72" customWidth="1"/>
    <col min="14086" max="14086" width="28.140625" style="72" bestFit="1" customWidth="1"/>
    <col min="14087" max="14087" width="20.42578125" style="72" customWidth="1"/>
    <col min="14088" max="14088" width="16.7109375" style="72" customWidth="1"/>
    <col min="14089" max="14089" width="30.5703125" style="72" customWidth="1"/>
    <col min="14090" max="14336" width="11.5703125" style="72"/>
    <col min="14337" max="14337" width="28.28515625" style="72" customWidth="1"/>
    <col min="14338" max="14338" width="20.140625" style="72" customWidth="1"/>
    <col min="14339" max="14339" width="19.42578125" style="72" customWidth="1"/>
    <col min="14340" max="14340" width="17" style="72" customWidth="1"/>
    <col min="14341" max="14341" width="17.7109375" style="72" customWidth="1"/>
    <col min="14342" max="14342" width="28.140625" style="72" bestFit="1" customWidth="1"/>
    <col min="14343" max="14343" width="20.42578125" style="72" customWidth="1"/>
    <col min="14344" max="14344" width="16.7109375" style="72" customWidth="1"/>
    <col min="14345" max="14345" width="30.5703125" style="72" customWidth="1"/>
    <col min="14346" max="14592" width="11.5703125" style="72"/>
    <col min="14593" max="14593" width="28.28515625" style="72" customWidth="1"/>
    <col min="14594" max="14594" width="20.140625" style="72" customWidth="1"/>
    <col min="14595" max="14595" width="19.42578125" style="72" customWidth="1"/>
    <col min="14596" max="14596" width="17" style="72" customWidth="1"/>
    <col min="14597" max="14597" width="17.7109375" style="72" customWidth="1"/>
    <col min="14598" max="14598" width="28.140625" style="72" bestFit="1" customWidth="1"/>
    <col min="14599" max="14599" width="20.42578125" style="72" customWidth="1"/>
    <col min="14600" max="14600" width="16.7109375" style="72" customWidth="1"/>
    <col min="14601" max="14601" width="30.5703125" style="72" customWidth="1"/>
    <col min="14602" max="14848" width="11.5703125" style="72"/>
    <col min="14849" max="14849" width="28.28515625" style="72" customWidth="1"/>
    <col min="14850" max="14850" width="20.140625" style="72" customWidth="1"/>
    <col min="14851" max="14851" width="19.42578125" style="72" customWidth="1"/>
    <col min="14852" max="14852" width="17" style="72" customWidth="1"/>
    <col min="14853" max="14853" width="17.7109375" style="72" customWidth="1"/>
    <col min="14854" max="14854" width="28.140625" style="72" bestFit="1" customWidth="1"/>
    <col min="14855" max="14855" width="20.42578125" style="72" customWidth="1"/>
    <col min="14856" max="14856" width="16.7109375" style="72" customWidth="1"/>
    <col min="14857" max="14857" width="30.5703125" style="72" customWidth="1"/>
    <col min="14858" max="15104" width="11.5703125" style="72"/>
    <col min="15105" max="15105" width="28.28515625" style="72" customWidth="1"/>
    <col min="15106" max="15106" width="20.140625" style="72" customWidth="1"/>
    <col min="15107" max="15107" width="19.42578125" style="72" customWidth="1"/>
    <col min="15108" max="15108" width="17" style="72" customWidth="1"/>
    <col min="15109" max="15109" width="17.7109375" style="72" customWidth="1"/>
    <col min="15110" max="15110" width="28.140625" style="72" bestFit="1" customWidth="1"/>
    <col min="15111" max="15111" width="20.42578125" style="72" customWidth="1"/>
    <col min="15112" max="15112" width="16.7109375" style="72" customWidth="1"/>
    <col min="15113" max="15113" width="30.5703125" style="72" customWidth="1"/>
    <col min="15114" max="15360" width="11.5703125" style="72"/>
    <col min="15361" max="15361" width="28.28515625" style="72" customWidth="1"/>
    <col min="15362" max="15362" width="20.140625" style="72" customWidth="1"/>
    <col min="15363" max="15363" width="19.42578125" style="72" customWidth="1"/>
    <col min="15364" max="15364" width="17" style="72" customWidth="1"/>
    <col min="15365" max="15365" width="17.7109375" style="72" customWidth="1"/>
    <col min="15366" max="15366" width="28.140625" style="72" bestFit="1" customWidth="1"/>
    <col min="15367" max="15367" width="20.42578125" style="72" customWidth="1"/>
    <col min="15368" max="15368" width="16.7109375" style="72" customWidth="1"/>
    <col min="15369" max="15369" width="30.5703125" style="72" customWidth="1"/>
    <col min="15370" max="15616" width="11.5703125" style="72"/>
    <col min="15617" max="15617" width="28.28515625" style="72" customWidth="1"/>
    <col min="15618" max="15618" width="20.140625" style="72" customWidth="1"/>
    <col min="15619" max="15619" width="19.42578125" style="72" customWidth="1"/>
    <col min="15620" max="15620" width="17" style="72" customWidth="1"/>
    <col min="15621" max="15621" width="17.7109375" style="72" customWidth="1"/>
    <col min="15622" max="15622" width="28.140625" style="72" bestFit="1" customWidth="1"/>
    <col min="15623" max="15623" width="20.42578125" style="72" customWidth="1"/>
    <col min="15624" max="15624" width="16.7109375" style="72" customWidth="1"/>
    <col min="15625" max="15625" width="30.5703125" style="72" customWidth="1"/>
    <col min="15626" max="15872" width="11.5703125" style="72"/>
    <col min="15873" max="15873" width="28.28515625" style="72" customWidth="1"/>
    <col min="15874" max="15874" width="20.140625" style="72" customWidth="1"/>
    <col min="15875" max="15875" width="19.42578125" style="72" customWidth="1"/>
    <col min="15876" max="15876" width="17" style="72" customWidth="1"/>
    <col min="15877" max="15877" width="17.7109375" style="72" customWidth="1"/>
    <col min="15878" max="15878" width="28.140625" style="72" bestFit="1" customWidth="1"/>
    <col min="15879" max="15879" width="20.42578125" style="72" customWidth="1"/>
    <col min="15880" max="15880" width="16.7109375" style="72" customWidth="1"/>
    <col min="15881" max="15881" width="30.5703125" style="72" customWidth="1"/>
    <col min="15882" max="16128" width="11.5703125" style="72"/>
    <col min="16129" max="16129" width="28.28515625" style="72" customWidth="1"/>
    <col min="16130" max="16130" width="20.140625" style="72" customWidth="1"/>
    <col min="16131" max="16131" width="19.42578125" style="72" customWidth="1"/>
    <col min="16132" max="16132" width="17" style="72" customWidth="1"/>
    <col min="16133" max="16133" width="17.7109375" style="72" customWidth="1"/>
    <col min="16134" max="16134" width="28.140625" style="72" bestFit="1" customWidth="1"/>
    <col min="16135" max="16135" width="20.42578125" style="72" customWidth="1"/>
    <col min="16136" max="16136" width="16.7109375" style="72" customWidth="1"/>
    <col min="16137" max="16137" width="30.5703125" style="72" customWidth="1"/>
    <col min="16138" max="16384" width="11.5703125" style="72"/>
  </cols>
  <sheetData>
    <row r="1" spans="1:7" x14ac:dyDescent="0.2">
      <c r="A1" s="95"/>
      <c r="B1" s="96"/>
      <c r="C1" s="96"/>
      <c r="D1" s="96"/>
      <c r="E1" s="96"/>
      <c r="F1" s="96"/>
    </row>
    <row r="2" spans="1:7" ht="15" x14ac:dyDescent="0.25">
      <c r="A2" s="275" t="s">
        <v>520</v>
      </c>
    </row>
    <row r="3" spans="1:7" x14ac:dyDescent="0.2">
      <c r="A3" s="259"/>
    </row>
    <row r="4" spans="1:7" ht="15" thickBot="1" x14ac:dyDescent="0.25"/>
    <row r="5" spans="1:7" ht="14.25" customHeight="1" thickBot="1" x14ac:dyDescent="0.25">
      <c r="A5" s="865" t="s">
        <v>521</v>
      </c>
      <c r="B5" s="866"/>
      <c r="C5" s="866"/>
      <c r="D5" s="866"/>
      <c r="E5" s="866"/>
      <c r="F5" s="867"/>
    </row>
    <row r="6" spans="1:7" ht="15" thickBot="1" x14ac:dyDescent="0.25">
      <c r="A6" s="426" t="s">
        <v>399</v>
      </c>
      <c r="B6" s="409" t="s">
        <v>522</v>
      </c>
      <c r="C6" s="409" t="s">
        <v>401</v>
      </c>
      <c r="D6" s="409" t="s">
        <v>228</v>
      </c>
      <c r="E6" s="409" t="s">
        <v>523</v>
      </c>
      <c r="F6" s="709" t="s">
        <v>524</v>
      </c>
    </row>
    <row r="7" spans="1:7" x14ac:dyDescent="0.2">
      <c r="A7" s="20"/>
      <c r="B7" s="874" t="s">
        <v>674</v>
      </c>
      <c r="C7" s="875"/>
      <c r="D7" s="875"/>
      <c r="E7" s="875"/>
      <c r="F7" s="708"/>
    </row>
    <row r="8" spans="1:7" x14ac:dyDescent="0.2">
      <c r="A8" s="706"/>
      <c r="B8" s="876"/>
      <c r="C8" s="877"/>
      <c r="D8" s="877"/>
      <c r="E8" s="877"/>
      <c r="F8" s="707"/>
    </row>
    <row r="9" spans="1:7" ht="15" thickBot="1" x14ac:dyDescent="0.25">
      <c r="A9" s="710" t="s">
        <v>525</v>
      </c>
      <c r="B9" s="711"/>
      <c r="C9" s="711"/>
      <c r="D9" s="711"/>
      <c r="E9" s="711">
        <v>0</v>
      </c>
      <c r="F9" s="712">
        <v>0</v>
      </c>
    </row>
    <row r="10" spans="1:7" ht="15" thickBot="1" x14ac:dyDescent="0.25">
      <c r="A10" s="713" t="s">
        <v>526</v>
      </c>
      <c r="B10" s="409"/>
      <c r="C10" s="409"/>
      <c r="D10" s="409"/>
      <c r="E10" s="409">
        <v>0</v>
      </c>
      <c r="F10" s="688">
        <v>0</v>
      </c>
      <c r="G10" s="187"/>
    </row>
    <row r="11" spans="1:7" x14ac:dyDescent="0.2">
      <c r="A11" s="862"/>
      <c r="B11" s="862"/>
      <c r="C11" s="862"/>
      <c r="D11" s="862"/>
      <c r="E11" s="862"/>
      <c r="F11" s="862"/>
      <c r="G11" s="862"/>
    </row>
    <row r="12" spans="1:7" ht="15.75" x14ac:dyDescent="0.25">
      <c r="A12" s="258" t="s">
        <v>527</v>
      </c>
    </row>
    <row r="13" spans="1:7" ht="15" thickBot="1" x14ac:dyDescent="0.25"/>
    <row r="14" spans="1:7" s="241" customFormat="1" ht="26.25" thickBot="1" x14ac:dyDescent="0.25">
      <c r="A14" s="426" t="s">
        <v>528</v>
      </c>
      <c r="B14" s="409" t="s">
        <v>522</v>
      </c>
      <c r="C14" s="409" t="s">
        <v>228</v>
      </c>
      <c r="D14" s="409" t="s">
        <v>529</v>
      </c>
      <c r="E14" s="688" t="s">
        <v>530</v>
      </c>
    </row>
    <row r="15" spans="1:7" x14ac:dyDescent="0.2">
      <c r="A15" s="714" t="s">
        <v>533</v>
      </c>
      <c r="B15" s="173" t="s">
        <v>661</v>
      </c>
      <c r="C15" s="477" t="s">
        <v>531</v>
      </c>
      <c r="D15" s="483">
        <v>0</v>
      </c>
      <c r="E15" s="715">
        <v>245169105</v>
      </c>
    </row>
    <row r="16" spans="1:7" x14ac:dyDescent="0.2">
      <c r="A16" s="15" t="s">
        <v>533</v>
      </c>
      <c r="B16" s="174" t="s">
        <v>661</v>
      </c>
      <c r="C16" s="415" t="s">
        <v>532</v>
      </c>
      <c r="D16" s="296">
        <v>0</v>
      </c>
      <c r="E16" s="386">
        <v>53380779</v>
      </c>
    </row>
    <row r="17" spans="1:9" ht="15" thickBot="1" x14ac:dyDescent="0.25">
      <c r="A17" s="15" t="s">
        <v>533</v>
      </c>
      <c r="B17" s="174" t="s">
        <v>661</v>
      </c>
      <c r="C17" s="415" t="s">
        <v>534</v>
      </c>
      <c r="D17" s="296">
        <v>0</v>
      </c>
      <c r="E17" s="386">
        <v>0</v>
      </c>
    </row>
    <row r="18" spans="1:9" ht="15" thickBot="1" x14ac:dyDescent="0.25">
      <c r="A18" s="868" t="s">
        <v>535</v>
      </c>
      <c r="B18" s="869"/>
      <c r="C18" s="869"/>
      <c r="D18" s="870"/>
      <c r="E18" s="422">
        <v>298549884</v>
      </c>
    </row>
    <row r="19" spans="1:9" ht="15" thickBot="1" x14ac:dyDescent="0.25">
      <c r="A19" s="871" t="s">
        <v>536</v>
      </c>
      <c r="B19" s="872"/>
      <c r="C19" s="872"/>
      <c r="D19" s="873"/>
      <c r="E19" s="716">
        <v>364342777</v>
      </c>
    </row>
    <row r="21" spans="1:9" ht="15.75" x14ac:dyDescent="0.25">
      <c r="A21" s="258" t="s">
        <v>537</v>
      </c>
    </row>
    <row r="22" spans="1:9" ht="3.75" customHeight="1" x14ac:dyDescent="0.2">
      <c r="A22" s="259"/>
    </row>
    <row r="23" spans="1:9" x14ac:dyDescent="0.2">
      <c r="A23" s="276" t="s">
        <v>538</v>
      </c>
    </row>
    <row r="24" spans="1:9" ht="15" thickBot="1" x14ac:dyDescent="0.25"/>
    <row r="25" spans="1:9" s="241" customFormat="1" ht="24.75" thickBot="1" x14ac:dyDescent="0.25">
      <c r="A25" s="480" t="s">
        <v>228</v>
      </c>
      <c r="B25" s="478" t="s">
        <v>539</v>
      </c>
      <c r="C25" s="479" t="s">
        <v>371</v>
      </c>
      <c r="D25" s="479" t="s">
        <v>540</v>
      </c>
      <c r="E25" s="478" t="s">
        <v>541</v>
      </c>
    </row>
    <row r="26" spans="1:9" x14ac:dyDescent="0.2">
      <c r="A26" s="379" t="s">
        <v>496</v>
      </c>
      <c r="B26" s="561">
        <v>5000000000</v>
      </c>
      <c r="C26" s="562">
        <v>0</v>
      </c>
      <c r="D26" s="562">
        <v>0</v>
      </c>
      <c r="E26" s="384">
        <v>5000000000</v>
      </c>
      <c r="F26" s="242"/>
    </row>
    <row r="27" spans="1:9" x14ac:dyDescent="0.2">
      <c r="A27" s="376" t="s">
        <v>542</v>
      </c>
      <c r="B27" s="563">
        <v>-1109000000</v>
      </c>
      <c r="C27" s="564">
        <v>2496223760</v>
      </c>
      <c r="D27" s="564">
        <v>0</v>
      </c>
      <c r="E27" s="387">
        <v>1387223760</v>
      </c>
      <c r="F27" s="94"/>
    </row>
    <row r="28" spans="1:9" x14ac:dyDescent="0.2">
      <c r="A28" s="376" t="s">
        <v>191</v>
      </c>
      <c r="B28" s="563">
        <v>1874284754</v>
      </c>
      <c r="C28" s="564">
        <v>-623857264</v>
      </c>
      <c r="D28" s="564">
        <v>0</v>
      </c>
      <c r="E28" s="387">
        <v>1250427490</v>
      </c>
      <c r="F28" s="242"/>
    </row>
    <row r="29" spans="1:9" x14ac:dyDescent="0.2">
      <c r="A29" s="376" t="s">
        <v>543</v>
      </c>
      <c r="B29" s="563">
        <v>1028998658</v>
      </c>
      <c r="C29" s="564">
        <v>-1028998658</v>
      </c>
      <c r="D29" s="564">
        <v>0</v>
      </c>
      <c r="E29" s="387">
        <v>0</v>
      </c>
      <c r="F29" s="242"/>
      <c r="I29" s="138"/>
    </row>
    <row r="30" spans="1:9" ht="15" thickBot="1" x14ac:dyDescent="0.25">
      <c r="A30" s="377" t="s">
        <v>544</v>
      </c>
      <c r="B30" s="565">
        <v>1176264140</v>
      </c>
      <c r="C30" s="566">
        <v>613325448</v>
      </c>
      <c r="D30" s="566">
        <v>0</v>
      </c>
      <c r="E30" s="388">
        <v>1789589588</v>
      </c>
      <c r="F30" s="242"/>
      <c r="H30" s="138"/>
      <c r="I30" s="138"/>
    </row>
    <row r="31" spans="1:9" s="259" customFormat="1" ht="13.5" thickBot="1" x14ac:dyDescent="0.25">
      <c r="A31" s="481" t="s">
        <v>431</v>
      </c>
      <c r="B31" s="539">
        <v>7970547552</v>
      </c>
      <c r="C31" s="544">
        <v>1456693286</v>
      </c>
      <c r="D31" s="539">
        <v>0</v>
      </c>
      <c r="E31" s="544">
        <v>9427240838</v>
      </c>
      <c r="F31" s="291"/>
      <c r="G31" s="232"/>
      <c r="H31" s="232"/>
      <c r="I31" s="232"/>
    </row>
    <row r="32" spans="1:9" x14ac:dyDescent="0.2">
      <c r="B32" s="242"/>
      <c r="E32" s="242"/>
      <c r="F32" s="242"/>
      <c r="I32" s="138"/>
    </row>
    <row r="33" spans="1:9" x14ac:dyDescent="0.2">
      <c r="B33" s="242"/>
      <c r="E33" s="242"/>
      <c r="F33" s="242"/>
      <c r="I33" s="138"/>
    </row>
    <row r="34" spans="1:9" ht="15.75" x14ac:dyDescent="0.25">
      <c r="A34" s="258" t="s">
        <v>545</v>
      </c>
      <c r="C34" s="242"/>
      <c r="D34" s="242"/>
      <c r="E34" s="242"/>
      <c r="I34" s="138"/>
    </row>
    <row r="35" spans="1:9" x14ac:dyDescent="0.2">
      <c r="A35" s="259"/>
    </row>
    <row r="36" spans="1:9" ht="15" thickBot="1" x14ac:dyDescent="0.25"/>
    <row r="37" spans="1:9" ht="26.25" thickBot="1" x14ac:dyDescent="0.25">
      <c r="A37" s="449" t="s">
        <v>307</v>
      </c>
      <c r="B37" s="432" t="s">
        <v>546</v>
      </c>
      <c r="C37" s="455" t="s">
        <v>371</v>
      </c>
      <c r="D37" s="73" t="s">
        <v>540</v>
      </c>
      <c r="E37" s="432" t="s">
        <v>547</v>
      </c>
      <c r="F37" s="456" t="s">
        <v>548</v>
      </c>
    </row>
    <row r="38" spans="1:9" ht="15" thickBot="1" x14ac:dyDescent="0.25">
      <c r="A38" s="15" t="s">
        <v>549</v>
      </c>
      <c r="B38" s="296">
        <v>-27770825</v>
      </c>
      <c r="C38" s="296"/>
      <c r="D38" s="296">
        <v>0</v>
      </c>
      <c r="E38" s="296">
        <v>-27770825</v>
      </c>
      <c r="F38" s="567">
        <v>-27770825</v>
      </c>
      <c r="H38" s="138"/>
    </row>
    <row r="39" spans="1:9" ht="15.75" thickBot="1" x14ac:dyDescent="0.3">
      <c r="A39" s="482" t="s">
        <v>431</v>
      </c>
      <c r="B39" s="568"/>
      <c r="C39" s="568"/>
      <c r="D39" s="165"/>
      <c r="E39" s="568">
        <v>-27770825</v>
      </c>
      <c r="F39" s="568">
        <v>27770825</v>
      </c>
      <c r="G39" s="27"/>
    </row>
    <row r="40" spans="1:9" x14ac:dyDescent="0.2">
      <c r="A40" s="184" t="s">
        <v>550</v>
      </c>
      <c r="B40" s="569"/>
      <c r="C40" s="569"/>
      <c r="D40" s="569"/>
      <c r="E40" s="569"/>
      <c r="F40" s="569"/>
    </row>
    <row r="41" spans="1:9" ht="15" thickBot="1" x14ac:dyDescent="0.25">
      <c r="A41" s="436" t="s">
        <v>4</v>
      </c>
      <c r="B41" s="570"/>
      <c r="C41" s="570"/>
      <c r="D41" s="570"/>
      <c r="E41" s="570"/>
      <c r="F41" s="570"/>
    </row>
    <row r="42" spans="1:9" ht="15" thickBot="1" x14ac:dyDescent="0.25">
      <c r="A42" s="240" t="s">
        <v>431</v>
      </c>
      <c r="B42" s="571"/>
      <c r="C42" s="571"/>
      <c r="D42" s="571"/>
      <c r="E42" s="571"/>
      <c r="F42" s="572"/>
    </row>
    <row r="53" spans="9:9" x14ac:dyDescent="0.2">
      <c r="I53" s="245"/>
    </row>
  </sheetData>
  <mergeCells count="5">
    <mergeCell ref="A5:F5"/>
    <mergeCell ref="A11:G11"/>
    <mergeCell ref="A18:D18"/>
    <mergeCell ref="A19:D19"/>
    <mergeCell ref="B7:E8"/>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83"/>
  <sheetViews>
    <sheetView showGridLines="0" workbookViewId="0">
      <selection activeCell="F88" sqref="F88"/>
    </sheetView>
  </sheetViews>
  <sheetFormatPr baseColWidth="10" defaultRowHeight="14.25" x14ac:dyDescent="0.2"/>
  <cols>
    <col min="1" max="1" width="44.28515625" style="72" customWidth="1"/>
    <col min="2" max="2" width="17.140625" style="576" bestFit="1" customWidth="1"/>
    <col min="3" max="3" width="18.7109375" style="577" bestFit="1" customWidth="1"/>
    <col min="4" max="4" width="16.85546875" style="27" bestFit="1" customWidth="1"/>
    <col min="5" max="5" width="14" style="27" customWidth="1"/>
    <col min="6" max="6" width="27.42578125" style="72" customWidth="1"/>
    <col min="7" max="7" width="17.140625" style="138" bestFit="1" customWidth="1"/>
    <col min="8" max="8" width="18.7109375" style="138" bestFit="1" customWidth="1"/>
    <col min="9" max="252" width="11.42578125" style="72"/>
    <col min="253" max="253" width="44.28515625" style="72" customWidth="1"/>
    <col min="254" max="254" width="14.28515625" style="72" customWidth="1"/>
    <col min="255" max="255" width="17" style="72" customWidth="1"/>
    <col min="256" max="256" width="14.7109375" style="72" customWidth="1"/>
    <col min="257" max="257" width="14" style="72" customWidth="1"/>
    <col min="258" max="258" width="26.7109375" style="72" customWidth="1"/>
    <col min="259" max="260" width="19.28515625" style="72" customWidth="1"/>
    <col min="261" max="261" width="16.140625" style="72" customWidth="1"/>
    <col min="262" max="262" width="13.5703125" style="72" bestFit="1" customWidth="1"/>
    <col min="263" max="508" width="11.42578125" style="72"/>
    <col min="509" max="509" width="44.28515625" style="72" customWidth="1"/>
    <col min="510" max="510" width="14.28515625" style="72" customWidth="1"/>
    <col min="511" max="511" width="17" style="72" customWidth="1"/>
    <col min="512" max="512" width="14.7109375" style="72" customWidth="1"/>
    <col min="513" max="513" width="14" style="72" customWidth="1"/>
    <col min="514" max="514" width="26.7109375" style="72" customWidth="1"/>
    <col min="515" max="516" width="19.28515625" style="72" customWidth="1"/>
    <col min="517" max="517" width="16.140625" style="72" customWidth="1"/>
    <col min="518" max="518" width="13.5703125" style="72" bestFit="1" customWidth="1"/>
    <col min="519" max="764" width="11.42578125" style="72"/>
    <col min="765" max="765" width="44.28515625" style="72" customWidth="1"/>
    <col min="766" max="766" width="14.28515625" style="72" customWidth="1"/>
    <col min="767" max="767" width="17" style="72" customWidth="1"/>
    <col min="768" max="768" width="14.7109375" style="72" customWidth="1"/>
    <col min="769" max="769" width="14" style="72" customWidth="1"/>
    <col min="770" max="770" width="26.7109375" style="72" customWidth="1"/>
    <col min="771" max="772" width="19.28515625" style="72" customWidth="1"/>
    <col min="773" max="773" width="16.140625" style="72" customWidth="1"/>
    <col min="774" max="774" width="13.5703125" style="72" bestFit="1" customWidth="1"/>
    <col min="775" max="1020" width="11.42578125" style="72"/>
    <col min="1021" max="1021" width="44.28515625" style="72" customWidth="1"/>
    <col min="1022" max="1022" width="14.28515625" style="72" customWidth="1"/>
    <col min="1023" max="1023" width="17" style="72" customWidth="1"/>
    <col min="1024" max="1024" width="14.7109375" style="72" customWidth="1"/>
    <col min="1025" max="1025" width="14" style="72" customWidth="1"/>
    <col min="1026" max="1026" width="26.7109375" style="72" customWidth="1"/>
    <col min="1027" max="1028" width="19.28515625" style="72" customWidth="1"/>
    <col min="1029" max="1029" width="16.140625" style="72" customWidth="1"/>
    <col min="1030" max="1030" width="13.5703125" style="72" bestFit="1" customWidth="1"/>
    <col min="1031" max="1276" width="11.42578125" style="72"/>
    <col min="1277" max="1277" width="44.28515625" style="72" customWidth="1"/>
    <col min="1278" max="1278" width="14.28515625" style="72" customWidth="1"/>
    <col min="1279" max="1279" width="17" style="72" customWidth="1"/>
    <col min="1280" max="1280" width="14.7109375" style="72" customWidth="1"/>
    <col min="1281" max="1281" width="14" style="72" customWidth="1"/>
    <col min="1282" max="1282" width="26.7109375" style="72" customWidth="1"/>
    <col min="1283" max="1284" width="19.28515625" style="72" customWidth="1"/>
    <col min="1285" max="1285" width="16.140625" style="72" customWidth="1"/>
    <col min="1286" max="1286" width="13.5703125" style="72" bestFit="1" customWidth="1"/>
    <col min="1287" max="1532" width="11.42578125" style="72"/>
    <col min="1533" max="1533" width="44.28515625" style="72" customWidth="1"/>
    <col min="1534" max="1534" width="14.28515625" style="72" customWidth="1"/>
    <col min="1535" max="1535" width="17" style="72" customWidth="1"/>
    <col min="1536" max="1536" width="14.7109375" style="72" customWidth="1"/>
    <col min="1537" max="1537" width="14" style="72" customWidth="1"/>
    <col min="1538" max="1538" width="26.7109375" style="72" customWidth="1"/>
    <col min="1539" max="1540" width="19.28515625" style="72" customWidth="1"/>
    <col min="1541" max="1541" width="16.140625" style="72" customWidth="1"/>
    <col min="1542" max="1542" width="13.5703125" style="72" bestFit="1" customWidth="1"/>
    <col min="1543" max="1788" width="11.42578125" style="72"/>
    <col min="1789" max="1789" width="44.28515625" style="72" customWidth="1"/>
    <col min="1790" max="1790" width="14.28515625" style="72" customWidth="1"/>
    <col min="1791" max="1791" width="17" style="72" customWidth="1"/>
    <col min="1792" max="1792" width="14.7109375" style="72" customWidth="1"/>
    <col min="1793" max="1793" width="14" style="72" customWidth="1"/>
    <col min="1794" max="1794" width="26.7109375" style="72" customWidth="1"/>
    <col min="1795" max="1796" width="19.28515625" style="72" customWidth="1"/>
    <col min="1797" max="1797" width="16.140625" style="72" customWidth="1"/>
    <col min="1798" max="1798" width="13.5703125" style="72" bestFit="1" customWidth="1"/>
    <col min="1799" max="2044" width="11.42578125" style="72"/>
    <col min="2045" max="2045" width="44.28515625" style="72" customWidth="1"/>
    <col min="2046" max="2046" width="14.28515625" style="72" customWidth="1"/>
    <col min="2047" max="2047" width="17" style="72" customWidth="1"/>
    <col min="2048" max="2048" width="14.7109375" style="72" customWidth="1"/>
    <col min="2049" max="2049" width="14" style="72" customWidth="1"/>
    <col min="2050" max="2050" width="26.7109375" style="72" customWidth="1"/>
    <col min="2051" max="2052" width="19.28515625" style="72" customWidth="1"/>
    <col min="2053" max="2053" width="16.140625" style="72" customWidth="1"/>
    <col min="2054" max="2054" width="13.5703125" style="72" bestFit="1" customWidth="1"/>
    <col min="2055" max="2300" width="11.42578125" style="72"/>
    <col min="2301" max="2301" width="44.28515625" style="72" customWidth="1"/>
    <col min="2302" max="2302" width="14.28515625" style="72" customWidth="1"/>
    <col min="2303" max="2303" width="17" style="72" customWidth="1"/>
    <col min="2304" max="2304" width="14.7109375" style="72" customWidth="1"/>
    <col min="2305" max="2305" width="14" style="72" customWidth="1"/>
    <col min="2306" max="2306" width="26.7109375" style="72" customWidth="1"/>
    <col min="2307" max="2308" width="19.28515625" style="72" customWidth="1"/>
    <col min="2309" max="2309" width="16.140625" style="72" customWidth="1"/>
    <col min="2310" max="2310" width="13.5703125" style="72" bestFit="1" customWidth="1"/>
    <col min="2311" max="2556" width="11.42578125" style="72"/>
    <col min="2557" max="2557" width="44.28515625" style="72" customWidth="1"/>
    <col min="2558" max="2558" width="14.28515625" style="72" customWidth="1"/>
    <col min="2559" max="2559" width="17" style="72" customWidth="1"/>
    <col min="2560" max="2560" width="14.7109375" style="72" customWidth="1"/>
    <col min="2561" max="2561" width="14" style="72" customWidth="1"/>
    <col min="2562" max="2562" width="26.7109375" style="72" customWidth="1"/>
    <col min="2563" max="2564" width="19.28515625" style="72" customWidth="1"/>
    <col min="2565" max="2565" width="16.140625" style="72" customWidth="1"/>
    <col min="2566" max="2566" width="13.5703125" style="72" bestFit="1" customWidth="1"/>
    <col min="2567" max="2812" width="11.42578125" style="72"/>
    <col min="2813" max="2813" width="44.28515625" style="72" customWidth="1"/>
    <col min="2814" max="2814" width="14.28515625" style="72" customWidth="1"/>
    <col min="2815" max="2815" width="17" style="72" customWidth="1"/>
    <col min="2816" max="2816" width="14.7109375" style="72" customWidth="1"/>
    <col min="2817" max="2817" width="14" style="72" customWidth="1"/>
    <col min="2818" max="2818" width="26.7109375" style="72" customWidth="1"/>
    <col min="2819" max="2820" width="19.28515625" style="72" customWidth="1"/>
    <col min="2821" max="2821" width="16.140625" style="72" customWidth="1"/>
    <col min="2822" max="2822" width="13.5703125" style="72" bestFit="1" customWidth="1"/>
    <col min="2823" max="3068" width="11.42578125" style="72"/>
    <col min="3069" max="3069" width="44.28515625" style="72" customWidth="1"/>
    <col min="3070" max="3070" width="14.28515625" style="72" customWidth="1"/>
    <col min="3071" max="3071" width="17" style="72" customWidth="1"/>
    <col min="3072" max="3072" width="14.7109375" style="72" customWidth="1"/>
    <col min="3073" max="3073" width="14" style="72" customWidth="1"/>
    <col min="3074" max="3074" width="26.7109375" style="72" customWidth="1"/>
    <col min="3075" max="3076" width="19.28515625" style="72" customWidth="1"/>
    <col min="3077" max="3077" width="16.140625" style="72" customWidth="1"/>
    <col min="3078" max="3078" width="13.5703125" style="72" bestFit="1" customWidth="1"/>
    <col min="3079" max="3324" width="11.42578125" style="72"/>
    <col min="3325" max="3325" width="44.28515625" style="72" customWidth="1"/>
    <col min="3326" max="3326" width="14.28515625" style="72" customWidth="1"/>
    <col min="3327" max="3327" width="17" style="72" customWidth="1"/>
    <col min="3328" max="3328" width="14.7109375" style="72" customWidth="1"/>
    <col min="3329" max="3329" width="14" style="72" customWidth="1"/>
    <col min="3330" max="3330" width="26.7109375" style="72" customWidth="1"/>
    <col min="3331" max="3332" width="19.28515625" style="72" customWidth="1"/>
    <col min="3333" max="3333" width="16.140625" style="72" customWidth="1"/>
    <col min="3334" max="3334" width="13.5703125" style="72" bestFit="1" customWidth="1"/>
    <col min="3335" max="3580" width="11.42578125" style="72"/>
    <col min="3581" max="3581" width="44.28515625" style="72" customWidth="1"/>
    <col min="3582" max="3582" width="14.28515625" style="72" customWidth="1"/>
    <col min="3583" max="3583" width="17" style="72" customWidth="1"/>
    <col min="3584" max="3584" width="14.7109375" style="72" customWidth="1"/>
    <col min="3585" max="3585" width="14" style="72" customWidth="1"/>
    <col min="3586" max="3586" width="26.7109375" style="72" customWidth="1"/>
    <col min="3587" max="3588" width="19.28515625" style="72" customWidth="1"/>
    <col min="3589" max="3589" width="16.140625" style="72" customWidth="1"/>
    <col min="3590" max="3590" width="13.5703125" style="72" bestFit="1" customWidth="1"/>
    <col min="3591" max="3836" width="11.42578125" style="72"/>
    <col min="3837" max="3837" width="44.28515625" style="72" customWidth="1"/>
    <col min="3838" max="3838" width="14.28515625" style="72" customWidth="1"/>
    <col min="3839" max="3839" width="17" style="72" customWidth="1"/>
    <col min="3840" max="3840" width="14.7109375" style="72" customWidth="1"/>
    <col min="3841" max="3841" width="14" style="72" customWidth="1"/>
    <col min="3842" max="3842" width="26.7109375" style="72" customWidth="1"/>
    <col min="3843" max="3844" width="19.28515625" style="72" customWidth="1"/>
    <col min="3845" max="3845" width="16.140625" style="72" customWidth="1"/>
    <col min="3846" max="3846" width="13.5703125" style="72" bestFit="1" customWidth="1"/>
    <col min="3847" max="4092" width="11.42578125" style="72"/>
    <col min="4093" max="4093" width="44.28515625" style="72" customWidth="1"/>
    <col min="4094" max="4094" width="14.28515625" style="72" customWidth="1"/>
    <col min="4095" max="4095" width="17" style="72" customWidth="1"/>
    <col min="4096" max="4096" width="14.7109375" style="72" customWidth="1"/>
    <col min="4097" max="4097" width="14" style="72" customWidth="1"/>
    <col min="4098" max="4098" width="26.7109375" style="72" customWidth="1"/>
    <col min="4099" max="4100" width="19.28515625" style="72" customWidth="1"/>
    <col min="4101" max="4101" width="16.140625" style="72" customWidth="1"/>
    <col min="4102" max="4102" width="13.5703125" style="72" bestFit="1" customWidth="1"/>
    <col min="4103" max="4348" width="11.42578125" style="72"/>
    <col min="4349" max="4349" width="44.28515625" style="72" customWidth="1"/>
    <col min="4350" max="4350" width="14.28515625" style="72" customWidth="1"/>
    <col min="4351" max="4351" width="17" style="72" customWidth="1"/>
    <col min="4352" max="4352" width="14.7109375" style="72" customWidth="1"/>
    <col min="4353" max="4353" width="14" style="72" customWidth="1"/>
    <col min="4354" max="4354" width="26.7109375" style="72" customWidth="1"/>
    <col min="4355" max="4356" width="19.28515625" style="72" customWidth="1"/>
    <col min="4357" max="4357" width="16.140625" style="72" customWidth="1"/>
    <col min="4358" max="4358" width="13.5703125" style="72" bestFit="1" customWidth="1"/>
    <col min="4359" max="4604" width="11.42578125" style="72"/>
    <col min="4605" max="4605" width="44.28515625" style="72" customWidth="1"/>
    <col min="4606" max="4606" width="14.28515625" style="72" customWidth="1"/>
    <col min="4607" max="4607" width="17" style="72" customWidth="1"/>
    <col min="4608" max="4608" width="14.7109375" style="72" customWidth="1"/>
    <col min="4609" max="4609" width="14" style="72" customWidth="1"/>
    <col min="4610" max="4610" width="26.7109375" style="72" customWidth="1"/>
    <col min="4611" max="4612" width="19.28515625" style="72" customWidth="1"/>
    <col min="4613" max="4613" width="16.140625" style="72" customWidth="1"/>
    <col min="4614" max="4614" width="13.5703125" style="72" bestFit="1" customWidth="1"/>
    <col min="4615" max="4860" width="11.42578125" style="72"/>
    <col min="4861" max="4861" width="44.28515625" style="72" customWidth="1"/>
    <col min="4862" max="4862" width="14.28515625" style="72" customWidth="1"/>
    <col min="4863" max="4863" width="17" style="72" customWidth="1"/>
    <col min="4864" max="4864" width="14.7109375" style="72" customWidth="1"/>
    <col min="4865" max="4865" width="14" style="72" customWidth="1"/>
    <col min="4866" max="4866" width="26.7109375" style="72" customWidth="1"/>
    <col min="4867" max="4868" width="19.28515625" style="72" customWidth="1"/>
    <col min="4869" max="4869" width="16.140625" style="72" customWidth="1"/>
    <col min="4870" max="4870" width="13.5703125" style="72" bestFit="1" customWidth="1"/>
    <col min="4871" max="5116" width="11.42578125" style="72"/>
    <col min="5117" max="5117" width="44.28515625" style="72" customWidth="1"/>
    <col min="5118" max="5118" width="14.28515625" style="72" customWidth="1"/>
    <col min="5119" max="5119" width="17" style="72" customWidth="1"/>
    <col min="5120" max="5120" width="14.7109375" style="72" customWidth="1"/>
    <col min="5121" max="5121" width="14" style="72" customWidth="1"/>
    <col min="5122" max="5122" width="26.7109375" style="72" customWidth="1"/>
    <col min="5123" max="5124" width="19.28515625" style="72" customWidth="1"/>
    <col min="5125" max="5125" width="16.140625" style="72" customWidth="1"/>
    <col min="5126" max="5126" width="13.5703125" style="72" bestFit="1" customWidth="1"/>
    <col min="5127" max="5372" width="11.42578125" style="72"/>
    <col min="5373" max="5373" width="44.28515625" style="72" customWidth="1"/>
    <col min="5374" max="5374" width="14.28515625" style="72" customWidth="1"/>
    <col min="5375" max="5375" width="17" style="72" customWidth="1"/>
    <col min="5376" max="5376" width="14.7109375" style="72" customWidth="1"/>
    <col min="5377" max="5377" width="14" style="72" customWidth="1"/>
    <col min="5378" max="5378" width="26.7109375" style="72" customWidth="1"/>
    <col min="5379" max="5380" width="19.28515625" style="72" customWidth="1"/>
    <col min="5381" max="5381" width="16.140625" style="72" customWidth="1"/>
    <col min="5382" max="5382" width="13.5703125" style="72" bestFit="1" customWidth="1"/>
    <col min="5383" max="5628" width="11.42578125" style="72"/>
    <col min="5629" max="5629" width="44.28515625" style="72" customWidth="1"/>
    <col min="5630" max="5630" width="14.28515625" style="72" customWidth="1"/>
    <col min="5631" max="5631" width="17" style="72" customWidth="1"/>
    <col min="5632" max="5632" width="14.7109375" style="72" customWidth="1"/>
    <col min="5633" max="5633" width="14" style="72" customWidth="1"/>
    <col min="5634" max="5634" width="26.7109375" style="72" customWidth="1"/>
    <col min="5635" max="5636" width="19.28515625" style="72" customWidth="1"/>
    <col min="5637" max="5637" width="16.140625" style="72" customWidth="1"/>
    <col min="5638" max="5638" width="13.5703125" style="72" bestFit="1" customWidth="1"/>
    <col min="5639" max="5884" width="11.42578125" style="72"/>
    <col min="5885" max="5885" width="44.28515625" style="72" customWidth="1"/>
    <col min="5886" max="5886" width="14.28515625" style="72" customWidth="1"/>
    <col min="5887" max="5887" width="17" style="72" customWidth="1"/>
    <col min="5888" max="5888" width="14.7109375" style="72" customWidth="1"/>
    <col min="5889" max="5889" width="14" style="72" customWidth="1"/>
    <col min="5890" max="5890" width="26.7109375" style="72" customWidth="1"/>
    <col min="5891" max="5892" width="19.28515625" style="72" customWidth="1"/>
    <col min="5893" max="5893" width="16.140625" style="72" customWidth="1"/>
    <col min="5894" max="5894" width="13.5703125" style="72" bestFit="1" customWidth="1"/>
    <col min="5895" max="6140" width="11.42578125" style="72"/>
    <col min="6141" max="6141" width="44.28515625" style="72" customWidth="1"/>
    <col min="6142" max="6142" width="14.28515625" style="72" customWidth="1"/>
    <col min="6143" max="6143" width="17" style="72" customWidth="1"/>
    <col min="6144" max="6144" width="14.7109375" style="72" customWidth="1"/>
    <col min="6145" max="6145" width="14" style="72" customWidth="1"/>
    <col min="6146" max="6146" width="26.7109375" style="72" customWidth="1"/>
    <col min="6147" max="6148" width="19.28515625" style="72" customWidth="1"/>
    <col min="6149" max="6149" width="16.140625" style="72" customWidth="1"/>
    <col min="6150" max="6150" width="13.5703125" style="72" bestFit="1" customWidth="1"/>
    <col min="6151" max="6396" width="11.42578125" style="72"/>
    <col min="6397" max="6397" width="44.28515625" style="72" customWidth="1"/>
    <col min="6398" max="6398" width="14.28515625" style="72" customWidth="1"/>
    <col min="6399" max="6399" width="17" style="72" customWidth="1"/>
    <col min="6400" max="6400" width="14.7109375" style="72" customWidth="1"/>
    <col min="6401" max="6401" width="14" style="72" customWidth="1"/>
    <col min="6402" max="6402" width="26.7109375" style="72" customWidth="1"/>
    <col min="6403" max="6404" width="19.28515625" style="72" customWidth="1"/>
    <col min="6405" max="6405" width="16.140625" style="72" customWidth="1"/>
    <col min="6406" max="6406" width="13.5703125" style="72" bestFit="1" customWidth="1"/>
    <col min="6407" max="6652" width="11.42578125" style="72"/>
    <col min="6653" max="6653" width="44.28515625" style="72" customWidth="1"/>
    <col min="6654" max="6654" width="14.28515625" style="72" customWidth="1"/>
    <col min="6655" max="6655" width="17" style="72" customWidth="1"/>
    <col min="6656" max="6656" width="14.7109375" style="72" customWidth="1"/>
    <col min="6657" max="6657" width="14" style="72" customWidth="1"/>
    <col min="6658" max="6658" width="26.7109375" style="72" customWidth="1"/>
    <col min="6659" max="6660" width="19.28515625" style="72" customWidth="1"/>
    <col min="6661" max="6661" width="16.140625" style="72" customWidth="1"/>
    <col min="6662" max="6662" width="13.5703125" style="72" bestFit="1" customWidth="1"/>
    <col min="6663" max="6908" width="11.42578125" style="72"/>
    <col min="6909" max="6909" width="44.28515625" style="72" customWidth="1"/>
    <col min="6910" max="6910" width="14.28515625" style="72" customWidth="1"/>
    <col min="6911" max="6911" width="17" style="72" customWidth="1"/>
    <col min="6912" max="6912" width="14.7109375" style="72" customWidth="1"/>
    <col min="6913" max="6913" width="14" style="72" customWidth="1"/>
    <col min="6914" max="6914" width="26.7109375" style="72" customWidth="1"/>
    <col min="6915" max="6916" width="19.28515625" style="72" customWidth="1"/>
    <col min="6917" max="6917" width="16.140625" style="72" customWidth="1"/>
    <col min="6918" max="6918" width="13.5703125" style="72" bestFit="1" customWidth="1"/>
    <col min="6919" max="7164" width="11.42578125" style="72"/>
    <col min="7165" max="7165" width="44.28515625" style="72" customWidth="1"/>
    <col min="7166" max="7166" width="14.28515625" style="72" customWidth="1"/>
    <col min="7167" max="7167" width="17" style="72" customWidth="1"/>
    <col min="7168" max="7168" width="14.7109375" style="72" customWidth="1"/>
    <col min="7169" max="7169" width="14" style="72" customWidth="1"/>
    <col min="7170" max="7170" width="26.7109375" style="72" customWidth="1"/>
    <col min="7171" max="7172" width="19.28515625" style="72" customWidth="1"/>
    <col min="7173" max="7173" width="16.140625" style="72" customWidth="1"/>
    <col min="7174" max="7174" width="13.5703125" style="72" bestFit="1" customWidth="1"/>
    <col min="7175" max="7420" width="11.42578125" style="72"/>
    <col min="7421" max="7421" width="44.28515625" style="72" customWidth="1"/>
    <col min="7422" max="7422" width="14.28515625" style="72" customWidth="1"/>
    <col min="7423" max="7423" width="17" style="72" customWidth="1"/>
    <col min="7424" max="7424" width="14.7109375" style="72" customWidth="1"/>
    <col min="7425" max="7425" width="14" style="72" customWidth="1"/>
    <col min="7426" max="7426" width="26.7109375" style="72" customWidth="1"/>
    <col min="7427" max="7428" width="19.28515625" style="72" customWidth="1"/>
    <col min="7429" max="7429" width="16.140625" style="72" customWidth="1"/>
    <col min="7430" max="7430" width="13.5703125" style="72" bestFit="1" customWidth="1"/>
    <col min="7431" max="7676" width="11.42578125" style="72"/>
    <col min="7677" max="7677" width="44.28515625" style="72" customWidth="1"/>
    <col min="7678" max="7678" width="14.28515625" style="72" customWidth="1"/>
    <col min="7679" max="7679" width="17" style="72" customWidth="1"/>
    <col min="7680" max="7680" width="14.7109375" style="72" customWidth="1"/>
    <col min="7681" max="7681" width="14" style="72" customWidth="1"/>
    <col min="7682" max="7682" width="26.7109375" style="72" customWidth="1"/>
    <col min="7683" max="7684" width="19.28515625" style="72" customWidth="1"/>
    <col min="7685" max="7685" width="16.140625" style="72" customWidth="1"/>
    <col min="7686" max="7686" width="13.5703125" style="72" bestFit="1" customWidth="1"/>
    <col min="7687" max="7932" width="11.42578125" style="72"/>
    <col min="7933" max="7933" width="44.28515625" style="72" customWidth="1"/>
    <col min="7934" max="7934" width="14.28515625" style="72" customWidth="1"/>
    <col min="7935" max="7935" width="17" style="72" customWidth="1"/>
    <col min="7936" max="7936" width="14.7109375" style="72" customWidth="1"/>
    <col min="7937" max="7937" width="14" style="72" customWidth="1"/>
    <col min="7938" max="7938" width="26.7109375" style="72" customWidth="1"/>
    <col min="7939" max="7940" width="19.28515625" style="72" customWidth="1"/>
    <col min="7941" max="7941" width="16.140625" style="72" customWidth="1"/>
    <col min="7942" max="7942" width="13.5703125" style="72" bestFit="1" customWidth="1"/>
    <col min="7943" max="8188" width="11.42578125" style="72"/>
    <col min="8189" max="8189" width="44.28515625" style="72" customWidth="1"/>
    <col min="8190" max="8190" width="14.28515625" style="72" customWidth="1"/>
    <col min="8191" max="8191" width="17" style="72" customWidth="1"/>
    <col min="8192" max="8192" width="14.7109375" style="72" customWidth="1"/>
    <col min="8193" max="8193" width="14" style="72" customWidth="1"/>
    <col min="8194" max="8194" width="26.7109375" style="72" customWidth="1"/>
    <col min="8195" max="8196" width="19.28515625" style="72" customWidth="1"/>
    <col min="8197" max="8197" width="16.140625" style="72" customWidth="1"/>
    <col min="8198" max="8198" width="13.5703125" style="72" bestFit="1" customWidth="1"/>
    <col min="8199" max="8444" width="11.42578125" style="72"/>
    <col min="8445" max="8445" width="44.28515625" style="72" customWidth="1"/>
    <col min="8446" max="8446" width="14.28515625" style="72" customWidth="1"/>
    <col min="8447" max="8447" width="17" style="72" customWidth="1"/>
    <col min="8448" max="8448" width="14.7109375" style="72" customWidth="1"/>
    <col min="8449" max="8449" width="14" style="72" customWidth="1"/>
    <col min="8450" max="8450" width="26.7109375" style="72" customWidth="1"/>
    <col min="8451" max="8452" width="19.28515625" style="72" customWidth="1"/>
    <col min="8453" max="8453" width="16.140625" style="72" customWidth="1"/>
    <col min="8454" max="8454" width="13.5703125" style="72" bestFit="1" customWidth="1"/>
    <col min="8455" max="8700" width="11.42578125" style="72"/>
    <col min="8701" max="8701" width="44.28515625" style="72" customWidth="1"/>
    <col min="8702" max="8702" width="14.28515625" style="72" customWidth="1"/>
    <col min="8703" max="8703" width="17" style="72" customWidth="1"/>
    <col min="8704" max="8704" width="14.7109375" style="72" customWidth="1"/>
    <col min="8705" max="8705" width="14" style="72" customWidth="1"/>
    <col min="8706" max="8706" width="26.7109375" style="72" customWidth="1"/>
    <col min="8707" max="8708" width="19.28515625" style="72" customWidth="1"/>
    <col min="8709" max="8709" width="16.140625" style="72" customWidth="1"/>
    <col min="8710" max="8710" width="13.5703125" style="72" bestFit="1" customWidth="1"/>
    <col min="8711" max="8956" width="11.42578125" style="72"/>
    <col min="8957" max="8957" width="44.28515625" style="72" customWidth="1"/>
    <col min="8958" max="8958" width="14.28515625" style="72" customWidth="1"/>
    <col min="8959" max="8959" width="17" style="72" customWidth="1"/>
    <col min="8960" max="8960" width="14.7109375" style="72" customWidth="1"/>
    <col min="8961" max="8961" width="14" style="72" customWidth="1"/>
    <col min="8962" max="8962" width="26.7109375" style="72" customWidth="1"/>
    <col min="8963" max="8964" width="19.28515625" style="72" customWidth="1"/>
    <col min="8965" max="8965" width="16.140625" style="72" customWidth="1"/>
    <col min="8966" max="8966" width="13.5703125" style="72" bestFit="1" customWidth="1"/>
    <col min="8967" max="9212" width="11.42578125" style="72"/>
    <col min="9213" max="9213" width="44.28515625" style="72" customWidth="1"/>
    <col min="9214" max="9214" width="14.28515625" style="72" customWidth="1"/>
    <col min="9215" max="9215" width="17" style="72" customWidth="1"/>
    <col min="9216" max="9216" width="14.7109375" style="72" customWidth="1"/>
    <col min="9217" max="9217" width="14" style="72" customWidth="1"/>
    <col min="9218" max="9218" width="26.7109375" style="72" customWidth="1"/>
    <col min="9219" max="9220" width="19.28515625" style="72" customWidth="1"/>
    <col min="9221" max="9221" width="16.140625" style="72" customWidth="1"/>
    <col min="9222" max="9222" width="13.5703125" style="72" bestFit="1" customWidth="1"/>
    <col min="9223" max="9468" width="11.42578125" style="72"/>
    <col min="9469" max="9469" width="44.28515625" style="72" customWidth="1"/>
    <col min="9470" max="9470" width="14.28515625" style="72" customWidth="1"/>
    <col min="9471" max="9471" width="17" style="72" customWidth="1"/>
    <col min="9472" max="9472" width="14.7109375" style="72" customWidth="1"/>
    <col min="9473" max="9473" width="14" style="72" customWidth="1"/>
    <col min="9474" max="9474" width="26.7109375" style="72" customWidth="1"/>
    <col min="9475" max="9476" width="19.28515625" style="72" customWidth="1"/>
    <col min="9477" max="9477" width="16.140625" style="72" customWidth="1"/>
    <col min="9478" max="9478" width="13.5703125" style="72" bestFit="1" customWidth="1"/>
    <col min="9479" max="9724" width="11.42578125" style="72"/>
    <col min="9725" max="9725" width="44.28515625" style="72" customWidth="1"/>
    <col min="9726" max="9726" width="14.28515625" style="72" customWidth="1"/>
    <col min="9727" max="9727" width="17" style="72" customWidth="1"/>
    <col min="9728" max="9728" width="14.7109375" style="72" customWidth="1"/>
    <col min="9729" max="9729" width="14" style="72" customWidth="1"/>
    <col min="9730" max="9730" width="26.7109375" style="72" customWidth="1"/>
    <col min="9731" max="9732" width="19.28515625" style="72" customWidth="1"/>
    <col min="9733" max="9733" width="16.140625" style="72" customWidth="1"/>
    <col min="9734" max="9734" width="13.5703125" style="72" bestFit="1" customWidth="1"/>
    <col min="9735" max="9980" width="11.42578125" style="72"/>
    <col min="9981" max="9981" width="44.28515625" style="72" customWidth="1"/>
    <col min="9982" max="9982" width="14.28515625" style="72" customWidth="1"/>
    <col min="9983" max="9983" width="17" style="72" customWidth="1"/>
    <col min="9984" max="9984" width="14.7109375" style="72" customWidth="1"/>
    <col min="9985" max="9985" width="14" style="72" customWidth="1"/>
    <col min="9986" max="9986" width="26.7109375" style="72" customWidth="1"/>
    <col min="9987" max="9988" width="19.28515625" style="72" customWidth="1"/>
    <col min="9989" max="9989" width="16.140625" style="72" customWidth="1"/>
    <col min="9990" max="9990" width="13.5703125" style="72" bestFit="1" customWidth="1"/>
    <col min="9991" max="10236" width="11.42578125" style="72"/>
    <col min="10237" max="10237" width="44.28515625" style="72" customWidth="1"/>
    <col min="10238" max="10238" width="14.28515625" style="72" customWidth="1"/>
    <col min="10239" max="10239" width="17" style="72" customWidth="1"/>
    <col min="10240" max="10240" width="14.7109375" style="72" customWidth="1"/>
    <col min="10241" max="10241" width="14" style="72" customWidth="1"/>
    <col min="10242" max="10242" width="26.7109375" style="72" customWidth="1"/>
    <col min="10243" max="10244" width="19.28515625" style="72" customWidth="1"/>
    <col min="10245" max="10245" width="16.140625" style="72" customWidth="1"/>
    <col min="10246" max="10246" width="13.5703125" style="72" bestFit="1" customWidth="1"/>
    <col min="10247" max="10492" width="11.42578125" style="72"/>
    <col min="10493" max="10493" width="44.28515625" style="72" customWidth="1"/>
    <col min="10494" max="10494" width="14.28515625" style="72" customWidth="1"/>
    <col min="10495" max="10495" width="17" style="72" customWidth="1"/>
    <col min="10496" max="10496" width="14.7109375" style="72" customWidth="1"/>
    <col min="10497" max="10497" width="14" style="72" customWidth="1"/>
    <col min="10498" max="10498" width="26.7109375" style="72" customWidth="1"/>
    <col min="10499" max="10500" width="19.28515625" style="72" customWidth="1"/>
    <col min="10501" max="10501" width="16.140625" style="72" customWidth="1"/>
    <col min="10502" max="10502" width="13.5703125" style="72" bestFit="1" customWidth="1"/>
    <col min="10503" max="10748" width="11.42578125" style="72"/>
    <col min="10749" max="10749" width="44.28515625" style="72" customWidth="1"/>
    <col min="10750" max="10750" width="14.28515625" style="72" customWidth="1"/>
    <col min="10751" max="10751" width="17" style="72" customWidth="1"/>
    <col min="10752" max="10752" width="14.7109375" style="72" customWidth="1"/>
    <col min="10753" max="10753" width="14" style="72" customWidth="1"/>
    <col min="10754" max="10754" width="26.7109375" style="72" customWidth="1"/>
    <col min="10755" max="10756" width="19.28515625" style="72" customWidth="1"/>
    <col min="10757" max="10757" width="16.140625" style="72" customWidth="1"/>
    <col min="10758" max="10758" width="13.5703125" style="72" bestFit="1" customWidth="1"/>
    <col min="10759" max="11004" width="11.42578125" style="72"/>
    <col min="11005" max="11005" width="44.28515625" style="72" customWidth="1"/>
    <col min="11006" max="11006" width="14.28515625" style="72" customWidth="1"/>
    <col min="11007" max="11007" width="17" style="72" customWidth="1"/>
    <col min="11008" max="11008" width="14.7109375" style="72" customWidth="1"/>
    <col min="11009" max="11009" width="14" style="72" customWidth="1"/>
    <col min="11010" max="11010" width="26.7109375" style="72" customWidth="1"/>
    <col min="11011" max="11012" width="19.28515625" style="72" customWidth="1"/>
    <col min="11013" max="11013" width="16.140625" style="72" customWidth="1"/>
    <col min="11014" max="11014" width="13.5703125" style="72" bestFit="1" customWidth="1"/>
    <col min="11015" max="11260" width="11.42578125" style="72"/>
    <col min="11261" max="11261" width="44.28515625" style="72" customWidth="1"/>
    <col min="11262" max="11262" width="14.28515625" style="72" customWidth="1"/>
    <col min="11263" max="11263" width="17" style="72" customWidth="1"/>
    <col min="11264" max="11264" width="14.7109375" style="72" customWidth="1"/>
    <col min="11265" max="11265" width="14" style="72" customWidth="1"/>
    <col min="11266" max="11266" width="26.7109375" style="72" customWidth="1"/>
    <col min="11267" max="11268" width="19.28515625" style="72" customWidth="1"/>
    <col min="11269" max="11269" width="16.140625" style="72" customWidth="1"/>
    <col min="11270" max="11270" width="13.5703125" style="72" bestFit="1" customWidth="1"/>
    <col min="11271" max="11516" width="11.42578125" style="72"/>
    <col min="11517" max="11517" width="44.28515625" style="72" customWidth="1"/>
    <col min="11518" max="11518" width="14.28515625" style="72" customWidth="1"/>
    <col min="11519" max="11519" width="17" style="72" customWidth="1"/>
    <col min="11520" max="11520" width="14.7109375" style="72" customWidth="1"/>
    <col min="11521" max="11521" width="14" style="72" customWidth="1"/>
    <col min="11522" max="11522" width="26.7109375" style="72" customWidth="1"/>
    <col min="11523" max="11524" width="19.28515625" style="72" customWidth="1"/>
    <col min="11525" max="11525" width="16.140625" style="72" customWidth="1"/>
    <col min="11526" max="11526" width="13.5703125" style="72" bestFit="1" customWidth="1"/>
    <col min="11527" max="11772" width="11.42578125" style="72"/>
    <col min="11773" max="11773" width="44.28515625" style="72" customWidth="1"/>
    <col min="11774" max="11774" width="14.28515625" style="72" customWidth="1"/>
    <col min="11775" max="11775" width="17" style="72" customWidth="1"/>
    <col min="11776" max="11776" width="14.7109375" style="72" customWidth="1"/>
    <col min="11777" max="11777" width="14" style="72" customWidth="1"/>
    <col min="11778" max="11778" width="26.7109375" style="72" customWidth="1"/>
    <col min="11779" max="11780" width="19.28515625" style="72" customWidth="1"/>
    <col min="11781" max="11781" width="16.140625" style="72" customWidth="1"/>
    <col min="11782" max="11782" width="13.5703125" style="72" bestFit="1" customWidth="1"/>
    <col min="11783" max="12028" width="11.42578125" style="72"/>
    <col min="12029" max="12029" width="44.28515625" style="72" customWidth="1"/>
    <col min="12030" max="12030" width="14.28515625" style="72" customWidth="1"/>
    <col min="12031" max="12031" width="17" style="72" customWidth="1"/>
    <col min="12032" max="12032" width="14.7109375" style="72" customWidth="1"/>
    <col min="12033" max="12033" width="14" style="72" customWidth="1"/>
    <col min="12034" max="12034" width="26.7109375" style="72" customWidth="1"/>
    <col min="12035" max="12036" width="19.28515625" style="72" customWidth="1"/>
    <col min="12037" max="12037" width="16.140625" style="72" customWidth="1"/>
    <col min="12038" max="12038" width="13.5703125" style="72" bestFit="1" customWidth="1"/>
    <col min="12039" max="12284" width="11.42578125" style="72"/>
    <col min="12285" max="12285" width="44.28515625" style="72" customWidth="1"/>
    <col min="12286" max="12286" width="14.28515625" style="72" customWidth="1"/>
    <col min="12287" max="12287" width="17" style="72" customWidth="1"/>
    <col min="12288" max="12288" width="14.7109375" style="72" customWidth="1"/>
    <col min="12289" max="12289" width="14" style="72" customWidth="1"/>
    <col min="12290" max="12290" width="26.7109375" style="72" customWidth="1"/>
    <col min="12291" max="12292" width="19.28515625" style="72" customWidth="1"/>
    <col min="12293" max="12293" width="16.140625" style="72" customWidth="1"/>
    <col min="12294" max="12294" width="13.5703125" style="72" bestFit="1" customWidth="1"/>
    <col min="12295" max="12540" width="11.42578125" style="72"/>
    <col min="12541" max="12541" width="44.28515625" style="72" customWidth="1"/>
    <col min="12542" max="12542" width="14.28515625" style="72" customWidth="1"/>
    <col min="12543" max="12543" width="17" style="72" customWidth="1"/>
    <col min="12544" max="12544" width="14.7109375" style="72" customWidth="1"/>
    <col min="12545" max="12545" width="14" style="72" customWidth="1"/>
    <col min="12546" max="12546" width="26.7109375" style="72" customWidth="1"/>
    <col min="12547" max="12548" width="19.28515625" style="72" customWidth="1"/>
    <col min="12549" max="12549" width="16.140625" style="72" customWidth="1"/>
    <col min="12550" max="12550" width="13.5703125" style="72" bestFit="1" customWidth="1"/>
    <col min="12551" max="12796" width="11.42578125" style="72"/>
    <col min="12797" max="12797" width="44.28515625" style="72" customWidth="1"/>
    <col min="12798" max="12798" width="14.28515625" style="72" customWidth="1"/>
    <col min="12799" max="12799" width="17" style="72" customWidth="1"/>
    <col min="12800" max="12800" width="14.7109375" style="72" customWidth="1"/>
    <col min="12801" max="12801" width="14" style="72" customWidth="1"/>
    <col min="12802" max="12802" width="26.7109375" style="72" customWidth="1"/>
    <col min="12803" max="12804" width="19.28515625" style="72" customWidth="1"/>
    <col min="12805" max="12805" width="16.140625" style="72" customWidth="1"/>
    <col min="12806" max="12806" width="13.5703125" style="72" bestFit="1" customWidth="1"/>
    <col min="12807" max="13052" width="11.42578125" style="72"/>
    <col min="13053" max="13053" width="44.28515625" style="72" customWidth="1"/>
    <col min="13054" max="13054" width="14.28515625" style="72" customWidth="1"/>
    <col min="13055" max="13055" width="17" style="72" customWidth="1"/>
    <col min="13056" max="13056" width="14.7109375" style="72" customWidth="1"/>
    <col min="13057" max="13057" width="14" style="72" customWidth="1"/>
    <col min="13058" max="13058" width="26.7109375" style="72" customWidth="1"/>
    <col min="13059" max="13060" width="19.28515625" style="72" customWidth="1"/>
    <col min="13061" max="13061" width="16.140625" style="72" customWidth="1"/>
    <col min="13062" max="13062" width="13.5703125" style="72" bestFit="1" customWidth="1"/>
    <col min="13063" max="13308" width="11.42578125" style="72"/>
    <col min="13309" max="13309" width="44.28515625" style="72" customWidth="1"/>
    <col min="13310" max="13310" width="14.28515625" style="72" customWidth="1"/>
    <col min="13311" max="13311" width="17" style="72" customWidth="1"/>
    <col min="13312" max="13312" width="14.7109375" style="72" customWidth="1"/>
    <col min="13313" max="13313" width="14" style="72" customWidth="1"/>
    <col min="13314" max="13314" width="26.7109375" style="72" customWidth="1"/>
    <col min="13315" max="13316" width="19.28515625" style="72" customWidth="1"/>
    <col min="13317" max="13317" width="16.140625" style="72" customWidth="1"/>
    <col min="13318" max="13318" width="13.5703125" style="72" bestFit="1" customWidth="1"/>
    <col min="13319" max="13564" width="11.42578125" style="72"/>
    <col min="13565" max="13565" width="44.28515625" style="72" customWidth="1"/>
    <col min="13566" max="13566" width="14.28515625" style="72" customWidth="1"/>
    <col min="13567" max="13567" width="17" style="72" customWidth="1"/>
    <col min="13568" max="13568" width="14.7109375" style="72" customWidth="1"/>
    <col min="13569" max="13569" width="14" style="72" customWidth="1"/>
    <col min="13570" max="13570" width="26.7109375" style="72" customWidth="1"/>
    <col min="13571" max="13572" width="19.28515625" style="72" customWidth="1"/>
    <col min="13573" max="13573" width="16.140625" style="72" customWidth="1"/>
    <col min="13574" max="13574" width="13.5703125" style="72" bestFit="1" customWidth="1"/>
    <col min="13575" max="13820" width="11.42578125" style="72"/>
    <col min="13821" max="13821" width="44.28515625" style="72" customWidth="1"/>
    <col min="13822" max="13822" width="14.28515625" style="72" customWidth="1"/>
    <col min="13823" max="13823" width="17" style="72" customWidth="1"/>
    <col min="13824" max="13824" width="14.7109375" style="72" customWidth="1"/>
    <col min="13825" max="13825" width="14" style="72" customWidth="1"/>
    <col min="13826" max="13826" width="26.7109375" style="72" customWidth="1"/>
    <col min="13827" max="13828" width="19.28515625" style="72" customWidth="1"/>
    <col min="13829" max="13829" width="16.140625" style="72" customWidth="1"/>
    <col min="13830" max="13830" width="13.5703125" style="72" bestFit="1" customWidth="1"/>
    <col min="13831" max="14076" width="11.42578125" style="72"/>
    <col min="14077" max="14077" width="44.28515625" style="72" customWidth="1"/>
    <col min="14078" max="14078" width="14.28515625" style="72" customWidth="1"/>
    <col min="14079" max="14079" width="17" style="72" customWidth="1"/>
    <col min="14080" max="14080" width="14.7109375" style="72" customWidth="1"/>
    <col min="14081" max="14081" width="14" style="72" customWidth="1"/>
    <col min="14082" max="14082" width="26.7109375" style="72" customWidth="1"/>
    <col min="14083" max="14084" width="19.28515625" style="72" customWidth="1"/>
    <col min="14085" max="14085" width="16.140625" style="72" customWidth="1"/>
    <col min="14086" max="14086" width="13.5703125" style="72" bestFit="1" customWidth="1"/>
    <col min="14087" max="14332" width="11.42578125" style="72"/>
    <col min="14333" max="14333" width="44.28515625" style="72" customWidth="1"/>
    <col min="14334" max="14334" width="14.28515625" style="72" customWidth="1"/>
    <col min="14335" max="14335" width="17" style="72" customWidth="1"/>
    <col min="14336" max="14336" width="14.7109375" style="72" customWidth="1"/>
    <col min="14337" max="14337" width="14" style="72" customWidth="1"/>
    <col min="14338" max="14338" width="26.7109375" style="72" customWidth="1"/>
    <col min="14339" max="14340" width="19.28515625" style="72" customWidth="1"/>
    <col min="14341" max="14341" width="16.140625" style="72" customWidth="1"/>
    <col min="14342" max="14342" width="13.5703125" style="72" bestFit="1" customWidth="1"/>
    <col min="14343" max="14588" width="11.42578125" style="72"/>
    <col min="14589" max="14589" width="44.28515625" style="72" customWidth="1"/>
    <col min="14590" max="14590" width="14.28515625" style="72" customWidth="1"/>
    <col min="14591" max="14591" width="17" style="72" customWidth="1"/>
    <col min="14592" max="14592" width="14.7109375" style="72" customWidth="1"/>
    <col min="14593" max="14593" width="14" style="72" customWidth="1"/>
    <col min="14594" max="14594" width="26.7109375" style="72" customWidth="1"/>
    <col min="14595" max="14596" width="19.28515625" style="72" customWidth="1"/>
    <col min="14597" max="14597" width="16.140625" style="72" customWidth="1"/>
    <col min="14598" max="14598" width="13.5703125" style="72" bestFit="1" customWidth="1"/>
    <col min="14599" max="14844" width="11.42578125" style="72"/>
    <col min="14845" max="14845" width="44.28515625" style="72" customWidth="1"/>
    <col min="14846" max="14846" width="14.28515625" style="72" customWidth="1"/>
    <col min="14847" max="14847" width="17" style="72" customWidth="1"/>
    <col min="14848" max="14848" width="14.7109375" style="72" customWidth="1"/>
    <col min="14849" max="14849" width="14" style="72" customWidth="1"/>
    <col min="14850" max="14850" width="26.7109375" style="72" customWidth="1"/>
    <col min="14851" max="14852" width="19.28515625" style="72" customWidth="1"/>
    <col min="14853" max="14853" width="16.140625" style="72" customWidth="1"/>
    <col min="14854" max="14854" width="13.5703125" style="72" bestFit="1" customWidth="1"/>
    <col min="14855" max="15100" width="11.42578125" style="72"/>
    <col min="15101" max="15101" width="44.28515625" style="72" customWidth="1"/>
    <col min="15102" max="15102" width="14.28515625" style="72" customWidth="1"/>
    <col min="15103" max="15103" width="17" style="72" customWidth="1"/>
    <col min="15104" max="15104" width="14.7109375" style="72" customWidth="1"/>
    <col min="15105" max="15105" width="14" style="72" customWidth="1"/>
    <col min="15106" max="15106" width="26.7109375" style="72" customWidth="1"/>
    <col min="15107" max="15108" width="19.28515625" style="72" customWidth="1"/>
    <col min="15109" max="15109" width="16.140625" style="72" customWidth="1"/>
    <col min="15110" max="15110" width="13.5703125" style="72" bestFit="1" customWidth="1"/>
    <col min="15111" max="15356" width="11.42578125" style="72"/>
    <col min="15357" max="15357" width="44.28515625" style="72" customWidth="1"/>
    <col min="15358" max="15358" width="14.28515625" style="72" customWidth="1"/>
    <col min="15359" max="15359" width="17" style="72" customWidth="1"/>
    <col min="15360" max="15360" width="14.7109375" style="72" customWidth="1"/>
    <col min="15361" max="15361" width="14" style="72" customWidth="1"/>
    <col min="15362" max="15362" width="26.7109375" style="72" customWidth="1"/>
    <col min="15363" max="15364" width="19.28515625" style="72" customWidth="1"/>
    <col min="15365" max="15365" width="16.140625" style="72" customWidth="1"/>
    <col min="15366" max="15366" width="13.5703125" style="72" bestFit="1" customWidth="1"/>
    <col min="15367" max="15612" width="11.42578125" style="72"/>
    <col min="15613" max="15613" width="44.28515625" style="72" customWidth="1"/>
    <col min="15614" max="15614" width="14.28515625" style="72" customWidth="1"/>
    <col min="15615" max="15615" width="17" style="72" customWidth="1"/>
    <col min="15616" max="15616" width="14.7109375" style="72" customWidth="1"/>
    <col min="15617" max="15617" width="14" style="72" customWidth="1"/>
    <col min="15618" max="15618" width="26.7109375" style="72" customWidth="1"/>
    <col min="15619" max="15620" width="19.28515625" style="72" customWidth="1"/>
    <col min="15621" max="15621" width="16.140625" style="72" customWidth="1"/>
    <col min="15622" max="15622" width="13.5703125" style="72" bestFit="1" customWidth="1"/>
    <col min="15623" max="15868" width="11.42578125" style="72"/>
    <col min="15869" max="15869" width="44.28515625" style="72" customWidth="1"/>
    <col min="15870" max="15870" width="14.28515625" style="72" customWidth="1"/>
    <col min="15871" max="15871" width="17" style="72" customWidth="1"/>
    <col min="15872" max="15872" width="14.7109375" style="72" customWidth="1"/>
    <col min="15873" max="15873" width="14" style="72" customWidth="1"/>
    <col min="15874" max="15874" width="26.7109375" style="72" customWidth="1"/>
    <col min="15875" max="15876" width="19.28515625" style="72" customWidth="1"/>
    <col min="15877" max="15877" width="16.140625" style="72" customWidth="1"/>
    <col min="15878" max="15878" width="13.5703125" style="72" bestFit="1" customWidth="1"/>
    <col min="15879" max="16124" width="11.42578125" style="72"/>
    <col min="16125" max="16125" width="44.28515625" style="72" customWidth="1"/>
    <col min="16126" max="16126" width="14.28515625" style="72" customWidth="1"/>
    <col min="16127" max="16127" width="17" style="72" customWidth="1"/>
    <col min="16128" max="16128" width="14.7109375" style="72" customWidth="1"/>
    <col min="16129" max="16129" width="14" style="72" customWidth="1"/>
    <col min="16130" max="16130" width="26.7109375" style="72" customWidth="1"/>
    <col min="16131" max="16132" width="19.28515625" style="72" customWidth="1"/>
    <col min="16133" max="16133" width="16.140625" style="72" customWidth="1"/>
    <col min="16134" max="16134" width="13.5703125" style="72" bestFit="1" customWidth="1"/>
    <col min="16135" max="16384" width="11.42578125" style="72"/>
  </cols>
  <sheetData>
    <row r="1" spans="1:8" x14ac:dyDescent="0.2">
      <c r="A1" s="95"/>
      <c r="B1" s="574"/>
      <c r="C1" s="575"/>
      <c r="D1" s="95"/>
      <c r="E1" s="95"/>
      <c r="F1" s="95"/>
      <c r="G1" s="574"/>
    </row>
    <row r="2" spans="1:8" ht="15.75" x14ac:dyDescent="0.25">
      <c r="A2" s="1" t="s">
        <v>417</v>
      </c>
    </row>
    <row r="3" spans="1:8" ht="15" x14ac:dyDescent="0.25">
      <c r="A3" s="484" t="s">
        <v>418</v>
      </c>
      <c r="E3" s="459" t="s">
        <v>698</v>
      </c>
      <c r="F3" s="485"/>
      <c r="G3" s="291"/>
      <c r="H3" s="291"/>
    </row>
    <row r="4" spans="1:8" ht="15" thickBot="1" x14ac:dyDescent="0.25">
      <c r="A4" s="466"/>
      <c r="E4" s="288"/>
      <c r="F4" s="288"/>
      <c r="G4" s="291"/>
      <c r="H4" s="291"/>
    </row>
    <row r="5" spans="1:8" ht="15" thickBot="1" x14ac:dyDescent="0.25">
      <c r="A5" s="243" t="s">
        <v>228</v>
      </c>
      <c r="B5" s="584" t="s">
        <v>403</v>
      </c>
      <c r="C5" s="585" t="s">
        <v>404</v>
      </c>
      <c r="E5" s="879" t="s">
        <v>228</v>
      </c>
      <c r="F5" s="881"/>
      <c r="G5" s="580" t="s">
        <v>403</v>
      </c>
      <c r="H5" s="389" t="s">
        <v>404</v>
      </c>
    </row>
    <row r="6" spans="1:8" x14ac:dyDescent="0.2">
      <c r="A6" s="52" t="s">
        <v>419</v>
      </c>
      <c r="B6" s="586">
        <v>0</v>
      </c>
      <c r="C6" s="587">
        <v>0</v>
      </c>
      <c r="D6" s="87"/>
      <c r="E6" s="854" t="s">
        <v>420</v>
      </c>
      <c r="F6" s="878"/>
      <c r="G6" s="99">
        <v>1032727273</v>
      </c>
      <c r="H6" s="229">
        <v>2700596247</v>
      </c>
    </row>
    <row r="7" spans="1:8" ht="15" thickBot="1" x14ac:dyDescent="0.25">
      <c r="A7" s="98" t="s">
        <v>405</v>
      </c>
      <c r="B7" s="588">
        <f>SUM(B6)</f>
        <v>0</v>
      </c>
      <c r="C7" s="589">
        <f>SUM(C6)</f>
        <v>0</v>
      </c>
      <c r="E7" s="854" t="s">
        <v>752</v>
      </c>
      <c r="F7" s="878"/>
      <c r="G7" s="99">
        <v>2714209315</v>
      </c>
      <c r="H7" s="229">
        <v>250000000</v>
      </c>
    </row>
    <row r="8" spans="1:8" x14ac:dyDescent="0.2">
      <c r="E8" s="854" t="s">
        <v>753</v>
      </c>
      <c r="F8" s="878"/>
      <c r="G8" s="99">
        <v>0</v>
      </c>
      <c r="H8" s="229">
        <v>0</v>
      </c>
    </row>
    <row r="9" spans="1:8" ht="15" thickBot="1" x14ac:dyDescent="0.25">
      <c r="A9" s="485" t="s">
        <v>421</v>
      </c>
      <c r="B9" s="590"/>
      <c r="C9" s="591"/>
      <c r="E9" s="854" t="s">
        <v>754</v>
      </c>
      <c r="F9" s="878"/>
      <c r="G9" s="99">
        <v>502400000</v>
      </c>
      <c r="H9" s="229">
        <v>288300000</v>
      </c>
    </row>
    <row r="10" spans="1:8" ht="15" thickBot="1" x14ac:dyDescent="0.25">
      <c r="A10" s="490" t="s">
        <v>228</v>
      </c>
      <c r="B10" s="592" t="s">
        <v>403</v>
      </c>
      <c r="C10" s="593" t="s">
        <v>404</v>
      </c>
      <c r="E10" s="854" t="s">
        <v>755</v>
      </c>
      <c r="F10" s="878"/>
      <c r="G10" s="99">
        <v>0</v>
      </c>
      <c r="H10" s="229">
        <v>0</v>
      </c>
    </row>
    <row r="11" spans="1:8" ht="15" thickBot="1" x14ac:dyDescent="0.25">
      <c r="A11" s="379" t="s">
        <v>422</v>
      </c>
      <c r="B11" s="594">
        <v>1528970315</v>
      </c>
      <c r="C11" s="595">
        <v>0</v>
      </c>
      <c r="E11" s="883" t="s">
        <v>756</v>
      </c>
      <c r="F11" s="884"/>
      <c r="G11" s="444">
        <v>0</v>
      </c>
      <c r="H11" s="378">
        <v>0</v>
      </c>
    </row>
    <row r="12" spans="1:8" ht="15.75" thickBot="1" x14ac:dyDescent="0.3">
      <c r="A12" s="376" t="s">
        <v>423</v>
      </c>
      <c r="B12" s="596">
        <v>0</v>
      </c>
      <c r="C12" s="596">
        <v>170250783</v>
      </c>
      <c r="E12" s="798" t="s">
        <v>405</v>
      </c>
      <c r="F12" s="882"/>
      <c r="G12" s="573">
        <v>4249336588</v>
      </c>
      <c r="H12" s="406">
        <v>3238896247</v>
      </c>
    </row>
    <row r="13" spans="1:8" x14ac:dyDescent="0.2">
      <c r="A13" s="376" t="s">
        <v>424</v>
      </c>
      <c r="B13" s="596">
        <v>97503281</v>
      </c>
      <c r="C13" s="596">
        <v>112140576</v>
      </c>
    </row>
    <row r="14" spans="1:8" x14ac:dyDescent="0.2">
      <c r="A14" s="376" t="s">
        <v>425</v>
      </c>
      <c r="B14" s="596">
        <v>97890143</v>
      </c>
      <c r="C14" s="596">
        <v>95934294</v>
      </c>
    </row>
    <row r="15" spans="1:8" x14ac:dyDescent="0.2">
      <c r="A15" s="376" t="s">
        <v>426</v>
      </c>
      <c r="B15" s="596">
        <v>0</v>
      </c>
      <c r="C15" s="596">
        <v>0</v>
      </c>
      <c r="D15" s="87"/>
    </row>
    <row r="16" spans="1:8" ht="15" thickBot="1" x14ac:dyDescent="0.25">
      <c r="A16" s="377" t="s">
        <v>551</v>
      </c>
      <c r="B16" s="597">
        <v>0</v>
      </c>
      <c r="C16" s="597">
        <v>0</v>
      </c>
      <c r="D16" s="87"/>
    </row>
    <row r="17" spans="1:8" ht="15" thickBot="1" x14ac:dyDescent="0.25">
      <c r="A17" s="491" t="s">
        <v>405</v>
      </c>
      <c r="B17" s="598">
        <v>1724363739</v>
      </c>
      <c r="C17" s="599">
        <v>378325653</v>
      </c>
      <c r="F17" s="138"/>
    </row>
    <row r="20" spans="1:8" ht="15" x14ac:dyDescent="0.25">
      <c r="A20" s="275" t="s">
        <v>427</v>
      </c>
      <c r="F20" s="484" t="s">
        <v>428</v>
      </c>
      <c r="G20" s="576"/>
    </row>
    <row r="21" spans="1:8" ht="15" thickBot="1" x14ac:dyDescent="0.25">
      <c r="F21" s="27" t="s">
        <v>341</v>
      </c>
      <c r="G21" s="242"/>
    </row>
    <row r="22" spans="1:8" ht="15" thickBot="1" x14ac:dyDescent="0.25">
      <c r="A22" s="176" t="s">
        <v>228</v>
      </c>
      <c r="B22" s="600" t="s">
        <v>403</v>
      </c>
      <c r="C22" s="601" t="s">
        <v>404</v>
      </c>
      <c r="F22" s="243" t="s">
        <v>429</v>
      </c>
      <c r="G22" s="578" t="s">
        <v>403</v>
      </c>
      <c r="H22" s="581" t="s">
        <v>404</v>
      </c>
    </row>
    <row r="23" spans="1:8" x14ac:dyDescent="0.2">
      <c r="A23" s="499" t="s">
        <v>430</v>
      </c>
      <c r="B23" s="602"/>
      <c r="C23" s="595"/>
      <c r="F23" s="468" t="str">
        <f>'[1]Resultados Acum'!A34</f>
        <v>Ganancia Venta Activo Fijo</v>
      </c>
      <c r="G23" s="144">
        <v>0</v>
      </c>
      <c r="H23" s="248">
        <v>0</v>
      </c>
    </row>
    <row r="24" spans="1:8" ht="15" thickBot="1" x14ac:dyDescent="0.25">
      <c r="A24" s="492" t="s">
        <v>757</v>
      </c>
      <c r="B24" s="603">
        <v>0</v>
      </c>
      <c r="C24" s="604">
        <v>0</v>
      </c>
      <c r="F24" s="372" t="s">
        <v>431</v>
      </c>
      <c r="G24" s="122">
        <f>SUM(G23)</f>
        <v>0</v>
      </c>
      <c r="H24" s="123">
        <f>+H23</f>
        <v>0</v>
      </c>
    </row>
    <row r="25" spans="1:8" ht="15" thickBot="1" x14ac:dyDescent="0.25">
      <c r="A25" s="492" t="s">
        <v>758</v>
      </c>
      <c r="B25" s="603">
        <v>83440000</v>
      </c>
      <c r="C25" s="604">
        <v>78132960</v>
      </c>
      <c r="F25" s="188"/>
      <c r="G25" s="186"/>
      <c r="H25" s="186"/>
    </row>
    <row r="26" spans="1:8" x14ac:dyDescent="0.2">
      <c r="A26" s="493" t="s">
        <v>759</v>
      </c>
      <c r="B26" s="603">
        <v>8350526</v>
      </c>
      <c r="C26" s="604">
        <v>29791210</v>
      </c>
      <c r="F26" s="243" t="s">
        <v>156</v>
      </c>
      <c r="G26" s="582"/>
      <c r="H26" s="583"/>
    </row>
    <row r="27" spans="1:8" x14ac:dyDescent="0.2">
      <c r="A27" s="493" t="s">
        <v>760</v>
      </c>
      <c r="B27" s="603">
        <v>3409841</v>
      </c>
      <c r="C27" s="604">
        <v>3436532</v>
      </c>
      <c r="F27" s="468" t="s">
        <v>432</v>
      </c>
      <c r="G27" s="144">
        <f>'[1]Resultados Acum'!C52</f>
        <v>0</v>
      </c>
      <c r="H27" s="248">
        <v>0</v>
      </c>
    </row>
    <row r="28" spans="1:8" ht="15" thickBot="1" x14ac:dyDescent="0.25">
      <c r="A28" s="493" t="s">
        <v>432</v>
      </c>
      <c r="B28" s="603">
        <v>0</v>
      </c>
      <c r="C28" s="604">
        <v>0</v>
      </c>
      <c r="F28" s="372" t="s">
        <v>431</v>
      </c>
      <c r="G28" s="122">
        <f>SUM(G27)</f>
        <v>0</v>
      </c>
      <c r="H28" s="123">
        <v>0</v>
      </c>
    </row>
    <row r="29" spans="1:8" x14ac:dyDescent="0.2">
      <c r="A29" s="493" t="s">
        <v>638</v>
      </c>
      <c r="B29" s="603">
        <v>451956946</v>
      </c>
      <c r="C29" s="604">
        <v>0</v>
      </c>
    </row>
    <row r="30" spans="1:8" ht="15" thickBot="1" x14ac:dyDescent="0.25">
      <c r="A30" s="494" t="s">
        <v>675</v>
      </c>
      <c r="B30" s="605">
        <v>0</v>
      </c>
      <c r="C30" s="606">
        <v>0</v>
      </c>
    </row>
    <row r="31" spans="1:8" ht="15" thickBot="1" x14ac:dyDescent="0.25">
      <c r="A31" s="490" t="s">
        <v>433</v>
      </c>
      <c r="B31" s="593">
        <v>547157313</v>
      </c>
      <c r="C31" s="593">
        <v>111360702</v>
      </c>
      <c r="D31" s="87"/>
      <c r="E31" s="72"/>
      <c r="F31" s="190"/>
    </row>
    <row r="32" spans="1:8" ht="15" thickBot="1" x14ac:dyDescent="0.25">
      <c r="A32" s="500" t="s">
        <v>434</v>
      </c>
      <c r="B32" s="607"/>
      <c r="C32" s="608"/>
      <c r="D32" s="72"/>
      <c r="E32" s="72"/>
      <c r="F32" s="190"/>
    </row>
    <row r="33" spans="1:8" x14ac:dyDescent="0.2">
      <c r="A33" s="495" t="s">
        <v>435</v>
      </c>
      <c r="B33" s="609">
        <v>995454</v>
      </c>
      <c r="C33" s="595">
        <v>0</v>
      </c>
      <c r="D33" s="87"/>
      <c r="E33" s="72"/>
      <c r="F33" s="190"/>
    </row>
    <row r="34" spans="1:8" ht="15" thickBot="1" x14ac:dyDescent="0.25">
      <c r="A34" s="496"/>
      <c r="B34" s="610"/>
      <c r="C34" s="611"/>
      <c r="E34" s="72"/>
      <c r="F34" s="190"/>
    </row>
    <row r="35" spans="1:8" ht="15" thickBot="1" x14ac:dyDescent="0.25">
      <c r="A35" s="176" t="s">
        <v>436</v>
      </c>
      <c r="B35" s="600">
        <v>0</v>
      </c>
      <c r="C35" s="601">
        <v>0</v>
      </c>
      <c r="E35" s="72"/>
      <c r="F35" s="190"/>
    </row>
    <row r="36" spans="1:8" x14ac:dyDescent="0.2">
      <c r="A36" s="499" t="s">
        <v>437</v>
      </c>
      <c r="B36" s="602"/>
      <c r="C36" s="612"/>
      <c r="E36" s="486"/>
      <c r="F36" s="190"/>
    </row>
    <row r="37" spans="1:8" x14ac:dyDescent="0.2">
      <c r="A37" s="497" t="s">
        <v>438</v>
      </c>
      <c r="B37" s="613">
        <v>687777</v>
      </c>
      <c r="C37" s="604">
        <v>6186</v>
      </c>
      <c r="F37" s="474"/>
      <c r="G37" s="474"/>
      <c r="H37" s="474"/>
    </row>
    <row r="38" spans="1:8" x14ac:dyDescent="0.2">
      <c r="A38" s="497" t="s">
        <v>439</v>
      </c>
      <c r="B38" s="613">
        <v>99205631</v>
      </c>
      <c r="C38" s="604">
        <v>44799018</v>
      </c>
      <c r="F38" s="474"/>
      <c r="G38" s="474"/>
      <c r="H38" s="474"/>
    </row>
    <row r="39" spans="1:8" x14ac:dyDescent="0.2">
      <c r="A39" s="497" t="s">
        <v>440</v>
      </c>
      <c r="B39" s="613">
        <v>60396238</v>
      </c>
      <c r="C39" s="604">
        <v>34538004</v>
      </c>
      <c r="F39" s="474"/>
      <c r="G39" s="474"/>
      <c r="H39" s="474"/>
    </row>
    <row r="40" spans="1:8" x14ac:dyDescent="0.2">
      <c r="A40" s="497" t="s">
        <v>441</v>
      </c>
      <c r="B40" s="613">
        <v>8300000</v>
      </c>
      <c r="C40" s="604">
        <v>10812000</v>
      </c>
      <c r="F40" s="474"/>
      <c r="G40" s="474"/>
      <c r="H40" s="474"/>
    </row>
    <row r="41" spans="1:8" x14ac:dyDescent="0.2">
      <c r="A41" s="497" t="s">
        <v>442</v>
      </c>
      <c r="B41" s="613">
        <v>25706105</v>
      </c>
      <c r="C41" s="604">
        <v>23298202</v>
      </c>
      <c r="F41" s="474"/>
      <c r="G41" s="474"/>
      <c r="H41" s="474"/>
    </row>
    <row r="42" spans="1:8" x14ac:dyDescent="0.2">
      <c r="A42" s="497" t="s">
        <v>443</v>
      </c>
      <c r="B42" s="613">
        <v>35714813</v>
      </c>
      <c r="C42" s="604">
        <v>41484172</v>
      </c>
      <c r="F42" s="474"/>
      <c r="G42" s="474"/>
      <c r="H42" s="474"/>
    </row>
    <row r="43" spans="1:8" x14ac:dyDescent="0.2">
      <c r="A43" s="497" t="s">
        <v>444</v>
      </c>
      <c r="B43" s="613">
        <v>60145897</v>
      </c>
      <c r="C43" s="604">
        <v>24395488</v>
      </c>
      <c r="F43" s="474"/>
      <c r="G43" s="474"/>
      <c r="H43" s="474"/>
    </row>
    <row r="44" spans="1:8" x14ac:dyDescent="0.2">
      <c r="A44" s="497" t="s">
        <v>445</v>
      </c>
      <c r="B44" s="613">
        <v>18996431</v>
      </c>
      <c r="C44" s="604">
        <v>16035952</v>
      </c>
      <c r="F44" s="474"/>
      <c r="G44" s="474"/>
      <c r="H44" s="474"/>
    </row>
    <row r="45" spans="1:8" x14ac:dyDescent="0.2">
      <c r="A45" s="497" t="s">
        <v>446</v>
      </c>
      <c r="B45" s="613">
        <v>585273186</v>
      </c>
      <c r="C45" s="604">
        <v>172921400</v>
      </c>
      <c r="F45" s="474"/>
      <c r="G45" s="474"/>
      <c r="H45" s="474"/>
    </row>
    <row r="46" spans="1:8" x14ac:dyDescent="0.2">
      <c r="A46" s="497" t="s">
        <v>699</v>
      </c>
      <c r="B46" s="613">
        <v>117992865</v>
      </c>
      <c r="C46" s="604">
        <v>0</v>
      </c>
      <c r="F46" s="474"/>
      <c r="G46" s="474"/>
      <c r="H46" s="474"/>
    </row>
    <row r="47" spans="1:8" x14ac:dyDescent="0.2">
      <c r="A47" s="497" t="s">
        <v>700</v>
      </c>
      <c r="B47" s="613">
        <v>32489407</v>
      </c>
      <c r="C47" s="604">
        <v>0</v>
      </c>
      <c r="F47" s="474"/>
      <c r="G47" s="474"/>
      <c r="H47" s="474"/>
    </row>
    <row r="48" spans="1:8" ht="15" thickBot="1" x14ac:dyDescent="0.25">
      <c r="A48" s="498" t="s">
        <v>684</v>
      </c>
      <c r="B48" s="614">
        <v>66813694</v>
      </c>
      <c r="C48" s="606">
        <v>67298781</v>
      </c>
      <c r="F48" s="474"/>
      <c r="G48" s="474"/>
      <c r="H48" s="474"/>
    </row>
    <row r="49" spans="1:8" ht="15.75" thickBot="1" x14ac:dyDescent="0.3">
      <c r="A49" s="501" t="s">
        <v>761</v>
      </c>
      <c r="B49" s="615">
        <v>1113722044</v>
      </c>
      <c r="C49" s="616">
        <v>435589203</v>
      </c>
      <c r="D49" s="87"/>
      <c r="E49" s="87"/>
      <c r="F49" s="474"/>
      <c r="G49" s="474"/>
      <c r="H49" s="474"/>
    </row>
    <row r="50" spans="1:8" x14ac:dyDescent="0.2">
      <c r="B50" s="617" t="s">
        <v>447</v>
      </c>
      <c r="E50" s="87"/>
      <c r="F50" s="474"/>
      <c r="G50" s="474"/>
      <c r="H50" s="474"/>
    </row>
    <row r="51" spans="1:8" ht="15.75" x14ac:dyDescent="0.25">
      <c r="A51" s="258" t="s">
        <v>448</v>
      </c>
      <c r="G51" s="256"/>
    </row>
    <row r="52" spans="1:8" ht="15" thickBot="1" x14ac:dyDescent="0.25">
      <c r="A52" s="162" t="s">
        <v>701</v>
      </c>
      <c r="G52" s="256"/>
    </row>
    <row r="53" spans="1:8" x14ac:dyDescent="0.2">
      <c r="A53" s="463" t="s">
        <v>146</v>
      </c>
      <c r="B53" s="584" t="s">
        <v>403</v>
      </c>
      <c r="C53" s="585" t="s">
        <v>230</v>
      </c>
      <c r="G53" s="256"/>
    </row>
    <row r="54" spans="1:8" x14ac:dyDescent="0.2">
      <c r="A54" s="120" t="s">
        <v>702</v>
      </c>
      <c r="B54" s="618">
        <v>2573990985</v>
      </c>
      <c r="C54" s="635">
        <v>464157761</v>
      </c>
      <c r="E54" s="87"/>
      <c r="F54" s="138"/>
    </row>
    <row r="55" spans="1:8" x14ac:dyDescent="0.2">
      <c r="A55" s="261"/>
      <c r="B55" s="619"/>
      <c r="C55" s="620"/>
    </row>
    <row r="56" spans="1:8" ht="15" thickBot="1" x14ac:dyDescent="0.25">
      <c r="A56" s="121" t="s">
        <v>405</v>
      </c>
      <c r="B56" s="588">
        <v>2573990985</v>
      </c>
      <c r="C56" s="636">
        <v>464157761</v>
      </c>
    </row>
    <row r="57" spans="1:8" s="187" customFormat="1" ht="15" thickBot="1" x14ac:dyDescent="0.25">
      <c r="A57" s="162" t="s">
        <v>341</v>
      </c>
      <c r="B57" s="621"/>
      <c r="C57" s="622"/>
      <c r="D57" s="78"/>
      <c r="E57" s="27"/>
      <c r="F57" s="72"/>
      <c r="G57" s="138"/>
      <c r="H57" s="138"/>
    </row>
    <row r="58" spans="1:8" ht="15" thickBot="1" x14ac:dyDescent="0.25">
      <c r="A58" s="502" t="s">
        <v>762</v>
      </c>
      <c r="B58" s="607"/>
      <c r="C58" s="623"/>
    </row>
    <row r="59" spans="1:8" x14ac:dyDescent="0.2">
      <c r="A59" s="326" t="s">
        <v>449</v>
      </c>
      <c r="B59" s="624">
        <v>224756898</v>
      </c>
      <c r="C59" s="637">
        <v>154103714</v>
      </c>
    </row>
    <row r="60" spans="1:8" ht="15.75" thickBot="1" x14ac:dyDescent="0.3">
      <c r="A60" s="272" t="s">
        <v>405</v>
      </c>
      <c r="B60" s="625">
        <v>224756898</v>
      </c>
      <c r="C60" s="638">
        <v>154103714</v>
      </c>
    </row>
    <row r="62" spans="1:8" x14ac:dyDescent="0.2">
      <c r="E62" s="78"/>
    </row>
    <row r="63" spans="1:8" ht="15" x14ac:dyDescent="0.25">
      <c r="A63" s="275" t="s">
        <v>450</v>
      </c>
    </row>
    <row r="64" spans="1:8" ht="15" thickBot="1" x14ac:dyDescent="0.25"/>
    <row r="65" spans="1:5" ht="15" thickBot="1" x14ac:dyDescent="0.25">
      <c r="A65" s="868" t="s">
        <v>451</v>
      </c>
      <c r="B65" s="870"/>
      <c r="C65" s="626" t="s">
        <v>403</v>
      </c>
      <c r="D65" s="503" t="s">
        <v>404</v>
      </c>
    </row>
    <row r="66" spans="1:5" x14ac:dyDescent="0.2">
      <c r="A66" s="487" t="s">
        <v>452</v>
      </c>
      <c r="B66" s="621"/>
      <c r="C66" s="627">
        <v>3659327</v>
      </c>
      <c r="D66" s="639">
        <v>146251550</v>
      </c>
    </row>
    <row r="67" spans="1:5" x14ac:dyDescent="0.2">
      <c r="A67" s="487" t="s">
        <v>453</v>
      </c>
      <c r="B67" s="621"/>
      <c r="C67" s="627">
        <v>532216240</v>
      </c>
      <c r="D67" s="639">
        <v>823189517</v>
      </c>
    </row>
    <row r="68" spans="1:5" ht="15" thickBot="1" x14ac:dyDescent="0.25">
      <c r="A68" s="487" t="s">
        <v>676</v>
      </c>
      <c r="B68" s="621"/>
      <c r="C68" s="627">
        <v>2872823418</v>
      </c>
      <c r="D68" s="639">
        <v>2331311875</v>
      </c>
    </row>
    <row r="69" spans="1:5" ht="15" thickBot="1" x14ac:dyDescent="0.25">
      <c r="A69" s="879" t="s">
        <v>405</v>
      </c>
      <c r="B69" s="880"/>
      <c r="C69" s="628">
        <v>3408698985</v>
      </c>
      <c r="D69" s="506">
        <v>3300752942</v>
      </c>
    </row>
    <row r="70" spans="1:5" ht="15" thickBot="1" x14ac:dyDescent="0.25">
      <c r="A70" s="153" t="s">
        <v>454</v>
      </c>
      <c r="B70" s="629"/>
      <c r="C70" s="630"/>
      <c r="D70" s="504"/>
    </row>
    <row r="71" spans="1:5" ht="15" thickBot="1" x14ac:dyDescent="0.25">
      <c r="A71" s="20" t="s">
        <v>712</v>
      </c>
      <c r="B71" s="631"/>
      <c r="C71" s="632">
        <v>-411700545</v>
      </c>
      <c r="D71" s="19">
        <v>49967206</v>
      </c>
    </row>
    <row r="72" spans="1:5" ht="15" thickBot="1" x14ac:dyDescent="0.25">
      <c r="A72" s="868" t="s">
        <v>405</v>
      </c>
      <c r="B72" s="870"/>
      <c r="C72" s="592">
        <v>-411700545</v>
      </c>
      <c r="D72" s="505">
        <v>49967206</v>
      </c>
    </row>
    <row r="73" spans="1:5" ht="26.25" thickBot="1" x14ac:dyDescent="0.25">
      <c r="A73" s="489" t="s">
        <v>455</v>
      </c>
      <c r="B73" s="633"/>
      <c r="C73" s="634">
        <v>4605317645</v>
      </c>
      <c r="D73" s="19">
        <v>3807356026</v>
      </c>
      <c r="E73" s="87"/>
    </row>
    <row r="74" spans="1:5" ht="15" thickBot="1" x14ac:dyDescent="0.25">
      <c r="A74" s="879" t="s">
        <v>405</v>
      </c>
      <c r="B74" s="880"/>
      <c r="C74" s="630">
        <v>4605317645</v>
      </c>
      <c r="D74" s="504">
        <v>3807356026</v>
      </c>
    </row>
    <row r="83" spans="5:5" x14ac:dyDescent="0.2">
      <c r="E83" s="96"/>
    </row>
  </sheetData>
  <mergeCells count="12">
    <mergeCell ref="E6:F6"/>
    <mergeCell ref="A74:B74"/>
    <mergeCell ref="A65:B65"/>
    <mergeCell ref="E5:F5"/>
    <mergeCell ref="E12:F12"/>
    <mergeCell ref="E7:F7"/>
    <mergeCell ref="E8:F8"/>
    <mergeCell ref="E9:F9"/>
    <mergeCell ref="E10:F10"/>
    <mergeCell ref="E11:F11"/>
    <mergeCell ref="A72:B72"/>
    <mergeCell ref="A69:B69"/>
  </mergeCell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G51"/>
  <sheetViews>
    <sheetView showGridLines="0" workbookViewId="0">
      <selection activeCell="B51" sqref="B51"/>
    </sheetView>
  </sheetViews>
  <sheetFormatPr baseColWidth="10" defaultColWidth="11.5703125" defaultRowHeight="14.25" x14ac:dyDescent="0.2"/>
  <cols>
    <col min="1" max="1" width="138.140625" style="74" customWidth="1"/>
    <col min="2" max="2" width="21.5703125" style="74" customWidth="1"/>
    <col min="3" max="4" width="11.5703125" style="74"/>
    <col min="5" max="5" width="16.5703125" style="74" bestFit="1" customWidth="1"/>
    <col min="6" max="6" width="16.5703125" style="457" bestFit="1" customWidth="1"/>
    <col min="7" max="256" width="11.5703125" style="74"/>
    <col min="257" max="257" width="81" style="74" customWidth="1"/>
    <col min="258" max="258" width="21.5703125" style="74" customWidth="1"/>
    <col min="259" max="260" width="11.5703125" style="74"/>
    <col min="261" max="262" width="16.5703125" style="74" bestFit="1" customWidth="1"/>
    <col min="263" max="512" width="11.5703125" style="74"/>
    <col min="513" max="513" width="81" style="74" customWidth="1"/>
    <col min="514" max="514" width="21.5703125" style="74" customWidth="1"/>
    <col min="515" max="516" width="11.5703125" style="74"/>
    <col min="517" max="518" width="16.5703125" style="74" bestFit="1" customWidth="1"/>
    <col min="519" max="768" width="11.5703125" style="74"/>
    <col min="769" max="769" width="81" style="74" customWidth="1"/>
    <col min="770" max="770" width="21.5703125" style="74" customWidth="1"/>
    <col min="771" max="772" width="11.5703125" style="74"/>
    <col min="773" max="774" width="16.5703125" style="74" bestFit="1" customWidth="1"/>
    <col min="775" max="1024" width="11.5703125" style="74"/>
    <col min="1025" max="1025" width="81" style="74" customWidth="1"/>
    <col min="1026" max="1026" width="21.5703125" style="74" customWidth="1"/>
    <col min="1027" max="1028" width="11.5703125" style="74"/>
    <col min="1029" max="1030" width="16.5703125" style="74" bestFit="1" customWidth="1"/>
    <col min="1031" max="1280" width="11.5703125" style="74"/>
    <col min="1281" max="1281" width="81" style="74" customWidth="1"/>
    <col min="1282" max="1282" width="21.5703125" style="74" customWidth="1"/>
    <col min="1283" max="1284" width="11.5703125" style="74"/>
    <col min="1285" max="1286" width="16.5703125" style="74" bestFit="1" customWidth="1"/>
    <col min="1287" max="1536" width="11.5703125" style="74"/>
    <col min="1537" max="1537" width="81" style="74" customWidth="1"/>
    <col min="1538" max="1538" width="21.5703125" style="74" customWidth="1"/>
    <col min="1539" max="1540" width="11.5703125" style="74"/>
    <col min="1541" max="1542" width="16.5703125" style="74" bestFit="1" customWidth="1"/>
    <col min="1543" max="1792" width="11.5703125" style="74"/>
    <col min="1793" max="1793" width="81" style="74" customWidth="1"/>
    <col min="1794" max="1794" width="21.5703125" style="74" customWidth="1"/>
    <col min="1795" max="1796" width="11.5703125" style="74"/>
    <col min="1797" max="1798" width="16.5703125" style="74" bestFit="1" customWidth="1"/>
    <col min="1799" max="2048" width="11.5703125" style="74"/>
    <col min="2049" max="2049" width="81" style="74" customWidth="1"/>
    <col min="2050" max="2050" width="21.5703125" style="74" customWidth="1"/>
    <col min="2051" max="2052" width="11.5703125" style="74"/>
    <col min="2053" max="2054" width="16.5703125" style="74" bestFit="1" customWidth="1"/>
    <col min="2055" max="2304" width="11.5703125" style="74"/>
    <col min="2305" max="2305" width="81" style="74" customWidth="1"/>
    <col min="2306" max="2306" width="21.5703125" style="74" customWidth="1"/>
    <col min="2307" max="2308" width="11.5703125" style="74"/>
    <col min="2309" max="2310" width="16.5703125" style="74" bestFit="1" customWidth="1"/>
    <col min="2311" max="2560" width="11.5703125" style="74"/>
    <col min="2561" max="2561" width="81" style="74" customWidth="1"/>
    <col min="2562" max="2562" width="21.5703125" style="74" customWidth="1"/>
    <col min="2563" max="2564" width="11.5703125" style="74"/>
    <col min="2565" max="2566" width="16.5703125" style="74" bestFit="1" customWidth="1"/>
    <col min="2567" max="2816" width="11.5703125" style="74"/>
    <col min="2817" max="2817" width="81" style="74" customWidth="1"/>
    <col min="2818" max="2818" width="21.5703125" style="74" customWidth="1"/>
    <col min="2819" max="2820" width="11.5703125" style="74"/>
    <col min="2821" max="2822" width="16.5703125" style="74" bestFit="1" customWidth="1"/>
    <col min="2823" max="3072" width="11.5703125" style="74"/>
    <col min="3073" max="3073" width="81" style="74" customWidth="1"/>
    <col min="3074" max="3074" width="21.5703125" style="74" customWidth="1"/>
    <col min="3075" max="3076" width="11.5703125" style="74"/>
    <col min="3077" max="3078" width="16.5703125" style="74" bestFit="1" customWidth="1"/>
    <col min="3079" max="3328" width="11.5703125" style="74"/>
    <col min="3329" max="3329" width="81" style="74" customWidth="1"/>
    <col min="3330" max="3330" width="21.5703125" style="74" customWidth="1"/>
    <col min="3331" max="3332" width="11.5703125" style="74"/>
    <col min="3333" max="3334" width="16.5703125" style="74" bestFit="1" customWidth="1"/>
    <col min="3335" max="3584" width="11.5703125" style="74"/>
    <col min="3585" max="3585" width="81" style="74" customWidth="1"/>
    <col min="3586" max="3586" width="21.5703125" style="74" customWidth="1"/>
    <col min="3587" max="3588" width="11.5703125" style="74"/>
    <col min="3589" max="3590" width="16.5703125" style="74" bestFit="1" customWidth="1"/>
    <col min="3591" max="3840" width="11.5703125" style="74"/>
    <col min="3841" max="3841" width="81" style="74" customWidth="1"/>
    <col min="3842" max="3842" width="21.5703125" style="74" customWidth="1"/>
    <col min="3843" max="3844" width="11.5703125" style="74"/>
    <col min="3845" max="3846" width="16.5703125" style="74" bestFit="1" customWidth="1"/>
    <col min="3847" max="4096" width="11.5703125" style="74"/>
    <col min="4097" max="4097" width="81" style="74" customWidth="1"/>
    <col min="4098" max="4098" width="21.5703125" style="74" customWidth="1"/>
    <col min="4099" max="4100" width="11.5703125" style="74"/>
    <col min="4101" max="4102" width="16.5703125" style="74" bestFit="1" customWidth="1"/>
    <col min="4103" max="4352" width="11.5703125" style="74"/>
    <col min="4353" max="4353" width="81" style="74" customWidth="1"/>
    <col min="4354" max="4354" width="21.5703125" style="74" customWidth="1"/>
    <col min="4355" max="4356" width="11.5703125" style="74"/>
    <col min="4357" max="4358" width="16.5703125" style="74" bestFit="1" customWidth="1"/>
    <col min="4359" max="4608" width="11.5703125" style="74"/>
    <col min="4609" max="4609" width="81" style="74" customWidth="1"/>
    <col min="4610" max="4610" width="21.5703125" style="74" customWidth="1"/>
    <col min="4611" max="4612" width="11.5703125" style="74"/>
    <col min="4613" max="4614" width="16.5703125" style="74" bestFit="1" customWidth="1"/>
    <col min="4615" max="4864" width="11.5703125" style="74"/>
    <col min="4865" max="4865" width="81" style="74" customWidth="1"/>
    <col min="4866" max="4866" width="21.5703125" style="74" customWidth="1"/>
    <col min="4867" max="4868" width="11.5703125" style="74"/>
    <col min="4869" max="4870" width="16.5703125" style="74" bestFit="1" customWidth="1"/>
    <col min="4871" max="5120" width="11.5703125" style="74"/>
    <col min="5121" max="5121" width="81" style="74" customWidth="1"/>
    <col min="5122" max="5122" width="21.5703125" style="74" customWidth="1"/>
    <col min="5123" max="5124" width="11.5703125" style="74"/>
    <col min="5125" max="5126" width="16.5703125" style="74" bestFit="1" customWidth="1"/>
    <col min="5127" max="5376" width="11.5703125" style="74"/>
    <col min="5377" max="5377" width="81" style="74" customWidth="1"/>
    <col min="5378" max="5378" width="21.5703125" style="74" customWidth="1"/>
    <col min="5379" max="5380" width="11.5703125" style="74"/>
    <col min="5381" max="5382" width="16.5703125" style="74" bestFit="1" customWidth="1"/>
    <col min="5383" max="5632" width="11.5703125" style="74"/>
    <col min="5633" max="5633" width="81" style="74" customWidth="1"/>
    <col min="5634" max="5634" width="21.5703125" style="74" customWidth="1"/>
    <col min="5635" max="5636" width="11.5703125" style="74"/>
    <col min="5637" max="5638" width="16.5703125" style="74" bestFit="1" customWidth="1"/>
    <col min="5639" max="5888" width="11.5703125" style="74"/>
    <col min="5889" max="5889" width="81" style="74" customWidth="1"/>
    <col min="5890" max="5890" width="21.5703125" style="74" customWidth="1"/>
    <col min="5891" max="5892" width="11.5703125" style="74"/>
    <col min="5893" max="5894" width="16.5703125" style="74" bestFit="1" customWidth="1"/>
    <col min="5895" max="6144" width="11.5703125" style="74"/>
    <col min="6145" max="6145" width="81" style="74" customWidth="1"/>
    <col min="6146" max="6146" width="21.5703125" style="74" customWidth="1"/>
    <col min="6147" max="6148" width="11.5703125" style="74"/>
    <col min="6149" max="6150" width="16.5703125" style="74" bestFit="1" customWidth="1"/>
    <col min="6151" max="6400" width="11.5703125" style="74"/>
    <col min="6401" max="6401" width="81" style="74" customWidth="1"/>
    <col min="6402" max="6402" width="21.5703125" style="74" customWidth="1"/>
    <col min="6403" max="6404" width="11.5703125" style="74"/>
    <col min="6405" max="6406" width="16.5703125" style="74" bestFit="1" customWidth="1"/>
    <col min="6407" max="6656" width="11.5703125" style="74"/>
    <col min="6657" max="6657" width="81" style="74" customWidth="1"/>
    <col min="6658" max="6658" width="21.5703125" style="74" customWidth="1"/>
    <col min="6659" max="6660" width="11.5703125" style="74"/>
    <col min="6661" max="6662" width="16.5703125" style="74" bestFit="1" customWidth="1"/>
    <col min="6663" max="6912" width="11.5703125" style="74"/>
    <col min="6913" max="6913" width="81" style="74" customWidth="1"/>
    <col min="6914" max="6914" width="21.5703125" style="74" customWidth="1"/>
    <col min="6915" max="6916" width="11.5703125" style="74"/>
    <col min="6917" max="6918" width="16.5703125" style="74" bestFit="1" customWidth="1"/>
    <col min="6919" max="7168" width="11.5703125" style="74"/>
    <col min="7169" max="7169" width="81" style="74" customWidth="1"/>
    <col min="7170" max="7170" width="21.5703125" style="74" customWidth="1"/>
    <col min="7171" max="7172" width="11.5703125" style="74"/>
    <col min="7173" max="7174" width="16.5703125" style="74" bestFit="1" customWidth="1"/>
    <col min="7175" max="7424" width="11.5703125" style="74"/>
    <col min="7425" max="7425" width="81" style="74" customWidth="1"/>
    <col min="7426" max="7426" width="21.5703125" style="74" customWidth="1"/>
    <col min="7427" max="7428" width="11.5703125" style="74"/>
    <col min="7429" max="7430" width="16.5703125" style="74" bestFit="1" customWidth="1"/>
    <col min="7431" max="7680" width="11.5703125" style="74"/>
    <col min="7681" max="7681" width="81" style="74" customWidth="1"/>
    <col min="7682" max="7682" width="21.5703125" style="74" customWidth="1"/>
    <col min="7683" max="7684" width="11.5703125" style="74"/>
    <col min="7685" max="7686" width="16.5703125" style="74" bestFit="1" customWidth="1"/>
    <col min="7687" max="7936" width="11.5703125" style="74"/>
    <col min="7937" max="7937" width="81" style="74" customWidth="1"/>
    <col min="7938" max="7938" width="21.5703125" style="74" customWidth="1"/>
    <col min="7939" max="7940" width="11.5703125" style="74"/>
    <col min="7941" max="7942" width="16.5703125" style="74" bestFit="1" customWidth="1"/>
    <col min="7943" max="8192" width="11.5703125" style="74"/>
    <col min="8193" max="8193" width="81" style="74" customWidth="1"/>
    <col min="8194" max="8194" width="21.5703125" style="74" customWidth="1"/>
    <col min="8195" max="8196" width="11.5703125" style="74"/>
    <col min="8197" max="8198" width="16.5703125" style="74" bestFit="1" customWidth="1"/>
    <col min="8199" max="8448" width="11.5703125" style="74"/>
    <col min="8449" max="8449" width="81" style="74" customWidth="1"/>
    <col min="8450" max="8450" width="21.5703125" style="74" customWidth="1"/>
    <col min="8451" max="8452" width="11.5703125" style="74"/>
    <col min="8453" max="8454" width="16.5703125" style="74" bestFit="1" customWidth="1"/>
    <col min="8455" max="8704" width="11.5703125" style="74"/>
    <col min="8705" max="8705" width="81" style="74" customWidth="1"/>
    <col min="8706" max="8706" width="21.5703125" style="74" customWidth="1"/>
    <col min="8707" max="8708" width="11.5703125" style="74"/>
    <col min="8709" max="8710" width="16.5703125" style="74" bestFit="1" customWidth="1"/>
    <col min="8711" max="8960" width="11.5703125" style="74"/>
    <col min="8961" max="8961" width="81" style="74" customWidth="1"/>
    <col min="8962" max="8962" width="21.5703125" style="74" customWidth="1"/>
    <col min="8963" max="8964" width="11.5703125" style="74"/>
    <col min="8965" max="8966" width="16.5703125" style="74" bestFit="1" customWidth="1"/>
    <col min="8967" max="9216" width="11.5703125" style="74"/>
    <col min="9217" max="9217" width="81" style="74" customWidth="1"/>
    <col min="9218" max="9218" width="21.5703125" style="74" customWidth="1"/>
    <col min="9219" max="9220" width="11.5703125" style="74"/>
    <col min="9221" max="9222" width="16.5703125" style="74" bestFit="1" customWidth="1"/>
    <col min="9223" max="9472" width="11.5703125" style="74"/>
    <col min="9473" max="9473" width="81" style="74" customWidth="1"/>
    <col min="9474" max="9474" width="21.5703125" style="74" customWidth="1"/>
    <col min="9475" max="9476" width="11.5703125" style="74"/>
    <col min="9477" max="9478" width="16.5703125" style="74" bestFit="1" customWidth="1"/>
    <col min="9479" max="9728" width="11.5703125" style="74"/>
    <col min="9729" max="9729" width="81" style="74" customWidth="1"/>
    <col min="9730" max="9730" width="21.5703125" style="74" customWidth="1"/>
    <col min="9731" max="9732" width="11.5703125" style="74"/>
    <col min="9733" max="9734" width="16.5703125" style="74" bestFit="1" customWidth="1"/>
    <col min="9735" max="9984" width="11.5703125" style="74"/>
    <col min="9985" max="9985" width="81" style="74" customWidth="1"/>
    <col min="9986" max="9986" width="21.5703125" style="74" customWidth="1"/>
    <col min="9987" max="9988" width="11.5703125" style="74"/>
    <col min="9989" max="9990" width="16.5703125" style="74" bestFit="1" customWidth="1"/>
    <col min="9991" max="10240" width="11.5703125" style="74"/>
    <col min="10241" max="10241" width="81" style="74" customWidth="1"/>
    <col min="10242" max="10242" width="21.5703125" style="74" customWidth="1"/>
    <col min="10243" max="10244" width="11.5703125" style="74"/>
    <col min="10245" max="10246" width="16.5703125" style="74" bestFit="1" customWidth="1"/>
    <col min="10247" max="10496" width="11.5703125" style="74"/>
    <col min="10497" max="10497" width="81" style="74" customWidth="1"/>
    <col min="10498" max="10498" width="21.5703125" style="74" customWidth="1"/>
    <col min="10499" max="10500" width="11.5703125" style="74"/>
    <col min="10501" max="10502" width="16.5703125" style="74" bestFit="1" customWidth="1"/>
    <col min="10503" max="10752" width="11.5703125" style="74"/>
    <col min="10753" max="10753" width="81" style="74" customWidth="1"/>
    <col min="10754" max="10754" width="21.5703125" style="74" customWidth="1"/>
    <col min="10755" max="10756" width="11.5703125" style="74"/>
    <col min="10757" max="10758" width="16.5703125" style="74" bestFit="1" customWidth="1"/>
    <col min="10759" max="11008" width="11.5703125" style="74"/>
    <col min="11009" max="11009" width="81" style="74" customWidth="1"/>
    <col min="11010" max="11010" width="21.5703125" style="74" customWidth="1"/>
    <col min="11011" max="11012" width="11.5703125" style="74"/>
    <col min="11013" max="11014" width="16.5703125" style="74" bestFit="1" customWidth="1"/>
    <col min="11015" max="11264" width="11.5703125" style="74"/>
    <col min="11265" max="11265" width="81" style="74" customWidth="1"/>
    <col min="11266" max="11266" width="21.5703125" style="74" customWidth="1"/>
    <col min="11267" max="11268" width="11.5703125" style="74"/>
    <col min="11269" max="11270" width="16.5703125" style="74" bestFit="1" customWidth="1"/>
    <col min="11271" max="11520" width="11.5703125" style="74"/>
    <col min="11521" max="11521" width="81" style="74" customWidth="1"/>
    <col min="11522" max="11522" width="21.5703125" style="74" customWidth="1"/>
    <col min="11523" max="11524" width="11.5703125" style="74"/>
    <col min="11525" max="11526" width="16.5703125" style="74" bestFit="1" customWidth="1"/>
    <col min="11527" max="11776" width="11.5703125" style="74"/>
    <col min="11777" max="11777" width="81" style="74" customWidth="1"/>
    <col min="11778" max="11778" width="21.5703125" style="74" customWidth="1"/>
    <col min="11779" max="11780" width="11.5703125" style="74"/>
    <col min="11781" max="11782" width="16.5703125" style="74" bestFit="1" customWidth="1"/>
    <col min="11783" max="12032" width="11.5703125" style="74"/>
    <col min="12033" max="12033" width="81" style="74" customWidth="1"/>
    <col min="12034" max="12034" width="21.5703125" style="74" customWidth="1"/>
    <col min="12035" max="12036" width="11.5703125" style="74"/>
    <col min="12037" max="12038" width="16.5703125" style="74" bestFit="1" customWidth="1"/>
    <col min="12039" max="12288" width="11.5703125" style="74"/>
    <col min="12289" max="12289" width="81" style="74" customWidth="1"/>
    <col min="12290" max="12290" width="21.5703125" style="74" customWidth="1"/>
    <col min="12291" max="12292" width="11.5703125" style="74"/>
    <col min="12293" max="12294" width="16.5703125" style="74" bestFit="1" customWidth="1"/>
    <col min="12295" max="12544" width="11.5703125" style="74"/>
    <col min="12545" max="12545" width="81" style="74" customWidth="1"/>
    <col min="12546" max="12546" width="21.5703125" style="74" customWidth="1"/>
    <col min="12547" max="12548" width="11.5703125" style="74"/>
    <col min="12549" max="12550" width="16.5703125" style="74" bestFit="1" customWidth="1"/>
    <col min="12551" max="12800" width="11.5703125" style="74"/>
    <col min="12801" max="12801" width="81" style="74" customWidth="1"/>
    <col min="12802" max="12802" width="21.5703125" style="74" customWidth="1"/>
    <col min="12803" max="12804" width="11.5703125" style="74"/>
    <col min="12805" max="12806" width="16.5703125" style="74" bestFit="1" customWidth="1"/>
    <col min="12807" max="13056" width="11.5703125" style="74"/>
    <col min="13057" max="13057" width="81" style="74" customWidth="1"/>
    <col min="13058" max="13058" width="21.5703125" style="74" customWidth="1"/>
    <col min="13059" max="13060" width="11.5703125" style="74"/>
    <col min="13061" max="13062" width="16.5703125" style="74" bestFit="1" customWidth="1"/>
    <col min="13063" max="13312" width="11.5703125" style="74"/>
    <col min="13313" max="13313" width="81" style="74" customWidth="1"/>
    <col min="13314" max="13314" width="21.5703125" style="74" customWidth="1"/>
    <col min="13315" max="13316" width="11.5703125" style="74"/>
    <col min="13317" max="13318" width="16.5703125" style="74" bestFit="1" customWidth="1"/>
    <col min="13319" max="13568" width="11.5703125" style="74"/>
    <col min="13569" max="13569" width="81" style="74" customWidth="1"/>
    <col min="13570" max="13570" width="21.5703125" style="74" customWidth="1"/>
    <col min="13571" max="13572" width="11.5703125" style="74"/>
    <col min="13573" max="13574" width="16.5703125" style="74" bestFit="1" customWidth="1"/>
    <col min="13575" max="13824" width="11.5703125" style="74"/>
    <col min="13825" max="13825" width="81" style="74" customWidth="1"/>
    <col min="13826" max="13826" width="21.5703125" style="74" customWidth="1"/>
    <col min="13827" max="13828" width="11.5703125" style="74"/>
    <col min="13829" max="13830" width="16.5703125" style="74" bestFit="1" customWidth="1"/>
    <col min="13831" max="14080" width="11.5703125" style="74"/>
    <col min="14081" max="14081" width="81" style="74" customWidth="1"/>
    <col min="14082" max="14082" width="21.5703125" style="74" customWidth="1"/>
    <col min="14083" max="14084" width="11.5703125" style="74"/>
    <col min="14085" max="14086" width="16.5703125" style="74" bestFit="1" customWidth="1"/>
    <col min="14087" max="14336" width="11.5703125" style="74"/>
    <col min="14337" max="14337" width="81" style="74" customWidth="1"/>
    <col min="14338" max="14338" width="21.5703125" style="74" customWidth="1"/>
    <col min="14339" max="14340" width="11.5703125" style="74"/>
    <col min="14341" max="14342" width="16.5703125" style="74" bestFit="1" customWidth="1"/>
    <col min="14343" max="14592" width="11.5703125" style="74"/>
    <col min="14593" max="14593" width="81" style="74" customWidth="1"/>
    <col min="14594" max="14594" width="21.5703125" style="74" customWidth="1"/>
    <col min="14595" max="14596" width="11.5703125" style="74"/>
    <col min="14597" max="14598" width="16.5703125" style="74" bestFit="1" customWidth="1"/>
    <col min="14599" max="14848" width="11.5703125" style="74"/>
    <col min="14849" max="14849" width="81" style="74" customWidth="1"/>
    <col min="14850" max="14850" width="21.5703125" style="74" customWidth="1"/>
    <col min="14851" max="14852" width="11.5703125" style="74"/>
    <col min="14853" max="14854" width="16.5703125" style="74" bestFit="1" customWidth="1"/>
    <col min="14855" max="15104" width="11.5703125" style="74"/>
    <col min="15105" max="15105" width="81" style="74" customWidth="1"/>
    <col min="15106" max="15106" width="21.5703125" style="74" customWidth="1"/>
    <col min="15107" max="15108" width="11.5703125" style="74"/>
    <col min="15109" max="15110" width="16.5703125" style="74" bestFit="1" customWidth="1"/>
    <col min="15111" max="15360" width="11.5703125" style="74"/>
    <col min="15361" max="15361" width="81" style="74" customWidth="1"/>
    <col min="15362" max="15362" width="21.5703125" style="74" customWidth="1"/>
    <col min="15363" max="15364" width="11.5703125" style="74"/>
    <col min="15365" max="15366" width="16.5703125" style="74" bestFit="1" customWidth="1"/>
    <col min="15367" max="15616" width="11.5703125" style="74"/>
    <col min="15617" max="15617" width="81" style="74" customWidth="1"/>
    <col min="15618" max="15618" width="21.5703125" style="74" customWidth="1"/>
    <col min="15619" max="15620" width="11.5703125" style="74"/>
    <col min="15621" max="15622" width="16.5703125" style="74" bestFit="1" customWidth="1"/>
    <col min="15623" max="15872" width="11.5703125" style="74"/>
    <col min="15873" max="15873" width="81" style="74" customWidth="1"/>
    <col min="15874" max="15874" width="21.5703125" style="74" customWidth="1"/>
    <col min="15875" max="15876" width="11.5703125" style="74"/>
    <col min="15877" max="15878" width="16.5703125" style="74" bestFit="1" customWidth="1"/>
    <col min="15879" max="16128" width="11.5703125" style="74"/>
    <col min="16129" max="16129" width="81" style="74" customWidth="1"/>
    <col min="16130" max="16130" width="21.5703125" style="74" customWidth="1"/>
    <col min="16131" max="16132" width="11.5703125" style="74"/>
    <col min="16133" max="16134" width="16.5703125" style="74" bestFit="1" customWidth="1"/>
    <col min="16135" max="16384" width="11.5703125" style="74"/>
  </cols>
  <sheetData>
    <row r="2" spans="1:5" ht="15" x14ac:dyDescent="0.25">
      <c r="A2" s="50" t="s">
        <v>456</v>
      </c>
    </row>
    <row r="3" spans="1:5" ht="15.75" x14ac:dyDescent="0.25">
      <c r="A3" s="6"/>
    </row>
    <row r="4" spans="1:5" x14ac:dyDescent="0.2">
      <c r="A4" s="30" t="s">
        <v>763</v>
      </c>
    </row>
    <row r="5" spans="1:5" x14ac:dyDescent="0.2">
      <c r="A5" s="14"/>
    </row>
    <row r="6" spans="1:5" x14ac:dyDescent="0.2">
      <c r="A6" s="42" t="s">
        <v>677</v>
      </c>
    </row>
    <row r="7" spans="1:5" x14ac:dyDescent="0.2">
      <c r="A7" s="42"/>
    </row>
    <row r="8" spans="1:5" x14ac:dyDescent="0.2">
      <c r="A8" s="42"/>
    </row>
    <row r="9" spans="1:5" x14ac:dyDescent="0.2">
      <c r="A9" s="42"/>
    </row>
    <row r="10" spans="1:5" x14ac:dyDescent="0.2">
      <c r="A10" s="42"/>
    </row>
    <row r="11" spans="1:5" x14ac:dyDescent="0.2">
      <c r="A11" s="42"/>
    </row>
    <row r="12" spans="1:5" x14ac:dyDescent="0.2">
      <c r="A12" s="42"/>
    </row>
    <row r="13" spans="1:5" x14ac:dyDescent="0.2">
      <c r="A13" s="42"/>
    </row>
    <row r="14" spans="1:5" x14ac:dyDescent="0.2">
      <c r="A14" s="51" t="s">
        <v>457</v>
      </c>
    </row>
    <row r="15" spans="1:5" x14ac:dyDescent="0.2">
      <c r="A15" s="51" t="s">
        <v>458</v>
      </c>
      <c r="E15" s="457"/>
    </row>
    <row r="16" spans="1:5" x14ac:dyDescent="0.2">
      <c r="A16" s="14"/>
      <c r="E16" s="457"/>
    </row>
    <row r="17" spans="1:6" x14ac:dyDescent="0.2">
      <c r="A17" s="43" t="s">
        <v>459</v>
      </c>
      <c r="E17" s="457"/>
    </row>
    <row r="18" spans="1:6" x14ac:dyDescent="0.2">
      <c r="A18" s="14"/>
    </row>
    <row r="19" spans="1:6" ht="25.5" x14ac:dyDescent="0.2">
      <c r="A19" s="44" t="s">
        <v>678</v>
      </c>
      <c r="B19" s="41"/>
      <c r="C19" s="149"/>
      <c r="D19" s="149"/>
      <c r="E19" s="149"/>
      <c r="F19" s="507"/>
    </row>
    <row r="20" spans="1:6" x14ac:dyDescent="0.2">
      <c r="A20" s="14"/>
    </row>
    <row r="21" spans="1:6" ht="15" x14ac:dyDescent="0.25">
      <c r="A21" s="50" t="s">
        <v>460</v>
      </c>
    </row>
    <row r="22" spans="1:6" ht="15" x14ac:dyDescent="0.25">
      <c r="A22" s="50"/>
    </row>
    <row r="23" spans="1:6" x14ac:dyDescent="0.2">
      <c r="A23" s="44" t="s">
        <v>708</v>
      </c>
    </row>
    <row r="24" spans="1:6" x14ac:dyDescent="0.2">
      <c r="A24" s="44"/>
    </row>
    <row r="25" spans="1:6" ht="76.5" x14ac:dyDescent="0.2">
      <c r="A25" s="44" t="s">
        <v>709</v>
      </c>
    </row>
    <row r="26" spans="1:6" ht="15" x14ac:dyDescent="0.25">
      <c r="A26" s="50"/>
    </row>
    <row r="27" spans="1:6" s="44" customFormat="1" ht="15" x14ac:dyDescent="0.25">
      <c r="A27" s="50" t="s">
        <v>461</v>
      </c>
    </row>
    <row r="28" spans="1:6" s="44" customFormat="1" ht="15" x14ac:dyDescent="0.25">
      <c r="A28" s="50" t="s">
        <v>777</v>
      </c>
    </row>
    <row r="29" spans="1:6" s="44" customFormat="1" ht="15" x14ac:dyDescent="0.25">
      <c r="A29" s="3"/>
    </row>
    <row r="30" spans="1:6" s="44" customFormat="1" ht="25.5" x14ac:dyDescent="0.25">
      <c r="A30" s="44" t="s">
        <v>462</v>
      </c>
    </row>
    <row r="31" spans="1:6" x14ac:dyDescent="0.2">
      <c r="A31" s="14"/>
    </row>
    <row r="32" spans="1:6" ht="15" x14ac:dyDescent="0.25">
      <c r="A32" s="50" t="s">
        <v>463</v>
      </c>
    </row>
    <row r="33" spans="1:7" x14ac:dyDescent="0.2">
      <c r="A33" s="14"/>
    </row>
    <row r="34" spans="1:7" x14ac:dyDescent="0.2">
      <c r="A34" s="49" t="s">
        <v>464</v>
      </c>
    </row>
    <row r="35" spans="1:7" x14ac:dyDescent="0.2">
      <c r="A35" s="14"/>
    </row>
    <row r="36" spans="1:7" ht="15" x14ac:dyDescent="0.25">
      <c r="A36" s="50" t="s">
        <v>465</v>
      </c>
    </row>
    <row r="37" spans="1:7" x14ac:dyDescent="0.2">
      <c r="A37" s="14"/>
    </row>
    <row r="38" spans="1:7" x14ac:dyDescent="0.2">
      <c r="A38" s="49" t="s">
        <v>466</v>
      </c>
    </row>
    <row r="39" spans="1:7" x14ac:dyDescent="0.2">
      <c r="A39" s="14"/>
    </row>
    <row r="40" spans="1:7" ht="15" x14ac:dyDescent="0.25">
      <c r="A40" s="7" t="s">
        <v>467</v>
      </c>
    </row>
    <row r="41" spans="1:7" x14ac:dyDescent="0.2">
      <c r="A41" s="14"/>
    </row>
    <row r="42" spans="1:7" x14ac:dyDescent="0.2">
      <c r="A42" s="49" t="s">
        <v>679</v>
      </c>
    </row>
    <row r="43" spans="1:7" x14ac:dyDescent="0.2">
      <c r="A43" s="40"/>
    </row>
    <row r="44" spans="1:7" x14ac:dyDescent="0.2">
      <c r="A44" s="40"/>
    </row>
    <row r="45" spans="1:7" x14ac:dyDescent="0.2">
      <c r="A45" s="40"/>
    </row>
    <row r="46" spans="1:7" x14ac:dyDescent="0.2">
      <c r="A46" s="40"/>
    </row>
    <row r="47" spans="1:7" x14ac:dyDescent="0.2">
      <c r="A47" s="40"/>
    </row>
    <row r="48" spans="1:7" x14ac:dyDescent="0.2">
      <c r="A48" s="34"/>
      <c r="B48" s="47"/>
      <c r="C48" s="47"/>
      <c r="D48" s="47"/>
      <c r="E48" s="47"/>
      <c r="F48" s="45"/>
      <c r="G48" s="47"/>
    </row>
    <row r="49" spans="1:7" x14ac:dyDescent="0.2">
      <c r="A49" s="48"/>
      <c r="B49" s="47"/>
      <c r="C49" s="47"/>
      <c r="D49" s="47"/>
      <c r="E49" s="47"/>
      <c r="F49" s="45"/>
      <c r="G49" s="47"/>
    </row>
    <row r="50" spans="1:7" x14ac:dyDescent="0.2">
      <c r="A50" s="48"/>
      <c r="B50" s="47"/>
      <c r="C50" s="47"/>
      <c r="D50" s="47"/>
      <c r="E50" s="47"/>
      <c r="F50" s="45"/>
      <c r="G50" s="47"/>
    </row>
    <row r="51" spans="1:7" x14ac:dyDescent="0.2">
      <c r="A51" s="49"/>
    </row>
  </sheetData>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J58"/>
  <sheetViews>
    <sheetView showGridLines="0" topLeftCell="A46" workbookViewId="0">
      <selection activeCell="M60" sqref="M60"/>
    </sheetView>
  </sheetViews>
  <sheetFormatPr baseColWidth="10" defaultRowHeight="12.75" x14ac:dyDescent="0.2"/>
  <cols>
    <col min="1" max="1" width="11.42578125" style="27"/>
    <col min="2" max="2" width="4.42578125" style="27" customWidth="1"/>
    <col min="3" max="3" width="26.5703125" style="27" bestFit="1" customWidth="1"/>
    <col min="4" max="4" width="27" style="27" customWidth="1"/>
    <col min="5" max="5" width="10.7109375" style="27" bestFit="1" customWidth="1"/>
    <col min="6" max="6" width="9.140625" style="87" bestFit="1" customWidth="1"/>
    <col min="7" max="7" width="18.140625" style="27" bestFit="1" customWidth="1"/>
    <col min="8" max="8" width="5.5703125" style="87" bestFit="1" customWidth="1"/>
    <col min="9" max="9" width="12.7109375" style="87" bestFit="1" customWidth="1"/>
    <col min="10" max="10" width="13" style="27" bestFit="1" customWidth="1"/>
    <col min="11" max="16384" width="11.42578125" style="27"/>
  </cols>
  <sheetData>
    <row r="2" spans="3:10" x14ac:dyDescent="0.2">
      <c r="C2" s="512"/>
    </row>
    <row r="3" spans="3:10" ht="13.5" thickBot="1" x14ac:dyDescent="0.25">
      <c r="C3" s="55"/>
    </row>
    <row r="4" spans="3:10" ht="13.5" thickBot="1" x14ac:dyDescent="0.25">
      <c r="C4" s="738" t="s">
        <v>482</v>
      </c>
      <c r="D4" s="741"/>
    </row>
    <row r="5" spans="3:10" ht="13.5" thickBot="1" x14ac:dyDescent="0.25">
      <c r="C5" s="511" t="s">
        <v>483</v>
      </c>
      <c r="D5" s="58" t="s">
        <v>484</v>
      </c>
    </row>
    <row r="6" spans="3:10" x14ac:dyDescent="0.2">
      <c r="C6" s="513" t="s">
        <v>485</v>
      </c>
      <c r="D6" s="310"/>
    </row>
    <row r="7" spans="3:10" x14ac:dyDescent="0.2">
      <c r="C7" s="514" t="s">
        <v>102</v>
      </c>
      <c r="D7" s="310" t="s">
        <v>486</v>
      </c>
    </row>
    <row r="8" spans="3:10" x14ac:dyDescent="0.2">
      <c r="C8" s="514" t="s">
        <v>487</v>
      </c>
      <c r="D8" s="310" t="s">
        <v>488</v>
      </c>
    </row>
    <row r="9" spans="3:10" x14ac:dyDescent="0.2">
      <c r="C9" s="514" t="s">
        <v>489</v>
      </c>
      <c r="D9" s="310" t="s">
        <v>490</v>
      </c>
    </row>
    <row r="10" spans="3:10" ht="13.5" thickBot="1" x14ac:dyDescent="0.25">
      <c r="C10" s="515" t="s">
        <v>491</v>
      </c>
      <c r="D10" s="311" t="s">
        <v>500</v>
      </c>
    </row>
    <row r="11" spans="3:10" x14ac:dyDescent="0.2">
      <c r="C11" s="55"/>
    </row>
    <row r="12" spans="3:10" x14ac:dyDescent="0.2">
      <c r="C12" s="516" t="s">
        <v>492</v>
      </c>
    </row>
    <row r="13" spans="3:10" x14ac:dyDescent="0.2">
      <c r="C13" s="54"/>
    </row>
    <row r="14" spans="3:10" x14ac:dyDescent="0.2">
      <c r="C14" s="742" t="s">
        <v>493</v>
      </c>
      <c r="D14" s="742"/>
      <c r="E14" s="742"/>
      <c r="F14" s="742"/>
      <c r="G14" s="742"/>
      <c r="H14" s="742"/>
      <c r="I14" s="742"/>
      <c r="J14" s="742"/>
    </row>
    <row r="15" spans="3:10" x14ac:dyDescent="0.2">
      <c r="C15" s="55"/>
      <c r="D15" s="547"/>
    </row>
    <row r="16" spans="3:10" x14ac:dyDescent="0.2">
      <c r="C16" s="56" t="s">
        <v>494</v>
      </c>
      <c r="D16" s="556" t="s">
        <v>468</v>
      </c>
    </row>
    <row r="17" spans="3:10" x14ac:dyDescent="0.2">
      <c r="C17" s="56" t="s">
        <v>495</v>
      </c>
      <c r="D17" s="556" t="s">
        <v>468</v>
      </c>
    </row>
    <row r="18" spans="3:10" x14ac:dyDescent="0.2">
      <c r="C18" s="56" t="s">
        <v>496</v>
      </c>
      <c r="D18" s="556" t="s">
        <v>468</v>
      </c>
    </row>
    <row r="19" spans="3:10" x14ac:dyDescent="0.2">
      <c r="C19" s="56" t="s">
        <v>497</v>
      </c>
      <c r="D19" s="556" t="s">
        <v>498</v>
      </c>
    </row>
    <row r="20" spans="3:10" ht="13.5" thickBot="1" x14ac:dyDescent="0.25">
      <c r="C20" s="57"/>
      <c r="D20" s="547"/>
    </row>
    <row r="21" spans="3:10" ht="57" customHeight="1" thickBot="1" x14ac:dyDescent="0.25">
      <c r="C21" s="73" t="s">
        <v>552</v>
      </c>
      <c r="D21" s="59" t="s">
        <v>553</v>
      </c>
      <c r="E21" s="517" t="s">
        <v>554</v>
      </c>
      <c r="F21" s="640" t="s">
        <v>555</v>
      </c>
      <c r="G21" s="456" t="s">
        <v>556</v>
      </c>
      <c r="H21" s="640" t="s">
        <v>557</v>
      </c>
      <c r="I21" s="640" t="s">
        <v>558</v>
      </c>
      <c r="J21" s="517" t="s">
        <v>559</v>
      </c>
    </row>
    <row r="22" spans="3:10" x14ac:dyDescent="0.2">
      <c r="C22" s="518">
        <v>5</v>
      </c>
      <c r="D22" s="60" t="s">
        <v>560</v>
      </c>
      <c r="E22" s="519" t="s">
        <v>561</v>
      </c>
      <c r="F22" s="641">
        <v>124</v>
      </c>
      <c r="G22" s="60" t="s">
        <v>562</v>
      </c>
      <c r="H22" s="644">
        <v>124</v>
      </c>
      <c r="I22" s="521">
        <v>124000000</v>
      </c>
      <c r="J22" s="522">
        <v>4.82E-2</v>
      </c>
    </row>
    <row r="23" spans="3:10" x14ac:dyDescent="0.2">
      <c r="C23" s="518">
        <v>8</v>
      </c>
      <c r="D23" s="60" t="s">
        <v>560</v>
      </c>
      <c r="E23" s="518" t="s">
        <v>563</v>
      </c>
      <c r="F23" s="641">
        <v>38</v>
      </c>
      <c r="G23" s="60" t="s">
        <v>562</v>
      </c>
      <c r="H23" s="644">
        <v>38</v>
      </c>
      <c r="I23" s="521">
        <v>38000000</v>
      </c>
      <c r="J23" s="523">
        <v>1.4800000000000001E-2</v>
      </c>
    </row>
    <row r="24" spans="3:10" x14ac:dyDescent="0.2">
      <c r="C24" s="518">
        <v>12</v>
      </c>
      <c r="D24" s="60" t="s">
        <v>560</v>
      </c>
      <c r="E24" s="518" t="s">
        <v>564</v>
      </c>
      <c r="F24" s="641">
        <v>22</v>
      </c>
      <c r="G24" s="60" t="s">
        <v>562</v>
      </c>
      <c r="H24" s="644">
        <v>22</v>
      </c>
      <c r="I24" s="521">
        <v>22000000</v>
      </c>
      <c r="J24" s="523">
        <v>8.6E-3</v>
      </c>
    </row>
    <row r="25" spans="3:10" x14ac:dyDescent="0.2">
      <c r="C25" s="518">
        <v>14</v>
      </c>
      <c r="D25" s="60" t="s">
        <v>560</v>
      </c>
      <c r="E25" s="518" t="s">
        <v>565</v>
      </c>
      <c r="F25" s="641">
        <v>53</v>
      </c>
      <c r="G25" s="60" t="s">
        <v>562</v>
      </c>
      <c r="H25" s="644">
        <v>53</v>
      </c>
      <c r="I25" s="521">
        <v>53000000</v>
      </c>
      <c r="J25" s="523">
        <v>2.06E-2</v>
      </c>
    </row>
    <row r="26" spans="3:10" x14ac:dyDescent="0.2">
      <c r="C26" s="518">
        <v>16</v>
      </c>
      <c r="D26" s="60" t="s">
        <v>560</v>
      </c>
      <c r="E26" s="518" t="s">
        <v>566</v>
      </c>
      <c r="F26" s="641">
        <v>25</v>
      </c>
      <c r="G26" s="60" t="s">
        <v>562</v>
      </c>
      <c r="H26" s="644">
        <v>25</v>
      </c>
      <c r="I26" s="521">
        <v>25000000</v>
      </c>
      <c r="J26" s="523">
        <v>9.7000000000000003E-3</v>
      </c>
    </row>
    <row r="27" spans="3:10" x14ac:dyDescent="0.2">
      <c r="C27" s="518">
        <v>20</v>
      </c>
      <c r="D27" s="60" t="s">
        <v>560</v>
      </c>
      <c r="E27" s="518" t="s">
        <v>567</v>
      </c>
      <c r="F27" s="641">
        <v>21</v>
      </c>
      <c r="G27" s="60" t="s">
        <v>562</v>
      </c>
      <c r="H27" s="644">
        <v>21</v>
      </c>
      <c r="I27" s="521">
        <v>21000000</v>
      </c>
      <c r="J27" s="523">
        <v>8.2000000000000007E-3</v>
      </c>
    </row>
    <row r="28" spans="3:10" x14ac:dyDescent="0.2">
      <c r="C28" s="518">
        <v>21</v>
      </c>
      <c r="D28" s="60" t="s">
        <v>560</v>
      </c>
      <c r="E28" s="518" t="s">
        <v>568</v>
      </c>
      <c r="F28" s="641">
        <v>44</v>
      </c>
      <c r="G28" s="60" t="s">
        <v>562</v>
      </c>
      <c r="H28" s="644">
        <v>44</v>
      </c>
      <c r="I28" s="521">
        <v>44000000</v>
      </c>
      <c r="J28" s="523">
        <v>1.7100000000000001E-2</v>
      </c>
    </row>
    <row r="29" spans="3:10" x14ac:dyDescent="0.2">
      <c r="C29" s="518">
        <v>22</v>
      </c>
      <c r="D29" s="60" t="s">
        <v>560</v>
      </c>
      <c r="E29" s="518" t="s">
        <v>569</v>
      </c>
      <c r="F29" s="641">
        <v>46</v>
      </c>
      <c r="G29" s="60" t="s">
        <v>562</v>
      </c>
      <c r="H29" s="644">
        <v>46</v>
      </c>
      <c r="I29" s="521">
        <v>46000000</v>
      </c>
      <c r="J29" s="523">
        <v>1.7899999999999999E-2</v>
      </c>
    </row>
    <row r="30" spans="3:10" x14ac:dyDescent="0.2">
      <c r="C30" s="518">
        <v>24</v>
      </c>
      <c r="D30" s="60" t="s">
        <v>560</v>
      </c>
      <c r="E30" s="518" t="s">
        <v>570</v>
      </c>
      <c r="F30" s="641">
        <v>9</v>
      </c>
      <c r="G30" s="60" t="s">
        <v>562</v>
      </c>
      <c r="H30" s="644">
        <v>9</v>
      </c>
      <c r="I30" s="521">
        <v>9000000</v>
      </c>
      <c r="J30" s="523">
        <v>3.5000000000000001E-3</v>
      </c>
    </row>
    <row r="31" spans="3:10" x14ac:dyDescent="0.2">
      <c r="C31" s="518">
        <v>13</v>
      </c>
      <c r="D31" s="60" t="s">
        <v>560</v>
      </c>
      <c r="E31" s="518" t="s">
        <v>571</v>
      </c>
      <c r="F31" s="641">
        <v>70</v>
      </c>
      <c r="G31" s="60" t="s">
        <v>562</v>
      </c>
      <c r="H31" s="644">
        <v>70</v>
      </c>
      <c r="I31" s="521">
        <v>70000000</v>
      </c>
      <c r="J31" s="523">
        <v>2.7199999999999998E-2</v>
      </c>
    </row>
    <row r="32" spans="3:10" x14ac:dyDescent="0.2">
      <c r="C32" s="518">
        <v>25</v>
      </c>
      <c r="D32" s="60" t="s">
        <v>560</v>
      </c>
      <c r="E32" s="518" t="s">
        <v>572</v>
      </c>
      <c r="F32" s="641">
        <v>2</v>
      </c>
      <c r="G32" s="60" t="s">
        <v>562</v>
      </c>
      <c r="H32" s="644">
        <v>2</v>
      </c>
      <c r="I32" s="521">
        <v>2000000</v>
      </c>
      <c r="J32" s="523">
        <v>8.0000000000000004E-4</v>
      </c>
    </row>
    <row r="33" spans="3:10" x14ac:dyDescent="0.2">
      <c r="C33" s="518">
        <v>30</v>
      </c>
      <c r="D33" s="60" t="s">
        <v>560</v>
      </c>
      <c r="E33" s="518" t="s">
        <v>573</v>
      </c>
      <c r="F33" s="641">
        <v>250</v>
      </c>
      <c r="G33" s="60" t="s">
        <v>562</v>
      </c>
      <c r="H33" s="644">
        <v>250</v>
      </c>
      <c r="I33" s="521">
        <v>250000000</v>
      </c>
      <c r="J33" s="523">
        <v>9.7199999999999995E-2</v>
      </c>
    </row>
    <row r="34" spans="3:10" x14ac:dyDescent="0.2">
      <c r="C34" s="518">
        <v>31</v>
      </c>
      <c r="D34" s="60" t="s">
        <v>560</v>
      </c>
      <c r="E34" s="518" t="s">
        <v>574</v>
      </c>
      <c r="F34" s="641">
        <v>297</v>
      </c>
      <c r="G34" s="60" t="s">
        <v>562</v>
      </c>
      <c r="H34" s="644">
        <v>297</v>
      </c>
      <c r="I34" s="521">
        <v>297000000</v>
      </c>
      <c r="J34" s="523">
        <v>0.1154</v>
      </c>
    </row>
    <row r="35" spans="3:10" x14ac:dyDescent="0.2">
      <c r="C35" s="524">
        <v>34</v>
      </c>
      <c r="D35" s="524" t="s">
        <v>560</v>
      </c>
      <c r="E35" s="518" t="s">
        <v>575</v>
      </c>
      <c r="F35" s="641">
        <v>285</v>
      </c>
      <c r="G35" s="60" t="s">
        <v>562</v>
      </c>
      <c r="H35" s="644">
        <v>285</v>
      </c>
      <c r="I35" s="521">
        <v>285000000</v>
      </c>
      <c r="J35" s="523">
        <v>0.1108</v>
      </c>
    </row>
    <row r="36" spans="3:10" x14ac:dyDescent="0.2">
      <c r="C36" s="524">
        <v>35</v>
      </c>
      <c r="D36" s="524" t="s">
        <v>560</v>
      </c>
      <c r="E36" s="518" t="s">
        <v>576</v>
      </c>
      <c r="F36" s="641">
        <v>716</v>
      </c>
      <c r="G36" s="60" t="s">
        <v>562</v>
      </c>
      <c r="H36" s="644">
        <v>716</v>
      </c>
      <c r="I36" s="521">
        <v>716000000</v>
      </c>
      <c r="J36" s="523">
        <v>0.27829999999999999</v>
      </c>
    </row>
    <row r="37" spans="3:10" ht="13.5" thickBot="1" x14ac:dyDescent="0.25">
      <c r="C37" s="525">
        <v>39</v>
      </c>
      <c r="D37" s="525" t="s">
        <v>560</v>
      </c>
      <c r="E37" s="526" t="s">
        <v>577</v>
      </c>
      <c r="F37" s="541">
        <v>571</v>
      </c>
      <c r="G37" s="528" t="s">
        <v>562</v>
      </c>
      <c r="H37" s="645">
        <v>571</v>
      </c>
      <c r="I37" s="529">
        <v>571000000</v>
      </c>
      <c r="J37" s="530">
        <v>0.22189999999999999</v>
      </c>
    </row>
    <row r="38" spans="3:10" ht="13.5" thickBot="1" x14ac:dyDescent="0.25">
      <c r="C38" s="738" t="s">
        <v>578</v>
      </c>
      <c r="D38" s="739"/>
      <c r="E38" s="741"/>
      <c r="F38" s="531">
        <v>2573</v>
      </c>
      <c r="G38" s="58"/>
      <c r="H38" s="531">
        <v>2573</v>
      </c>
      <c r="I38" s="531">
        <v>2573000000</v>
      </c>
      <c r="J38" s="312">
        <v>0.51439999999999997</v>
      </c>
    </row>
    <row r="39" spans="3:10" x14ac:dyDescent="0.2">
      <c r="C39" s="518">
        <v>4</v>
      </c>
      <c r="D39" s="60" t="s">
        <v>640</v>
      </c>
      <c r="E39" s="518" t="s">
        <v>579</v>
      </c>
      <c r="F39" s="641">
        <v>10</v>
      </c>
      <c r="G39" s="60" t="s">
        <v>562</v>
      </c>
      <c r="H39" s="644">
        <v>10</v>
      </c>
      <c r="I39" s="521">
        <v>10000000</v>
      </c>
      <c r="J39" s="522">
        <v>7.0000000000000001E-3</v>
      </c>
    </row>
    <row r="40" spans="3:10" x14ac:dyDescent="0.2">
      <c r="C40" s="518">
        <v>17</v>
      </c>
      <c r="D40" s="60" t="s">
        <v>640</v>
      </c>
      <c r="E40" s="518" t="s">
        <v>580</v>
      </c>
      <c r="F40" s="641">
        <v>3</v>
      </c>
      <c r="G40" s="60" t="s">
        <v>562</v>
      </c>
      <c r="H40" s="644">
        <v>3</v>
      </c>
      <c r="I40" s="521">
        <v>3000000</v>
      </c>
      <c r="J40" s="523">
        <v>2.0999999999999999E-3</v>
      </c>
    </row>
    <row r="41" spans="3:10" x14ac:dyDescent="0.2">
      <c r="C41" s="518">
        <v>18</v>
      </c>
      <c r="D41" s="60" t="s">
        <v>640</v>
      </c>
      <c r="E41" s="518" t="s">
        <v>581</v>
      </c>
      <c r="F41" s="641">
        <v>3</v>
      </c>
      <c r="G41" s="60" t="s">
        <v>562</v>
      </c>
      <c r="H41" s="644">
        <v>3</v>
      </c>
      <c r="I41" s="521">
        <v>3000000</v>
      </c>
      <c r="J41" s="523">
        <v>2.0999999999999999E-3</v>
      </c>
    </row>
    <row r="42" spans="3:10" x14ac:dyDescent="0.2">
      <c r="C42" s="518">
        <v>23</v>
      </c>
      <c r="D42" s="60" t="s">
        <v>640</v>
      </c>
      <c r="E42" s="518" t="s">
        <v>582</v>
      </c>
      <c r="F42" s="641">
        <v>187</v>
      </c>
      <c r="G42" s="60" t="s">
        <v>562</v>
      </c>
      <c r="H42" s="644">
        <v>187</v>
      </c>
      <c r="I42" s="521">
        <v>187000000</v>
      </c>
      <c r="J42" s="523">
        <v>0.1308</v>
      </c>
    </row>
    <row r="43" spans="3:10" x14ac:dyDescent="0.2">
      <c r="C43" s="524">
        <v>36</v>
      </c>
      <c r="D43" s="524" t="s">
        <v>640</v>
      </c>
      <c r="E43" s="518" t="s">
        <v>583</v>
      </c>
      <c r="F43" s="641">
        <v>398</v>
      </c>
      <c r="G43" s="60" t="s">
        <v>562</v>
      </c>
      <c r="H43" s="644">
        <v>398</v>
      </c>
      <c r="I43" s="521">
        <v>398000000</v>
      </c>
      <c r="J43" s="523">
        <v>0.27829999999999999</v>
      </c>
    </row>
    <row r="44" spans="3:10" x14ac:dyDescent="0.2">
      <c r="C44" s="524">
        <v>40</v>
      </c>
      <c r="D44" s="524" t="s">
        <v>640</v>
      </c>
      <c r="E44" s="518" t="s">
        <v>584</v>
      </c>
      <c r="F44" s="641">
        <v>317</v>
      </c>
      <c r="G44" s="60" t="s">
        <v>562</v>
      </c>
      <c r="H44" s="644">
        <v>317</v>
      </c>
      <c r="I44" s="521">
        <v>317000000</v>
      </c>
      <c r="J44" s="523">
        <v>0.22170000000000001</v>
      </c>
    </row>
    <row r="45" spans="3:10" x14ac:dyDescent="0.2">
      <c r="C45" s="524">
        <v>15</v>
      </c>
      <c r="D45" s="524" t="s">
        <v>640</v>
      </c>
      <c r="E45" s="518" t="s">
        <v>585</v>
      </c>
      <c r="F45" s="641">
        <v>70</v>
      </c>
      <c r="G45" s="60" t="s">
        <v>562</v>
      </c>
      <c r="H45" s="644">
        <v>70</v>
      </c>
      <c r="I45" s="521">
        <v>70000000</v>
      </c>
      <c r="J45" s="523">
        <v>4.9000000000000002E-2</v>
      </c>
    </row>
    <row r="46" spans="3:10" x14ac:dyDescent="0.2">
      <c r="C46" s="524">
        <v>19</v>
      </c>
      <c r="D46" s="524" t="s">
        <v>640</v>
      </c>
      <c r="E46" s="518" t="s">
        <v>586</v>
      </c>
      <c r="F46" s="521">
        <v>3</v>
      </c>
      <c r="G46" s="518" t="s">
        <v>562</v>
      </c>
      <c r="H46" s="641">
        <v>3</v>
      </c>
      <c r="I46" s="532">
        <v>3000000</v>
      </c>
      <c r="J46" s="523">
        <v>2.0999999999999999E-3</v>
      </c>
    </row>
    <row r="47" spans="3:10" x14ac:dyDescent="0.2">
      <c r="C47" s="524">
        <v>28</v>
      </c>
      <c r="D47" s="524" t="s">
        <v>640</v>
      </c>
      <c r="E47" s="518" t="s">
        <v>587</v>
      </c>
      <c r="F47" s="521">
        <v>177</v>
      </c>
      <c r="G47" s="518" t="s">
        <v>562</v>
      </c>
      <c r="H47" s="641">
        <v>177</v>
      </c>
      <c r="I47" s="532">
        <v>177000000</v>
      </c>
      <c r="J47" s="523">
        <v>0.12379999999999999</v>
      </c>
    </row>
    <row r="48" spans="3:10" x14ac:dyDescent="0.2">
      <c r="C48" s="524">
        <v>37</v>
      </c>
      <c r="D48" s="524" t="s">
        <v>640</v>
      </c>
      <c r="E48" s="518" t="s">
        <v>588</v>
      </c>
      <c r="F48" s="521">
        <v>139</v>
      </c>
      <c r="G48" s="518" t="s">
        <v>562</v>
      </c>
      <c r="H48" s="641">
        <v>139</v>
      </c>
      <c r="I48" s="532">
        <v>139000000</v>
      </c>
      <c r="J48" s="523">
        <v>9.7199999999999995E-2</v>
      </c>
    </row>
    <row r="49" spans="3:10" x14ac:dyDescent="0.2">
      <c r="C49" s="524">
        <v>41</v>
      </c>
      <c r="D49" s="524" t="s">
        <v>640</v>
      </c>
      <c r="E49" s="518" t="s">
        <v>589</v>
      </c>
      <c r="F49" s="521">
        <v>111</v>
      </c>
      <c r="G49" s="518" t="s">
        <v>562</v>
      </c>
      <c r="H49" s="641">
        <v>111</v>
      </c>
      <c r="I49" s="532">
        <v>111000000</v>
      </c>
      <c r="J49" s="523">
        <v>7.7499999999999999E-2</v>
      </c>
    </row>
    <row r="50" spans="3:10" ht="13.5" thickBot="1" x14ac:dyDescent="0.25">
      <c r="C50" s="524">
        <v>44</v>
      </c>
      <c r="D50" s="524" t="s">
        <v>640</v>
      </c>
      <c r="E50" s="518" t="s">
        <v>641</v>
      </c>
      <c r="F50" s="521">
        <v>262</v>
      </c>
      <c r="G50" s="518" t="s">
        <v>562</v>
      </c>
      <c r="H50" s="641">
        <v>262</v>
      </c>
      <c r="I50" s="532">
        <v>262000000</v>
      </c>
      <c r="J50" s="530">
        <v>0.1832</v>
      </c>
    </row>
    <row r="51" spans="3:10" ht="13.5" thickBot="1" x14ac:dyDescent="0.25">
      <c r="C51" s="738" t="s">
        <v>578</v>
      </c>
      <c r="D51" s="739"/>
      <c r="E51" s="741"/>
      <c r="F51" s="642">
        <v>1680</v>
      </c>
      <c r="G51" s="455"/>
      <c r="H51" s="544">
        <v>1680</v>
      </c>
      <c r="I51" s="533">
        <v>1680000000</v>
      </c>
      <c r="J51" s="534">
        <v>0.33600000000000002</v>
      </c>
    </row>
    <row r="52" spans="3:10" x14ac:dyDescent="0.2">
      <c r="C52" s="535">
        <v>32</v>
      </c>
      <c r="D52" s="535" t="s">
        <v>642</v>
      </c>
      <c r="E52" s="519" t="s">
        <v>590</v>
      </c>
      <c r="F52" s="643">
        <v>249</v>
      </c>
      <c r="G52" s="536" t="s">
        <v>562</v>
      </c>
      <c r="H52" s="643">
        <v>249</v>
      </c>
      <c r="I52" s="537">
        <v>249000000</v>
      </c>
      <c r="J52" s="522">
        <v>0.501</v>
      </c>
    </row>
    <row r="53" spans="3:10" x14ac:dyDescent="0.2">
      <c r="C53" s="524">
        <v>38</v>
      </c>
      <c r="D53" s="524" t="s">
        <v>642</v>
      </c>
      <c r="E53" s="518" t="s">
        <v>591</v>
      </c>
      <c r="F53" s="641">
        <v>138</v>
      </c>
      <c r="G53" s="520" t="s">
        <v>562</v>
      </c>
      <c r="H53" s="641">
        <v>138</v>
      </c>
      <c r="I53" s="532">
        <v>138000000</v>
      </c>
      <c r="J53" s="523">
        <v>0.2777</v>
      </c>
    </row>
    <row r="54" spans="3:10" ht="13.5" thickBot="1" x14ac:dyDescent="0.25">
      <c r="C54" s="525">
        <v>42</v>
      </c>
      <c r="D54" s="525" t="s">
        <v>642</v>
      </c>
      <c r="E54" s="526" t="s">
        <v>592</v>
      </c>
      <c r="F54" s="541">
        <v>110</v>
      </c>
      <c r="G54" s="527" t="s">
        <v>562</v>
      </c>
      <c r="H54" s="541">
        <v>110</v>
      </c>
      <c r="I54" s="529">
        <v>110000000</v>
      </c>
      <c r="J54" s="530">
        <v>0.2213</v>
      </c>
    </row>
    <row r="55" spans="3:10" ht="13.5" thickBot="1" x14ac:dyDescent="0.25">
      <c r="C55" s="738" t="s">
        <v>578</v>
      </c>
      <c r="D55" s="739"/>
      <c r="E55" s="740"/>
      <c r="F55" s="531">
        <v>497</v>
      </c>
      <c r="G55" s="538"/>
      <c r="H55" s="646">
        <v>497</v>
      </c>
      <c r="I55" s="539">
        <v>497000000</v>
      </c>
      <c r="J55" s="540">
        <v>9.9599999999999994E-2</v>
      </c>
    </row>
    <row r="56" spans="3:10" ht="13.5" thickBot="1" x14ac:dyDescent="0.25">
      <c r="C56" s="525">
        <v>43</v>
      </c>
      <c r="D56" s="525" t="s">
        <v>643</v>
      </c>
      <c r="E56" s="526" t="s">
        <v>644</v>
      </c>
      <c r="F56" s="541">
        <v>250</v>
      </c>
      <c r="G56" s="527" t="s">
        <v>562</v>
      </c>
      <c r="H56" s="541">
        <v>250</v>
      </c>
      <c r="I56" s="541">
        <v>250000000</v>
      </c>
      <c r="J56" s="542">
        <v>0.05</v>
      </c>
    </row>
    <row r="57" spans="3:10" ht="13.5" thickBot="1" x14ac:dyDescent="0.25">
      <c r="C57" s="738" t="s">
        <v>578</v>
      </c>
      <c r="D57" s="739"/>
      <c r="E57" s="740"/>
      <c r="F57" s="531">
        <v>250</v>
      </c>
      <c r="G57" s="538"/>
      <c r="H57" s="646">
        <v>250</v>
      </c>
      <c r="I57" s="539">
        <v>250000000</v>
      </c>
      <c r="J57" s="540">
        <v>0.05</v>
      </c>
    </row>
    <row r="58" spans="3:10" ht="13.5" thickBot="1" x14ac:dyDescent="0.25">
      <c r="C58" s="738" t="s">
        <v>431</v>
      </c>
      <c r="D58" s="739"/>
      <c r="E58" s="739"/>
      <c r="F58" s="544">
        <v>5000</v>
      </c>
      <c r="G58" s="543"/>
      <c r="H58" s="544">
        <v>5000</v>
      </c>
      <c r="I58" s="544">
        <v>5000000000</v>
      </c>
      <c r="J58" s="545">
        <v>1</v>
      </c>
    </row>
  </sheetData>
  <mergeCells count="7">
    <mergeCell ref="C58:E58"/>
    <mergeCell ref="C57:E57"/>
    <mergeCell ref="C4:D4"/>
    <mergeCell ref="C38:E38"/>
    <mergeCell ref="C51:E51"/>
    <mergeCell ref="C55:E55"/>
    <mergeCell ref="C14:J1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xcel.Sheet.12" shapeId="13313" r:id="rId4">
          <objectPr defaultSize="0" autoPict="0" r:id="rId5">
            <anchor moveWithCells="1" sizeWithCells="1">
              <from>
                <xdr:col>1</xdr:col>
                <xdr:colOff>600075</xdr:colOff>
                <xdr:row>21</xdr:row>
                <xdr:rowOff>85725</xdr:rowOff>
              </from>
              <to>
                <xdr:col>9</xdr:col>
                <xdr:colOff>152400</xdr:colOff>
                <xdr:row>44</xdr:row>
                <xdr:rowOff>0</xdr:rowOff>
              </to>
            </anchor>
          </objectPr>
        </oleObject>
      </mc:Choice>
      <mc:Fallback>
        <oleObject progId="Excel.Sheet.12" shapeId="1331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H36"/>
  <sheetViews>
    <sheetView showGridLines="0" topLeftCell="A19" zoomScaleNormal="100" workbookViewId="0">
      <selection activeCell="K38" sqref="K38"/>
    </sheetView>
  </sheetViews>
  <sheetFormatPr baseColWidth="10" defaultRowHeight="12.75" x14ac:dyDescent="0.2"/>
  <cols>
    <col min="1" max="1" width="11.42578125" style="27"/>
    <col min="2" max="2" width="16.28515625" style="27" customWidth="1"/>
    <col min="3" max="3" width="26.28515625" style="27" customWidth="1"/>
    <col min="4" max="4" width="30.7109375" style="27" customWidth="1"/>
    <col min="5" max="5" width="18.42578125" style="27" customWidth="1"/>
    <col min="6" max="6" width="13.42578125" style="27" customWidth="1"/>
    <col min="7" max="7" width="6.140625" style="27" customWidth="1"/>
    <col min="8" max="8" width="6.28515625" style="27" customWidth="1"/>
    <col min="9" max="9" width="4.42578125" style="27" customWidth="1"/>
    <col min="10" max="16384" width="11.42578125" style="27"/>
  </cols>
  <sheetData>
    <row r="3" spans="3:7" x14ac:dyDescent="0.2">
      <c r="C3" s="54"/>
    </row>
    <row r="5" spans="3:7" x14ac:dyDescent="0.2">
      <c r="C5" s="60"/>
    </row>
    <row r="6" spans="3:7" x14ac:dyDescent="0.2">
      <c r="C6" s="60"/>
    </row>
    <row r="7" spans="3:7" x14ac:dyDescent="0.2">
      <c r="C7" s="60"/>
      <c r="E7" s="60"/>
      <c r="F7" s="60"/>
    </row>
    <row r="8" spans="3:7" x14ac:dyDescent="0.2">
      <c r="C8" s="546"/>
      <c r="D8" s="547"/>
      <c r="E8" s="546"/>
      <c r="F8" s="55"/>
      <c r="G8" s="55"/>
    </row>
    <row r="9" spans="3:7" x14ac:dyDescent="0.2">
      <c r="C9" s="60"/>
    </row>
    <row r="10" spans="3:7" x14ac:dyDescent="0.2">
      <c r="C10" s="57"/>
    </row>
    <row r="11" spans="3:7" x14ac:dyDescent="0.2">
      <c r="C11" s="54"/>
    </row>
    <row r="13" spans="3:7" ht="17.25" customHeight="1" x14ac:dyDescent="0.2">
      <c r="C13" s="55"/>
    </row>
    <row r="14" spans="3:7" x14ac:dyDescent="0.2">
      <c r="C14" s="54"/>
    </row>
    <row r="15" spans="3:7" x14ac:dyDescent="0.2">
      <c r="C15" s="55"/>
    </row>
    <row r="16" spans="3:7" x14ac:dyDescent="0.2">
      <c r="C16" s="60"/>
    </row>
    <row r="17" spans="3:8" x14ac:dyDescent="0.2">
      <c r="C17" s="60"/>
    </row>
    <row r="18" spans="3:8" x14ac:dyDescent="0.2">
      <c r="C18" s="749" t="s">
        <v>499</v>
      </c>
      <c r="D18" s="749"/>
      <c r="F18" s="548"/>
    </row>
    <row r="19" spans="3:8" ht="13.5" thickBot="1" x14ac:dyDescent="0.25">
      <c r="C19" s="54"/>
      <c r="F19" s="548"/>
    </row>
    <row r="20" spans="3:8" ht="13.5" thickBot="1" x14ac:dyDescent="0.25">
      <c r="C20" s="510" t="s">
        <v>657</v>
      </c>
      <c r="D20" s="470" t="s">
        <v>658</v>
      </c>
      <c r="F20" s="548"/>
    </row>
    <row r="21" spans="3:8" x14ac:dyDescent="0.2">
      <c r="C21" s="508" t="s">
        <v>659</v>
      </c>
      <c r="D21" s="509" t="s">
        <v>660</v>
      </c>
      <c r="F21" s="548"/>
    </row>
    <row r="22" spans="3:8" x14ac:dyDescent="0.2">
      <c r="C22" s="508" t="s">
        <v>640</v>
      </c>
      <c r="D22" s="509" t="s">
        <v>661</v>
      </c>
      <c r="F22" s="548"/>
    </row>
    <row r="23" spans="3:8" x14ac:dyDescent="0.2">
      <c r="C23" s="508" t="s">
        <v>662</v>
      </c>
      <c r="D23" s="509" t="s">
        <v>663</v>
      </c>
      <c r="F23" s="548"/>
    </row>
    <row r="24" spans="3:8" x14ac:dyDescent="0.2">
      <c r="C24" s="508" t="s">
        <v>664</v>
      </c>
      <c r="D24" s="509" t="s">
        <v>663</v>
      </c>
      <c r="F24" s="548"/>
    </row>
    <row r="25" spans="3:8" x14ac:dyDescent="0.2">
      <c r="C25" s="508" t="s">
        <v>490</v>
      </c>
      <c r="D25" s="509" t="s">
        <v>489</v>
      </c>
      <c r="F25" s="548"/>
    </row>
    <row r="26" spans="3:8" x14ac:dyDescent="0.2">
      <c r="C26" s="508" t="s">
        <v>665</v>
      </c>
      <c r="D26" s="509" t="s">
        <v>666</v>
      </c>
      <c r="F26" s="548"/>
    </row>
    <row r="27" spans="3:8" x14ac:dyDescent="0.2">
      <c r="C27" s="508" t="s">
        <v>667</v>
      </c>
      <c r="D27" s="509" t="s">
        <v>103</v>
      </c>
      <c r="F27" s="548"/>
    </row>
    <row r="28" spans="3:8" ht="13.5" thickBot="1" x14ac:dyDescent="0.25">
      <c r="C28" s="508" t="s">
        <v>668</v>
      </c>
      <c r="D28" s="509" t="s">
        <v>669</v>
      </c>
      <c r="F28" s="548"/>
    </row>
    <row r="29" spans="3:8" ht="13.5" thickBot="1" x14ac:dyDescent="0.25">
      <c r="C29" s="743" t="s">
        <v>670</v>
      </c>
      <c r="D29" s="744"/>
      <c r="F29" s="548"/>
    </row>
    <row r="30" spans="3:8" x14ac:dyDescent="0.2">
      <c r="C30" s="745" t="s">
        <v>671</v>
      </c>
      <c r="D30" s="746"/>
      <c r="F30" s="548"/>
    </row>
    <row r="31" spans="3:8" x14ac:dyDescent="0.2">
      <c r="C31" s="745" t="s">
        <v>672</v>
      </c>
      <c r="D31" s="746"/>
      <c r="F31" s="546"/>
      <c r="G31" s="55"/>
      <c r="H31" s="55"/>
    </row>
    <row r="32" spans="3:8" x14ac:dyDescent="0.2">
      <c r="C32" s="747" t="s">
        <v>673</v>
      </c>
      <c r="D32" s="748"/>
      <c r="G32" s="546"/>
      <c r="H32" s="547"/>
    </row>
    <row r="33" spans="2:7" x14ac:dyDescent="0.2">
      <c r="C33" s="60"/>
      <c r="G33" s="55"/>
    </row>
    <row r="34" spans="2:7" x14ac:dyDescent="0.2">
      <c r="B34" s="60"/>
    </row>
    <row r="35" spans="2:7" x14ac:dyDescent="0.2">
      <c r="B35" s="60"/>
    </row>
    <row r="36" spans="2:7" x14ac:dyDescent="0.2">
      <c r="B36" s="60"/>
    </row>
  </sheetData>
  <mergeCells count="5">
    <mergeCell ref="C29:D29"/>
    <mergeCell ref="C30:D30"/>
    <mergeCell ref="C31:D31"/>
    <mergeCell ref="C32:D32"/>
    <mergeCell ref="C18:D18"/>
  </mergeCells>
  <pageMargins left="0.7" right="0.7" top="0.75" bottom="0.75" header="0.3" footer="0.3"/>
  <pageSetup paperSize="9" scale="73" orientation="portrait" r:id="rId1"/>
  <drawing r:id="rId2"/>
  <legacyDrawing r:id="rId3"/>
  <oleObjects>
    <mc:AlternateContent xmlns:mc="http://schemas.openxmlformats.org/markup-compatibility/2006">
      <mc:Choice Requires="x14">
        <oleObject progId="Excel.Sheet.8" shapeId="14340" r:id="rId4">
          <objectPr defaultSize="0" autoPict="0" r:id="rId5">
            <anchor moveWithCells="1" sizeWithCells="1">
              <from>
                <xdr:col>1</xdr:col>
                <xdr:colOff>123825</xdr:colOff>
                <xdr:row>2</xdr:row>
                <xdr:rowOff>142875</xdr:rowOff>
              </from>
              <to>
                <xdr:col>9</xdr:col>
                <xdr:colOff>76200</xdr:colOff>
                <xdr:row>10</xdr:row>
                <xdr:rowOff>152400</xdr:rowOff>
              </to>
            </anchor>
          </objectPr>
        </oleObject>
      </mc:Choice>
      <mc:Fallback>
        <oleObject progId="Excel.Sheet.8" shapeId="14340" r:id="rId4"/>
      </mc:Fallback>
    </mc:AlternateContent>
    <mc:AlternateContent xmlns:mc="http://schemas.openxmlformats.org/markup-compatibility/2006">
      <mc:Choice Requires="x14">
        <oleObject progId="Excel.Sheet.8" shapeId="14341" r:id="rId6">
          <objectPr defaultSize="0" autoPict="0" r:id="rId7">
            <anchor moveWithCells="1" sizeWithCells="1">
              <from>
                <xdr:col>1</xdr:col>
                <xdr:colOff>609600</xdr:colOff>
                <xdr:row>12</xdr:row>
                <xdr:rowOff>95250</xdr:rowOff>
              </from>
              <to>
                <xdr:col>5</xdr:col>
                <xdr:colOff>133350</xdr:colOff>
                <xdr:row>15</xdr:row>
                <xdr:rowOff>152400</xdr:rowOff>
              </to>
            </anchor>
          </objectPr>
        </oleObject>
      </mc:Choice>
      <mc:Fallback>
        <oleObject progId="Excel.Sheet.8" shapeId="14341"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107"/>
  <sheetViews>
    <sheetView showGridLines="0" topLeftCell="A88" zoomScaleNormal="100" workbookViewId="0">
      <selection activeCell="H105" sqref="H105"/>
    </sheetView>
  </sheetViews>
  <sheetFormatPr baseColWidth="10" defaultColWidth="11.42578125" defaultRowHeight="12.75" x14ac:dyDescent="0.2"/>
  <cols>
    <col min="1" max="1" width="2.42578125" style="27" customWidth="1"/>
    <col min="2" max="2" width="41" style="27" customWidth="1"/>
    <col min="3" max="3" width="17.28515625" style="87" customWidth="1"/>
    <col min="4" max="4" width="17.85546875" style="87" customWidth="1"/>
    <col min="5" max="5" width="45.85546875" style="27" customWidth="1"/>
    <col min="6" max="6" width="19.7109375" style="27" customWidth="1"/>
    <col min="7" max="7" width="17.28515625" style="27" customWidth="1"/>
    <col min="8" max="8" width="15.42578125" style="27" bestFit="1" customWidth="1"/>
    <col min="9" max="9" width="17" style="27" customWidth="1"/>
    <col min="10" max="10" width="12" style="27" bestFit="1" customWidth="1"/>
    <col min="11" max="257" width="11.42578125" style="27"/>
    <col min="258" max="258" width="42.5703125" style="27" customWidth="1"/>
    <col min="259" max="259" width="18.28515625" style="27" bestFit="1" customWidth="1"/>
    <col min="260" max="260" width="22" style="27" customWidth="1"/>
    <col min="261" max="261" width="48.85546875" style="27" customWidth="1"/>
    <col min="262" max="262" width="21.85546875" style="27" bestFit="1" customWidth="1"/>
    <col min="263" max="263" width="17" style="27" bestFit="1" customWidth="1"/>
    <col min="264" max="264" width="15.42578125" style="27" bestFit="1" customWidth="1"/>
    <col min="265" max="265" width="17" style="27" customWidth="1"/>
    <col min="266" max="266" width="12" style="27" bestFit="1" customWidth="1"/>
    <col min="267" max="513" width="11.42578125" style="27"/>
    <col min="514" max="514" width="42.5703125" style="27" customWidth="1"/>
    <col min="515" max="515" width="18.28515625" style="27" bestFit="1" customWidth="1"/>
    <col min="516" max="516" width="22" style="27" customWidth="1"/>
    <col min="517" max="517" width="48.85546875" style="27" customWidth="1"/>
    <col min="518" max="518" width="21.85546875" style="27" bestFit="1" customWidth="1"/>
    <col min="519" max="519" width="17" style="27" bestFit="1" customWidth="1"/>
    <col min="520" max="520" width="15.42578125" style="27" bestFit="1" customWidth="1"/>
    <col min="521" max="521" width="17" style="27" customWidth="1"/>
    <col min="522" max="522" width="12" style="27" bestFit="1" customWidth="1"/>
    <col min="523" max="769" width="11.42578125" style="27"/>
    <col min="770" max="770" width="42.5703125" style="27" customWidth="1"/>
    <col min="771" max="771" width="18.28515625" style="27" bestFit="1" customWidth="1"/>
    <col min="772" max="772" width="22" style="27" customWidth="1"/>
    <col min="773" max="773" width="48.85546875" style="27" customWidth="1"/>
    <col min="774" max="774" width="21.85546875" style="27" bestFit="1" customWidth="1"/>
    <col min="775" max="775" width="17" style="27" bestFit="1" customWidth="1"/>
    <col min="776" max="776" width="15.42578125" style="27" bestFit="1" customWidth="1"/>
    <col min="777" max="777" width="17" style="27" customWidth="1"/>
    <col min="778" max="778" width="12" style="27" bestFit="1" customWidth="1"/>
    <col min="779" max="1025" width="11.42578125" style="27"/>
    <col min="1026" max="1026" width="42.5703125" style="27" customWidth="1"/>
    <col min="1027" max="1027" width="18.28515625" style="27" bestFit="1" customWidth="1"/>
    <col min="1028" max="1028" width="22" style="27" customWidth="1"/>
    <col min="1029" max="1029" width="48.85546875" style="27" customWidth="1"/>
    <col min="1030" max="1030" width="21.85546875" style="27" bestFit="1" customWidth="1"/>
    <col min="1031" max="1031" width="17" style="27" bestFit="1" customWidth="1"/>
    <col min="1032" max="1032" width="15.42578125" style="27" bestFit="1" customWidth="1"/>
    <col min="1033" max="1033" width="17" style="27" customWidth="1"/>
    <col min="1034" max="1034" width="12" style="27" bestFit="1" customWidth="1"/>
    <col min="1035" max="1281" width="11.42578125" style="27"/>
    <col min="1282" max="1282" width="42.5703125" style="27" customWidth="1"/>
    <col min="1283" max="1283" width="18.28515625" style="27" bestFit="1" customWidth="1"/>
    <col min="1284" max="1284" width="22" style="27" customWidth="1"/>
    <col min="1285" max="1285" width="48.85546875" style="27" customWidth="1"/>
    <col min="1286" max="1286" width="21.85546875" style="27" bestFit="1" customWidth="1"/>
    <col min="1287" max="1287" width="17" style="27" bestFit="1" customWidth="1"/>
    <col min="1288" max="1288" width="15.42578125" style="27" bestFit="1" customWidth="1"/>
    <col min="1289" max="1289" width="17" style="27" customWidth="1"/>
    <col min="1290" max="1290" width="12" style="27" bestFit="1" customWidth="1"/>
    <col min="1291" max="1537" width="11.42578125" style="27"/>
    <col min="1538" max="1538" width="42.5703125" style="27" customWidth="1"/>
    <col min="1539" max="1539" width="18.28515625" style="27" bestFit="1" customWidth="1"/>
    <col min="1540" max="1540" width="22" style="27" customWidth="1"/>
    <col min="1541" max="1541" width="48.85546875" style="27" customWidth="1"/>
    <col min="1542" max="1542" width="21.85546875" style="27" bestFit="1" customWidth="1"/>
    <col min="1543" max="1543" width="17" style="27" bestFit="1" customWidth="1"/>
    <col min="1544" max="1544" width="15.42578125" style="27" bestFit="1" customWidth="1"/>
    <col min="1545" max="1545" width="17" style="27" customWidth="1"/>
    <col min="1546" max="1546" width="12" style="27" bestFit="1" customWidth="1"/>
    <col min="1547" max="1793" width="11.42578125" style="27"/>
    <col min="1794" max="1794" width="42.5703125" style="27" customWidth="1"/>
    <col min="1795" max="1795" width="18.28515625" style="27" bestFit="1" customWidth="1"/>
    <col min="1796" max="1796" width="22" style="27" customWidth="1"/>
    <col min="1797" max="1797" width="48.85546875" style="27" customWidth="1"/>
    <col min="1798" max="1798" width="21.85546875" style="27" bestFit="1" customWidth="1"/>
    <col min="1799" max="1799" width="17" style="27" bestFit="1" customWidth="1"/>
    <col min="1800" max="1800" width="15.42578125" style="27" bestFit="1" customWidth="1"/>
    <col min="1801" max="1801" width="17" style="27" customWidth="1"/>
    <col min="1802" max="1802" width="12" style="27" bestFit="1" customWidth="1"/>
    <col min="1803" max="2049" width="11.42578125" style="27"/>
    <col min="2050" max="2050" width="42.5703125" style="27" customWidth="1"/>
    <col min="2051" max="2051" width="18.28515625" style="27" bestFit="1" customWidth="1"/>
    <col min="2052" max="2052" width="22" style="27" customWidth="1"/>
    <col min="2053" max="2053" width="48.85546875" style="27" customWidth="1"/>
    <col min="2054" max="2054" width="21.85546875" style="27" bestFit="1" customWidth="1"/>
    <col min="2055" max="2055" width="17" style="27" bestFit="1" customWidth="1"/>
    <col min="2056" max="2056" width="15.42578125" style="27" bestFit="1" customWidth="1"/>
    <col min="2057" max="2057" width="17" style="27" customWidth="1"/>
    <col min="2058" max="2058" width="12" style="27" bestFit="1" customWidth="1"/>
    <col min="2059" max="2305" width="11.42578125" style="27"/>
    <col min="2306" max="2306" width="42.5703125" style="27" customWidth="1"/>
    <col min="2307" max="2307" width="18.28515625" style="27" bestFit="1" customWidth="1"/>
    <col min="2308" max="2308" width="22" style="27" customWidth="1"/>
    <col min="2309" max="2309" width="48.85546875" style="27" customWidth="1"/>
    <col min="2310" max="2310" width="21.85546875" style="27" bestFit="1" customWidth="1"/>
    <col min="2311" max="2311" width="17" style="27" bestFit="1" customWidth="1"/>
    <col min="2312" max="2312" width="15.42578125" style="27" bestFit="1" customWidth="1"/>
    <col min="2313" max="2313" width="17" style="27" customWidth="1"/>
    <col min="2314" max="2314" width="12" style="27" bestFit="1" customWidth="1"/>
    <col min="2315" max="2561" width="11.42578125" style="27"/>
    <col min="2562" max="2562" width="42.5703125" style="27" customWidth="1"/>
    <col min="2563" max="2563" width="18.28515625" style="27" bestFit="1" customWidth="1"/>
    <col min="2564" max="2564" width="22" style="27" customWidth="1"/>
    <col min="2565" max="2565" width="48.85546875" style="27" customWidth="1"/>
    <col min="2566" max="2566" width="21.85546875" style="27" bestFit="1" customWidth="1"/>
    <col min="2567" max="2567" width="17" style="27" bestFit="1" customWidth="1"/>
    <col min="2568" max="2568" width="15.42578125" style="27" bestFit="1" customWidth="1"/>
    <col min="2569" max="2569" width="17" style="27" customWidth="1"/>
    <col min="2570" max="2570" width="12" style="27" bestFit="1" customWidth="1"/>
    <col min="2571" max="2817" width="11.42578125" style="27"/>
    <col min="2818" max="2818" width="42.5703125" style="27" customWidth="1"/>
    <col min="2819" max="2819" width="18.28515625" style="27" bestFit="1" customWidth="1"/>
    <col min="2820" max="2820" width="22" style="27" customWidth="1"/>
    <col min="2821" max="2821" width="48.85546875" style="27" customWidth="1"/>
    <col min="2822" max="2822" width="21.85546875" style="27" bestFit="1" customWidth="1"/>
    <col min="2823" max="2823" width="17" style="27" bestFit="1" customWidth="1"/>
    <col min="2824" max="2824" width="15.42578125" style="27" bestFit="1" customWidth="1"/>
    <col min="2825" max="2825" width="17" style="27" customWidth="1"/>
    <col min="2826" max="2826" width="12" style="27" bestFit="1" customWidth="1"/>
    <col min="2827" max="3073" width="11.42578125" style="27"/>
    <col min="3074" max="3074" width="42.5703125" style="27" customWidth="1"/>
    <col min="3075" max="3075" width="18.28515625" style="27" bestFit="1" customWidth="1"/>
    <col min="3076" max="3076" width="22" style="27" customWidth="1"/>
    <col min="3077" max="3077" width="48.85546875" style="27" customWidth="1"/>
    <col min="3078" max="3078" width="21.85546875" style="27" bestFit="1" customWidth="1"/>
    <col min="3079" max="3079" width="17" style="27" bestFit="1" customWidth="1"/>
    <col min="3080" max="3080" width="15.42578125" style="27" bestFit="1" customWidth="1"/>
    <col min="3081" max="3081" width="17" style="27" customWidth="1"/>
    <col min="3082" max="3082" width="12" style="27" bestFit="1" customWidth="1"/>
    <col min="3083" max="3329" width="11.42578125" style="27"/>
    <col min="3330" max="3330" width="42.5703125" style="27" customWidth="1"/>
    <col min="3331" max="3331" width="18.28515625" style="27" bestFit="1" customWidth="1"/>
    <col min="3332" max="3332" width="22" style="27" customWidth="1"/>
    <col min="3333" max="3333" width="48.85546875" style="27" customWidth="1"/>
    <col min="3334" max="3334" width="21.85546875" style="27" bestFit="1" customWidth="1"/>
    <col min="3335" max="3335" width="17" style="27" bestFit="1" customWidth="1"/>
    <col min="3336" max="3336" width="15.42578125" style="27" bestFit="1" customWidth="1"/>
    <col min="3337" max="3337" width="17" style="27" customWidth="1"/>
    <col min="3338" max="3338" width="12" style="27" bestFit="1" customWidth="1"/>
    <col min="3339" max="3585" width="11.42578125" style="27"/>
    <col min="3586" max="3586" width="42.5703125" style="27" customWidth="1"/>
    <col min="3587" max="3587" width="18.28515625" style="27" bestFit="1" customWidth="1"/>
    <col min="3588" max="3588" width="22" style="27" customWidth="1"/>
    <col min="3589" max="3589" width="48.85546875" style="27" customWidth="1"/>
    <col min="3590" max="3590" width="21.85546875" style="27" bestFit="1" customWidth="1"/>
    <col min="3591" max="3591" width="17" style="27" bestFit="1" customWidth="1"/>
    <col min="3592" max="3592" width="15.42578125" style="27" bestFit="1" customWidth="1"/>
    <col min="3593" max="3593" width="17" style="27" customWidth="1"/>
    <col min="3594" max="3594" width="12" style="27" bestFit="1" customWidth="1"/>
    <col min="3595" max="3841" width="11.42578125" style="27"/>
    <col min="3842" max="3842" width="42.5703125" style="27" customWidth="1"/>
    <col min="3843" max="3843" width="18.28515625" style="27" bestFit="1" customWidth="1"/>
    <col min="3844" max="3844" width="22" style="27" customWidth="1"/>
    <col min="3845" max="3845" width="48.85546875" style="27" customWidth="1"/>
    <col min="3846" max="3846" width="21.85546875" style="27" bestFit="1" customWidth="1"/>
    <col min="3847" max="3847" width="17" style="27" bestFit="1" customWidth="1"/>
    <col min="3848" max="3848" width="15.42578125" style="27" bestFit="1" customWidth="1"/>
    <col min="3849" max="3849" width="17" style="27" customWidth="1"/>
    <col min="3850" max="3850" width="12" style="27" bestFit="1" customWidth="1"/>
    <col min="3851" max="4097" width="11.42578125" style="27"/>
    <col min="4098" max="4098" width="42.5703125" style="27" customWidth="1"/>
    <col min="4099" max="4099" width="18.28515625" style="27" bestFit="1" customWidth="1"/>
    <col min="4100" max="4100" width="22" style="27" customWidth="1"/>
    <col min="4101" max="4101" width="48.85546875" style="27" customWidth="1"/>
    <col min="4102" max="4102" width="21.85546875" style="27" bestFit="1" customWidth="1"/>
    <col min="4103" max="4103" width="17" style="27" bestFit="1" customWidth="1"/>
    <col min="4104" max="4104" width="15.42578125" style="27" bestFit="1" customWidth="1"/>
    <col min="4105" max="4105" width="17" style="27" customWidth="1"/>
    <col min="4106" max="4106" width="12" style="27" bestFit="1" customWidth="1"/>
    <col min="4107" max="4353" width="11.42578125" style="27"/>
    <col min="4354" max="4354" width="42.5703125" style="27" customWidth="1"/>
    <col min="4355" max="4355" width="18.28515625" style="27" bestFit="1" customWidth="1"/>
    <col min="4356" max="4356" width="22" style="27" customWidth="1"/>
    <col min="4357" max="4357" width="48.85546875" style="27" customWidth="1"/>
    <col min="4358" max="4358" width="21.85546875" style="27" bestFit="1" customWidth="1"/>
    <col min="4359" max="4359" width="17" style="27" bestFit="1" customWidth="1"/>
    <col min="4360" max="4360" width="15.42578125" style="27" bestFit="1" customWidth="1"/>
    <col min="4361" max="4361" width="17" style="27" customWidth="1"/>
    <col min="4362" max="4362" width="12" style="27" bestFit="1" customWidth="1"/>
    <col min="4363" max="4609" width="11.42578125" style="27"/>
    <col min="4610" max="4610" width="42.5703125" style="27" customWidth="1"/>
    <col min="4611" max="4611" width="18.28515625" style="27" bestFit="1" customWidth="1"/>
    <col min="4612" max="4612" width="22" style="27" customWidth="1"/>
    <col min="4613" max="4613" width="48.85546875" style="27" customWidth="1"/>
    <col min="4614" max="4614" width="21.85546875" style="27" bestFit="1" customWidth="1"/>
    <col min="4615" max="4615" width="17" style="27" bestFit="1" customWidth="1"/>
    <col min="4616" max="4616" width="15.42578125" style="27" bestFit="1" customWidth="1"/>
    <col min="4617" max="4617" width="17" style="27" customWidth="1"/>
    <col min="4618" max="4618" width="12" style="27" bestFit="1" customWidth="1"/>
    <col min="4619" max="4865" width="11.42578125" style="27"/>
    <col min="4866" max="4866" width="42.5703125" style="27" customWidth="1"/>
    <col min="4867" max="4867" width="18.28515625" style="27" bestFit="1" customWidth="1"/>
    <col min="4868" max="4868" width="22" style="27" customWidth="1"/>
    <col min="4869" max="4869" width="48.85546875" style="27" customWidth="1"/>
    <col min="4870" max="4870" width="21.85546875" style="27" bestFit="1" customWidth="1"/>
    <col min="4871" max="4871" width="17" style="27" bestFit="1" customWidth="1"/>
    <col min="4872" max="4872" width="15.42578125" style="27" bestFit="1" customWidth="1"/>
    <col min="4873" max="4873" width="17" style="27" customWidth="1"/>
    <col min="4874" max="4874" width="12" style="27" bestFit="1" customWidth="1"/>
    <col min="4875" max="5121" width="11.42578125" style="27"/>
    <col min="5122" max="5122" width="42.5703125" style="27" customWidth="1"/>
    <col min="5123" max="5123" width="18.28515625" style="27" bestFit="1" customWidth="1"/>
    <col min="5124" max="5124" width="22" style="27" customWidth="1"/>
    <col min="5125" max="5125" width="48.85546875" style="27" customWidth="1"/>
    <col min="5126" max="5126" width="21.85546875" style="27" bestFit="1" customWidth="1"/>
    <col min="5127" max="5127" width="17" style="27" bestFit="1" customWidth="1"/>
    <col min="5128" max="5128" width="15.42578125" style="27" bestFit="1" customWidth="1"/>
    <col min="5129" max="5129" width="17" style="27" customWidth="1"/>
    <col min="5130" max="5130" width="12" style="27" bestFit="1" customWidth="1"/>
    <col min="5131" max="5377" width="11.42578125" style="27"/>
    <col min="5378" max="5378" width="42.5703125" style="27" customWidth="1"/>
    <col min="5379" max="5379" width="18.28515625" style="27" bestFit="1" customWidth="1"/>
    <col min="5380" max="5380" width="22" style="27" customWidth="1"/>
    <col min="5381" max="5381" width="48.85546875" style="27" customWidth="1"/>
    <col min="5382" max="5382" width="21.85546875" style="27" bestFit="1" customWidth="1"/>
    <col min="5383" max="5383" width="17" style="27" bestFit="1" customWidth="1"/>
    <col min="5384" max="5384" width="15.42578125" style="27" bestFit="1" customWidth="1"/>
    <col min="5385" max="5385" width="17" style="27" customWidth="1"/>
    <col min="5386" max="5386" width="12" style="27" bestFit="1" customWidth="1"/>
    <col min="5387" max="5633" width="11.42578125" style="27"/>
    <col min="5634" max="5634" width="42.5703125" style="27" customWidth="1"/>
    <col min="5635" max="5635" width="18.28515625" style="27" bestFit="1" customWidth="1"/>
    <col min="5636" max="5636" width="22" style="27" customWidth="1"/>
    <col min="5637" max="5637" width="48.85546875" style="27" customWidth="1"/>
    <col min="5638" max="5638" width="21.85546875" style="27" bestFit="1" customWidth="1"/>
    <col min="5639" max="5639" width="17" style="27" bestFit="1" customWidth="1"/>
    <col min="5640" max="5640" width="15.42578125" style="27" bestFit="1" customWidth="1"/>
    <col min="5641" max="5641" width="17" style="27" customWidth="1"/>
    <col min="5642" max="5642" width="12" style="27" bestFit="1" customWidth="1"/>
    <col min="5643" max="5889" width="11.42578125" style="27"/>
    <col min="5890" max="5890" width="42.5703125" style="27" customWidth="1"/>
    <col min="5891" max="5891" width="18.28515625" style="27" bestFit="1" customWidth="1"/>
    <col min="5892" max="5892" width="22" style="27" customWidth="1"/>
    <col min="5893" max="5893" width="48.85546875" style="27" customWidth="1"/>
    <col min="5894" max="5894" width="21.85546875" style="27" bestFit="1" customWidth="1"/>
    <col min="5895" max="5895" width="17" style="27" bestFit="1" customWidth="1"/>
    <col min="5896" max="5896" width="15.42578125" style="27" bestFit="1" customWidth="1"/>
    <col min="5897" max="5897" width="17" style="27" customWidth="1"/>
    <col min="5898" max="5898" width="12" style="27" bestFit="1" customWidth="1"/>
    <col min="5899" max="6145" width="11.42578125" style="27"/>
    <col min="6146" max="6146" width="42.5703125" style="27" customWidth="1"/>
    <col min="6147" max="6147" width="18.28515625" style="27" bestFit="1" customWidth="1"/>
    <col min="6148" max="6148" width="22" style="27" customWidth="1"/>
    <col min="6149" max="6149" width="48.85546875" style="27" customWidth="1"/>
    <col min="6150" max="6150" width="21.85546875" style="27" bestFit="1" customWidth="1"/>
    <col min="6151" max="6151" width="17" style="27" bestFit="1" customWidth="1"/>
    <col min="6152" max="6152" width="15.42578125" style="27" bestFit="1" customWidth="1"/>
    <col min="6153" max="6153" width="17" style="27" customWidth="1"/>
    <col min="6154" max="6154" width="12" style="27" bestFit="1" customWidth="1"/>
    <col min="6155" max="6401" width="11.42578125" style="27"/>
    <col min="6402" max="6402" width="42.5703125" style="27" customWidth="1"/>
    <col min="6403" max="6403" width="18.28515625" style="27" bestFit="1" customWidth="1"/>
    <col min="6404" max="6404" width="22" style="27" customWidth="1"/>
    <col min="6405" max="6405" width="48.85546875" style="27" customWidth="1"/>
    <col min="6406" max="6406" width="21.85546875" style="27" bestFit="1" customWidth="1"/>
    <col min="6407" max="6407" width="17" style="27" bestFit="1" customWidth="1"/>
    <col min="6408" max="6408" width="15.42578125" style="27" bestFit="1" customWidth="1"/>
    <col min="6409" max="6409" width="17" style="27" customWidth="1"/>
    <col min="6410" max="6410" width="12" style="27" bestFit="1" customWidth="1"/>
    <col min="6411" max="6657" width="11.42578125" style="27"/>
    <col min="6658" max="6658" width="42.5703125" style="27" customWidth="1"/>
    <col min="6659" max="6659" width="18.28515625" style="27" bestFit="1" customWidth="1"/>
    <col min="6660" max="6660" width="22" style="27" customWidth="1"/>
    <col min="6661" max="6661" width="48.85546875" style="27" customWidth="1"/>
    <col min="6662" max="6662" width="21.85546875" style="27" bestFit="1" customWidth="1"/>
    <col min="6663" max="6663" width="17" style="27" bestFit="1" customWidth="1"/>
    <col min="6664" max="6664" width="15.42578125" style="27" bestFit="1" customWidth="1"/>
    <col min="6665" max="6665" width="17" style="27" customWidth="1"/>
    <col min="6666" max="6666" width="12" style="27" bestFit="1" customWidth="1"/>
    <col min="6667" max="6913" width="11.42578125" style="27"/>
    <col min="6914" max="6914" width="42.5703125" style="27" customWidth="1"/>
    <col min="6915" max="6915" width="18.28515625" style="27" bestFit="1" customWidth="1"/>
    <col min="6916" max="6916" width="22" style="27" customWidth="1"/>
    <col min="6917" max="6917" width="48.85546875" style="27" customWidth="1"/>
    <col min="6918" max="6918" width="21.85546875" style="27" bestFit="1" customWidth="1"/>
    <col min="6919" max="6919" width="17" style="27" bestFit="1" customWidth="1"/>
    <col min="6920" max="6920" width="15.42578125" style="27" bestFit="1" customWidth="1"/>
    <col min="6921" max="6921" width="17" style="27" customWidth="1"/>
    <col min="6922" max="6922" width="12" style="27" bestFit="1" customWidth="1"/>
    <col min="6923" max="7169" width="11.42578125" style="27"/>
    <col min="7170" max="7170" width="42.5703125" style="27" customWidth="1"/>
    <col min="7171" max="7171" width="18.28515625" style="27" bestFit="1" customWidth="1"/>
    <col min="7172" max="7172" width="22" style="27" customWidth="1"/>
    <col min="7173" max="7173" width="48.85546875" style="27" customWidth="1"/>
    <col min="7174" max="7174" width="21.85546875" style="27" bestFit="1" customWidth="1"/>
    <col min="7175" max="7175" width="17" style="27" bestFit="1" customWidth="1"/>
    <col min="7176" max="7176" width="15.42578125" style="27" bestFit="1" customWidth="1"/>
    <col min="7177" max="7177" width="17" style="27" customWidth="1"/>
    <col min="7178" max="7178" width="12" style="27" bestFit="1" customWidth="1"/>
    <col min="7179" max="7425" width="11.42578125" style="27"/>
    <col min="7426" max="7426" width="42.5703125" style="27" customWidth="1"/>
    <col min="7427" max="7427" width="18.28515625" style="27" bestFit="1" customWidth="1"/>
    <col min="7428" max="7428" width="22" style="27" customWidth="1"/>
    <col min="7429" max="7429" width="48.85546875" style="27" customWidth="1"/>
    <col min="7430" max="7430" width="21.85546875" style="27" bestFit="1" customWidth="1"/>
    <col min="7431" max="7431" width="17" style="27" bestFit="1" customWidth="1"/>
    <col min="7432" max="7432" width="15.42578125" style="27" bestFit="1" customWidth="1"/>
    <col min="7433" max="7433" width="17" style="27" customWidth="1"/>
    <col min="7434" max="7434" width="12" style="27" bestFit="1" customWidth="1"/>
    <col min="7435" max="7681" width="11.42578125" style="27"/>
    <col min="7682" max="7682" width="42.5703125" style="27" customWidth="1"/>
    <col min="7683" max="7683" width="18.28515625" style="27" bestFit="1" customWidth="1"/>
    <col min="7684" max="7684" width="22" style="27" customWidth="1"/>
    <col min="7685" max="7685" width="48.85546875" style="27" customWidth="1"/>
    <col min="7686" max="7686" width="21.85546875" style="27" bestFit="1" customWidth="1"/>
    <col min="7687" max="7687" width="17" style="27" bestFit="1" customWidth="1"/>
    <col min="7688" max="7688" width="15.42578125" style="27" bestFit="1" customWidth="1"/>
    <col min="7689" max="7689" width="17" style="27" customWidth="1"/>
    <col min="7690" max="7690" width="12" style="27" bestFit="1" customWidth="1"/>
    <col min="7691" max="7937" width="11.42578125" style="27"/>
    <col min="7938" max="7938" width="42.5703125" style="27" customWidth="1"/>
    <col min="7939" max="7939" width="18.28515625" style="27" bestFit="1" customWidth="1"/>
    <col min="7940" max="7940" width="22" style="27" customWidth="1"/>
    <col min="7941" max="7941" width="48.85546875" style="27" customWidth="1"/>
    <col min="7942" max="7942" width="21.85546875" style="27" bestFit="1" customWidth="1"/>
    <col min="7943" max="7943" width="17" style="27" bestFit="1" customWidth="1"/>
    <col min="7944" max="7944" width="15.42578125" style="27" bestFit="1" customWidth="1"/>
    <col min="7945" max="7945" width="17" style="27" customWidth="1"/>
    <col min="7946" max="7946" width="12" style="27" bestFit="1" customWidth="1"/>
    <col min="7947" max="8193" width="11.42578125" style="27"/>
    <col min="8194" max="8194" width="42.5703125" style="27" customWidth="1"/>
    <col min="8195" max="8195" width="18.28515625" style="27" bestFit="1" customWidth="1"/>
    <col min="8196" max="8196" width="22" style="27" customWidth="1"/>
    <col min="8197" max="8197" width="48.85546875" style="27" customWidth="1"/>
    <col min="8198" max="8198" width="21.85546875" style="27" bestFit="1" customWidth="1"/>
    <col min="8199" max="8199" width="17" style="27" bestFit="1" customWidth="1"/>
    <col min="8200" max="8200" width="15.42578125" style="27" bestFit="1" customWidth="1"/>
    <col min="8201" max="8201" width="17" style="27" customWidth="1"/>
    <col min="8202" max="8202" width="12" style="27" bestFit="1" customWidth="1"/>
    <col min="8203" max="8449" width="11.42578125" style="27"/>
    <col min="8450" max="8450" width="42.5703125" style="27" customWidth="1"/>
    <col min="8451" max="8451" width="18.28515625" style="27" bestFit="1" customWidth="1"/>
    <col min="8452" max="8452" width="22" style="27" customWidth="1"/>
    <col min="8453" max="8453" width="48.85546875" style="27" customWidth="1"/>
    <col min="8454" max="8454" width="21.85546875" style="27" bestFit="1" customWidth="1"/>
    <col min="8455" max="8455" width="17" style="27" bestFit="1" customWidth="1"/>
    <col min="8456" max="8456" width="15.42578125" style="27" bestFit="1" customWidth="1"/>
    <col min="8457" max="8457" width="17" style="27" customWidth="1"/>
    <col min="8458" max="8458" width="12" style="27" bestFit="1" customWidth="1"/>
    <col min="8459" max="8705" width="11.42578125" style="27"/>
    <col min="8706" max="8706" width="42.5703125" style="27" customWidth="1"/>
    <col min="8707" max="8707" width="18.28515625" style="27" bestFit="1" customWidth="1"/>
    <col min="8708" max="8708" width="22" style="27" customWidth="1"/>
    <col min="8709" max="8709" width="48.85546875" style="27" customWidth="1"/>
    <col min="8710" max="8710" width="21.85546875" style="27" bestFit="1" customWidth="1"/>
    <col min="8711" max="8711" width="17" style="27" bestFit="1" customWidth="1"/>
    <col min="8712" max="8712" width="15.42578125" style="27" bestFit="1" customWidth="1"/>
    <col min="8713" max="8713" width="17" style="27" customWidth="1"/>
    <col min="8714" max="8714" width="12" style="27" bestFit="1" customWidth="1"/>
    <col min="8715" max="8961" width="11.42578125" style="27"/>
    <col min="8962" max="8962" width="42.5703125" style="27" customWidth="1"/>
    <col min="8963" max="8963" width="18.28515625" style="27" bestFit="1" customWidth="1"/>
    <col min="8964" max="8964" width="22" style="27" customWidth="1"/>
    <col min="8965" max="8965" width="48.85546875" style="27" customWidth="1"/>
    <col min="8966" max="8966" width="21.85546875" style="27" bestFit="1" customWidth="1"/>
    <col min="8967" max="8967" width="17" style="27" bestFit="1" customWidth="1"/>
    <col min="8968" max="8968" width="15.42578125" style="27" bestFit="1" customWidth="1"/>
    <col min="8969" max="8969" width="17" style="27" customWidth="1"/>
    <col min="8970" max="8970" width="12" style="27" bestFit="1" customWidth="1"/>
    <col min="8971" max="9217" width="11.42578125" style="27"/>
    <col min="9218" max="9218" width="42.5703125" style="27" customWidth="1"/>
    <col min="9219" max="9219" width="18.28515625" style="27" bestFit="1" customWidth="1"/>
    <col min="9220" max="9220" width="22" style="27" customWidth="1"/>
    <col min="9221" max="9221" width="48.85546875" style="27" customWidth="1"/>
    <col min="9222" max="9222" width="21.85546875" style="27" bestFit="1" customWidth="1"/>
    <col min="9223" max="9223" width="17" style="27" bestFit="1" customWidth="1"/>
    <col min="9224" max="9224" width="15.42578125" style="27" bestFit="1" customWidth="1"/>
    <col min="9225" max="9225" width="17" style="27" customWidth="1"/>
    <col min="9226" max="9226" width="12" style="27" bestFit="1" customWidth="1"/>
    <col min="9227" max="9473" width="11.42578125" style="27"/>
    <col min="9474" max="9474" width="42.5703125" style="27" customWidth="1"/>
    <col min="9475" max="9475" width="18.28515625" style="27" bestFit="1" customWidth="1"/>
    <col min="9476" max="9476" width="22" style="27" customWidth="1"/>
    <col min="9477" max="9477" width="48.85546875" style="27" customWidth="1"/>
    <col min="9478" max="9478" width="21.85546875" style="27" bestFit="1" customWidth="1"/>
    <col min="9479" max="9479" width="17" style="27" bestFit="1" customWidth="1"/>
    <col min="9480" max="9480" width="15.42578125" style="27" bestFit="1" customWidth="1"/>
    <col min="9481" max="9481" width="17" style="27" customWidth="1"/>
    <col min="9482" max="9482" width="12" style="27" bestFit="1" customWidth="1"/>
    <col min="9483" max="9729" width="11.42578125" style="27"/>
    <col min="9730" max="9730" width="42.5703125" style="27" customWidth="1"/>
    <col min="9731" max="9731" width="18.28515625" style="27" bestFit="1" customWidth="1"/>
    <col min="9732" max="9732" width="22" style="27" customWidth="1"/>
    <col min="9733" max="9733" width="48.85546875" style="27" customWidth="1"/>
    <col min="9734" max="9734" width="21.85546875" style="27" bestFit="1" customWidth="1"/>
    <col min="9735" max="9735" width="17" style="27" bestFit="1" customWidth="1"/>
    <col min="9736" max="9736" width="15.42578125" style="27" bestFit="1" customWidth="1"/>
    <col min="9737" max="9737" width="17" style="27" customWidth="1"/>
    <col min="9738" max="9738" width="12" style="27" bestFit="1" customWidth="1"/>
    <col min="9739" max="9985" width="11.42578125" style="27"/>
    <col min="9986" max="9986" width="42.5703125" style="27" customWidth="1"/>
    <col min="9987" max="9987" width="18.28515625" style="27" bestFit="1" customWidth="1"/>
    <col min="9988" max="9988" width="22" style="27" customWidth="1"/>
    <col min="9989" max="9989" width="48.85546875" style="27" customWidth="1"/>
    <col min="9990" max="9990" width="21.85546875" style="27" bestFit="1" customWidth="1"/>
    <col min="9991" max="9991" width="17" style="27" bestFit="1" customWidth="1"/>
    <col min="9992" max="9992" width="15.42578125" style="27" bestFit="1" customWidth="1"/>
    <col min="9993" max="9993" width="17" style="27" customWidth="1"/>
    <col min="9994" max="9994" width="12" style="27" bestFit="1" customWidth="1"/>
    <col min="9995" max="10241" width="11.42578125" style="27"/>
    <col min="10242" max="10242" width="42.5703125" style="27" customWidth="1"/>
    <col min="10243" max="10243" width="18.28515625" style="27" bestFit="1" customWidth="1"/>
    <col min="10244" max="10244" width="22" style="27" customWidth="1"/>
    <col min="10245" max="10245" width="48.85546875" style="27" customWidth="1"/>
    <col min="10246" max="10246" width="21.85546875" style="27" bestFit="1" customWidth="1"/>
    <col min="10247" max="10247" width="17" style="27" bestFit="1" customWidth="1"/>
    <col min="10248" max="10248" width="15.42578125" style="27" bestFit="1" customWidth="1"/>
    <col min="10249" max="10249" width="17" style="27" customWidth="1"/>
    <col min="10250" max="10250" width="12" style="27" bestFit="1" customWidth="1"/>
    <col min="10251" max="10497" width="11.42578125" style="27"/>
    <col min="10498" max="10498" width="42.5703125" style="27" customWidth="1"/>
    <col min="10499" max="10499" width="18.28515625" style="27" bestFit="1" customWidth="1"/>
    <col min="10500" max="10500" width="22" style="27" customWidth="1"/>
    <col min="10501" max="10501" width="48.85546875" style="27" customWidth="1"/>
    <col min="10502" max="10502" width="21.85546875" style="27" bestFit="1" customWidth="1"/>
    <col min="10503" max="10503" width="17" style="27" bestFit="1" customWidth="1"/>
    <col min="10504" max="10504" width="15.42578125" style="27" bestFit="1" customWidth="1"/>
    <col min="10505" max="10505" width="17" style="27" customWidth="1"/>
    <col min="10506" max="10506" width="12" style="27" bestFit="1" customWidth="1"/>
    <col min="10507" max="10753" width="11.42578125" style="27"/>
    <col min="10754" max="10754" width="42.5703125" style="27" customWidth="1"/>
    <col min="10755" max="10755" width="18.28515625" style="27" bestFit="1" customWidth="1"/>
    <col min="10756" max="10756" width="22" style="27" customWidth="1"/>
    <col min="10757" max="10757" width="48.85546875" style="27" customWidth="1"/>
    <col min="10758" max="10758" width="21.85546875" style="27" bestFit="1" customWidth="1"/>
    <col min="10759" max="10759" width="17" style="27" bestFit="1" customWidth="1"/>
    <col min="10760" max="10760" width="15.42578125" style="27" bestFit="1" customWidth="1"/>
    <col min="10761" max="10761" width="17" style="27" customWidth="1"/>
    <col min="10762" max="10762" width="12" style="27" bestFit="1" customWidth="1"/>
    <col min="10763" max="11009" width="11.42578125" style="27"/>
    <col min="11010" max="11010" width="42.5703125" style="27" customWidth="1"/>
    <col min="11011" max="11011" width="18.28515625" style="27" bestFit="1" customWidth="1"/>
    <col min="11012" max="11012" width="22" style="27" customWidth="1"/>
    <col min="11013" max="11013" width="48.85546875" style="27" customWidth="1"/>
    <col min="11014" max="11014" width="21.85546875" style="27" bestFit="1" customWidth="1"/>
    <col min="11015" max="11015" width="17" style="27" bestFit="1" customWidth="1"/>
    <col min="11016" max="11016" width="15.42578125" style="27" bestFit="1" customWidth="1"/>
    <col min="11017" max="11017" width="17" style="27" customWidth="1"/>
    <col min="11018" max="11018" width="12" style="27" bestFit="1" customWidth="1"/>
    <col min="11019" max="11265" width="11.42578125" style="27"/>
    <col min="11266" max="11266" width="42.5703125" style="27" customWidth="1"/>
    <col min="11267" max="11267" width="18.28515625" style="27" bestFit="1" customWidth="1"/>
    <col min="11268" max="11268" width="22" style="27" customWidth="1"/>
    <col min="11269" max="11269" width="48.85546875" style="27" customWidth="1"/>
    <col min="11270" max="11270" width="21.85546875" style="27" bestFit="1" customWidth="1"/>
    <col min="11271" max="11271" width="17" style="27" bestFit="1" customWidth="1"/>
    <col min="11272" max="11272" width="15.42578125" style="27" bestFit="1" customWidth="1"/>
    <col min="11273" max="11273" width="17" style="27" customWidth="1"/>
    <col min="11274" max="11274" width="12" style="27" bestFit="1" customWidth="1"/>
    <col min="11275" max="11521" width="11.42578125" style="27"/>
    <col min="11522" max="11522" width="42.5703125" style="27" customWidth="1"/>
    <col min="11523" max="11523" width="18.28515625" style="27" bestFit="1" customWidth="1"/>
    <col min="11524" max="11524" width="22" style="27" customWidth="1"/>
    <col min="11525" max="11525" width="48.85546875" style="27" customWidth="1"/>
    <col min="11526" max="11526" width="21.85546875" style="27" bestFit="1" customWidth="1"/>
    <col min="11527" max="11527" width="17" style="27" bestFit="1" customWidth="1"/>
    <col min="11528" max="11528" width="15.42578125" style="27" bestFit="1" customWidth="1"/>
    <col min="11529" max="11529" width="17" style="27" customWidth="1"/>
    <col min="11530" max="11530" width="12" style="27" bestFit="1" customWidth="1"/>
    <col min="11531" max="11777" width="11.42578125" style="27"/>
    <col min="11778" max="11778" width="42.5703125" style="27" customWidth="1"/>
    <col min="11779" max="11779" width="18.28515625" style="27" bestFit="1" customWidth="1"/>
    <col min="11780" max="11780" width="22" style="27" customWidth="1"/>
    <col min="11781" max="11781" width="48.85546875" style="27" customWidth="1"/>
    <col min="11782" max="11782" width="21.85546875" style="27" bestFit="1" customWidth="1"/>
    <col min="11783" max="11783" width="17" style="27" bestFit="1" customWidth="1"/>
    <col min="11784" max="11784" width="15.42578125" style="27" bestFit="1" customWidth="1"/>
    <col min="11785" max="11785" width="17" style="27" customWidth="1"/>
    <col min="11786" max="11786" width="12" style="27" bestFit="1" customWidth="1"/>
    <col min="11787" max="12033" width="11.42578125" style="27"/>
    <col min="12034" max="12034" width="42.5703125" style="27" customWidth="1"/>
    <col min="12035" max="12035" width="18.28515625" style="27" bestFit="1" customWidth="1"/>
    <col min="12036" max="12036" width="22" style="27" customWidth="1"/>
    <col min="12037" max="12037" width="48.85546875" style="27" customWidth="1"/>
    <col min="12038" max="12038" width="21.85546875" style="27" bestFit="1" customWidth="1"/>
    <col min="12039" max="12039" width="17" style="27" bestFit="1" customWidth="1"/>
    <col min="12040" max="12040" width="15.42578125" style="27" bestFit="1" customWidth="1"/>
    <col min="12041" max="12041" width="17" style="27" customWidth="1"/>
    <col min="12042" max="12042" width="12" style="27" bestFit="1" customWidth="1"/>
    <col min="12043" max="12289" width="11.42578125" style="27"/>
    <col min="12290" max="12290" width="42.5703125" style="27" customWidth="1"/>
    <col min="12291" max="12291" width="18.28515625" style="27" bestFit="1" customWidth="1"/>
    <col min="12292" max="12292" width="22" style="27" customWidth="1"/>
    <col min="12293" max="12293" width="48.85546875" style="27" customWidth="1"/>
    <col min="12294" max="12294" width="21.85546875" style="27" bestFit="1" customWidth="1"/>
    <col min="12295" max="12295" width="17" style="27" bestFit="1" customWidth="1"/>
    <col min="12296" max="12296" width="15.42578125" style="27" bestFit="1" customWidth="1"/>
    <col min="12297" max="12297" width="17" style="27" customWidth="1"/>
    <col min="12298" max="12298" width="12" style="27" bestFit="1" customWidth="1"/>
    <col min="12299" max="12545" width="11.42578125" style="27"/>
    <col min="12546" max="12546" width="42.5703125" style="27" customWidth="1"/>
    <col min="12547" max="12547" width="18.28515625" style="27" bestFit="1" customWidth="1"/>
    <col min="12548" max="12548" width="22" style="27" customWidth="1"/>
    <col min="12549" max="12549" width="48.85546875" style="27" customWidth="1"/>
    <col min="12550" max="12550" width="21.85546875" style="27" bestFit="1" customWidth="1"/>
    <col min="12551" max="12551" width="17" style="27" bestFit="1" customWidth="1"/>
    <col min="12552" max="12552" width="15.42578125" style="27" bestFit="1" customWidth="1"/>
    <col min="12553" max="12553" width="17" style="27" customWidth="1"/>
    <col min="12554" max="12554" width="12" style="27" bestFit="1" customWidth="1"/>
    <col min="12555" max="12801" width="11.42578125" style="27"/>
    <col min="12802" max="12802" width="42.5703125" style="27" customWidth="1"/>
    <col min="12803" max="12803" width="18.28515625" style="27" bestFit="1" customWidth="1"/>
    <col min="12804" max="12804" width="22" style="27" customWidth="1"/>
    <col min="12805" max="12805" width="48.85546875" style="27" customWidth="1"/>
    <col min="12806" max="12806" width="21.85546875" style="27" bestFit="1" customWidth="1"/>
    <col min="12807" max="12807" width="17" style="27" bestFit="1" customWidth="1"/>
    <col min="12808" max="12808" width="15.42578125" style="27" bestFit="1" customWidth="1"/>
    <col min="12809" max="12809" width="17" style="27" customWidth="1"/>
    <col min="12810" max="12810" width="12" style="27" bestFit="1" customWidth="1"/>
    <col min="12811" max="13057" width="11.42578125" style="27"/>
    <col min="13058" max="13058" width="42.5703125" style="27" customWidth="1"/>
    <col min="13059" max="13059" width="18.28515625" style="27" bestFit="1" customWidth="1"/>
    <col min="13060" max="13060" width="22" style="27" customWidth="1"/>
    <col min="13061" max="13061" width="48.85546875" style="27" customWidth="1"/>
    <col min="13062" max="13062" width="21.85546875" style="27" bestFit="1" customWidth="1"/>
    <col min="13063" max="13063" width="17" style="27" bestFit="1" customWidth="1"/>
    <col min="13064" max="13064" width="15.42578125" style="27" bestFit="1" customWidth="1"/>
    <col min="13065" max="13065" width="17" style="27" customWidth="1"/>
    <col min="13066" max="13066" width="12" style="27" bestFit="1" customWidth="1"/>
    <col min="13067" max="13313" width="11.42578125" style="27"/>
    <col min="13314" max="13314" width="42.5703125" style="27" customWidth="1"/>
    <col min="13315" max="13315" width="18.28515625" style="27" bestFit="1" customWidth="1"/>
    <col min="13316" max="13316" width="22" style="27" customWidth="1"/>
    <col min="13317" max="13317" width="48.85546875" style="27" customWidth="1"/>
    <col min="13318" max="13318" width="21.85546875" style="27" bestFit="1" customWidth="1"/>
    <col min="13319" max="13319" width="17" style="27" bestFit="1" customWidth="1"/>
    <col min="13320" max="13320" width="15.42578125" style="27" bestFit="1" customWidth="1"/>
    <col min="13321" max="13321" width="17" style="27" customWidth="1"/>
    <col min="13322" max="13322" width="12" style="27" bestFit="1" customWidth="1"/>
    <col min="13323" max="13569" width="11.42578125" style="27"/>
    <col min="13570" max="13570" width="42.5703125" style="27" customWidth="1"/>
    <col min="13571" max="13571" width="18.28515625" style="27" bestFit="1" customWidth="1"/>
    <col min="13572" max="13572" width="22" style="27" customWidth="1"/>
    <col min="13573" max="13573" width="48.85546875" style="27" customWidth="1"/>
    <col min="13574" max="13574" width="21.85546875" style="27" bestFit="1" customWidth="1"/>
    <col min="13575" max="13575" width="17" style="27" bestFit="1" customWidth="1"/>
    <col min="13576" max="13576" width="15.42578125" style="27" bestFit="1" customWidth="1"/>
    <col min="13577" max="13577" width="17" style="27" customWidth="1"/>
    <col min="13578" max="13578" width="12" style="27" bestFit="1" customWidth="1"/>
    <col min="13579" max="13825" width="11.42578125" style="27"/>
    <col min="13826" max="13826" width="42.5703125" style="27" customWidth="1"/>
    <col min="13827" max="13827" width="18.28515625" style="27" bestFit="1" customWidth="1"/>
    <col min="13828" max="13828" width="22" style="27" customWidth="1"/>
    <col min="13829" max="13829" width="48.85546875" style="27" customWidth="1"/>
    <col min="13830" max="13830" width="21.85546875" style="27" bestFit="1" customWidth="1"/>
    <col min="13831" max="13831" width="17" style="27" bestFit="1" customWidth="1"/>
    <col min="13832" max="13832" width="15.42578125" style="27" bestFit="1" customWidth="1"/>
    <col min="13833" max="13833" width="17" style="27" customWidth="1"/>
    <col min="13834" max="13834" width="12" style="27" bestFit="1" customWidth="1"/>
    <col min="13835" max="14081" width="11.42578125" style="27"/>
    <col min="14082" max="14082" width="42.5703125" style="27" customWidth="1"/>
    <col min="14083" max="14083" width="18.28515625" style="27" bestFit="1" customWidth="1"/>
    <col min="14084" max="14084" width="22" style="27" customWidth="1"/>
    <col min="14085" max="14085" width="48.85546875" style="27" customWidth="1"/>
    <col min="14086" max="14086" width="21.85546875" style="27" bestFit="1" customWidth="1"/>
    <col min="14087" max="14087" width="17" style="27" bestFit="1" customWidth="1"/>
    <col min="14088" max="14088" width="15.42578125" style="27" bestFit="1" customWidth="1"/>
    <col min="14089" max="14089" width="17" style="27" customWidth="1"/>
    <col min="14090" max="14090" width="12" style="27" bestFit="1" customWidth="1"/>
    <col min="14091" max="14337" width="11.42578125" style="27"/>
    <col min="14338" max="14338" width="42.5703125" style="27" customWidth="1"/>
    <col min="14339" max="14339" width="18.28515625" style="27" bestFit="1" customWidth="1"/>
    <col min="14340" max="14340" width="22" style="27" customWidth="1"/>
    <col min="14341" max="14341" width="48.85546875" style="27" customWidth="1"/>
    <col min="14342" max="14342" width="21.85546875" style="27" bestFit="1" customWidth="1"/>
    <col min="14343" max="14343" width="17" style="27" bestFit="1" customWidth="1"/>
    <col min="14344" max="14344" width="15.42578125" style="27" bestFit="1" customWidth="1"/>
    <col min="14345" max="14345" width="17" style="27" customWidth="1"/>
    <col min="14346" max="14346" width="12" style="27" bestFit="1" customWidth="1"/>
    <col min="14347" max="14593" width="11.42578125" style="27"/>
    <col min="14594" max="14594" width="42.5703125" style="27" customWidth="1"/>
    <col min="14595" max="14595" width="18.28515625" style="27" bestFit="1" customWidth="1"/>
    <col min="14596" max="14596" width="22" style="27" customWidth="1"/>
    <col min="14597" max="14597" width="48.85546875" style="27" customWidth="1"/>
    <col min="14598" max="14598" width="21.85546875" style="27" bestFit="1" customWidth="1"/>
    <col min="14599" max="14599" width="17" style="27" bestFit="1" customWidth="1"/>
    <col min="14600" max="14600" width="15.42578125" style="27" bestFit="1" customWidth="1"/>
    <col min="14601" max="14601" width="17" style="27" customWidth="1"/>
    <col min="14602" max="14602" width="12" style="27" bestFit="1" customWidth="1"/>
    <col min="14603" max="14849" width="11.42578125" style="27"/>
    <col min="14850" max="14850" width="42.5703125" style="27" customWidth="1"/>
    <col min="14851" max="14851" width="18.28515625" style="27" bestFit="1" customWidth="1"/>
    <col min="14852" max="14852" width="22" style="27" customWidth="1"/>
    <col min="14853" max="14853" width="48.85546875" style="27" customWidth="1"/>
    <col min="14854" max="14854" width="21.85546875" style="27" bestFit="1" customWidth="1"/>
    <col min="14855" max="14855" width="17" style="27" bestFit="1" customWidth="1"/>
    <col min="14856" max="14856" width="15.42578125" style="27" bestFit="1" customWidth="1"/>
    <col min="14857" max="14857" width="17" style="27" customWidth="1"/>
    <col min="14858" max="14858" width="12" style="27" bestFit="1" customWidth="1"/>
    <col min="14859" max="15105" width="11.42578125" style="27"/>
    <col min="15106" max="15106" width="42.5703125" style="27" customWidth="1"/>
    <col min="15107" max="15107" width="18.28515625" style="27" bestFit="1" customWidth="1"/>
    <col min="15108" max="15108" width="22" style="27" customWidth="1"/>
    <col min="15109" max="15109" width="48.85546875" style="27" customWidth="1"/>
    <col min="15110" max="15110" width="21.85546875" style="27" bestFit="1" customWidth="1"/>
    <col min="15111" max="15111" width="17" style="27" bestFit="1" customWidth="1"/>
    <col min="15112" max="15112" width="15.42578125" style="27" bestFit="1" customWidth="1"/>
    <col min="15113" max="15113" width="17" style="27" customWidth="1"/>
    <col min="15114" max="15114" width="12" style="27" bestFit="1" customWidth="1"/>
    <col min="15115" max="15361" width="11.42578125" style="27"/>
    <col min="15362" max="15362" width="42.5703125" style="27" customWidth="1"/>
    <col min="15363" max="15363" width="18.28515625" style="27" bestFit="1" customWidth="1"/>
    <col min="15364" max="15364" width="22" style="27" customWidth="1"/>
    <col min="15365" max="15365" width="48.85546875" style="27" customWidth="1"/>
    <col min="15366" max="15366" width="21.85546875" style="27" bestFit="1" customWidth="1"/>
    <col min="15367" max="15367" width="17" style="27" bestFit="1" customWidth="1"/>
    <col min="15368" max="15368" width="15.42578125" style="27" bestFit="1" customWidth="1"/>
    <col min="15369" max="15369" width="17" style="27" customWidth="1"/>
    <col min="15370" max="15370" width="12" style="27" bestFit="1" customWidth="1"/>
    <col min="15371" max="15617" width="11.42578125" style="27"/>
    <col min="15618" max="15618" width="42.5703125" style="27" customWidth="1"/>
    <col min="15619" max="15619" width="18.28515625" style="27" bestFit="1" customWidth="1"/>
    <col min="15620" max="15620" width="22" style="27" customWidth="1"/>
    <col min="15621" max="15621" width="48.85546875" style="27" customWidth="1"/>
    <col min="15622" max="15622" width="21.85546875" style="27" bestFit="1" customWidth="1"/>
    <col min="15623" max="15623" width="17" style="27" bestFit="1" customWidth="1"/>
    <col min="15624" max="15624" width="15.42578125" style="27" bestFit="1" customWidth="1"/>
    <col min="15625" max="15625" width="17" style="27" customWidth="1"/>
    <col min="15626" max="15626" width="12" style="27" bestFit="1" customWidth="1"/>
    <col min="15627" max="15873" width="11.42578125" style="27"/>
    <col min="15874" max="15874" width="42.5703125" style="27" customWidth="1"/>
    <col min="15875" max="15875" width="18.28515625" style="27" bestFit="1" customWidth="1"/>
    <col min="15876" max="15876" width="22" style="27" customWidth="1"/>
    <col min="15877" max="15877" width="48.85546875" style="27" customWidth="1"/>
    <col min="15878" max="15878" width="21.85546875" style="27" bestFit="1" customWidth="1"/>
    <col min="15879" max="15879" width="17" style="27" bestFit="1" customWidth="1"/>
    <col min="15880" max="15880" width="15.42578125" style="27" bestFit="1" customWidth="1"/>
    <col min="15881" max="15881" width="17" style="27" customWidth="1"/>
    <col min="15882" max="15882" width="12" style="27" bestFit="1" customWidth="1"/>
    <col min="15883" max="16129" width="11.42578125" style="27"/>
    <col min="16130" max="16130" width="42.5703125" style="27" customWidth="1"/>
    <col min="16131" max="16131" width="18.28515625" style="27" bestFit="1" customWidth="1"/>
    <col min="16132" max="16132" width="22" style="27" customWidth="1"/>
    <col min="16133" max="16133" width="48.85546875" style="27" customWidth="1"/>
    <col min="16134" max="16134" width="21.85546875" style="27" bestFit="1" customWidth="1"/>
    <col min="16135" max="16135" width="17" style="27" bestFit="1" customWidth="1"/>
    <col min="16136" max="16136" width="15.42578125" style="27" bestFit="1" customWidth="1"/>
    <col min="16137" max="16137" width="17" style="27" customWidth="1"/>
    <col min="16138" max="16138" width="12" style="27" bestFit="1" customWidth="1"/>
    <col min="16139" max="16384" width="11.42578125" style="27"/>
  </cols>
  <sheetData>
    <row r="1" spans="2:8" x14ac:dyDescent="0.2">
      <c r="B1" s="752"/>
      <c r="C1" s="752"/>
      <c r="D1" s="752"/>
      <c r="E1" s="752"/>
      <c r="F1" s="752"/>
      <c r="G1" s="752"/>
    </row>
    <row r="2" spans="2:8" x14ac:dyDescent="0.2">
      <c r="B2" s="96"/>
      <c r="C2" s="94"/>
      <c r="D2" s="94"/>
      <c r="E2" s="96"/>
      <c r="F2" s="96"/>
      <c r="G2" s="96"/>
    </row>
    <row r="3" spans="2:8" x14ac:dyDescent="0.2">
      <c r="B3" s="96"/>
      <c r="C3" s="94"/>
      <c r="D3" s="94"/>
      <c r="E3" s="96"/>
      <c r="F3" s="96"/>
      <c r="G3" s="96"/>
    </row>
    <row r="4" spans="2:8" x14ac:dyDescent="0.2">
      <c r="B4" s="753" t="s">
        <v>720</v>
      </c>
      <c r="C4" s="753"/>
      <c r="D4" s="753"/>
      <c r="E4" s="753"/>
      <c r="F4" s="753"/>
      <c r="G4" s="753"/>
    </row>
    <row r="5" spans="2:8" x14ac:dyDescent="0.2">
      <c r="B5" s="288"/>
      <c r="C5" s="291"/>
      <c r="D5" s="291"/>
      <c r="E5" s="288"/>
      <c r="F5" s="288"/>
      <c r="G5" s="288"/>
    </row>
    <row r="6" spans="2:8" x14ac:dyDescent="0.2">
      <c r="B6" s="752" t="s">
        <v>685</v>
      </c>
      <c r="C6" s="752"/>
      <c r="D6" s="752"/>
      <c r="E6" s="752"/>
      <c r="F6" s="752"/>
      <c r="G6" s="752"/>
    </row>
    <row r="7" spans="2:8" x14ac:dyDescent="0.2">
      <c r="B7" s="752" t="s">
        <v>0</v>
      </c>
      <c r="C7" s="752"/>
      <c r="D7" s="752"/>
      <c r="E7" s="752"/>
      <c r="F7" s="752"/>
      <c r="G7" s="752"/>
    </row>
    <row r="8" spans="2:8" ht="13.5" thickBot="1" x14ac:dyDescent="0.25"/>
    <row r="9" spans="2:8" ht="13.5" thickBot="1" x14ac:dyDescent="0.25">
      <c r="B9" s="408" t="s">
        <v>1</v>
      </c>
      <c r="C9" s="579" t="s">
        <v>2</v>
      </c>
      <c r="D9" s="579" t="s">
        <v>3</v>
      </c>
      <c r="E9" s="549" t="s">
        <v>4</v>
      </c>
      <c r="F9" s="409" t="s">
        <v>2</v>
      </c>
      <c r="G9" s="456" t="s">
        <v>3</v>
      </c>
    </row>
    <row r="10" spans="2:8" x14ac:dyDescent="0.2">
      <c r="B10" s="109" t="s">
        <v>5</v>
      </c>
      <c r="C10" s="16"/>
      <c r="D10" s="16"/>
      <c r="E10" s="77" t="s">
        <v>6</v>
      </c>
      <c r="F10" s="76"/>
      <c r="G10" s="110"/>
    </row>
    <row r="11" spans="2:8" x14ac:dyDescent="0.2">
      <c r="B11" s="111"/>
      <c r="C11" s="16"/>
      <c r="D11" s="16"/>
      <c r="E11" s="78"/>
      <c r="F11" s="76"/>
      <c r="G11" s="110"/>
    </row>
    <row r="12" spans="2:8" x14ac:dyDescent="0.2">
      <c r="B12" s="112" t="s">
        <v>7</v>
      </c>
      <c r="C12" s="16"/>
      <c r="D12" s="16"/>
      <c r="E12" s="79" t="s">
        <v>8</v>
      </c>
      <c r="F12" s="16"/>
      <c r="G12" s="113"/>
    </row>
    <row r="13" spans="2:8" x14ac:dyDescent="0.2">
      <c r="B13" s="76" t="s">
        <v>283</v>
      </c>
      <c r="C13" s="16">
        <v>79048</v>
      </c>
      <c r="D13" s="32">
        <v>500000</v>
      </c>
      <c r="E13" s="78" t="s">
        <v>9</v>
      </c>
      <c r="F13" s="16">
        <v>1094060106</v>
      </c>
      <c r="G13" s="113">
        <v>5650768599</v>
      </c>
      <c r="H13" s="87"/>
    </row>
    <row r="14" spans="2:8" x14ac:dyDescent="0.2">
      <c r="B14" s="76" t="s">
        <v>10</v>
      </c>
      <c r="C14" s="16">
        <v>0</v>
      </c>
      <c r="D14" s="32">
        <v>3300000</v>
      </c>
      <c r="E14" s="78" t="s">
        <v>11</v>
      </c>
      <c r="F14" s="16">
        <v>409981632</v>
      </c>
      <c r="G14" s="113">
        <v>401873414</v>
      </c>
      <c r="H14" s="87"/>
    </row>
    <row r="15" spans="2:8" x14ac:dyDescent="0.2">
      <c r="B15" s="76" t="s">
        <v>12</v>
      </c>
      <c r="C15" s="16">
        <v>1659841817</v>
      </c>
      <c r="D15" s="32">
        <v>7754256019</v>
      </c>
      <c r="E15" s="78" t="s">
        <v>645</v>
      </c>
      <c r="F15" s="16">
        <f>'[1]Balance Gral.'!C246</f>
        <v>0</v>
      </c>
      <c r="G15" s="113">
        <v>0</v>
      </c>
    </row>
    <row r="16" spans="2:8" x14ac:dyDescent="0.2">
      <c r="B16" s="76"/>
      <c r="C16" s="31">
        <v>1659920865</v>
      </c>
      <c r="D16" s="31">
        <v>7758056020</v>
      </c>
      <c r="E16" s="78" t="s">
        <v>14</v>
      </c>
      <c r="F16" s="16">
        <v>0</v>
      </c>
      <c r="G16" s="113">
        <v>0</v>
      </c>
    </row>
    <row r="17" spans="2:9" x14ac:dyDescent="0.2">
      <c r="B17" s="754" t="s">
        <v>15</v>
      </c>
      <c r="C17" s="16"/>
      <c r="D17" s="16"/>
      <c r="E17" s="78" t="s">
        <v>16</v>
      </c>
      <c r="F17" s="16">
        <v>0</v>
      </c>
      <c r="G17" s="113">
        <v>0</v>
      </c>
    </row>
    <row r="18" spans="2:9" x14ac:dyDescent="0.2">
      <c r="B18" s="754"/>
      <c r="C18" s="16"/>
      <c r="D18" s="16"/>
      <c r="E18" s="78" t="s">
        <v>17</v>
      </c>
      <c r="F18" s="16">
        <v>0</v>
      </c>
      <c r="G18" s="113">
        <v>0</v>
      </c>
    </row>
    <row r="19" spans="2:9" x14ac:dyDescent="0.2">
      <c r="B19" s="76" t="s">
        <v>18</v>
      </c>
      <c r="C19" s="16">
        <v>0</v>
      </c>
      <c r="D19" s="16">
        <v>0</v>
      </c>
      <c r="E19" s="78"/>
      <c r="F19" s="31">
        <v>1504041738</v>
      </c>
      <c r="G19" s="31">
        <v>6052642013</v>
      </c>
    </row>
    <row r="20" spans="2:9" x14ac:dyDescent="0.2">
      <c r="B20" s="76" t="s">
        <v>19</v>
      </c>
      <c r="C20" s="16">
        <v>27216270650</v>
      </c>
      <c r="D20" s="32">
        <v>10026015738</v>
      </c>
      <c r="E20" s="755" t="s">
        <v>20</v>
      </c>
      <c r="F20" s="16"/>
      <c r="G20" s="113"/>
    </row>
    <row r="21" spans="2:9" x14ac:dyDescent="0.2">
      <c r="B21" s="76" t="s">
        <v>21</v>
      </c>
      <c r="C21" s="16">
        <v>0</v>
      </c>
      <c r="D21" s="16">
        <v>0</v>
      </c>
      <c r="E21" s="755"/>
      <c r="F21" s="16"/>
      <c r="G21" s="113"/>
    </row>
    <row r="22" spans="2:9" x14ac:dyDescent="0.2">
      <c r="B22" s="76"/>
      <c r="C22" s="31">
        <v>27216270650</v>
      </c>
      <c r="D22" s="31">
        <v>10026015738</v>
      </c>
      <c r="E22" s="78" t="s">
        <v>22</v>
      </c>
      <c r="F22" s="16">
        <v>29407153318</v>
      </c>
      <c r="G22" s="113">
        <v>18489913742</v>
      </c>
    </row>
    <row r="23" spans="2:9" x14ac:dyDescent="0.2">
      <c r="B23" s="114" t="s">
        <v>23</v>
      </c>
      <c r="C23" s="16"/>
      <c r="D23" s="16"/>
      <c r="E23" s="78" t="s">
        <v>24</v>
      </c>
      <c r="F23" s="16">
        <v>1522050680</v>
      </c>
      <c r="G23" s="113">
        <v>348514822</v>
      </c>
    </row>
    <row r="24" spans="2:9" x14ac:dyDescent="0.2">
      <c r="B24" s="76" t="s">
        <v>25</v>
      </c>
      <c r="C24" s="721">
        <v>713771964</v>
      </c>
      <c r="D24" s="32">
        <v>243829495</v>
      </c>
      <c r="E24" s="78" t="s">
        <v>26</v>
      </c>
      <c r="F24" s="16">
        <v>953722376</v>
      </c>
      <c r="G24" s="113">
        <v>520492097</v>
      </c>
      <c r="I24" s="87"/>
    </row>
    <row r="25" spans="2:9" x14ac:dyDescent="0.2">
      <c r="B25" s="76" t="s">
        <v>27</v>
      </c>
      <c r="C25" s="721">
        <v>1104144773</v>
      </c>
      <c r="D25" s="32">
        <v>377183554</v>
      </c>
      <c r="E25" s="78"/>
      <c r="F25" s="31">
        <v>31882926374</v>
      </c>
      <c r="G25" s="31">
        <v>19358920661</v>
      </c>
    </row>
    <row r="26" spans="2:9" x14ac:dyDescent="0.2">
      <c r="B26" s="76" t="s">
        <v>28</v>
      </c>
      <c r="C26" s="721">
        <v>6712438071</v>
      </c>
      <c r="D26" s="32">
        <v>8167276521</v>
      </c>
      <c r="E26" s="81" t="s">
        <v>29</v>
      </c>
      <c r="F26" s="16"/>
      <c r="G26" s="113"/>
      <c r="H26" s="87"/>
    </row>
    <row r="27" spans="2:9" x14ac:dyDescent="0.2">
      <c r="B27" s="76" t="s">
        <v>30</v>
      </c>
      <c r="C27" s="721">
        <v>-27686783</v>
      </c>
      <c r="D27" s="32">
        <v>-27686783</v>
      </c>
      <c r="E27" s="78" t="s">
        <v>31</v>
      </c>
      <c r="F27" s="16">
        <v>0</v>
      </c>
      <c r="G27" s="113">
        <v>0</v>
      </c>
      <c r="I27" s="103"/>
    </row>
    <row r="28" spans="2:9" x14ac:dyDescent="0.2">
      <c r="B28" s="76" t="s">
        <v>501</v>
      </c>
      <c r="C28" s="721">
        <v>19022187</v>
      </c>
      <c r="D28" s="32">
        <v>12772181</v>
      </c>
      <c r="E28" s="78" t="s">
        <v>32</v>
      </c>
      <c r="F28" s="16">
        <v>0</v>
      </c>
      <c r="G28" s="113">
        <v>0</v>
      </c>
      <c r="I28" s="103"/>
    </row>
    <row r="29" spans="2:9" x14ac:dyDescent="0.2">
      <c r="B29" s="76" t="s">
        <v>33</v>
      </c>
      <c r="C29" s="721">
        <v>12959974</v>
      </c>
      <c r="D29" s="32">
        <v>52080256</v>
      </c>
      <c r="E29" s="78" t="s">
        <v>34</v>
      </c>
      <c r="F29" s="16">
        <v>0</v>
      </c>
      <c r="G29" s="113">
        <v>0</v>
      </c>
      <c r="I29" s="103"/>
    </row>
    <row r="30" spans="2:9" x14ac:dyDescent="0.2">
      <c r="B30" s="76" t="s">
        <v>35</v>
      </c>
      <c r="C30" s="721">
        <v>0</v>
      </c>
      <c r="D30" s="32">
        <v>0</v>
      </c>
      <c r="E30" s="78" t="s">
        <v>36</v>
      </c>
      <c r="F30" s="16">
        <v>57698090</v>
      </c>
      <c r="G30" s="113">
        <v>63284886</v>
      </c>
      <c r="I30" s="103"/>
    </row>
    <row r="31" spans="2:9" x14ac:dyDescent="0.2">
      <c r="B31" s="76" t="s">
        <v>37</v>
      </c>
      <c r="C31" s="721"/>
      <c r="D31" s="16">
        <v>1</v>
      </c>
      <c r="E31" s="78"/>
      <c r="F31" s="31">
        <v>57698090</v>
      </c>
      <c r="G31" s="31">
        <v>63284886</v>
      </c>
      <c r="I31" s="103"/>
    </row>
    <row r="32" spans="2:9" x14ac:dyDescent="0.2">
      <c r="B32" s="76" t="s">
        <v>38</v>
      </c>
      <c r="C32" s="16"/>
      <c r="D32" s="16"/>
      <c r="E32" s="81" t="s">
        <v>39</v>
      </c>
      <c r="F32" s="28"/>
      <c r="G32" s="82"/>
      <c r="I32" s="103"/>
    </row>
    <row r="33" spans="2:10" x14ac:dyDescent="0.2">
      <c r="B33" s="76"/>
      <c r="C33" s="31">
        <f>SUM(C24:C32)</f>
        <v>8534650186</v>
      </c>
      <c r="D33" s="31">
        <v>8825455224</v>
      </c>
      <c r="E33" s="78" t="s">
        <v>40</v>
      </c>
      <c r="F33" s="21">
        <v>6694307320</v>
      </c>
      <c r="G33" s="16">
        <v>3228757083</v>
      </c>
      <c r="H33" s="87"/>
    </row>
    <row r="34" spans="2:10" x14ac:dyDescent="0.2">
      <c r="B34" s="114" t="s">
        <v>41</v>
      </c>
      <c r="C34" s="16"/>
      <c r="D34" s="16"/>
      <c r="E34" s="78" t="s">
        <v>42</v>
      </c>
      <c r="F34" s="21">
        <v>0</v>
      </c>
      <c r="G34" s="16">
        <v>0</v>
      </c>
      <c r="I34" s="103"/>
    </row>
    <row r="35" spans="2:10" x14ac:dyDescent="0.2">
      <c r="B35" s="76" t="s">
        <v>43</v>
      </c>
      <c r="C35" s="16">
        <v>108818077</v>
      </c>
      <c r="D35" s="32">
        <v>2618906</v>
      </c>
      <c r="E35" s="78" t="s">
        <v>44</v>
      </c>
      <c r="F35" s="21">
        <v>0</v>
      </c>
      <c r="G35" s="16">
        <v>0</v>
      </c>
      <c r="I35" s="103"/>
    </row>
    <row r="36" spans="2:10" x14ac:dyDescent="0.2">
      <c r="B36" s="76"/>
      <c r="C36" s="16"/>
      <c r="D36" s="16"/>
      <c r="E36" s="78"/>
      <c r="F36" s="21"/>
      <c r="G36" s="83"/>
    </row>
    <row r="37" spans="2:10" ht="13.5" thickBot="1" x14ac:dyDescent="0.25">
      <c r="B37" s="76"/>
      <c r="C37" s="84">
        <v>108818077</v>
      </c>
      <c r="D37" s="84">
        <v>2618906</v>
      </c>
      <c r="E37" s="78"/>
      <c r="F37" s="84">
        <v>6694307320</v>
      </c>
      <c r="G37" s="84">
        <v>3228757083</v>
      </c>
    </row>
    <row r="38" spans="2:10" ht="13.5" thickBot="1" x14ac:dyDescent="0.25">
      <c r="B38" s="490" t="s">
        <v>45</v>
      </c>
      <c r="C38" s="204">
        <v>37519659778</v>
      </c>
      <c r="D38" s="204">
        <v>26612145887</v>
      </c>
      <c r="E38" s="336" t="s">
        <v>46</v>
      </c>
      <c r="F38" s="204">
        <v>40138973522</v>
      </c>
      <c r="G38" s="234">
        <v>28703604643</v>
      </c>
      <c r="H38" s="103"/>
      <c r="I38" s="103"/>
      <c r="J38" s="87"/>
    </row>
    <row r="39" spans="2:10" x14ac:dyDescent="0.2">
      <c r="B39" s="116"/>
      <c r="C39" s="16"/>
      <c r="D39" s="16"/>
      <c r="E39" s="452"/>
      <c r="F39" s="16"/>
      <c r="G39" s="113"/>
      <c r="H39" s="87"/>
      <c r="I39" s="103"/>
    </row>
    <row r="40" spans="2:10" x14ac:dyDescent="0.2">
      <c r="B40" s="109" t="s">
        <v>47</v>
      </c>
      <c r="C40" s="16"/>
      <c r="D40" s="16"/>
      <c r="E40" s="88" t="s">
        <v>48</v>
      </c>
      <c r="F40" s="16"/>
      <c r="G40" s="113"/>
    </row>
    <row r="41" spans="2:10" x14ac:dyDescent="0.2">
      <c r="B41" s="116"/>
      <c r="C41" s="16"/>
      <c r="D41" s="16"/>
      <c r="E41" s="78"/>
      <c r="F41" s="16"/>
      <c r="G41" s="113"/>
      <c r="I41" s="103"/>
    </row>
    <row r="42" spans="2:10" x14ac:dyDescent="0.2">
      <c r="B42" s="112" t="s">
        <v>49</v>
      </c>
      <c r="C42" s="16"/>
      <c r="D42" s="16"/>
      <c r="E42" s="79" t="s">
        <v>50</v>
      </c>
      <c r="F42" s="16"/>
      <c r="G42" s="113"/>
      <c r="I42" s="103"/>
    </row>
    <row r="43" spans="2:10" x14ac:dyDescent="0.2">
      <c r="B43" s="76" t="s">
        <v>51</v>
      </c>
      <c r="C43" s="16">
        <v>2127635000</v>
      </c>
      <c r="D43" s="32">
        <v>4193583972</v>
      </c>
      <c r="E43" s="78" t="s">
        <v>52</v>
      </c>
      <c r="F43" s="16">
        <v>0</v>
      </c>
      <c r="G43" s="113">
        <v>0</v>
      </c>
    </row>
    <row r="44" spans="2:10" x14ac:dyDescent="0.2">
      <c r="B44" s="76" t="s">
        <v>53</v>
      </c>
      <c r="C44" s="16">
        <v>353378236</v>
      </c>
      <c r="D44" s="32">
        <v>3774197214.7427998</v>
      </c>
      <c r="E44" s="78" t="s">
        <v>54</v>
      </c>
      <c r="F44" s="16">
        <v>0</v>
      </c>
      <c r="G44" s="113">
        <v>0</v>
      </c>
    </row>
    <row r="45" spans="2:10" x14ac:dyDescent="0.2">
      <c r="B45" s="76" t="s">
        <v>55</v>
      </c>
      <c r="C45" s="16">
        <v>900000000</v>
      </c>
      <c r="D45" s="32">
        <v>851000000</v>
      </c>
      <c r="E45" s="78" t="s">
        <v>56</v>
      </c>
      <c r="F45" s="16">
        <v>0</v>
      </c>
      <c r="G45" s="113">
        <v>0</v>
      </c>
    </row>
    <row r="46" spans="2:10" x14ac:dyDescent="0.2">
      <c r="B46" s="76" t="s">
        <v>683</v>
      </c>
      <c r="C46" s="16">
        <v>8001000000</v>
      </c>
      <c r="D46" s="32">
        <v>0</v>
      </c>
      <c r="E46" s="78" t="s">
        <v>56</v>
      </c>
      <c r="F46" s="16"/>
      <c r="G46" s="113"/>
    </row>
    <row r="47" spans="2:10" x14ac:dyDescent="0.2">
      <c r="B47" s="76" t="s">
        <v>21</v>
      </c>
      <c r="C47" s="16">
        <v>0</v>
      </c>
      <c r="D47" s="16">
        <v>0</v>
      </c>
      <c r="E47" s="78" t="s">
        <v>13</v>
      </c>
      <c r="F47" s="16">
        <v>0</v>
      </c>
      <c r="G47" s="113">
        <v>0</v>
      </c>
      <c r="H47" s="99"/>
    </row>
    <row r="48" spans="2:10" x14ac:dyDescent="0.2">
      <c r="B48" s="76"/>
      <c r="C48" s="31">
        <v>11382013236</v>
      </c>
      <c r="D48" s="31">
        <v>8818781187</v>
      </c>
      <c r="E48" s="78" t="s">
        <v>57</v>
      </c>
      <c r="F48" s="16">
        <v>0</v>
      </c>
      <c r="G48" s="113">
        <v>0</v>
      </c>
      <c r="H48" s="87"/>
    </row>
    <row r="49" spans="2:9" x14ac:dyDescent="0.2">
      <c r="B49" s="114" t="s">
        <v>23</v>
      </c>
      <c r="C49" s="16"/>
      <c r="D49" s="82"/>
      <c r="E49" s="78" t="s">
        <v>58</v>
      </c>
      <c r="F49" s="16">
        <v>0</v>
      </c>
      <c r="G49" s="113">
        <v>31005990</v>
      </c>
    </row>
    <row r="50" spans="2:9" x14ac:dyDescent="0.2">
      <c r="B50" s="76" t="s">
        <v>25</v>
      </c>
      <c r="C50" s="16">
        <v>0</v>
      </c>
      <c r="D50" s="32">
        <v>0</v>
      </c>
      <c r="E50" s="78"/>
      <c r="F50" s="31">
        <v>0</v>
      </c>
      <c r="G50" s="31">
        <v>31005990</v>
      </c>
    </row>
    <row r="51" spans="2:9" x14ac:dyDescent="0.2">
      <c r="B51" s="76" t="s">
        <v>28</v>
      </c>
      <c r="C51" s="16">
        <v>0</v>
      </c>
      <c r="D51" s="32">
        <v>0</v>
      </c>
      <c r="E51" s="81" t="s">
        <v>59</v>
      </c>
      <c r="F51" s="16"/>
      <c r="G51" s="113"/>
    </row>
    <row r="52" spans="2:9" x14ac:dyDescent="0.2">
      <c r="B52" s="76" t="s">
        <v>60</v>
      </c>
      <c r="C52" s="16">
        <v>0</v>
      </c>
      <c r="D52" s="32">
        <v>0</v>
      </c>
      <c r="E52" s="81"/>
      <c r="F52" s="16"/>
      <c r="G52" s="113"/>
    </row>
    <row r="53" spans="2:9" x14ac:dyDescent="0.2">
      <c r="B53" s="76" t="s">
        <v>61</v>
      </c>
      <c r="C53" s="16">
        <v>174397027</v>
      </c>
      <c r="D53" s="32">
        <v>204397027</v>
      </c>
      <c r="E53" s="78" t="s">
        <v>62</v>
      </c>
      <c r="F53" s="16">
        <v>0</v>
      </c>
      <c r="G53" s="113">
        <v>0</v>
      </c>
    </row>
    <row r="54" spans="2:9" x14ac:dyDescent="0.2">
      <c r="B54" s="76" t="s">
        <v>30</v>
      </c>
      <c r="C54" s="16">
        <v>-84042</v>
      </c>
      <c r="D54" s="32">
        <v>-84042</v>
      </c>
      <c r="E54" s="78" t="s">
        <v>63</v>
      </c>
      <c r="F54" s="16">
        <v>0</v>
      </c>
      <c r="G54" s="113">
        <v>0</v>
      </c>
    </row>
    <row r="55" spans="2:9" x14ac:dyDescent="0.2">
      <c r="B55" s="76" t="s">
        <v>64</v>
      </c>
      <c r="C55" s="16">
        <v>0</v>
      </c>
      <c r="D55" s="32">
        <v>0</v>
      </c>
      <c r="E55" s="78"/>
      <c r="F55" s="16">
        <v>0</v>
      </c>
      <c r="G55" s="113">
        <v>0</v>
      </c>
      <c r="I55" s="99"/>
    </row>
    <row r="56" spans="2:9" x14ac:dyDescent="0.2">
      <c r="B56" s="76" t="s">
        <v>65</v>
      </c>
      <c r="C56" s="16">
        <v>47537561</v>
      </c>
      <c r="D56" s="32">
        <v>188495106</v>
      </c>
      <c r="E56" s="78"/>
      <c r="F56" s="31">
        <v>0</v>
      </c>
      <c r="G56" s="31">
        <v>0</v>
      </c>
    </row>
    <row r="57" spans="2:9" x14ac:dyDescent="0.2">
      <c r="B57" s="76" t="s">
        <v>66</v>
      </c>
      <c r="C57" s="16">
        <v>0</v>
      </c>
      <c r="D57" s="32">
        <v>0</v>
      </c>
      <c r="E57" s="81" t="s">
        <v>67</v>
      </c>
      <c r="F57" s="16"/>
      <c r="G57" s="113"/>
    </row>
    <row r="58" spans="2:9" x14ac:dyDescent="0.2">
      <c r="B58" s="76" t="s">
        <v>68</v>
      </c>
      <c r="C58" s="16">
        <v>0</v>
      </c>
      <c r="D58" s="16">
        <v>0</v>
      </c>
      <c r="E58" s="78" t="s">
        <v>69</v>
      </c>
      <c r="F58" s="16">
        <v>0</v>
      </c>
      <c r="G58" s="113">
        <v>0</v>
      </c>
      <c r="I58" s="87"/>
    </row>
    <row r="59" spans="2:9" x14ac:dyDescent="0.2">
      <c r="B59" s="76" t="s">
        <v>70</v>
      </c>
      <c r="C59" s="16"/>
      <c r="D59" s="16"/>
      <c r="E59" s="78" t="s">
        <v>71</v>
      </c>
      <c r="F59" s="16">
        <v>0</v>
      </c>
      <c r="G59" s="113">
        <v>0</v>
      </c>
    </row>
    <row r="60" spans="2:9" x14ac:dyDescent="0.2">
      <c r="B60" s="76" t="s">
        <v>72</v>
      </c>
      <c r="C60" s="16">
        <v>0</v>
      </c>
      <c r="D60" s="16">
        <v>0</v>
      </c>
      <c r="E60" s="78" t="s">
        <v>73</v>
      </c>
      <c r="F60" s="16">
        <v>0</v>
      </c>
      <c r="G60" s="113">
        <v>0</v>
      </c>
    </row>
    <row r="61" spans="2:9" x14ac:dyDescent="0.2">
      <c r="B61" s="76" t="s">
        <v>74</v>
      </c>
      <c r="C61" s="16">
        <v>0</v>
      </c>
      <c r="D61" s="16">
        <v>0</v>
      </c>
      <c r="E61" s="78"/>
      <c r="F61" s="16"/>
      <c r="G61" s="113"/>
    </row>
    <row r="62" spans="2:9" x14ac:dyDescent="0.2">
      <c r="B62" s="76"/>
      <c r="C62" s="16"/>
      <c r="D62" s="16"/>
      <c r="E62" s="717" t="s">
        <v>75</v>
      </c>
      <c r="F62" s="16"/>
      <c r="G62" s="113"/>
    </row>
    <row r="63" spans="2:9" x14ac:dyDescent="0.2">
      <c r="B63" s="76"/>
      <c r="C63" s="16"/>
      <c r="D63" s="16"/>
      <c r="E63" s="110" t="s">
        <v>76</v>
      </c>
      <c r="F63" s="16"/>
      <c r="G63" s="16"/>
    </row>
    <row r="64" spans="2:9" x14ac:dyDescent="0.2">
      <c r="B64" s="76"/>
      <c r="C64" s="16"/>
      <c r="D64" s="16"/>
      <c r="E64" s="78"/>
      <c r="F64" s="31">
        <v>0</v>
      </c>
      <c r="G64" s="31">
        <v>0</v>
      </c>
    </row>
    <row r="65" spans="2:9" x14ac:dyDescent="0.2">
      <c r="B65" s="76"/>
      <c r="C65" s="16"/>
      <c r="D65" s="83"/>
      <c r="E65" s="78"/>
      <c r="F65" s="16"/>
      <c r="G65" s="113"/>
    </row>
    <row r="66" spans="2:9" x14ac:dyDescent="0.2">
      <c r="B66" s="76"/>
      <c r="C66" s="31">
        <v>221850546</v>
      </c>
      <c r="D66" s="31">
        <v>392808091</v>
      </c>
      <c r="E66" s="89" t="s">
        <v>77</v>
      </c>
      <c r="F66" s="31">
        <v>0</v>
      </c>
      <c r="G66" s="31">
        <v>31005990</v>
      </c>
    </row>
    <row r="67" spans="2:9" x14ac:dyDescent="0.2">
      <c r="B67" s="112" t="s">
        <v>78</v>
      </c>
      <c r="C67" s="16"/>
      <c r="D67" s="16"/>
      <c r="E67" s="452"/>
      <c r="F67" s="16"/>
      <c r="G67" s="113"/>
    </row>
    <row r="68" spans="2:9" x14ac:dyDescent="0.2">
      <c r="B68" s="76" t="s">
        <v>79</v>
      </c>
      <c r="C68" s="16">
        <v>887149841</v>
      </c>
      <c r="D68" s="32">
        <v>822251295</v>
      </c>
      <c r="E68" s="78"/>
      <c r="F68" s="16"/>
      <c r="G68" s="113"/>
    </row>
    <row r="69" spans="2:9" x14ac:dyDescent="0.2">
      <c r="B69" s="76" t="s">
        <v>80</v>
      </c>
      <c r="C69" s="16">
        <v>-643538684</v>
      </c>
      <c r="D69" s="32">
        <v>-602633324</v>
      </c>
      <c r="E69" s="89" t="s">
        <v>81</v>
      </c>
      <c r="F69" s="31">
        <v>40138973523</v>
      </c>
      <c r="G69" s="31">
        <v>28734610633</v>
      </c>
      <c r="I69" s="87"/>
    </row>
    <row r="70" spans="2:9" x14ac:dyDescent="0.2">
      <c r="B70" s="76"/>
      <c r="C70" s="31">
        <v>243611157</v>
      </c>
      <c r="D70" s="31">
        <v>219617971</v>
      </c>
      <c r="E70" s="78"/>
      <c r="F70" s="16"/>
      <c r="G70" s="113"/>
    </row>
    <row r="71" spans="2:9" x14ac:dyDescent="0.2">
      <c r="B71" s="114" t="s">
        <v>82</v>
      </c>
      <c r="C71" s="16"/>
      <c r="D71" s="16"/>
      <c r="E71" s="88" t="s">
        <v>83</v>
      </c>
      <c r="F71" s="16"/>
      <c r="G71" s="113"/>
    </row>
    <row r="72" spans="2:9" x14ac:dyDescent="0.2">
      <c r="B72" s="76" t="s">
        <v>84</v>
      </c>
      <c r="C72" s="16">
        <v>0</v>
      </c>
      <c r="D72" s="16">
        <v>0</v>
      </c>
      <c r="E72" s="452"/>
      <c r="F72" s="16"/>
      <c r="G72" s="113"/>
    </row>
    <row r="73" spans="2:9" x14ac:dyDescent="0.2">
      <c r="B73" s="76" t="s">
        <v>85</v>
      </c>
      <c r="C73" s="16">
        <v>0</v>
      </c>
      <c r="D73" s="16">
        <v>0</v>
      </c>
      <c r="E73" s="78"/>
      <c r="F73" s="16"/>
      <c r="G73" s="113"/>
    </row>
    <row r="74" spans="2:9" x14ac:dyDescent="0.2">
      <c r="B74" s="76" t="s">
        <v>86</v>
      </c>
      <c r="C74" s="16">
        <v>836893621</v>
      </c>
      <c r="D74" s="32">
        <v>782803734</v>
      </c>
      <c r="E74" s="78" t="s">
        <v>87</v>
      </c>
      <c r="F74" s="16"/>
      <c r="G74" s="113"/>
    </row>
    <row r="75" spans="2:9" x14ac:dyDescent="0.2">
      <c r="B75" s="76" t="s">
        <v>88</v>
      </c>
      <c r="C75" s="16">
        <v>-677908988</v>
      </c>
      <c r="D75" s="32">
        <v>-611387522</v>
      </c>
      <c r="E75" s="78" t="s">
        <v>89</v>
      </c>
      <c r="F75" s="31">
        <v>9427240838</v>
      </c>
      <c r="G75" s="104">
        <v>7590060392</v>
      </c>
      <c r="H75" s="87"/>
    </row>
    <row r="76" spans="2:9" x14ac:dyDescent="0.2">
      <c r="B76" s="76"/>
      <c r="C76" s="31">
        <v>158984633</v>
      </c>
      <c r="D76" s="31">
        <v>171416212</v>
      </c>
      <c r="E76" s="78"/>
      <c r="F76" s="16"/>
      <c r="G76" s="113"/>
    </row>
    <row r="77" spans="2:9" x14ac:dyDescent="0.2">
      <c r="B77" s="117" t="s">
        <v>90</v>
      </c>
      <c r="C77" s="16">
        <v>0</v>
      </c>
      <c r="D77" s="16">
        <v>0</v>
      </c>
      <c r="E77" s="78"/>
      <c r="F77" s="16"/>
      <c r="G77" s="113"/>
    </row>
    <row r="78" spans="2:9" x14ac:dyDescent="0.2">
      <c r="B78" s="76" t="s">
        <v>91</v>
      </c>
      <c r="C78" s="16">
        <v>40095009</v>
      </c>
      <c r="D78" s="32">
        <v>109901675</v>
      </c>
      <c r="E78" s="78"/>
      <c r="F78" s="16"/>
      <c r="G78" s="113"/>
      <c r="H78" s="87"/>
    </row>
    <row r="79" spans="2:9" x14ac:dyDescent="0.2">
      <c r="B79" s="76"/>
      <c r="C79" s="31">
        <v>40095009</v>
      </c>
      <c r="D79" s="31">
        <v>109901675</v>
      </c>
      <c r="E79" s="78"/>
      <c r="F79" s="16"/>
      <c r="G79" s="113"/>
      <c r="H79" s="87"/>
    </row>
    <row r="80" spans="2:9" x14ac:dyDescent="0.2">
      <c r="B80" s="76"/>
      <c r="C80" s="90"/>
      <c r="D80" s="90"/>
      <c r="E80" s="78"/>
      <c r="F80" s="16"/>
      <c r="G80" s="113"/>
    </row>
    <row r="81" spans="2:9" x14ac:dyDescent="0.2">
      <c r="B81" s="114" t="s">
        <v>92</v>
      </c>
      <c r="C81" s="90"/>
      <c r="D81" s="90"/>
      <c r="E81" s="78"/>
      <c r="F81" s="16"/>
      <c r="G81" s="113"/>
    </row>
    <row r="82" spans="2:9" x14ac:dyDescent="0.2">
      <c r="B82" s="76" t="s">
        <v>76</v>
      </c>
      <c r="C82" s="99">
        <v>0</v>
      </c>
      <c r="D82" s="16">
        <v>0</v>
      </c>
      <c r="E82" s="78"/>
      <c r="F82" s="16"/>
      <c r="G82" s="113"/>
    </row>
    <row r="83" spans="2:9" x14ac:dyDescent="0.2">
      <c r="B83" s="76"/>
      <c r="C83" s="99"/>
      <c r="D83" s="16"/>
      <c r="E83" s="78"/>
      <c r="F83" s="16"/>
      <c r="G83" s="113"/>
    </row>
    <row r="84" spans="2:9" x14ac:dyDescent="0.2">
      <c r="B84" s="117"/>
      <c r="C84" s="16"/>
      <c r="D84" s="16"/>
      <c r="E84" s="78"/>
      <c r="F84" s="16"/>
      <c r="G84" s="113"/>
    </row>
    <row r="85" spans="2:9" x14ac:dyDescent="0.2">
      <c r="B85" s="118" t="s">
        <v>93</v>
      </c>
      <c r="C85" s="31">
        <v>12046554581</v>
      </c>
      <c r="D85" s="31">
        <v>9712525136</v>
      </c>
      <c r="E85" s="78"/>
      <c r="F85" s="16"/>
      <c r="G85" s="113"/>
    </row>
    <row r="86" spans="2:9" x14ac:dyDescent="0.2">
      <c r="B86" s="76"/>
      <c r="C86" s="16"/>
      <c r="D86" s="16"/>
      <c r="E86" s="91"/>
      <c r="F86" s="16"/>
      <c r="G86" s="113"/>
    </row>
    <row r="87" spans="2:9" x14ac:dyDescent="0.2">
      <c r="B87" s="117"/>
      <c r="C87" s="16"/>
      <c r="D87" s="16"/>
      <c r="E87" s="92"/>
      <c r="F87" s="16"/>
      <c r="G87" s="113"/>
    </row>
    <row r="88" spans="2:9" ht="13.5" thickBot="1" x14ac:dyDescent="0.25">
      <c r="B88" s="117"/>
      <c r="C88" s="16"/>
      <c r="D88" s="16"/>
      <c r="E88" s="78"/>
      <c r="F88" s="16"/>
      <c r="G88" s="113"/>
    </row>
    <row r="89" spans="2:9" ht="13.5" thickBot="1" x14ac:dyDescent="0.25">
      <c r="B89" s="449" t="s">
        <v>94</v>
      </c>
      <c r="C89" s="550">
        <v>49566214359</v>
      </c>
      <c r="D89" s="550">
        <v>36324671024</v>
      </c>
      <c r="E89" s="455" t="s">
        <v>95</v>
      </c>
      <c r="F89" s="551">
        <v>49566214359</v>
      </c>
      <c r="G89" s="552">
        <v>36324671024</v>
      </c>
      <c r="H89" s="87"/>
      <c r="I89" s="87"/>
    </row>
    <row r="90" spans="2:9" x14ac:dyDescent="0.2">
      <c r="B90" s="93" t="s">
        <v>96</v>
      </c>
      <c r="C90" s="94"/>
      <c r="D90" s="94"/>
      <c r="E90" s="94"/>
      <c r="F90" s="94"/>
      <c r="G90" s="94"/>
      <c r="H90" s="108"/>
      <c r="I90" s="87"/>
    </row>
    <row r="91" spans="2:9" ht="13.5" thickBot="1" x14ac:dyDescent="0.25">
      <c r="B91" s="95"/>
      <c r="C91" s="94"/>
      <c r="D91" s="94"/>
      <c r="E91" s="96"/>
      <c r="F91" s="94"/>
      <c r="G91" s="94"/>
      <c r="I91" s="87"/>
    </row>
    <row r="92" spans="2:9" x14ac:dyDescent="0.2">
      <c r="B92" s="756" t="s">
        <v>97</v>
      </c>
      <c r="C92" s="758" t="s">
        <v>2</v>
      </c>
      <c r="D92" s="758" t="s">
        <v>3</v>
      </c>
      <c r="E92" s="760" t="s">
        <v>97</v>
      </c>
      <c r="F92" s="758" t="s">
        <v>2</v>
      </c>
      <c r="G92" s="750" t="s">
        <v>3</v>
      </c>
    </row>
    <row r="93" spans="2:9" ht="13.5" thickBot="1" x14ac:dyDescent="0.25">
      <c r="B93" s="757"/>
      <c r="C93" s="759"/>
      <c r="D93" s="759"/>
      <c r="E93" s="761"/>
      <c r="F93" s="759"/>
      <c r="G93" s="751"/>
    </row>
    <row r="94" spans="2:9" x14ac:dyDescent="0.2">
      <c r="B94" s="326" t="s">
        <v>98</v>
      </c>
      <c r="C94" s="16">
        <v>131912646083</v>
      </c>
      <c r="D94" s="16">
        <v>76093842450</v>
      </c>
      <c r="E94" s="24" t="s">
        <v>99</v>
      </c>
      <c r="F94" s="16">
        <v>131912646083</v>
      </c>
      <c r="G94" s="19">
        <v>76093842450</v>
      </c>
      <c r="H94" s="87"/>
    </row>
    <row r="95" spans="2:9" ht="13.5" thickBot="1" x14ac:dyDescent="0.25">
      <c r="B95" s="121" t="s">
        <v>100</v>
      </c>
      <c r="C95" s="647"/>
      <c r="D95" s="647"/>
      <c r="E95" s="648" t="s">
        <v>101</v>
      </c>
      <c r="F95" s="647"/>
      <c r="G95" s="649"/>
    </row>
    <row r="96" spans="2:9" s="78" customFormat="1" x14ac:dyDescent="0.2">
      <c r="C96" s="99"/>
      <c r="D96" s="99"/>
      <c r="F96" s="99"/>
      <c r="G96" s="99"/>
    </row>
    <row r="97" spans="2:8" s="78" customFormat="1" x14ac:dyDescent="0.2">
      <c r="C97" s="99"/>
      <c r="D97" s="99"/>
      <c r="F97" s="99"/>
      <c r="G97" s="99"/>
      <c r="H97" s="99"/>
    </row>
    <row r="98" spans="2:8" s="78" customFormat="1" x14ac:dyDescent="0.2">
      <c r="C98" s="99"/>
      <c r="D98" s="99"/>
      <c r="F98" s="99"/>
      <c r="G98" s="99"/>
      <c r="H98" s="99"/>
    </row>
    <row r="99" spans="2:8" s="78" customFormat="1" x14ac:dyDescent="0.2">
      <c r="C99" s="718"/>
      <c r="D99" s="99"/>
      <c r="F99" s="99"/>
      <c r="G99" s="99"/>
    </row>
    <row r="100" spans="2:8" s="78" customFormat="1" x14ac:dyDescent="0.2">
      <c r="B100" s="100"/>
      <c r="C100" s="99"/>
      <c r="D100" s="99"/>
      <c r="F100" s="100"/>
      <c r="G100" s="99"/>
    </row>
    <row r="101" spans="2:8" s="78" customFormat="1" x14ac:dyDescent="0.2">
      <c r="B101" s="102"/>
      <c r="C101" s="719"/>
      <c r="D101" s="719"/>
      <c r="E101" s="101"/>
      <c r="F101" s="101"/>
      <c r="G101" s="101"/>
    </row>
    <row r="107" spans="2:8" x14ac:dyDescent="0.2">
      <c r="C107" s="720"/>
    </row>
  </sheetData>
  <mergeCells count="12">
    <mergeCell ref="G92:G93"/>
    <mergeCell ref="B1:G1"/>
    <mergeCell ref="B4:G4"/>
    <mergeCell ref="B6:G6"/>
    <mergeCell ref="B7:G7"/>
    <mergeCell ref="B17:B18"/>
    <mergeCell ref="E20:E21"/>
    <mergeCell ref="B92:B93"/>
    <mergeCell ref="F92:F93"/>
    <mergeCell ref="C92:C93"/>
    <mergeCell ref="D92:D93"/>
    <mergeCell ref="E92:E93"/>
  </mergeCells>
  <pageMargins left="0.7" right="0.7" top="0.75" bottom="0.75" header="0.3" footer="0.3"/>
  <pageSetup paperSize="9" scale="51"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79FF0-1171-4767-8E51-E7BD6FC0B76B}">
  <dimension ref="B1:H86"/>
  <sheetViews>
    <sheetView showGridLines="0" workbookViewId="0">
      <selection activeCell="F85" sqref="F85"/>
    </sheetView>
  </sheetViews>
  <sheetFormatPr baseColWidth="10" defaultRowHeight="14.25" x14ac:dyDescent="0.2"/>
  <cols>
    <col min="1" max="1" width="9.5703125" style="72" customWidth="1"/>
    <col min="2" max="2" width="72.42578125" style="72" customWidth="1"/>
    <col min="3" max="3" width="19.28515625" style="72" customWidth="1"/>
    <col min="4" max="4" width="21" style="138" customWidth="1"/>
    <col min="5" max="5" width="14.140625" style="27" bestFit="1" customWidth="1"/>
    <col min="6" max="6" width="18.5703125" style="27" bestFit="1" customWidth="1"/>
    <col min="7" max="7" width="11.140625" style="27" bestFit="1" customWidth="1"/>
    <col min="8" max="8" width="13.85546875" style="72" hidden="1" customWidth="1"/>
    <col min="9" max="256" width="11.42578125" style="72"/>
    <col min="257" max="257" width="72.42578125" style="72" customWidth="1"/>
    <col min="258" max="258" width="19.28515625" style="72" customWidth="1"/>
    <col min="259" max="259" width="21" style="72" customWidth="1"/>
    <col min="260" max="260" width="11.7109375" style="72" bestFit="1" customWidth="1"/>
    <col min="261" max="261" width="18.5703125" style="72" bestFit="1" customWidth="1"/>
    <col min="262" max="262" width="14.42578125" style="72" bestFit="1" customWidth="1"/>
    <col min="263" max="263" width="11.140625" style="72" bestFit="1" customWidth="1"/>
    <col min="264" max="264" width="0" style="72" hidden="1" customWidth="1"/>
    <col min="265" max="512" width="11.42578125" style="72"/>
    <col min="513" max="513" width="72.42578125" style="72" customWidth="1"/>
    <col min="514" max="514" width="19.28515625" style="72" customWidth="1"/>
    <col min="515" max="515" width="21" style="72" customWidth="1"/>
    <col min="516" max="516" width="11.7109375" style="72" bestFit="1" customWidth="1"/>
    <col min="517" max="517" width="18.5703125" style="72" bestFit="1" customWidth="1"/>
    <col min="518" max="518" width="14.42578125" style="72" bestFit="1" customWidth="1"/>
    <col min="519" max="519" width="11.140625" style="72" bestFit="1" customWidth="1"/>
    <col min="520" max="520" width="0" style="72" hidden="1" customWidth="1"/>
    <col min="521" max="768" width="11.42578125" style="72"/>
    <col min="769" max="769" width="72.42578125" style="72" customWidth="1"/>
    <col min="770" max="770" width="19.28515625" style="72" customWidth="1"/>
    <col min="771" max="771" width="21" style="72" customWidth="1"/>
    <col min="772" max="772" width="11.7109375" style="72" bestFit="1" customWidth="1"/>
    <col min="773" max="773" width="18.5703125" style="72" bestFit="1" customWidth="1"/>
    <col min="774" max="774" width="14.42578125" style="72" bestFit="1" customWidth="1"/>
    <col min="775" max="775" width="11.140625" style="72" bestFit="1" customWidth="1"/>
    <col min="776" max="776" width="0" style="72" hidden="1" customWidth="1"/>
    <col min="777" max="1024" width="11.42578125" style="72"/>
    <col min="1025" max="1025" width="72.42578125" style="72" customWidth="1"/>
    <col min="1026" max="1026" width="19.28515625" style="72" customWidth="1"/>
    <col min="1027" max="1027" width="21" style="72" customWidth="1"/>
    <col min="1028" max="1028" width="11.7109375" style="72" bestFit="1" customWidth="1"/>
    <col min="1029" max="1029" width="18.5703125" style="72" bestFit="1" customWidth="1"/>
    <col min="1030" max="1030" width="14.42578125" style="72" bestFit="1" customWidth="1"/>
    <col min="1031" max="1031" width="11.140625" style="72" bestFit="1" customWidth="1"/>
    <col min="1032" max="1032" width="0" style="72" hidden="1" customWidth="1"/>
    <col min="1033" max="1280" width="11.42578125" style="72"/>
    <col min="1281" max="1281" width="72.42578125" style="72" customWidth="1"/>
    <col min="1282" max="1282" width="19.28515625" style="72" customWidth="1"/>
    <col min="1283" max="1283" width="21" style="72" customWidth="1"/>
    <col min="1284" max="1284" width="11.7109375" style="72" bestFit="1" customWidth="1"/>
    <col min="1285" max="1285" width="18.5703125" style="72" bestFit="1" customWidth="1"/>
    <col min="1286" max="1286" width="14.42578125" style="72" bestFit="1" customWidth="1"/>
    <col min="1287" max="1287" width="11.140625" style="72" bestFit="1" customWidth="1"/>
    <col min="1288" max="1288" width="0" style="72" hidden="1" customWidth="1"/>
    <col min="1289" max="1536" width="11.42578125" style="72"/>
    <col min="1537" max="1537" width="72.42578125" style="72" customWidth="1"/>
    <col min="1538" max="1538" width="19.28515625" style="72" customWidth="1"/>
    <col min="1539" max="1539" width="21" style="72" customWidth="1"/>
    <col min="1540" max="1540" width="11.7109375" style="72" bestFit="1" customWidth="1"/>
    <col min="1541" max="1541" width="18.5703125" style="72" bestFit="1" customWidth="1"/>
    <col min="1542" max="1542" width="14.42578125" style="72" bestFit="1" customWidth="1"/>
    <col min="1543" max="1543" width="11.140625" style="72" bestFit="1" customWidth="1"/>
    <col min="1544" max="1544" width="0" style="72" hidden="1" customWidth="1"/>
    <col min="1545" max="1792" width="11.42578125" style="72"/>
    <col min="1793" max="1793" width="72.42578125" style="72" customWidth="1"/>
    <col min="1794" max="1794" width="19.28515625" style="72" customWidth="1"/>
    <col min="1795" max="1795" width="21" style="72" customWidth="1"/>
    <col min="1796" max="1796" width="11.7109375" style="72" bestFit="1" customWidth="1"/>
    <col min="1797" max="1797" width="18.5703125" style="72" bestFit="1" customWidth="1"/>
    <col min="1798" max="1798" width="14.42578125" style="72" bestFit="1" customWidth="1"/>
    <col min="1799" max="1799" width="11.140625" style="72" bestFit="1" customWidth="1"/>
    <col min="1800" max="1800" width="0" style="72" hidden="1" customWidth="1"/>
    <col min="1801" max="2048" width="11.42578125" style="72"/>
    <col min="2049" max="2049" width="72.42578125" style="72" customWidth="1"/>
    <col min="2050" max="2050" width="19.28515625" style="72" customWidth="1"/>
    <col min="2051" max="2051" width="21" style="72" customWidth="1"/>
    <col min="2052" max="2052" width="11.7109375" style="72" bestFit="1" customWidth="1"/>
    <col min="2053" max="2053" width="18.5703125" style="72" bestFit="1" customWidth="1"/>
    <col min="2054" max="2054" width="14.42578125" style="72" bestFit="1" customWidth="1"/>
    <col min="2055" max="2055" width="11.140625" style="72" bestFit="1" customWidth="1"/>
    <col min="2056" max="2056" width="0" style="72" hidden="1" customWidth="1"/>
    <col min="2057" max="2304" width="11.42578125" style="72"/>
    <col min="2305" max="2305" width="72.42578125" style="72" customWidth="1"/>
    <col min="2306" max="2306" width="19.28515625" style="72" customWidth="1"/>
    <col min="2307" max="2307" width="21" style="72" customWidth="1"/>
    <col min="2308" max="2308" width="11.7109375" style="72" bestFit="1" customWidth="1"/>
    <col min="2309" max="2309" width="18.5703125" style="72" bestFit="1" customWidth="1"/>
    <col min="2310" max="2310" width="14.42578125" style="72" bestFit="1" customWidth="1"/>
    <col min="2311" max="2311" width="11.140625" style="72" bestFit="1" customWidth="1"/>
    <col min="2312" max="2312" width="0" style="72" hidden="1" customWidth="1"/>
    <col min="2313" max="2560" width="11.42578125" style="72"/>
    <col min="2561" max="2561" width="72.42578125" style="72" customWidth="1"/>
    <col min="2562" max="2562" width="19.28515625" style="72" customWidth="1"/>
    <col min="2563" max="2563" width="21" style="72" customWidth="1"/>
    <col min="2564" max="2564" width="11.7109375" style="72" bestFit="1" customWidth="1"/>
    <col min="2565" max="2565" width="18.5703125" style="72" bestFit="1" customWidth="1"/>
    <col min="2566" max="2566" width="14.42578125" style="72" bestFit="1" customWidth="1"/>
    <col min="2567" max="2567" width="11.140625" style="72" bestFit="1" customWidth="1"/>
    <col min="2568" max="2568" width="0" style="72" hidden="1" customWidth="1"/>
    <col min="2569" max="2816" width="11.42578125" style="72"/>
    <col min="2817" max="2817" width="72.42578125" style="72" customWidth="1"/>
    <col min="2818" max="2818" width="19.28515625" style="72" customWidth="1"/>
    <col min="2819" max="2819" width="21" style="72" customWidth="1"/>
    <col min="2820" max="2820" width="11.7109375" style="72" bestFit="1" customWidth="1"/>
    <col min="2821" max="2821" width="18.5703125" style="72" bestFit="1" customWidth="1"/>
    <col min="2822" max="2822" width="14.42578125" style="72" bestFit="1" customWidth="1"/>
    <col min="2823" max="2823" width="11.140625" style="72" bestFit="1" customWidth="1"/>
    <col min="2824" max="2824" width="0" style="72" hidden="1" customWidth="1"/>
    <col min="2825" max="3072" width="11.42578125" style="72"/>
    <col min="3073" max="3073" width="72.42578125" style="72" customWidth="1"/>
    <col min="3074" max="3074" width="19.28515625" style="72" customWidth="1"/>
    <col min="3075" max="3075" width="21" style="72" customWidth="1"/>
    <col min="3076" max="3076" width="11.7109375" style="72" bestFit="1" customWidth="1"/>
    <col min="3077" max="3077" width="18.5703125" style="72" bestFit="1" customWidth="1"/>
    <col min="3078" max="3078" width="14.42578125" style="72" bestFit="1" customWidth="1"/>
    <col min="3079" max="3079" width="11.140625" style="72" bestFit="1" customWidth="1"/>
    <col min="3080" max="3080" width="0" style="72" hidden="1" customWidth="1"/>
    <col min="3081" max="3328" width="11.42578125" style="72"/>
    <col min="3329" max="3329" width="72.42578125" style="72" customWidth="1"/>
    <col min="3330" max="3330" width="19.28515625" style="72" customWidth="1"/>
    <col min="3331" max="3331" width="21" style="72" customWidth="1"/>
    <col min="3332" max="3332" width="11.7109375" style="72" bestFit="1" customWidth="1"/>
    <col min="3333" max="3333" width="18.5703125" style="72" bestFit="1" customWidth="1"/>
    <col min="3334" max="3334" width="14.42578125" style="72" bestFit="1" customWidth="1"/>
    <col min="3335" max="3335" width="11.140625" style="72" bestFit="1" customWidth="1"/>
    <col min="3336" max="3336" width="0" style="72" hidden="1" customWidth="1"/>
    <col min="3337" max="3584" width="11.42578125" style="72"/>
    <col min="3585" max="3585" width="72.42578125" style="72" customWidth="1"/>
    <col min="3586" max="3586" width="19.28515625" style="72" customWidth="1"/>
    <col min="3587" max="3587" width="21" style="72" customWidth="1"/>
    <col min="3588" max="3588" width="11.7109375" style="72" bestFit="1" customWidth="1"/>
    <col min="3589" max="3589" width="18.5703125" style="72" bestFit="1" customWidth="1"/>
    <col min="3590" max="3590" width="14.42578125" style="72" bestFit="1" customWidth="1"/>
    <col min="3591" max="3591" width="11.140625" style="72" bestFit="1" customWidth="1"/>
    <col min="3592" max="3592" width="0" style="72" hidden="1" customWidth="1"/>
    <col min="3593" max="3840" width="11.42578125" style="72"/>
    <col min="3841" max="3841" width="72.42578125" style="72" customWidth="1"/>
    <col min="3842" max="3842" width="19.28515625" style="72" customWidth="1"/>
    <col min="3843" max="3843" width="21" style="72" customWidth="1"/>
    <col min="3844" max="3844" width="11.7109375" style="72" bestFit="1" customWidth="1"/>
    <col min="3845" max="3845" width="18.5703125" style="72" bestFit="1" customWidth="1"/>
    <col min="3846" max="3846" width="14.42578125" style="72" bestFit="1" customWidth="1"/>
    <col min="3847" max="3847" width="11.140625" style="72" bestFit="1" customWidth="1"/>
    <col min="3848" max="3848" width="0" style="72" hidden="1" customWidth="1"/>
    <col min="3849" max="4096" width="11.42578125" style="72"/>
    <col min="4097" max="4097" width="72.42578125" style="72" customWidth="1"/>
    <col min="4098" max="4098" width="19.28515625" style="72" customWidth="1"/>
    <col min="4099" max="4099" width="21" style="72" customWidth="1"/>
    <col min="4100" max="4100" width="11.7109375" style="72" bestFit="1" customWidth="1"/>
    <col min="4101" max="4101" width="18.5703125" style="72" bestFit="1" customWidth="1"/>
    <col min="4102" max="4102" width="14.42578125" style="72" bestFit="1" customWidth="1"/>
    <col min="4103" max="4103" width="11.140625" style="72" bestFit="1" customWidth="1"/>
    <col min="4104" max="4104" width="0" style="72" hidden="1" customWidth="1"/>
    <col min="4105" max="4352" width="11.42578125" style="72"/>
    <col min="4353" max="4353" width="72.42578125" style="72" customWidth="1"/>
    <col min="4354" max="4354" width="19.28515625" style="72" customWidth="1"/>
    <col min="4355" max="4355" width="21" style="72" customWidth="1"/>
    <col min="4356" max="4356" width="11.7109375" style="72" bestFit="1" customWidth="1"/>
    <col min="4357" max="4357" width="18.5703125" style="72" bestFit="1" customWidth="1"/>
    <col min="4358" max="4358" width="14.42578125" style="72" bestFit="1" customWidth="1"/>
    <col min="4359" max="4359" width="11.140625" style="72" bestFit="1" customWidth="1"/>
    <col min="4360" max="4360" width="0" style="72" hidden="1" customWidth="1"/>
    <col min="4361" max="4608" width="11.42578125" style="72"/>
    <col min="4609" max="4609" width="72.42578125" style="72" customWidth="1"/>
    <col min="4610" max="4610" width="19.28515625" style="72" customWidth="1"/>
    <col min="4611" max="4611" width="21" style="72" customWidth="1"/>
    <col min="4612" max="4612" width="11.7109375" style="72" bestFit="1" customWidth="1"/>
    <col min="4613" max="4613" width="18.5703125" style="72" bestFit="1" customWidth="1"/>
    <col min="4614" max="4614" width="14.42578125" style="72" bestFit="1" customWidth="1"/>
    <col min="4615" max="4615" width="11.140625" style="72" bestFit="1" customWidth="1"/>
    <col min="4616" max="4616" width="0" style="72" hidden="1" customWidth="1"/>
    <col min="4617" max="4864" width="11.42578125" style="72"/>
    <col min="4865" max="4865" width="72.42578125" style="72" customWidth="1"/>
    <col min="4866" max="4866" width="19.28515625" style="72" customWidth="1"/>
    <col min="4867" max="4867" width="21" style="72" customWidth="1"/>
    <col min="4868" max="4868" width="11.7109375" style="72" bestFit="1" customWidth="1"/>
    <col min="4869" max="4869" width="18.5703125" style="72" bestFit="1" customWidth="1"/>
    <col min="4870" max="4870" width="14.42578125" style="72" bestFit="1" customWidth="1"/>
    <col min="4871" max="4871" width="11.140625" style="72" bestFit="1" customWidth="1"/>
    <col min="4872" max="4872" width="0" style="72" hidden="1" customWidth="1"/>
    <col min="4873" max="5120" width="11.42578125" style="72"/>
    <col min="5121" max="5121" width="72.42578125" style="72" customWidth="1"/>
    <col min="5122" max="5122" width="19.28515625" style="72" customWidth="1"/>
    <col min="5123" max="5123" width="21" style="72" customWidth="1"/>
    <col min="5124" max="5124" width="11.7109375" style="72" bestFit="1" customWidth="1"/>
    <col min="5125" max="5125" width="18.5703125" style="72" bestFit="1" customWidth="1"/>
    <col min="5126" max="5126" width="14.42578125" style="72" bestFit="1" customWidth="1"/>
    <col min="5127" max="5127" width="11.140625" style="72" bestFit="1" customWidth="1"/>
    <col min="5128" max="5128" width="0" style="72" hidden="1" customWidth="1"/>
    <col min="5129" max="5376" width="11.42578125" style="72"/>
    <col min="5377" max="5377" width="72.42578125" style="72" customWidth="1"/>
    <col min="5378" max="5378" width="19.28515625" style="72" customWidth="1"/>
    <col min="5379" max="5379" width="21" style="72" customWidth="1"/>
    <col min="5380" max="5380" width="11.7109375" style="72" bestFit="1" customWidth="1"/>
    <col min="5381" max="5381" width="18.5703125" style="72" bestFit="1" customWidth="1"/>
    <col min="5382" max="5382" width="14.42578125" style="72" bestFit="1" customWidth="1"/>
    <col min="5383" max="5383" width="11.140625" style="72" bestFit="1" customWidth="1"/>
    <col min="5384" max="5384" width="0" style="72" hidden="1" customWidth="1"/>
    <col min="5385" max="5632" width="11.42578125" style="72"/>
    <col min="5633" max="5633" width="72.42578125" style="72" customWidth="1"/>
    <col min="5634" max="5634" width="19.28515625" style="72" customWidth="1"/>
    <col min="5635" max="5635" width="21" style="72" customWidth="1"/>
    <col min="5636" max="5636" width="11.7109375" style="72" bestFit="1" customWidth="1"/>
    <col min="5637" max="5637" width="18.5703125" style="72" bestFit="1" customWidth="1"/>
    <col min="5638" max="5638" width="14.42578125" style="72" bestFit="1" customWidth="1"/>
    <col min="5639" max="5639" width="11.140625" style="72" bestFit="1" customWidth="1"/>
    <col min="5640" max="5640" width="0" style="72" hidden="1" customWidth="1"/>
    <col min="5641" max="5888" width="11.42578125" style="72"/>
    <col min="5889" max="5889" width="72.42578125" style="72" customWidth="1"/>
    <col min="5890" max="5890" width="19.28515625" style="72" customWidth="1"/>
    <col min="5891" max="5891" width="21" style="72" customWidth="1"/>
    <col min="5892" max="5892" width="11.7109375" style="72" bestFit="1" customWidth="1"/>
    <col min="5893" max="5893" width="18.5703125" style="72" bestFit="1" customWidth="1"/>
    <col min="5894" max="5894" width="14.42578125" style="72" bestFit="1" customWidth="1"/>
    <col min="5895" max="5895" width="11.140625" style="72" bestFit="1" customWidth="1"/>
    <col min="5896" max="5896" width="0" style="72" hidden="1" customWidth="1"/>
    <col min="5897" max="6144" width="11.42578125" style="72"/>
    <col min="6145" max="6145" width="72.42578125" style="72" customWidth="1"/>
    <col min="6146" max="6146" width="19.28515625" style="72" customWidth="1"/>
    <col min="6147" max="6147" width="21" style="72" customWidth="1"/>
    <col min="6148" max="6148" width="11.7109375" style="72" bestFit="1" customWidth="1"/>
    <col min="6149" max="6149" width="18.5703125" style="72" bestFit="1" customWidth="1"/>
    <col min="6150" max="6150" width="14.42578125" style="72" bestFit="1" customWidth="1"/>
    <col min="6151" max="6151" width="11.140625" style="72" bestFit="1" customWidth="1"/>
    <col min="6152" max="6152" width="0" style="72" hidden="1" customWidth="1"/>
    <col min="6153" max="6400" width="11.42578125" style="72"/>
    <col min="6401" max="6401" width="72.42578125" style="72" customWidth="1"/>
    <col min="6402" max="6402" width="19.28515625" style="72" customWidth="1"/>
    <col min="6403" max="6403" width="21" style="72" customWidth="1"/>
    <col min="6404" max="6404" width="11.7109375" style="72" bestFit="1" customWidth="1"/>
    <col min="6405" max="6405" width="18.5703125" style="72" bestFit="1" customWidth="1"/>
    <col min="6406" max="6406" width="14.42578125" style="72" bestFit="1" customWidth="1"/>
    <col min="6407" max="6407" width="11.140625" style="72" bestFit="1" customWidth="1"/>
    <col min="6408" max="6408" width="0" style="72" hidden="1" customWidth="1"/>
    <col min="6409" max="6656" width="11.42578125" style="72"/>
    <col min="6657" max="6657" width="72.42578125" style="72" customWidth="1"/>
    <col min="6658" max="6658" width="19.28515625" style="72" customWidth="1"/>
    <col min="6659" max="6659" width="21" style="72" customWidth="1"/>
    <col min="6660" max="6660" width="11.7109375" style="72" bestFit="1" customWidth="1"/>
    <col min="6661" max="6661" width="18.5703125" style="72" bestFit="1" customWidth="1"/>
    <col min="6662" max="6662" width="14.42578125" style="72" bestFit="1" customWidth="1"/>
    <col min="6663" max="6663" width="11.140625" style="72" bestFit="1" customWidth="1"/>
    <col min="6664" max="6664" width="0" style="72" hidden="1" customWidth="1"/>
    <col min="6665" max="6912" width="11.42578125" style="72"/>
    <col min="6913" max="6913" width="72.42578125" style="72" customWidth="1"/>
    <col min="6914" max="6914" width="19.28515625" style="72" customWidth="1"/>
    <col min="6915" max="6915" width="21" style="72" customWidth="1"/>
    <col min="6916" max="6916" width="11.7109375" style="72" bestFit="1" customWidth="1"/>
    <col min="6917" max="6917" width="18.5703125" style="72" bestFit="1" customWidth="1"/>
    <col min="6918" max="6918" width="14.42578125" style="72" bestFit="1" customWidth="1"/>
    <col min="6919" max="6919" width="11.140625" style="72" bestFit="1" customWidth="1"/>
    <col min="6920" max="6920" width="0" style="72" hidden="1" customWidth="1"/>
    <col min="6921" max="7168" width="11.42578125" style="72"/>
    <col min="7169" max="7169" width="72.42578125" style="72" customWidth="1"/>
    <col min="7170" max="7170" width="19.28515625" style="72" customWidth="1"/>
    <col min="7171" max="7171" width="21" style="72" customWidth="1"/>
    <col min="7172" max="7172" width="11.7109375" style="72" bestFit="1" customWidth="1"/>
    <col min="7173" max="7173" width="18.5703125" style="72" bestFit="1" customWidth="1"/>
    <col min="7174" max="7174" width="14.42578125" style="72" bestFit="1" customWidth="1"/>
    <col min="7175" max="7175" width="11.140625" style="72" bestFit="1" customWidth="1"/>
    <col min="7176" max="7176" width="0" style="72" hidden="1" customWidth="1"/>
    <col min="7177" max="7424" width="11.42578125" style="72"/>
    <col min="7425" max="7425" width="72.42578125" style="72" customWidth="1"/>
    <col min="7426" max="7426" width="19.28515625" style="72" customWidth="1"/>
    <col min="7427" max="7427" width="21" style="72" customWidth="1"/>
    <col min="7428" max="7428" width="11.7109375" style="72" bestFit="1" customWidth="1"/>
    <col min="7429" max="7429" width="18.5703125" style="72" bestFit="1" customWidth="1"/>
    <col min="7430" max="7430" width="14.42578125" style="72" bestFit="1" customWidth="1"/>
    <col min="7431" max="7431" width="11.140625" style="72" bestFit="1" customWidth="1"/>
    <col min="7432" max="7432" width="0" style="72" hidden="1" customWidth="1"/>
    <col min="7433" max="7680" width="11.42578125" style="72"/>
    <col min="7681" max="7681" width="72.42578125" style="72" customWidth="1"/>
    <col min="7682" max="7682" width="19.28515625" style="72" customWidth="1"/>
    <col min="7683" max="7683" width="21" style="72" customWidth="1"/>
    <col min="7684" max="7684" width="11.7109375" style="72" bestFit="1" customWidth="1"/>
    <col min="7685" max="7685" width="18.5703125" style="72" bestFit="1" customWidth="1"/>
    <col min="7686" max="7686" width="14.42578125" style="72" bestFit="1" customWidth="1"/>
    <col min="7687" max="7687" width="11.140625" style="72" bestFit="1" customWidth="1"/>
    <col min="7688" max="7688" width="0" style="72" hidden="1" customWidth="1"/>
    <col min="7689" max="7936" width="11.42578125" style="72"/>
    <col min="7937" max="7937" width="72.42578125" style="72" customWidth="1"/>
    <col min="7938" max="7938" width="19.28515625" style="72" customWidth="1"/>
    <col min="7939" max="7939" width="21" style="72" customWidth="1"/>
    <col min="7940" max="7940" width="11.7109375" style="72" bestFit="1" customWidth="1"/>
    <col min="7941" max="7941" width="18.5703125" style="72" bestFit="1" customWidth="1"/>
    <col min="7942" max="7942" width="14.42578125" style="72" bestFit="1" customWidth="1"/>
    <col min="7943" max="7943" width="11.140625" style="72" bestFit="1" customWidth="1"/>
    <col min="7944" max="7944" width="0" style="72" hidden="1" customWidth="1"/>
    <col min="7945" max="8192" width="11.42578125" style="72"/>
    <col min="8193" max="8193" width="72.42578125" style="72" customWidth="1"/>
    <col min="8194" max="8194" width="19.28515625" style="72" customWidth="1"/>
    <col min="8195" max="8195" width="21" style="72" customWidth="1"/>
    <col min="8196" max="8196" width="11.7109375" style="72" bestFit="1" customWidth="1"/>
    <col min="8197" max="8197" width="18.5703125" style="72" bestFit="1" customWidth="1"/>
    <col min="8198" max="8198" width="14.42578125" style="72" bestFit="1" customWidth="1"/>
    <col min="8199" max="8199" width="11.140625" style="72" bestFit="1" customWidth="1"/>
    <col min="8200" max="8200" width="0" style="72" hidden="1" customWidth="1"/>
    <col min="8201" max="8448" width="11.42578125" style="72"/>
    <col min="8449" max="8449" width="72.42578125" style="72" customWidth="1"/>
    <col min="8450" max="8450" width="19.28515625" style="72" customWidth="1"/>
    <col min="8451" max="8451" width="21" style="72" customWidth="1"/>
    <col min="8452" max="8452" width="11.7109375" style="72" bestFit="1" customWidth="1"/>
    <col min="8453" max="8453" width="18.5703125" style="72" bestFit="1" customWidth="1"/>
    <col min="8454" max="8454" width="14.42578125" style="72" bestFit="1" customWidth="1"/>
    <col min="8455" max="8455" width="11.140625" style="72" bestFit="1" customWidth="1"/>
    <col min="8456" max="8456" width="0" style="72" hidden="1" customWidth="1"/>
    <col min="8457" max="8704" width="11.42578125" style="72"/>
    <col min="8705" max="8705" width="72.42578125" style="72" customWidth="1"/>
    <col min="8706" max="8706" width="19.28515625" style="72" customWidth="1"/>
    <col min="8707" max="8707" width="21" style="72" customWidth="1"/>
    <col min="8708" max="8708" width="11.7109375" style="72" bestFit="1" customWidth="1"/>
    <col min="8709" max="8709" width="18.5703125" style="72" bestFit="1" customWidth="1"/>
    <col min="8710" max="8710" width="14.42578125" style="72" bestFit="1" customWidth="1"/>
    <col min="8711" max="8711" width="11.140625" style="72" bestFit="1" customWidth="1"/>
    <col min="8712" max="8712" width="0" style="72" hidden="1" customWidth="1"/>
    <col min="8713" max="8960" width="11.42578125" style="72"/>
    <col min="8961" max="8961" width="72.42578125" style="72" customWidth="1"/>
    <col min="8962" max="8962" width="19.28515625" style="72" customWidth="1"/>
    <col min="8963" max="8963" width="21" style="72" customWidth="1"/>
    <col min="8964" max="8964" width="11.7109375" style="72" bestFit="1" customWidth="1"/>
    <col min="8965" max="8965" width="18.5703125" style="72" bestFit="1" customWidth="1"/>
    <col min="8966" max="8966" width="14.42578125" style="72" bestFit="1" customWidth="1"/>
    <col min="8967" max="8967" width="11.140625" style="72" bestFit="1" customWidth="1"/>
    <col min="8968" max="8968" width="0" style="72" hidden="1" customWidth="1"/>
    <col min="8969" max="9216" width="11.42578125" style="72"/>
    <col min="9217" max="9217" width="72.42578125" style="72" customWidth="1"/>
    <col min="9218" max="9218" width="19.28515625" style="72" customWidth="1"/>
    <col min="9219" max="9219" width="21" style="72" customWidth="1"/>
    <col min="9220" max="9220" width="11.7109375" style="72" bestFit="1" customWidth="1"/>
    <col min="9221" max="9221" width="18.5703125" style="72" bestFit="1" customWidth="1"/>
    <col min="9222" max="9222" width="14.42578125" style="72" bestFit="1" customWidth="1"/>
    <col min="9223" max="9223" width="11.140625" style="72" bestFit="1" customWidth="1"/>
    <col min="9224" max="9224" width="0" style="72" hidden="1" customWidth="1"/>
    <col min="9225" max="9472" width="11.42578125" style="72"/>
    <col min="9473" max="9473" width="72.42578125" style="72" customWidth="1"/>
    <col min="9474" max="9474" width="19.28515625" style="72" customWidth="1"/>
    <col min="9475" max="9475" width="21" style="72" customWidth="1"/>
    <col min="9476" max="9476" width="11.7109375" style="72" bestFit="1" customWidth="1"/>
    <col min="9477" max="9477" width="18.5703125" style="72" bestFit="1" customWidth="1"/>
    <col min="9478" max="9478" width="14.42578125" style="72" bestFit="1" customWidth="1"/>
    <col min="9479" max="9479" width="11.140625" style="72" bestFit="1" customWidth="1"/>
    <col min="9480" max="9480" width="0" style="72" hidden="1" customWidth="1"/>
    <col min="9481" max="9728" width="11.42578125" style="72"/>
    <col min="9729" max="9729" width="72.42578125" style="72" customWidth="1"/>
    <col min="9730" max="9730" width="19.28515625" style="72" customWidth="1"/>
    <col min="9731" max="9731" width="21" style="72" customWidth="1"/>
    <col min="9732" max="9732" width="11.7109375" style="72" bestFit="1" customWidth="1"/>
    <col min="9733" max="9733" width="18.5703125" style="72" bestFit="1" customWidth="1"/>
    <col min="9734" max="9734" width="14.42578125" style="72" bestFit="1" customWidth="1"/>
    <col min="9735" max="9735" width="11.140625" style="72" bestFit="1" customWidth="1"/>
    <col min="9736" max="9736" width="0" style="72" hidden="1" customWidth="1"/>
    <col min="9737" max="9984" width="11.42578125" style="72"/>
    <col min="9985" max="9985" width="72.42578125" style="72" customWidth="1"/>
    <col min="9986" max="9986" width="19.28515625" style="72" customWidth="1"/>
    <col min="9987" max="9987" width="21" style="72" customWidth="1"/>
    <col min="9988" max="9988" width="11.7109375" style="72" bestFit="1" customWidth="1"/>
    <col min="9989" max="9989" width="18.5703125" style="72" bestFit="1" customWidth="1"/>
    <col min="9990" max="9990" width="14.42578125" style="72" bestFit="1" customWidth="1"/>
    <col min="9991" max="9991" width="11.140625" style="72" bestFit="1" customWidth="1"/>
    <col min="9992" max="9992" width="0" style="72" hidden="1" customWidth="1"/>
    <col min="9993" max="10240" width="11.42578125" style="72"/>
    <col min="10241" max="10241" width="72.42578125" style="72" customWidth="1"/>
    <col min="10242" max="10242" width="19.28515625" style="72" customWidth="1"/>
    <col min="10243" max="10243" width="21" style="72" customWidth="1"/>
    <col min="10244" max="10244" width="11.7109375" style="72" bestFit="1" customWidth="1"/>
    <col min="10245" max="10245" width="18.5703125" style="72" bestFit="1" customWidth="1"/>
    <col min="10246" max="10246" width="14.42578125" style="72" bestFit="1" customWidth="1"/>
    <col min="10247" max="10247" width="11.140625" style="72" bestFit="1" customWidth="1"/>
    <col min="10248" max="10248" width="0" style="72" hidden="1" customWidth="1"/>
    <col min="10249" max="10496" width="11.42578125" style="72"/>
    <col min="10497" max="10497" width="72.42578125" style="72" customWidth="1"/>
    <col min="10498" max="10498" width="19.28515625" style="72" customWidth="1"/>
    <col min="10499" max="10499" width="21" style="72" customWidth="1"/>
    <col min="10500" max="10500" width="11.7109375" style="72" bestFit="1" customWidth="1"/>
    <col min="10501" max="10501" width="18.5703125" style="72" bestFit="1" customWidth="1"/>
    <col min="10502" max="10502" width="14.42578125" style="72" bestFit="1" customWidth="1"/>
    <col min="10503" max="10503" width="11.140625" style="72" bestFit="1" customWidth="1"/>
    <col min="10504" max="10504" width="0" style="72" hidden="1" customWidth="1"/>
    <col min="10505" max="10752" width="11.42578125" style="72"/>
    <col min="10753" max="10753" width="72.42578125" style="72" customWidth="1"/>
    <col min="10754" max="10754" width="19.28515625" style="72" customWidth="1"/>
    <col min="10755" max="10755" width="21" style="72" customWidth="1"/>
    <col min="10756" max="10756" width="11.7109375" style="72" bestFit="1" customWidth="1"/>
    <col min="10757" max="10757" width="18.5703125" style="72" bestFit="1" customWidth="1"/>
    <col min="10758" max="10758" width="14.42578125" style="72" bestFit="1" customWidth="1"/>
    <col min="10759" max="10759" width="11.140625" style="72" bestFit="1" customWidth="1"/>
    <col min="10760" max="10760" width="0" style="72" hidden="1" customWidth="1"/>
    <col min="10761" max="11008" width="11.42578125" style="72"/>
    <col min="11009" max="11009" width="72.42578125" style="72" customWidth="1"/>
    <col min="11010" max="11010" width="19.28515625" style="72" customWidth="1"/>
    <col min="11011" max="11011" width="21" style="72" customWidth="1"/>
    <col min="11012" max="11012" width="11.7109375" style="72" bestFit="1" customWidth="1"/>
    <col min="11013" max="11013" width="18.5703125" style="72" bestFit="1" customWidth="1"/>
    <col min="11014" max="11014" width="14.42578125" style="72" bestFit="1" customWidth="1"/>
    <col min="11015" max="11015" width="11.140625" style="72" bestFit="1" customWidth="1"/>
    <col min="11016" max="11016" width="0" style="72" hidden="1" customWidth="1"/>
    <col min="11017" max="11264" width="11.42578125" style="72"/>
    <col min="11265" max="11265" width="72.42578125" style="72" customWidth="1"/>
    <col min="11266" max="11266" width="19.28515625" style="72" customWidth="1"/>
    <col min="11267" max="11267" width="21" style="72" customWidth="1"/>
    <col min="11268" max="11268" width="11.7109375" style="72" bestFit="1" customWidth="1"/>
    <col min="11269" max="11269" width="18.5703125" style="72" bestFit="1" customWidth="1"/>
    <col min="11270" max="11270" width="14.42578125" style="72" bestFit="1" customWidth="1"/>
    <col min="11271" max="11271" width="11.140625" style="72" bestFit="1" customWidth="1"/>
    <col min="11272" max="11272" width="0" style="72" hidden="1" customWidth="1"/>
    <col min="11273" max="11520" width="11.42578125" style="72"/>
    <col min="11521" max="11521" width="72.42578125" style="72" customWidth="1"/>
    <col min="11522" max="11522" width="19.28515625" style="72" customWidth="1"/>
    <col min="11523" max="11523" width="21" style="72" customWidth="1"/>
    <col min="11524" max="11524" width="11.7109375" style="72" bestFit="1" customWidth="1"/>
    <col min="11525" max="11525" width="18.5703125" style="72" bestFit="1" customWidth="1"/>
    <col min="11526" max="11526" width="14.42578125" style="72" bestFit="1" customWidth="1"/>
    <col min="11527" max="11527" width="11.140625" style="72" bestFit="1" customWidth="1"/>
    <col min="11528" max="11528" width="0" style="72" hidden="1" customWidth="1"/>
    <col min="11529" max="11776" width="11.42578125" style="72"/>
    <col min="11777" max="11777" width="72.42578125" style="72" customWidth="1"/>
    <col min="11778" max="11778" width="19.28515625" style="72" customWidth="1"/>
    <col min="11779" max="11779" width="21" style="72" customWidth="1"/>
    <col min="11780" max="11780" width="11.7109375" style="72" bestFit="1" customWidth="1"/>
    <col min="11781" max="11781" width="18.5703125" style="72" bestFit="1" customWidth="1"/>
    <col min="11782" max="11782" width="14.42578125" style="72" bestFit="1" customWidth="1"/>
    <col min="11783" max="11783" width="11.140625" style="72" bestFit="1" customWidth="1"/>
    <col min="11784" max="11784" width="0" style="72" hidden="1" customWidth="1"/>
    <col min="11785" max="12032" width="11.42578125" style="72"/>
    <col min="12033" max="12033" width="72.42578125" style="72" customWidth="1"/>
    <col min="12034" max="12034" width="19.28515625" style="72" customWidth="1"/>
    <col min="12035" max="12035" width="21" style="72" customWidth="1"/>
    <col min="12036" max="12036" width="11.7109375" style="72" bestFit="1" customWidth="1"/>
    <col min="12037" max="12037" width="18.5703125" style="72" bestFit="1" customWidth="1"/>
    <col min="12038" max="12038" width="14.42578125" style="72" bestFit="1" customWidth="1"/>
    <col min="12039" max="12039" width="11.140625" style="72" bestFit="1" customWidth="1"/>
    <col min="12040" max="12040" width="0" style="72" hidden="1" customWidth="1"/>
    <col min="12041" max="12288" width="11.42578125" style="72"/>
    <col min="12289" max="12289" width="72.42578125" style="72" customWidth="1"/>
    <col min="12290" max="12290" width="19.28515625" style="72" customWidth="1"/>
    <col min="12291" max="12291" width="21" style="72" customWidth="1"/>
    <col min="12292" max="12292" width="11.7109375" style="72" bestFit="1" customWidth="1"/>
    <col min="12293" max="12293" width="18.5703125" style="72" bestFit="1" customWidth="1"/>
    <col min="12294" max="12294" width="14.42578125" style="72" bestFit="1" customWidth="1"/>
    <col min="12295" max="12295" width="11.140625" style="72" bestFit="1" customWidth="1"/>
    <col min="12296" max="12296" width="0" style="72" hidden="1" customWidth="1"/>
    <col min="12297" max="12544" width="11.42578125" style="72"/>
    <col min="12545" max="12545" width="72.42578125" style="72" customWidth="1"/>
    <col min="12546" max="12546" width="19.28515625" style="72" customWidth="1"/>
    <col min="12547" max="12547" width="21" style="72" customWidth="1"/>
    <col min="12548" max="12548" width="11.7109375" style="72" bestFit="1" customWidth="1"/>
    <col min="12549" max="12549" width="18.5703125" style="72" bestFit="1" customWidth="1"/>
    <col min="12550" max="12550" width="14.42578125" style="72" bestFit="1" customWidth="1"/>
    <col min="12551" max="12551" width="11.140625" style="72" bestFit="1" customWidth="1"/>
    <col min="12552" max="12552" width="0" style="72" hidden="1" customWidth="1"/>
    <col min="12553" max="12800" width="11.42578125" style="72"/>
    <col min="12801" max="12801" width="72.42578125" style="72" customWidth="1"/>
    <col min="12802" max="12802" width="19.28515625" style="72" customWidth="1"/>
    <col min="12803" max="12803" width="21" style="72" customWidth="1"/>
    <col min="12804" max="12804" width="11.7109375" style="72" bestFit="1" customWidth="1"/>
    <col min="12805" max="12805" width="18.5703125" style="72" bestFit="1" customWidth="1"/>
    <col min="12806" max="12806" width="14.42578125" style="72" bestFit="1" customWidth="1"/>
    <col min="12807" max="12807" width="11.140625" style="72" bestFit="1" customWidth="1"/>
    <col min="12808" max="12808" width="0" style="72" hidden="1" customWidth="1"/>
    <col min="12809" max="13056" width="11.42578125" style="72"/>
    <col min="13057" max="13057" width="72.42578125" style="72" customWidth="1"/>
    <col min="13058" max="13058" width="19.28515625" style="72" customWidth="1"/>
    <col min="13059" max="13059" width="21" style="72" customWidth="1"/>
    <col min="13060" max="13060" width="11.7109375" style="72" bestFit="1" customWidth="1"/>
    <col min="13061" max="13061" width="18.5703125" style="72" bestFit="1" customWidth="1"/>
    <col min="13062" max="13062" width="14.42578125" style="72" bestFit="1" customWidth="1"/>
    <col min="13063" max="13063" width="11.140625" style="72" bestFit="1" customWidth="1"/>
    <col min="13064" max="13064" width="0" style="72" hidden="1" customWidth="1"/>
    <col min="13065" max="13312" width="11.42578125" style="72"/>
    <col min="13313" max="13313" width="72.42578125" style="72" customWidth="1"/>
    <col min="13314" max="13314" width="19.28515625" style="72" customWidth="1"/>
    <col min="13315" max="13315" width="21" style="72" customWidth="1"/>
    <col min="13316" max="13316" width="11.7109375" style="72" bestFit="1" customWidth="1"/>
    <col min="13317" max="13317" width="18.5703125" style="72" bestFit="1" customWidth="1"/>
    <col min="13318" max="13318" width="14.42578125" style="72" bestFit="1" customWidth="1"/>
    <col min="13319" max="13319" width="11.140625" style="72" bestFit="1" customWidth="1"/>
    <col min="13320" max="13320" width="0" style="72" hidden="1" customWidth="1"/>
    <col min="13321" max="13568" width="11.42578125" style="72"/>
    <col min="13569" max="13569" width="72.42578125" style="72" customWidth="1"/>
    <col min="13570" max="13570" width="19.28515625" style="72" customWidth="1"/>
    <col min="13571" max="13571" width="21" style="72" customWidth="1"/>
    <col min="13572" max="13572" width="11.7109375" style="72" bestFit="1" customWidth="1"/>
    <col min="13573" max="13573" width="18.5703125" style="72" bestFit="1" customWidth="1"/>
    <col min="13574" max="13574" width="14.42578125" style="72" bestFit="1" customWidth="1"/>
    <col min="13575" max="13575" width="11.140625" style="72" bestFit="1" customWidth="1"/>
    <col min="13576" max="13576" width="0" style="72" hidden="1" customWidth="1"/>
    <col min="13577" max="13824" width="11.42578125" style="72"/>
    <col min="13825" max="13825" width="72.42578125" style="72" customWidth="1"/>
    <col min="13826" max="13826" width="19.28515625" style="72" customWidth="1"/>
    <col min="13827" max="13827" width="21" style="72" customWidth="1"/>
    <col min="13828" max="13828" width="11.7109375" style="72" bestFit="1" customWidth="1"/>
    <col min="13829" max="13829" width="18.5703125" style="72" bestFit="1" customWidth="1"/>
    <col min="13830" max="13830" width="14.42578125" style="72" bestFit="1" customWidth="1"/>
    <col min="13831" max="13831" width="11.140625" style="72" bestFit="1" customWidth="1"/>
    <col min="13832" max="13832" width="0" style="72" hidden="1" customWidth="1"/>
    <col min="13833" max="14080" width="11.42578125" style="72"/>
    <col min="14081" max="14081" width="72.42578125" style="72" customWidth="1"/>
    <col min="14082" max="14082" width="19.28515625" style="72" customWidth="1"/>
    <col min="14083" max="14083" width="21" style="72" customWidth="1"/>
    <col min="14084" max="14084" width="11.7109375" style="72" bestFit="1" customWidth="1"/>
    <col min="14085" max="14085" width="18.5703125" style="72" bestFit="1" customWidth="1"/>
    <col min="14086" max="14086" width="14.42578125" style="72" bestFit="1" customWidth="1"/>
    <col min="14087" max="14087" width="11.140625" style="72" bestFit="1" customWidth="1"/>
    <col min="14088" max="14088" width="0" style="72" hidden="1" customWidth="1"/>
    <col min="14089" max="14336" width="11.42578125" style="72"/>
    <col min="14337" max="14337" width="72.42578125" style="72" customWidth="1"/>
    <col min="14338" max="14338" width="19.28515625" style="72" customWidth="1"/>
    <col min="14339" max="14339" width="21" style="72" customWidth="1"/>
    <col min="14340" max="14340" width="11.7109375" style="72" bestFit="1" customWidth="1"/>
    <col min="14341" max="14341" width="18.5703125" style="72" bestFit="1" customWidth="1"/>
    <col min="14342" max="14342" width="14.42578125" style="72" bestFit="1" customWidth="1"/>
    <col min="14343" max="14343" width="11.140625" style="72" bestFit="1" customWidth="1"/>
    <col min="14344" max="14344" width="0" style="72" hidden="1" customWidth="1"/>
    <col min="14345" max="14592" width="11.42578125" style="72"/>
    <col min="14593" max="14593" width="72.42578125" style="72" customWidth="1"/>
    <col min="14594" max="14594" width="19.28515625" style="72" customWidth="1"/>
    <col min="14595" max="14595" width="21" style="72" customWidth="1"/>
    <col min="14596" max="14596" width="11.7109375" style="72" bestFit="1" customWidth="1"/>
    <col min="14597" max="14597" width="18.5703125" style="72" bestFit="1" customWidth="1"/>
    <col min="14598" max="14598" width="14.42578125" style="72" bestFit="1" customWidth="1"/>
    <col min="14599" max="14599" width="11.140625" style="72" bestFit="1" customWidth="1"/>
    <col min="14600" max="14600" width="0" style="72" hidden="1" customWidth="1"/>
    <col min="14601" max="14848" width="11.42578125" style="72"/>
    <col min="14849" max="14849" width="72.42578125" style="72" customWidth="1"/>
    <col min="14850" max="14850" width="19.28515625" style="72" customWidth="1"/>
    <col min="14851" max="14851" width="21" style="72" customWidth="1"/>
    <col min="14852" max="14852" width="11.7109375" style="72" bestFit="1" customWidth="1"/>
    <col min="14853" max="14853" width="18.5703125" style="72" bestFit="1" customWidth="1"/>
    <col min="14854" max="14854" width="14.42578125" style="72" bestFit="1" customWidth="1"/>
    <col min="14855" max="14855" width="11.140625" style="72" bestFit="1" customWidth="1"/>
    <col min="14856" max="14856" width="0" style="72" hidden="1" customWidth="1"/>
    <col min="14857" max="15104" width="11.42578125" style="72"/>
    <col min="15105" max="15105" width="72.42578125" style="72" customWidth="1"/>
    <col min="15106" max="15106" width="19.28515625" style="72" customWidth="1"/>
    <col min="15107" max="15107" width="21" style="72" customWidth="1"/>
    <col min="15108" max="15108" width="11.7109375" style="72" bestFit="1" customWidth="1"/>
    <col min="15109" max="15109" width="18.5703125" style="72" bestFit="1" customWidth="1"/>
    <col min="15110" max="15110" width="14.42578125" style="72" bestFit="1" customWidth="1"/>
    <col min="15111" max="15111" width="11.140625" style="72" bestFit="1" customWidth="1"/>
    <col min="15112" max="15112" width="0" style="72" hidden="1" customWidth="1"/>
    <col min="15113" max="15360" width="11.42578125" style="72"/>
    <col min="15361" max="15361" width="72.42578125" style="72" customWidth="1"/>
    <col min="15362" max="15362" width="19.28515625" style="72" customWidth="1"/>
    <col min="15363" max="15363" width="21" style="72" customWidth="1"/>
    <col min="15364" max="15364" width="11.7109375" style="72" bestFit="1" customWidth="1"/>
    <col min="15365" max="15365" width="18.5703125" style="72" bestFit="1" customWidth="1"/>
    <col min="15366" max="15366" width="14.42578125" style="72" bestFit="1" customWidth="1"/>
    <col min="15367" max="15367" width="11.140625" style="72" bestFit="1" customWidth="1"/>
    <col min="15368" max="15368" width="0" style="72" hidden="1" customWidth="1"/>
    <col min="15369" max="15616" width="11.42578125" style="72"/>
    <col min="15617" max="15617" width="72.42578125" style="72" customWidth="1"/>
    <col min="15618" max="15618" width="19.28515625" style="72" customWidth="1"/>
    <col min="15619" max="15619" width="21" style="72" customWidth="1"/>
    <col min="15620" max="15620" width="11.7109375" style="72" bestFit="1" customWidth="1"/>
    <col min="15621" max="15621" width="18.5703125" style="72" bestFit="1" customWidth="1"/>
    <col min="15622" max="15622" width="14.42578125" style="72" bestFit="1" customWidth="1"/>
    <col min="15623" max="15623" width="11.140625" style="72" bestFit="1" customWidth="1"/>
    <col min="15624" max="15624" width="0" style="72" hidden="1" customWidth="1"/>
    <col min="15625" max="15872" width="11.42578125" style="72"/>
    <col min="15873" max="15873" width="72.42578125" style="72" customWidth="1"/>
    <col min="15874" max="15874" width="19.28515625" style="72" customWidth="1"/>
    <col min="15875" max="15875" width="21" style="72" customWidth="1"/>
    <col min="15876" max="15876" width="11.7109375" style="72" bestFit="1" customWidth="1"/>
    <col min="15877" max="15877" width="18.5703125" style="72" bestFit="1" customWidth="1"/>
    <col min="15878" max="15878" width="14.42578125" style="72" bestFit="1" customWidth="1"/>
    <col min="15879" max="15879" width="11.140625" style="72" bestFit="1" customWidth="1"/>
    <col min="15880" max="15880" width="0" style="72" hidden="1" customWidth="1"/>
    <col min="15881" max="16128" width="11.42578125" style="72"/>
    <col min="16129" max="16129" width="72.42578125" style="72" customWidth="1"/>
    <col min="16130" max="16130" width="19.28515625" style="72" customWidth="1"/>
    <col min="16131" max="16131" width="21" style="72" customWidth="1"/>
    <col min="16132" max="16132" width="11.7109375" style="72" bestFit="1" customWidth="1"/>
    <col min="16133" max="16133" width="18.5703125" style="72" bestFit="1" customWidth="1"/>
    <col min="16134" max="16134" width="14.42578125" style="72" bestFit="1" customWidth="1"/>
    <col min="16135" max="16135" width="11.140625" style="72" bestFit="1" customWidth="1"/>
    <col min="16136" max="16136" width="0" style="72" hidden="1" customWidth="1"/>
    <col min="16137" max="16384" width="11.42578125" style="72"/>
  </cols>
  <sheetData>
    <row r="1" spans="2:8" ht="15" x14ac:dyDescent="0.2">
      <c r="B1" s="75"/>
      <c r="C1" s="75"/>
      <c r="D1" s="285"/>
    </row>
    <row r="2" spans="2:8" ht="18" x14ac:dyDescent="0.25">
      <c r="B2" s="762" t="s">
        <v>720</v>
      </c>
      <c r="C2" s="762"/>
      <c r="D2" s="762"/>
      <c r="E2" s="258"/>
      <c r="F2" s="258"/>
    </row>
    <row r="3" spans="2:8" ht="15.75" x14ac:dyDescent="0.25">
      <c r="B3" s="286"/>
      <c r="C3" s="286"/>
      <c r="D3" s="287"/>
      <c r="E3" s="258"/>
      <c r="F3" s="258"/>
    </row>
    <row r="4" spans="2:8" ht="15.75" x14ac:dyDescent="0.25">
      <c r="B4" s="763" t="s">
        <v>104</v>
      </c>
      <c r="C4" s="763"/>
      <c r="D4" s="763"/>
    </row>
    <row r="5" spans="2:8" ht="15" x14ac:dyDescent="0.2">
      <c r="B5" s="764" t="s">
        <v>686</v>
      </c>
      <c r="C5" s="764"/>
      <c r="D5" s="764"/>
    </row>
    <row r="6" spans="2:8" ht="15" x14ac:dyDescent="0.2">
      <c r="B6" s="764" t="s">
        <v>105</v>
      </c>
      <c r="C6" s="764"/>
      <c r="D6" s="764"/>
    </row>
    <row r="7" spans="2:8" ht="6.75" customHeight="1" thickBot="1" x14ac:dyDescent="0.25">
      <c r="D7" s="291"/>
    </row>
    <row r="8" spans="2:8" x14ac:dyDescent="0.2">
      <c r="B8" s="765"/>
      <c r="C8" s="767" t="s">
        <v>2</v>
      </c>
      <c r="D8" s="769" t="s">
        <v>106</v>
      </c>
      <c r="E8" s="288"/>
      <c r="F8" s="288"/>
      <c r="H8" s="288"/>
    </row>
    <row r="9" spans="2:8" ht="7.5" customHeight="1" thickBot="1" x14ac:dyDescent="0.25">
      <c r="B9" s="766"/>
      <c r="C9" s="768"/>
      <c r="D9" s="770"/>
    </row>
    <row r="10" spans="2:8" ht="15.75" x14ac:dyDescent="0.25">
      <c r="B10" s="327" t="s">
        <v>107</v>
      </c>
      <c r="C10" s="300"/>
      <c r="D10" s="314"/>
    </row>
    <row r="11" spans="2:8" ht="15" x14ac:dyDescent="0.25">
      <c r="B11" s="297" t="s">
        <v>108</v>
      </c>
      <c r="C11" s="226"/>
      <c r="D11" s="314"/>
    </row>
    <row r="12" spans="2:8" x14ac:dyDescent="0.2">
      <c r="B12" s="20" t="s">
        <v>109</v>
      </c>
      <c r="C12" s="226">
        <v>0</v>
      </c>
      <c r="D12" s="314">
        <v>0</v>
      </c>
      <c r="E12" s="87"/>
      <c r="F12" s="87"/>
      <c r="G12" s="87"/>
      <c r="H12" s="27"/>
    </row>
    <row r="13" spans="2:8" x14ac:dyDescent="0.2">
      <c r="B13" s="20" t="s">
        <v>110</v>
      </c>
      <c r="C13" s="226">
        <v>791432419</v>
      </c>
      <c r="D13" s="314">
        <v>784334449</v>
      </c>
      <c r="E13" s="87"/>
    </row>
    <row r="14" spans="2:8" x14ac:dyDescent="0.2">
      <c r="B14" s="183"/>
      <c r="C14" s="226"/>
      <c r="D14" s="314"/>
      <c r="E14" s="87"/>
    </row>
    <row r="15" spans="2:8" ht="15" x14ac:dyDescent="0.25">
      <c r="B15" s="297" t="s">
        <v>111</v>
      </c>
      <c r="C15" s="300"/>
      <c r="D15" s="314"/>
    </row>
    <row r="16" spans="2:8" x14ac:dyDescent="0.2">
      <c r="B16" s="20" t="s">
        <v>112</v>
      </c>
      <c r="C16" s="300">
        <v>0</v>
      </c>
      <c r="D16" s="314">
        <v>0</v>
      </c>
      <c r="E16" s="87"/>
    </row>
    <row r="17" spans="2:8" ht="15" customHeight="1" x14ac:dyDescent="0.2">
      <c r="B17" s="20" t="s">
        <v>113</v>
      </c>
      <c r="C17" s="300">
        <v>0</v>
      </c>
      <c r="D17" s="314">
        <v>0</v>
      </c>
      <c r="F17" s="87"/>
    </row>
    <row r="18" spans="2:8" x14ac:dyDescent="0.2">
      <c r="B18" s="183"/>
      <c r="C18" s="300"/>
      <c r="D18" s="314"/>
      <c r="F18" s="87"/>
      <c r="H18" s="138"/>
    </row>
    <row r="19" spans="2:8" ht="15" x14ac:dyDescent="0.25">
      <c r="B19" s="297" t="s">
        <v>114</v>
      </c>
      <c r="C19" s="300"/>
      <c r="D19" s="314"/>
    </row>
    <row r="20" spans="2:8" x14ac:dyDescent="0.2">
      <c r="B20" s="20" t="s">
        <v>115</v>
      </c>
      <c r="C20" s="300">
        <v>0</v>
      </c>
      <c r="D20" s="314">
        <v>0</v>
      </c>
    </row>
    <row r="21" spans="2:8" x14ac:dyDescent="0.2">
      <c r="B21" s="20" t="s">
        <v>116</v>
      </c>
      <c r="C21" s="226">
        <v>0</v>
      </c>
      <c r="D21" s="314">
        <v>0</v>
      </c>
    </row>
    <row r="22" spans="2:8" x14ac:dyDescent="0.2">
      <c r="B22" s="183"/>
      <c r="C22" s="300"/>
      <c r="D22" s="314"/>
    </row>
    <row r="23" spans="2:8" ht="15" x14ac:dyDescent="0.25">
      <c r="B23" s="297" t="s">
        <v>117</v>
      </c>
      <c r="C23" s="300"/>
      <c r="D23" s="314"/>
    </row>
    <row r="24" spans="2:8" x14ac:dyDescent="0.2">
      <c r="B24" s="20" t="s">
        <v>118</v>
      </c>
      <c r="C24" s="300">
        <v>0</v>
      </c>
      <c r="D24" s="314">
        <v>0</v>
      </c>
    </row>
    <row r="25" spans="2:8" x14ac:dyDescent="0.2">
      <c r="B25" s="20" t="s">
        <v>119</v>
      </c>
      <c r="C25" s="226">
        <v>0</v>
      </c>
      <c r="D25" s="314">
        <v>0</v>
      </c>
    </row>
    <row r="26" spans="2:8" x14ac:dyDescent="0.2">
      <c r="B26" s="20" t="s">
        <v>120</v>
      </c>
      <c r="C26" s="226">
        <v>3408698985</v>
      </c>
      <c r="D26" s="314">
        <v>3300752942</v>
      </c>
      <c r="H26" s="280">
        <v>183218499</v>
      </c>
    </row>
    <row r="27" spans="2:8" x14ac:dyDescent="0.2">
      <c r="B27" s="20" t="s">
        <v>719</v>
      </c>
      <c r="C27" s="226">
        <v>2573990985</v>
      </c>
      <c r="D27" s="314">
        <v>1076529250</v>
      </c>
      <c r="F27" s="87"/>
      <c r="G27" s="87"/>
      <c r="H27" s="280">
        <v>2366412393</v>
      </c>
    </row>
    <row r="28" spans="2:8" x14ac:dyDescent="0.2">
      <c r="B28" s="20" t="s">
        <v>121</v>
      </c>
      <c r="C28" s="300">
        <v>0</v>
      </c>
      <c r="D28" s="314">
        <v>0</v>
      </c>
      <c r="H28" s="280"/>
    </row>
    <row r="29" spans="2:8" x14ac:dyDescent="0.2">
      <c r="B29" s="20" t="s">
        <v>122</v>
      </c>
      <c r="C29" s="226">
        <f>'[2]anexo r-u'!D24</f>
        <v>0</v>
      </c>
      <c r="D29" s="314">
        <v>0</v>
      </c>
      <c r="F29" s="87"/>
      <c r="H29" s="280"/>
    </row>
    <row r="30" spans="2:8" x14ac:dyDescent="0.2">
      <c r="B30" s="20" t="s">
        <v>123</v>
      </c>
      <c r="C30" s="226">
        <v>4249336588</v>
      </c>
      <c r="D30" s="314">
        <v>3238896247</v>
      </c>
      <c r="F30" s="87"/>
      <c r="G30" s="87"/>
      <c r="H30" s="103"/>
    </row>
    <row r="31" spans="2:8" x14ac:dyDescent="0.2">
      <c r="B31" s="183"/>
      <c r="C31" s="300"/>
      <c r="D31" s="314"/>
      <c r="H31" s="280"/>
    </row>
    <row r="32" spans="2:8" x14ac:dyDescent="0.2">
      <c r="B32" s="20" t="s">
        <v>124</v>
      </c>
      <c r="C32" s="226">
        <v>1724363739</v>
      </c>
      <c r="D32" s="314">
        <v>378325653</v>
      </c>
      <c r="F32" s="87"/>
      <c r="H32" s="103">
        <f>SUM(H26:H31)</f>
        <v>2549630892</v>
      </c>
    </row>
    <row r="33" spans="2:6" x14ac:dyDescent="0.2">
      <c r="B33" s="183"/>
      <c r="C33" s="301"/>
      <c r="D33" s="315"/>
    </row>
    <row r="34" spans="2:6" ht="15.75" x14ac:dyDescent="0.25">
      <c r="B34" s="316" t="s">
        <v>721</v>
      </c>
      <c r="C34" s="302">
        <f>SUM(C12:C33)</f>
        <v>12747822716</v>
      </c>
      <c r="D34" s="317">
        <f>SUM(D12:D33)</f>
        <v>8778838541</v>
      </c>
    </row>
    <row r="35" spans="2:6" x14ac:dyDescent="0.2">
      <c r="B35" s="183"/>
      <c r="C35" s="301"/>
      <c r="D35" s="315"/>
    </row>
    <row r="36" spans="2:6" ht="15" x14ac:dyDescent="0.25">
      <c r="B36" s="289" t="s">
        <v>125</v>
      </c>
      <c r="C36" s="300"/>
      <c r="D36" s="314"/>
    </row>
    <row r="37" spans="2:6" x14ac:dyDescent="0.2">
      <c r="B37" s="20" t="s">
        <v>126</v>
      </c>
      <c r="C37" s="226">
        <v>121152230</v>
      </c>
      <c r="D37" s="314">
        <v>200801329</v>
      </c>
    </row>
    <row r="38" spans="2:6" x14ac:dyDescent="0.2">
      <c r="B38" s="20" t="s">
        <v>127</v>
      </c>
      <c r="C38" s="226">
        <v>96809077</v>
      </c>
      <c r="D38" s="314">
        <v>47590718</v>
      </c>
    </row>
    <row r="39" spans="2:6" x14ac:dyDescent="0.2">
      <c r="B39" s="20" t="s">
        <v>128</v>
      </c>
      <c r="C39" s="228">
        <v>547157313</v>
      </c>
      <c r="D39" s="318">
        <v>111360702</v>
      </c>
    </row>
    <row r="40" spans="2:6" ht="15" x14ac:dyDescent="0.25">
      <c r="B40" s="289" t="s">
        <v>129</v>
      </c>
      <c r="C40" s="303">
        <f>+C34-C37-C38-C39</f>
        <v>11982704096</v>
      </c>
      <c r="D40" s="319">
        <f>+D34-D37-D38-D39</f>
        <v>8419085792</v>
      </c>
      <c r="E40" s="87"/>
      <c r="F40" s="87"/>
    </row>
    <row r="41" spans="2:6" x14ac:dyDescent="0.2">
      <c r="B41" s="20" t="s">
        <v>130</v>
      </c>
      <c r="C41" s="171">
        <v>0</v>
      </c>
      <c r="D41" s="314">
        <v>0</v>
      </c>
      <c r="F41" s="87"/>
    </row>
    <row r="42" spans="2:6" x14ac:dyDescent="0.2">
      <c r="B42" s="20" t="s">
        <v>131</v>
      </c>
      <c r="C42" s="171">
        <v>995454</v>
      </c>
      <c r="D42" s="314">
        <v>30246729</v>
      </c>
      <c r="F42" s="87"/>
    </row>
    <row r="43" spans="2:6" x14ac:dyDescent="0.2">
      <c r="B43" s="20" t="s">
        <v>132</v>
      </c>
      <c r="C43" s="171">
        <v>0</v>
      </c>
      <c r="D43" s="314">
        <v>0</v>
      </c>
      <c r="F43" s="87"/>
    </row>
    <row r="44" spans="2:6" x14ac:dyDescent="0.2">
      <c r="B44" s="20" t="s">
        <v>133</v>
      </c>
      <c r="C44" s="227">
        <v>0</v>
      </c>
      <c r="D44" s="318">
        <v>0</v>
      </c>
      <c r="F44" s="87"/>
    </row>
    <row r="45" spans="2:6" x14ac:dyDescent="0.2">
      <c r="B45" s="183"/>
      <c r="C45" s="303">
        <f>SUM(C41:C44)</f>
        <v>995454</v>
      </c>
      <c r="D45" s="319">
        <f>SUM(D41:D44)</f>
        <v>30246729</v>
      </c>
      <c r="F45" s="87"/>
    </row>
    <row r="46" spans="2:6" ht="15" x14ac:dyDescent="0.25">
      <c r="B46" s="289" t="s">
        <v>134</v>
      </c>
      <c r="C46" s="304"/>
      <c r="D46" s="315"/>
    </row>
    <row r="47" spans="2:6" x14ac:dyDescent="0.2">
      <c r="B47" s="20" t="s">
        <v>135</v>
      </c>
      <c r="C47" s="171">
        <v>2740194925</v>
      </c>
      <c r="D47" s="314">
        <v>2174005459</v>
      </c>
    </row>
    <row r="48" spans="2:6" x14ac:dyDescent="0.2">
      <c r="B48" s="20" t="s">
        <v>136</v>
      </c>
      <c r="C48" s="171">
        <v>107426826</v>
      </c>
      <c r="D48" s="314">
        <v>167488865</v>
      </c>
    </row>
    <row r="49" spans="2:6" x14ac:dyDescent="0.2">
      <c r="B49" s="20" t="s">
        <v>137</v>
      </c>
      <c r="C49" s="171">
        <v>29250001</v>
      </c>
      <c r="D49" s="314">
        <v>47978413</v>
      </c>
    </row>
    <row r="50" spans="2:6" x14ac:dyDescent="0.2">
      <c r="B50" s="20" t="s">
        <v>138</v>
      </c>
      <c r="C50" s="171">
        <v>214721688</v>
      </c>
      <c r="D50" s="314">
        <v>298312160</v>
      </c>
    </row>
    <row r="51" spans="2:6" x14ac:dyDescent="0.2">
      <c r="B51" s="20" t="s">
        <v>139</v>
      </c>
      <c r="C51" s="171">
        <v>110250727</v>
      </c>
      <c r="D51" s="314">
        <v>64013385</v>
      </c>
    </row>
    <row r="52" spans="2:6" x14ac:dyDescent="0.2">
      <c r="B52" s="20" t="s">
        <v>140</v>
      </c>
      <c r="C52" s="171">
        <v>7798432</v>
      </c>
      <c r="D52" s="314">
        <v>6634859</v>
      </c>
    </row>
    <row r="53" spans="2:6" x14ac:dyDescent="0.2">
      <c r="B53" s="20" t="s">
        <v>141</v>
      </c>
      <c r="C53" s="171">
        <v>84551257</v>
      </c>
      <c r="D53" s="314">
        <v>3303183</v>
      </c>
    </row>
    <row r="54" spans="2:6" x14ac:dyDescent="0.2">
      <c r="B54" s="20" t="s">
        <v>142</v>
      </c>
      <c r="C54" s="171">
        <v>542428066</v>
      </c>
      <c r="D54" s="314">
        <v>103756862</v>
      </c>
      <c r="F54" s="290"/>
    </row>
    <row r="55" spans="2:6" x14ac:dyDescent="0.2">
      <c r="B55" s="20" t="s">
        <v>143</v>
      </c>
      <c r="C55" s="228">
        <v>1113722044</v>
      </c>
      <c r="D55" s="318">
        <v>435589203</v>
      </c>
      <c r="F55" s="290"/>
    </row>
    <row r="56" spans="2:6" ht="15" customHeight="1" x14ac:dyDescent="0.2">
      <c r="B56" s="321"/>
      <c r="C56" s="305">
        <f>SUM(C47:C55)</f>
        <v>4950343966</v>
      </c>
      <c r="D56" s="319">
        <f>SUM(D47:D55)</f>
        <v>3301082389</v>
      </c>
      <c r="F56" s="290"/>
    </row>
    <row r="57" spans="2:6" ht="14.25" hidden="1" customHeight="1" x14ac:dyDescent="0.2">
      <c r="B57" s="322"/>
      <c r="C57" s="304"/>
      <c r="D57" s="315"/>
      <c r="F57" s="290"/>
    </row>
    <row r="58" spans="2:6" ht="15.75" x14ac:dyDescent="0.25">
      <c r="B58" s="323" t="s">
        <v>144</v>
      </c>
      <c r="C58" s="306">
        <f>+C40-C45-C56</f>
        <v>7031364676</v>
      </c>
      <c r="D58" s="324">
        <f>+D40-D45-D56</f>
        <v>5087756674</v>
      </c>
      <c r="F58" s="290"/>
    </row>
    <row r="59" spans="2:6" x14ac:dyDescent="0.2">
      <c r="B59" s="183"/>
      <c r="C59" s="307"/>
      <c r="D59" s="313"/>
    </row>
    <row r="60" spans="2:6" ht="15" x14ac:dyDescent="0.25">
      <c r="B60" s="289" t="s">
        <v>145</v>
      </c>
      <c r="C60" s="171"/>
      <c r="D60" s="314"/>
    </row>
    <row r="61" spans="2:6" x14ac:dyDescent="0.2">
      <c r="B61" s="20" t="s">
        <v>146</v>
      </c>
      <c r="C61" s="171">
        <v>0</v>
      </c>
      <c r="D61" s="314">
        <v>0</v>
      </c>
    </row>
    <row r="62" spans="2:6" x14ac:dyDescent="0.2">
      <c r="B62" s="20" t="s">
        <v>147</v>
      </c>
      <c r="C62" s="171">
        <v>224756898</v>
      </c>
      <c r="D62" s="314">
        <v>154103714</v>
      </c>
    </row>
    <row r="63" spans="2:6" x14ac:dyDescent="0.2">
      <c r="B63" s="20" t="s">
        <v>148</v>
      </c>
      <c r="C63" s="171">
        <v>0</v>
      </c>
      <c r="D63" s="314">
        <v>0</v>
      </c>
    </row>
    <row r="64" spans="2:6" ht="15" x14ac:dyDescent="0.25">
      <c r="B64" s="289" t="s">
        <v>149</v>
      </c>
      <c r="C64" s="171"/>
      <c r="D64" s="314"/>
      <c r="F64" s="87"/>
    </row>
    <row r="65" spans="2:7" x14ac:dyDescent="0.2">
      <c r="B65" s="20" t="s">
        <v>150</v>
      </c>
      <c r="C65" s="171">
        <v>0</v>
      </c>
      <c r="D65" s="314">
        <v>0</v>
      </c>
    </row>
    <row r="66" spans="2:7" x14ac:dyDescent="0.2">
      <c r="B66" s="20" t="s">
        <v>151</v>
      </c>
      <c r="C66" s="171">
        <v>-269962211</v>
      </c>
      <c r="D66" s="314">
        <v>156256667</v>
      </c>
    </row>
    <row r="67" spans="2:7" ht="15" x14ac:dyDescent="0.25">
      <c r="B67" s="289" t="s">
        <v>152</v>
      </c>
      <c r="C67" s="171"/>
      <c r="D67" s="314"/>
      <c r="F67" s="87"/>
    </row>
    <row r="68" spans="2:7" x14ac:dyDescent="0.2">
      <c r="B68" s="20" t="s">
        <v>153</v>
      </c>
      <c r="C68" s="171">
        <v>4605317645</v>
      </c>
      <c r="D68" s="314">
        <v>3807356026</v>
      </c>
    </row>
    <row r="69" spans="2:7" x14ac:dyDescent="0.2">
      <c r="B69" s="20" t="s">
        <v>151</v>
      </c>
      <c r="C69" s="171">
        <v>-141738333</v>
      </c>
      <c r="D69" s="314">
        <v>-106289461</v>
      </c>
    </row>
    <row r="70" spans="2:7" x14ac:dyDescent="0.2">
      <c r="B70" s="20" t="s">
        <v>154</v>
      </c>
      <c r="C70" s="171">
        <v>0</v>
      </c>
      <c r="D70" s="314">
        <v>0</v>
      </c>
    </row>
    <row r="71" spans="2:7" x14ac:dyDescent="0.2">
      <c r="B71" s="20" t="s">
        <v>155</v>
      </c>
      <c r="C71" s="171">
        <v>0</v>
      </c>
      <c r="D71" s="314">
        <v>0</v>
      </c>
      <c r="F71" s="87"/>
    </row>
    <row r="72" spans="2:7" x14ac:dyDescent="0.2">
      <c r="B72" s="20" t="s">
        <v>156</v>
      </c>
      <c r="C72" s="171">
        <f>'[2]Resultados Acum'!C52</f>
        <v>0</v>
      </c>
      <c r="D72" s="314">
        <v>0</v>
      </c>
    </row>
    <row r="73" spans="2:7" ht="15" x14ac:dyDescent="0.25">
      <c r="B73" s="289" t="s">
        <v>157</v>
      </c>
      <c r="C73" s="171">
        <v>0</v>
      </c>
      <c r="D73" s="314">
        <v>0</v>
      </c>
      <c r="F73" s="87"/>
      <c r="G73" s="87"/>
    </row>
    <row r="74" spans="2:7" x14ac:dyDescent="0.2">
      <c r="B74" s="20" t="s">
        <v>158</v>
      </c>
      <c r="C74" s="171">
        <v>0</v>
      </c>
      <c r="D74" s="314">
        <v>0</v>
      </c>
    </row>
    <row r="75" spans="2:7" x14ac:dyDescent="0.2">
      <c r="B75" s="20" t="s">
        <v>159</v>
      </c>
      <c r="C75" s="171">
        <v>0</v>
      </c>
      <c r="D75" s="314">
        <v>0</v>
      </c>
    </row>
    <row r="76" spans="2:7" x14ac:dyDescent="0.2">
      <c r="B76" s="183"/>
      <c r="C76" s="304"/>
      <c r="D76" s="315"/>
    </row>
    <row r="77" spans="2:7" ht="15.75" x14ac:dyDescent="0.25">
      <c r="B77" s="325" t="s">
        <v>160</v>
      </c>
      <c r="C77" s="306">
        <f>C58-C62+C66-C68+C69+C70-C72</f>
        <v>1789589589</v>
      </c>
      <c r="D77" s="324">
        <f>D58-D62+D66-D68+D69+D70-D72</f>
        <v>1176264140</v>
      </c>
    </row>
    <row r="78" spans="2:7" x14ac:dyDescent="0.2">
      <c r="B78" s="208"/>
      <c r="C78" s="308"/>
      <c r="D78" s="313"/>
    </row>
    <row r="79" spans="2:7" x14ac:dyDescent="0.2">
      <c r="B79" s="326" t="s">
        <v>161</v>
      </c>
      <c r="C79" s="309">
        <v>0</v>
      </c>
      <c r="D79" s="320">
        <v>0</v>
      </c>
    </row>
    <row r="80" spans="2:7" ht="15" thickBot="1" x14ac:dyDescent="0.25">
      <c r="B80" s="15" t="s">
        <v>162</v>
      </c>
      <c r="C80" s="304">
        <v>0</v>
      </c>
      <c r="D80" s="315">
        <v>0</v>
      </c>
    </row>
    <row r="81" spans="2:8" ht="16.5" thickBot="1" x14ac:dyDescent="0.3">
      <c r="B81" s="328" t="s">
        <v>163</v>
      </c>
      <c r="C81" s="264">
        <f>+C77-C79-C80</f>
        <v>1789589589</v>
      </c>
      <c r="D81" s="265">
        <f>+D77-D79-D80</f>
        <v>1176264140</v>
      </c>
      <c r="E81" s="87"/>
      <c r="F81" s="87"/>
      <c r="H81" s="138"/>
    </row>
    <row r="82" spans="2:8" x14ac:dyDescent="0.2">
      <c r="B82" s="259"/>
      <c r="C82" s="259"/>
      <c r="D82" s="232"/>
    </row>
    <row r="83" spans="2:8" x14ac:dyDescent="0.2">
      <c r="B83" s="27" t="s">
        <v>722</v>
      </c>
      <c r="C83" s="259"/>
      <c r="D83" s="259"/>
    </row>
    <row r="84" spans="2:8" x14ac:dyDescent="0.2">
      <c r="B84" s="259"/>
      <c r="C84" s="232"/>
      <c r="D84" s="232"/>
      <c r="E84" s="87"/>
    </row>
    <row r="85" spans="2:8" x14ac:dyDescent="0.2">
      <c r="B85" s="259"/>
      <c r="C85" s="259"/>
      <c r="D85" s="259"/>
    </row>
    <row r="86" spans="2:8" x14ac:dyDescent="0.2">
      <c r="B86" s="293"/>
      <c r="C86" s="241"/>
      <c r="F86" s="87"/>
    </row>
  </sheetData>
  <mergeCells count="7">
    <mergeCell ref="B2:D2"/>
    <mergeCell ref="B4:D4"/>
    <mergeCell ref="B5:D5"/>
    <mergeCell ref="B6:D6"/>
    <mergeCell ref="B8:B9"/>
    <mergeCell ref="C8:C9"/>
    <mergeCell ref="D8:D9"/>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G36"/>
  <sheetViews>
    <sheetView showGridLines="0" workbookViewId="0">
      <selection activeCell="B42" sqref="B42"/>
    </sheetView>
  </sheetViews>
  <sheetFormatPr baseColWidth="10" defaultRowHeight="14.25" x14ac:dyDescent="0.2"/>
  <cols>
    <col min="1" max="1" width="11.42578125" style="72"/>
    <col min="2" max="2" width="86.5703125" style="72" customWidth="1"/>
    <col min="3" max="3" width="17.7109375" style="138" customWidth="1"/>
    <col min="4" max="4" width="15.7109375" style="138" customWidth="1"/>
    <col min="5" max="6" width="11.42578125" style="72"/>
    <col min="7" max="7" width="12.7109375" style="72" bestFit="1" customWidth="1"/>
    <col min="8" max="16384" width="11.42578125" style="72"/>
  </cols>
  <sheetData>
    <row r="2" spans="2:7" ht="18" x14ac:dyDescent="0.25">
      <c r="B2" s="762" t="s">
        <v>767</v>
      </c>
      <c r="C2" s="762"/>
      <c r="D2" s="762"/>
    </row>
    <row r="3" spans="2:7" ht="18" x14ac:dyDescent="0.25">
      <c r="B3" s="125"/>
      <c r="C3" s="650"/>
      <c r="D3" s="650"/>
    </row>
    <row r="4" spans="2:7" ht="15.75" x14ac:dyDescent="0.25">
      <c r="B4" s="774" t="s">
        <v>164</v>
      </c>
      <c r="C4" s="774"/>
      <c r="D4" s="774"/>
    </row>
    <row r="5" spans="2:7" x14ac:dyDescent="0.2">
      <c r="B5" s="772" t="s">
        <v>704</v>
      </c>
      <c r="C5" s="772"/>
      <c r="D5" s="772"/>
    </row>
    <row r="6" spans="2:7" x14ac:dyDescent="0.2">
      <c r="B6" s="773" t="s">
        <v>105</v>
      </c>
      <c r="C6" s="773"/>
      <c r="D6" s="773"/>
    </row>
    <row r="7" spans="2:7" ht="15" thickBot="1" x14ac:dyDescent="0.25">
      <c r="B7" s="126"/>
      <c r="C7" s="651"/>
      <c r="D7" s="651"/>
    </row>
    <row r="8" spans="2:7" ht="15.75" thickBot="1" x14ac:dyDescent="0.3">
      <c r="B8" s="136" t="s">
        <v>165</v>
      </c>
      <c r="C8" s="652">
        <v>2021</v>
      </c>
      <c r="D8" s="653">
        <v>2020</v>
      </c>
    </row>
    <row r="9" spans="2:7" x14ac:dyDescent="0.2">
      <c r="B9" s="127" t="s">
        <v>166</v>
      </c>
      <c r="C9" s="137">
        <v>3861048759</v>
      </c>
      <c r="D9" s="128">
        <v>5936798014</v>
      </c>
    </row>
    <row r="10" spans="2:7" x14ac:dyDescent="0.2">
      <c r="B10" s="129" t="s">
        <v>167</v>
      </c>
      <c r="C10" s="128">
        <v>-32330131601</v>
      </c>
      <c r="D10" s="128">
        <v>-2753171741</v>
      </c>
    </row>
    <row r="11" spans="2:7" x14ac:dyDescent="0.2">
      <c r="B11" s="128" t="s">
        <v>168</v>
      </c>
      <c r="C11" s="128">
        <v>0</v>
      </c>
      <c r="D11" s="128">
        <v>0</v>
      </c>
    </row>
    <row r="12" spans="2:7" x14ac:dyDescent="0.2">
      <c r="B12" s="128" t="s">
        <v>169</v>
      </c>
      <c r="C12" s="128">
        <v>-1934623534</v>
      </c>
      <c r="D12" s="128">
        <v>-1333895142</v>
      </c>
    </row>
    <row r="13" spans="2:7" x14ac:dyDescent="0.2">
      <c r="B13" s="128" t="s">
        <v>170</v>
      </c>
      <c r="C13" s="128">
        <v>518525120</v>
      </c>
      <c r="D13" s="128">
        <v>4710522543</v>
      </c>
    </row>
    <row r="14" spans="2:7" ht="15" thickBot="1" x14ac:dyDescent="0.25">
      <c r="B14" s="128" t="s">
        <v>171</v>
      </c>
      <c r="C14" s="128">
        <v>-105428065</v>
      </c>
      <c r="D14" s="128">
        <v>-10749121</v>
      </c>
    </row>
    <row r="15" spans="2:7" ht="15.75" thickBot="1" x14ac:dyDescent="0.3">
      <c r="B15" s="136" t="s">
        <v>172</v>
      </c>
      <c r="C15" s="130">
        <v>-29990609321</v>
      </c>
      <c r="D15" s="130">
        <v>6549504553</v>
      </c>
      <c r="G15" s="138"/>
    </row>
    <row r="16" spans="2:7" ht="15.75" thickBot="1" x14ac:dyDescent="0.3">
      <c r="B16" s="136" t="s">
        <v>173</v>
      </c>
      <c r="C16" s="654"/>
      <c r="D16" s="655"/>
    </row>
    <row r="17" spans="2:7" x14ac:dyDescent="0.2">
      <c r="B17" s="128" t="s">
        <v>174</v>
      </c>
      <c r="C17" s="128">
        <v>14590421703</v>
      </c>
      <c r="D17" s="128">
        <v>-3517915091</v>
      </c>
      <c r="G17" s="138"/>
    </row>
    <row r="18" spans="2:7" x14ac:dyDescent="0.2">
      <c r="B18" s="128" t="s">
        <v>175</v>
      </c>
      <c r="C18" s="128">
        <v>-3027028946</v>
      </c>
      <c r="D18" s="128">
        <v>-4243208266</v>
      </c>
    </row>
    <row r="19" spans="2:7" ht="15" thickBot="1" x14ac:dyDescent="0.25">
      <c r="B19" s="128" t="s">
        <v>176</v>
      </c>
      <c r="C19" s="128">
        <v>-64898546</v>
      </c>
      <c r="D19" s="128">
        <v>-27023010</v>
      </c>
    </row>
    <row r="20" spans="2:7" ht="15.75" thickBot="1" x14ac:dyDescent="0.3">
      <c r="B20" s="136" t="s">
        <v>177</v>
      </c>
      <c r="C20" s="130">
        <v>11498494211</v>
      </c>
      <c r="D20" s="130">
        <v>-7788146367</v>
      </c>
    </row>
    <row r="21" spans="2:7" ht="15.75" thickBot="1" x14ac:dyDescent="0.3">
      <c r="B21" s="136" t="s">
        <v>178</v>
      </c>
      <c r="C21" s="130"/>
      <c r="D21" s="130"/>
    </row>
    <row r="22" spans="2:7" x14ac:dyDescent="0.2">
      <c r="B22" s="128" t="s">
        <v>179</v>
      </c>
      <c r="C22" s="128">
        <v>1467225102</v>
      </c>
      <c r="D22" s="128">
        <v>2419998658</v>
      </c>
    </row>
    <row r="23" spans="2:7" x14ac:dyDescent="0.2">
      <c r="B23" s="128" t="s">
        <v>180</v>
      </c>
      <c r="C23" s="128">
        <v>17719764642</v>
      </c>
      <c r="D23" s="128">
        <v>3496260750</v>
      </c>
    </row>
    <row r="24" spans="2:7" x14ac:dyDescent="0.2">
      <c r="B24" s="128" t="s">
        <v>181</v>
      </c>
      <c r="C24" s="128">
        <v>0</v>
      </c>
      <c r="D24" s="128">
        <v>-792858599</v>
      </c>
    </row>
    <row r="25" spans="2:7" ht="15" thickBot="1" x14ac:dyDescent="0.25">
      <c r="B25" s="128" t="s">
        <v>182</v>
      </c>
      <c r="C25" s="128">
        <v>-3357300092</v>
      </c>
      <c r="D25" s="128">
        <v>-3916911581</v>
      </c>
    </row>
    <row r="26" spans="2:7" ht="15.75" thickBot="1" x14ac:dyDescent="0.3">
      <c r="B26" s="136" t="s">
        <v>183</v>
      </c>
      <c r="C26" s="130">
        <v>15829689652</v>
      </c>
      <c r="D26" s="130">
        <v>1206489228</v>
      </c>
    </row>
    <row r="27" spans="2:7" ht="15.75" thickBot="1" x14ac:dyDescent="0.3">
      <c r="B27" s="136" t="s">
        <v>184</v>
      </c>
      <c r="C27" s="130">
        <v>-411700545</v>
      </c>
      <c r="D27" s="130">
        <v>49295855</v>
      </c>
    </row>
    <row r="28" spans="2:7" x14ac:dyDescent="0.2">
      <c r="B28" s="128" t="s">
        <v>185</v>
      </c>
      <c r="C28" s="128">
        <v>-3074126003</v>
      </c>
      <c r="D28" s="128">
        <v>17143278</v>
      </c>
    </row>
    <row r="29" spans="2:7" ht="15" thickBot="1" x14ac:dyDescent="0.25">
      <c r="B29" s="128" t="s">
        <v>186</v>
      </c>
      <c r="C29" s="128">
        <v>4734046868</v>
      </c>
      <c r="D29" s="128">
        <v>4716903590</v>
      </c>
      <c r="G29" s="138"/>
    </row>
    <row r="30" spans="2:7" ht="15.75" thickBot="1" x14ac:dyDescent="0.3">
      <c r="B30" s="136" t="s">
        <v>187</v>
      </c>
      <c r="C30" s="130">
        <v>1659920865</v>
      </c>
      <c r="D30" s="130">
        <v>4734046868</v>
      </c>
    </row>
    <row r="31" spans="2:7" x14ac:dyDescent="0.2">
      <c r="B31" s="131"/>
      <c r="C31" s="132"/>
      <c r="D31" s="132"/>
    </row>
    <row r="32" spans="2:7" x14ac:dyDescent="0.2">
      <c r="B32" s="771" t="s">
        <v>714</v>
      </c>
      <c r="C32" s="771"/>
      <c r="D32" s="771"/>
    </row>
    <row r="33" spans="2:4" x14ac:dyDescent="0.2">
      <c r="B33" s="133"/>
      <c r="C33" s="133"/>
      <c r="D33" s="133"/>
    </row>
    <row r="34" spans="2:4" x14ac:dyDescent="0.2">
      <c r="B34" s="133"/>
      <c r="C34" s="133"/>
      <c r="D34" s="133"/>
    </row>
    <row r="35" spans="2:4" x14ac:dyDescent="0.2">
      <c r="B35" s="134"/>
      <c r="C35" s="134"/>
      <c r="D35" s="134"/>
    </row>
    <row r="36" spans="2:4" x14ac:dyDescent="0.2">
      <c r="B36" s="135"/>
      <c r="C36" s="656"/>
      <c r="D36" s="656"/>
    </row>
  </sheetData>
  <mergeCells count="5">
    <mergeCell ref="B2:D2"/>
    <mergeCell ref="B32:D32"/>
    <mergeCell ref="B5:D5"/>
    <mergeCell ref="B6:D6"/>
    <mergeCell ref="B4:D4"/>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0"/>
  <sheetViews>
    <sheetView showGridLines="0" topLeftCell="B1" workbookViewId="0">
      <selection activeCell="I29" sqref="I29"/>
    </sheetView>
  </sheetViews>
  <sheetFormatPr baseColWidth="10" defaultRowHeight="14.25" x14ac:dyDescent="0.2"/>
  <cols>
    <col min="1" max="1" width="10.140625" style="74" hidden="1" customWidth="1"/>
    <col min="2" max="2" width="8.7109375" style="74" customWidth="1"/>
    <col min="3" max="3" width="24.5703125" style="74" bestFit="1" customWidth="1"/>
    <col min="4" max="4" width="9.42578125" style="124" bestFit="1" customWidth="1"/>
    <col min="5" max="5" width="17.28515625" style="124" bestFit="1" customWidth="1"/>
    <col min="6" max="6" width="12.7109375" style="124" bestFit="1" customWidth="1"/>
    <col min="7" max="7" width="11.140625" style="124" bestFit="1" customWidth="1"/>
    <col min="8" max="8" width="13.28515625" style="124" bestFit="1" customWidth="1"/>
    <col min="9" max="9" width="11.28515625" style="124" bestFit="1" customWidth="1"/>
    <col min="10" max="10" width="10.140625" style="124" bestFit="1" customWidth="1"/>
    <col min="11" max="11" width="12.140625" style="124" bestFit="1" customWidth="1"/>
    <col min="12" max="12" width="12.7109375" style="124" bestFit="1" customWidth="1"/>
    <col min="13" max="13" width="14.42578125" style="124" bestFit="1" customWidth="1"/>
    <col min="14" max="14" width="16.140625" style="124" bestFit="1" customWidth="1"/>
    <col min="15" max="15" width="13.28515625" style="74" bestFit="1" customWidth="1"/>
    <col min="16" max="16" width="0" style="74" hidden="1" customWidth="1"/>
    <col min="17" max="17" width="12.7109375" style="74" bestFit="1" customWidth="1"/>
    <col min="18" max="257" width="11.42578125" style="74"/>
    <col min="258" max="258" width="10.140625" style="74" customWidth="1"/>
    <col min="259" max="259" width="27.140625" style="74" customWidth="1"/>
    <col min="260" max="260" width="10" style="74" customWidth="1"/>
    <col min="261" max="261" width="13.85546875" style="74" customWidth="1"/>
    <col min="262" max="262" width="13.7109375" style="74" bestFit="1" customWidth="1"/>
    <col min="263" max="263" width="12.28515625" style="74" customWidth="1"/>
    <col min="264" max="264" width="13.85546875" style="74" customWidth="1"/>
    <col min="265" max="265" width="11.28515625" style="74" customWidth="1"/>
    <col min="266" max="266" width="10.85546875" style="74" customWidth="1"/>
    <col min="267" max="267" width="13.28515625" style="74" bestFit="1" customWidth="1"/>
    <col min="268" max="268" width="13.28515625" style="74" customWidth="1"/>
    <col min="269" max="269" width="16.5703125" style="74" bestFit="1" customWidth="1"/>
    <col min="270" max="270" width="18.5703125" style="74" customWidth="1"/>
    <col min="271" max="271" width="13.28515625" style="74" bestFit="1" customWidth="1"/>
    <col min="272" max="272" width="0" style="74" hidden="1" customWidth="1"/>
    <col min="273" max="273" width="12.7109375" style="74" bestFit="1" customWidth="1"/>
    <col min="274" max="513" width="11.42578125" style="74"/>
    <col min="514" max="514" width="10.140625" style="74" customWidth="1"/>
    <col min="515" max="515" width="27.140625" style="74" customWidth="1"/>
    <col min="516" max="516" width="10" style="74" customWidth="1"/>
    <col min="517" max="517" width="13.85546875" style="74" customWidth="1"/>
    <col min="518" max="518" width="13.7109375" style="74" bestFit="1" customWidth="1"/>
    <col min="519" max="519" width="12.28515625" style="74" customWidth="1"/>
    <col min="520" max="520" width="13.85546875" style="74" customWidth="1"/>
    <col min="521" max="521" width="11.28515625" style="74" customWidth="1"/>
    <col min="522" max="522" width="10.85546875" style="74" customWidth="1"/>
    <col min="523" max="523" width="13.28515625" style="74" bestFit="1" customWidth="1"/>
    <col min="524" max="524" width="13.28515625" style="74" customWidth="1"/>
    <col min="525" max="525" width="16.5703125" style="74" bestFit="1" customWidth="1"/>
    <col min="526" max="526" width="18.5703125" style="74" customWidth="1"/>
    <col min="527" max="527" width="13.28515625" style="74" bestFit="1" customWidth="1"/>
    <col min="528" max="528" width="0" style="74" hidden="1" customWidth="1"/>
    <col min="529" max="529" width="12.7109375" style="74" bestFit="1" customWidth="1"/>
    <col min="530" max="769" width="11.42578125" style="74"/>
    <col min="770" max="770" width="10.140625" style="74" customWidth="1"/>
    <col min="771" max="771" width="27.140625" style="74" customWidth="1"/>
    <col min="772" max="772" width="10" style="74" customWidth="1"/>
    <col min="773" max="773" width="13.85546875" style="74" customWidth="1"/>
    <col min="774" max="774" width="13.7109375" style="74" bestFit="1" customWidth="1"/>
    <col min="775" max="775" width="12.28515625" style="74" customWidth="1"/>
    <col min="776" max="776" width="13.85546875" style="74" customWidth="1"/>
    <col min="777" max="777" width="11.28515625" style="74" customWidth="1"/>
    <col min="778" max="778" width="10.85546875" style="74" customWidth="1"/>
    <col min="779" max="779" width="13.28515625" style="74" bestFit="1" customWidth="1"/>
    <col min="780" max="780" width="13.28515625" style="74" customWidth="1"/>
    <col min="781" max="781" width="16.5703125" style="74" bestFit="1" customWidth="1"/>
    <col min="782" max="782" width="18.5703125" style="74" customWidth="1"/>
    <col min="783" max="783" width="13.28515625" style="74" bestFit="1" customWidth="1"/>
    <col min="784" max="784" width="0" style="74" hidden="1" customWidth="1"/>
    <col min="785" max="785" width="12.7109375" style="74" bestFit="1" customWidth="1"/>
    <col min="786" max="1025" width="11.42578125" style="74"/>
    <col min="1026" max="1026" width="10.140625" style="74" customWidth="1"/>
    <col min="1027" max="1027" width="27.140625" style="74" customWidth="1"/>
    <col min="1028" max="1028" width="10" style="74" customWidth="1"/>
    <col min="1029" max="1029" width="13.85546875" style="74" customWidth="1"/>
    <col min="1030" max="1030" width="13.7109375" style="74" bestFit="1" customWidth="1"/>
    <col min="1031" max="1031" width="12.28515625" style="74" customWidth="1"/>
    <col min="1032" max="1032" width="13.85546875" style="74" customWidth="1"/>
    <col min="1033" max="1033" width="11.28515625" style="74" customWidth="1"/>
    <col min="1034" max="1034" width="10.85546875" style="74" customWidth="1"/>
    <col min="1035" max="1035" width="13.28515625" style="74" bestFit="1" customWidth="1"/>
    <col min="1036" max="1036" width="13.28515625" style="74" customWidth="1"/>
    <col min="1037" max="1037" width="16.5703125" style="74" bestFit="1" customWidth="1"/>
    <col min="1038" max="1038" width="18.5703125" style="74" customWidth="1"/>
    <col min="1039" max="1039" width="13.28515625" style="74" bestFit="1" customWidth="1"/>
    <col min="1040" max="1040" width="0" style="74" hidden="1" customWidth="1"/>
    <col min="1041" max="1041" width="12.7109375" style="74" bestFit="1" customWidth="1"/>
    <col min="1042" max="1281" width="11.42578125" style="74"/>
    <col min="1282" max="1282" width="10.140625" style="74" customWidth="1"/>
    <col min="1283" max="1283" width="27.140625" style="74" customWidth="1"/>
    <col min="1284" max="1284" width="10" style="74" customWidth="1"/>
    <col min="1285" max="1285" width="13.85546875" style="74" customWidth="1"/>
    <col min="1286" max="1286" width="13.7109375" style="74" bestFit="1" customWidth="1"/>
    <col min="1287" max="1287" width="12.28515625" style="74" customWidth="1"/>
    <col min="1288" max="1288" width="13.85546875" style="74" customWidth="1"/>
    <col min="1289" max="1289" width="11.28515625" style="74" customWidth="1"/>
    <col min="1290" max="1290" width="10.85546875" style="74" customWidth="1"/>
    <col min="1291" max="1291" width="13.28515625" style="74" bestFit="1" customWidth="1"/>
    <col min="1292" max="1292" width="13.28515625" style="74" customWidth="1"/>
    <col min="1293" max="1293" width="16.5703125" style="74" bestFit="1" customWidth="1"/>
    <col min="1294" max="1294" width="18.5703125" style="74" customWidth="1"/>
    <col min="1295" max="1295" width="13.28515625" style="74" bestFit="1" customWidth="1"/>
    <col min="1296" max="1296" width="0" style="74" hidden="1" customWidth="1"/>
    <col min="1297" max="1297" width="12.7109375" style="74" bestFit="1" customWidth="1"/>
    <col min="1298" max="1537" width="11.42578125" style="74"/>
    <col min="1538" max="1538" width="10.140625" style="74" customWidth="1"/>
    <col min="1539" max="1539" width="27.140625" style="74" customWidth="1"/>
    <col min="1540" max="1540" width="10" style="74" customWidth="1"/>
    <col min="1541" max="1541" width="13.85546875" style="74" customWidth="1"/>
    <col min="1542" max="1542" width="13.7109375" style="74" bestFit="1" customWidth="1"/>
    <col min="1543" max="1543" width="12.28515625" style="74" customWidth="1"/>
    <col min="1544" max="1544" width="13.85546875" style="74" customWidth="1"/>
    <col min="1545" max="1545" width="11.28515625" style="74" customWidth="1"/>
    <col min="1546" max="1546" width="10.85546875" style="74" customWidth="1"/>
    <col min="1547" max="1547" width="13.28515625" style="74" bestFit="1" customWidth="1"/>
    <col min="1548" max="1548" width="13.28515625" style="74" customWidth="1"/>
    <col min="1549" max="1549" width="16.5703125" style="74" bestFit="1" customWidth="1"/>
    <col min="1550" max="1550" width="18.5703125" style="74" customWidth="1"/>
    <col min="1551" max="1551" width="13.28515625" style="74" bestFit="1" customWidth="1"/>
    <col min="1552" max="1552" width="0" style="74" hidden="1" customWidth="1"/>
    <col min="1553" max="1553" width="12.7109375" style="74" bestFit="1" customWidth="1"/>
    <col min="1554" max="1793" width="11.42578125" style="74"/>
    <col min="1794" max="1794" width="10.140625" style="74" customWidth="1"/>
    <col min="1795" max="1795" width="27.140625" style="74" customWidth="1"/>
    <col min="1796" max="1796" width="10" style="74" customWidth="1"/>
    <col min="1797" max="1797" width="13.85546875" style="74" customWidth="1"/>
    <col min="1798" max="1798" width="13.7109375" style="74" bestFit="1" customWidth="1"/>
    <col min="1799" max="1799" width="12.28515625" style="74" customWidth="1"/>
    <col min="1800" max="1800" width="13.85546875" style="74" customWidth="1"/>
    <col min="1801" max="1801" width="11.28515625" style="74" customWidth="1"/>
    <col min="1802" max="1802" width="10.85546875" style="74" customWidth="1"/>
    <col min="1803" max="1803" width="13.28515625" style="74" bestFit="1" customWidth="1"/>
    <col min="1804" max="1804" width="13.28515625" style="74" customWidth="1"/>
    <col min="1805" max="1805" width="16.5703125" style="74" bestFit="1" customWidth="1"/>
    <col min="1806" max="1806" width="18.5703125" style="74" customWidth="1"/>
    <col min="1807" max="1807" width="13.28515625" style="74" bestFit="1" customWidth="1"/>
    <col min="1808" max="1808" width="0" style="74" hidden="1" customWidth="1"/>
    <col min="1809" max="1809" width="12.7109375" style="74" bestFit="1" customWidth="1"/>
    <col min="1810" max="2049" width="11.42578125" style="74"/>
    <col min="2050" max="2050" width="10.140625" style="74" customWidth="1"/>
    <col min="2051" max="2051" width="27.140625" style="74" customWidth="1"/>
    <col min="2052" max="2052" width="10" style="74" customWidth="1"/>
    <col min="2053" max="2053" width="13.85546875" style="74" customWidth="1"/>
    <col min="2054" max="2054" width="13.7109375" style="74" bestFit="1" customWidth="1"/>
    <col min="2055" max="2055" width="12.28515625" style="74" customWidth="1"/>
    <col min="2056" max="2056" width="13.85546875" style="74" customWidth="1"/>
    <col min="2057" max="2057" width="11.28515625" style="74" customWidth="1"/>
    <col min="2058" max="2058" width="10.85546875" style="74" customWidth="1"/>
    <col min="2059" max="2059" width="13.28515625" style="74" bestFit="1" customWidth="1"/>
    <col min="2060" max="2060" width="13.28515625" style="74" customWidth="1"/>
    <col min="2061" max="2061" width="16.5703125" style="74" bestFit="1" customWidth="1"/>
    <col min="2062" max="2062" width="18.5703125" style="74" customWidth="1"/>
    <col min="2063" max="2063" width="13.28515625" style="74" bestFit="1" customWidth="1"/>
    <col min="2064" max="2064" width="0" style="74" hidden="1" customWidth="1"/>
    <col min="2065" max="2065" width="12.7109375" style="74" bestFit="1" customWidth="1"/>
    <col min="2066" max="2305" width="11.42578125" style="74"/>
    <col min="2306" max="2306" width="10.140625" style="74" customWidth="1"/>
    <col min="2307" max="2307" width="27.140625" style="74" customWidth="1"/>
    <col min="2308" max="2308" width="10" style="74" customWidth="1"/>
    <col min="2309" max="2309" width="13.85546875" style="74" customWidth="1"/>
    <col min="2310" max="2310" width="13.7109375" style="74" bestFit="1" customWidth="1"/>
    <col min="2311" max="2311" width="12.28515625" style="74" customWidth="1"/>
    <col min="2312" max="2312" width="13.85546875" style="74" customWidth="1"/>
    <col min="2313" max="2313" width="11.28515625" style="74" customWidth="1"/>
    <col min="2314" max="2314" width="10.85546875" style="74" customWidth="1"/>
    <col min="2315" max="2315" width="13.28515625" style="74" bestFit="1" customWidth="1"/>
    <col min="2316" max="2316" width="13.28515625" style="74" customWidth="1"/>
    <col min="2317" max="2317" width="16.5703125" style="74" bestFit="1" customWidth="1"/>
    <col min="2318" max="2318" width="18.5703125" style="74" customWidth="1"/>
    <col min="2319" max="2319" width="13.28515625" style="74" bestFit="1" customWidth="1"/>
    <col min="2320" max="2320" width="0" style="74" hidden="1" customWidth="1"/>
    <col min="2321" max="2321" width="12.7109375" style="74" bestFit="1" customWidth="1"/>
    <col min="2322" max="2561" width="11.42578125" style="74"/>
    <col min="2562" max="2562" width="10.140625" style="74" customWidth="1"/>
    <col min="2563" max="2563" width="27.140625" style="74" customWidth="1"/>
    <col min="2564" max="2564" width="10" style="74" customWidth="1"/>
    <col min="2565" max="2565" width="13.85546875" style="74" customWidth="1"/>
    <col min="2566" max="2566" width="13.7109375" style="74" bestFit="1" customWidth="1"/>
    <col min="2567" max="2567" width="12.28515625" style="74" customWidth="1"/>
    <col min="2568" max="2568" width="13.85546875" style="74" customWidth="1"/>
    <col min="2569" max="2569" width="11.28515625" style="74" customWidth="1"/>
    <col min="2570" max="2570" width="10.85546875" style="74" customWidth="1"/>
    <col min="2571" max="2571" width="13.28515625" style="74" bestFit="1" customWidth="1"/>
    <col min="2572" max="2572" width="13.28515625" style="74" customWidth="1"/>
    <col min="2573" max="2573" width="16.5703125" style="74" bestFit="1" customWidth="1"/>
    <col min="2574" max="2574" width="18.5703125" style="74" customWidth="1"/>
    <col min="2575" max="2575" width="13.28515625" style="74" bestFit="1" customWidth="1"/>
    <col min="2576" max="2576" width="0" style="74" hidden="1" customWidth="1"/>
    <col min="2577" max="2577" width="12.7109375" style="74" bestFit="1" customWidth="1"/>
    <col min="2578" max="2817" width="11.42578125" style="74"/>
    <col min="2818" max="2818" width="10.140625" style="74" customWidth="1"/>
    <col min="2819" max="2819" width="27.140625" style="74" customWidth="1"/>
    <col min="2820" max="2820" width="10" style="74" customWidth="1"/>
    <col min="2821" max="2821" width="13.85546875" style="74" customWidth="1"/>
    <col min="2822" max="2822" width="13.7109375" style="74" bestFit="1" customWidth="1"/>
    <col min="2823" max="2823" width="12.28515625" style="74" customWidth="1"/>
    <col min="2824" max="2824" width="13.85546875" style="74" customWidth="1"/>
    <col min="2825" max="2825" width="11.28515625" style="74" customWidth="1"/>
    <col min="2826" max="2826" width="10.85546875" style="74" customWidth="1"/>
    <col min="2827" max="2827" width="13.28515625" style="74" bestFit="1" customWidth="1"/>
    <col min="2828" max="2828" width="13.28515625" style="74" customWidth="1"/>
    <col min="2829" max="2829" width="16.5703125" style="74" bestFit="1" customWidth="1"/>
    <col min="2830" max="2830" width="18.5703125" style="74" customWidth="1"/>
    <col min="2831" max="2831" width="13.28515625" style="74" bestFit="1" customWidth="1"/>
    <col min="2832" max="2832" width="0" style="74" hidden="1" customWidth="1"/>
    <col min="2833" max="2833" width="12.7109375" style="74" bestFit="1" customWidth="1"/>
    <col min="2834" max="3073" width="11.42578125" style="74"/>
    <col min="3074" max="3074" width="10.140625" style="74" customWidth="1"/>
    <col min="3075" max="3075" width="27.140625" style="74" customWidth="1"/>
    <col min="3076" max="3076" width="10" style="74" customWidth="1"/>
    <col min="3077" max="3077" width="13.85546875" style="74" customWidth="1"/>
    <col min="3078" max="3078" width="13.7109375" style="74" bestFit="1" customWidth="1"/>
    <col min="3079" max="3079" width="12.28515625" style="74" customWidth="1"/>
    <col min="3080" max="3080" width="13.85546875" style="74" customWidth="1"/>
    <col min="3081" max="3081" width="11.28515625" style="74" customWidth="1"/>
    <col min="3082" max="3082" width="10.85546875" style="74" customWidth="1"/>
    <col min="3083" max="3083" width="13.28515625" style="74" bestFit="1" customWidth="1"/>
    <col min="3084" max="3084" width="13.28515625" style="74" customWidth="1"/>
    <col min="3085" max="3085" width="16.5703125" style="74" bestFit="1" customWidth="1"/>
    <col min="3086" max="3086" width="18.5703125" style="74" customWidth="1"/>
    <col min="3087" max="3087" width="13.28515625" style="74" bestFit="1" customWidth="1"/>
    <col min="3088" max="3088" width="0" style="74" hidden="1" customWidth="1"/>
    <col min="3089" max="3089" width="12.7109375" style="74" bestFit="1" customWidth="1"/>
    <col min="3090" max="3329" width="11.42578125" style="74"/>
    <col min="3330" max="3330" width="10.140625" style="74" customWidth="1"/>
    <col min="3331" max="3331" width="27.140625" style="74" customWidth="1"/>
    <col min="3332" max="3332" width="10" style="74" customWidth="1"/>
    <col min="3333" max="3333" width="13.85546875" style="74" customWidth="1"/>
    <col min="3334" max="3334" width="13.7109375" style="74" bestFit="1" customWidth="1"/>
    <col min="3335" max="3335" width="12.28515625" style="74" customWidth="1"/>
    <col min="3336" max="3336" width="13.85546875" style="74" customWidth="1"/>
    <col min="3337" max="3337" width="11.28515625" style="74" customWidth="1"/>
    <col min="3338" max="3338" width="10.85546875" style="74" customWidth="1"/>
    <col min="3339" max="3339" width="13.28515625" style="74" bestFit="1" customWidth="1"/>
    <col min="3340" max="3340" width="13.28515625" style="74" customWidth="1"/>
    <col min="3341" max="3341" width="16.5703125" style="74" bestFit="1" customWidth="1"/>
    <col min="3342" max="3342" width="18.5703125" style="74" customWidth="1"/>
    <col min="3343" max="3343" width="13.28515625" style="74" bestFit="1" customWidth="1"/>
    <col min="3344" max="3344" width="0" style="74" hidden="1" customWidth="1"/>
    <col min="3345" max="3345" width="12.7109375" style="74" bestFit="1" customWidth="1"/>
    <col min="3346" max="3585" width="11.42578125" style="74"/>
    <col min="3586" max="3586" width="10.140625" style="74" customWidth="1"/>
    <col min="3587" max="3587" width="27.140625" style="74" customWidth="1"/>
    <col min="3588" max="3588" width="10" style="74" customWidth="1"/>
    <col min="3589" max="3589" width="13.85546875" style="74" customWidth="1"/>
    <col min="3590" max="3590" width="13.7109375" style="74" bestFit="1" customWidth="1"/>
    <col min="3591" max="3591" width="12.28515625" style="74" customWidth="1"/>
    <col min="3592" max="3592" width="13.85546875" style="74" customWidth="1"/>
    <col min="3593" max="3593" width="11.28515625" style="74" customWidth="1"/>
    <col min="3594" max="3594" width="10.85546875" style="74" customWidth="1"/>
    <col min="3595" max="3595" width="13.28515625" style="74" bestFit="1" customWidth="1"/>
    <col min="3596" max="3596" width="13.28515625" style="74" customWidth="1"/>
    <col min="3597" max="3597" width="16.5703125" style="74" bestFit="1" customWidth="1"/>
    <col min="3598" max="3598" width="18.5703125" style="74" customWidth="1"/>
    <col min="3599" max="3599" width="13.28515625" style="74" bestFit="1" customWidth="1"/>
    <col min="3600" max="3600" width="0" style="74" hidden="1" customWidth="1"/>
    <col min="3601" max="3601" width="12.7109375" style="74" bestFit="1" customWidth="1"/>
    <col min="3602" max="3841" width="11.42578125" style="74"/>
    <col min="3842" max="3842" width="10.140625" style="74" customWidth="1"/>
    <col min="3843" max="3843" width="27.140625" style="74" customWidth="1"/>
    <col min="3844" max="3844" width="10" style="74" customWidth="1"/>
    <col min="3845" max="3845" width="13.85546875" style="74" customWidth="1"/>
    <col min="3846" max="3846" width="13.7109375" style="74" bestFit="1" customWidth="1"/>
    <col min="3847" max="3847" width="12.28515625" style="74" customWidth="1"/>
    <col min="3848" max="3848" width="13.85546875" style="74" customWidth="1"/>
    <col min="3849" max="3849" width="11.28515625" style="74" customWidth="1"/>
    <col min="3850" max="3850" width="10.85546875" style="74" customWidth="1"/>
    <col min="3851" max="3851" width="13.28515625" style="74" bestFit="1" customWidth="1"/>
    <col min="3852" max="3852" width="13.28515625" style="74" customWidth="1"/>
    <col min="3853" max="3853" width="16.5703125" style="74" bestFit="1" customWidth="1"/>
    <col min="3854" max="3854" width="18.5703125" style="74" customWidth="1"/>
    <col min="3855" max="3855" width="13.28515625" style="74" bestFit="1" customWidth="1"/>
    <col min="3856" max="3856" width="0" style="74" hidden="1" customWidth="1"/>
    <col min="3857" max="3857" width="12.7109375" style="74" bestFit="1" customWidth="1"/>
    <col min="3858" max="4097" width="11.42578125" style="74"/>
    <col min="4098" max="4098" width="10.140625" style="74" customWidth="1"/>
    <col min="4099" max="4099" width="27.140625" style="74" customWidth="1"/>
    <col min="4100" max="4100" width="10" style="74" customWidth="1"/>
    <col min="4101" max="4101" width="13.85546875" style="74" customWidth="1"/>
    <col min="4102" max="4102" width="13.7109375" style="74" bestFit="1" customWidth="1"/>
    <col min="4103" max="4103" width="12.28515625" style="74" customWidth="1"/>
    <col min="4104" max="4104" width="13.85546875" style="74" customWidth="1"/>
    <col min="4105" max="4105" width="11.28515625" style="74" customWidth="1"/>
    <col min="4106" max="4106" width="10.85546875" style="74" customWidth="1"/>
    <col min="4107" max="4107" width="13.28515625" style="74" bestFit="1" customWidth="1"/>
    <col min="4108" max="4108" width="13.28515625" style="74" customWidth="1"/>
    <col min="4109" max="4109" width="16.5703125" style="74" bestFit="1" customWidth="1"/>
    <col min="4110" max="4110" width="18.5703125" style="74" customWidth="1"/>
    <col min="4111" max="4111" width="13.28515625" style="74" bestFit="1" customWidth="1"/>
    <col min="4112" max="4112" width="0" style="74" hidden="1" customWidth="1"/>
    <col min="4113" max="4113" width="12.7109375" style="74" bestFit="1" customWidth="1"/>
    <col min="4114" max="4353" width="11.42578125" style="74"/>
    <col min="4354" max="4354" width="10.140625" style="74" customWidth="1"/>
    <col min="4355" max="4355" width="27.140625" style="74" customWidth="1"/>
    <col min="4356" max="4356" width="10" style="74" customWidth="1"/>
    <col min="4357" max="4357" width="13.85546875" style="74" customWidth="1"/>
    <col min="4358" max="4358" width="13.7109375" style="74" bestFit="1" customWidth="1"/>
    <col min="4359" max="4359" width="12.28515625" style="74" customWidth="1"/>
    <col min="4360" max="4360" width="13.85546875" style="74" customWidth="1"/>
    <col min="4361" max="4361" width="11.28515625" style="74" customWidth="1"/>
    <col min="4362" max="4362" width="10.85546875" style="74" customWidth="1"/>
    <col min="4363" max="4363" width="13.28515625" style="74" bestFit="1" customWidth="1"/>
    <col min="4364" max="4364" width="13.28515625" style="74" customWidth="1"/>
    <col min="4365" max="4365" width="16.5703125" style="74" bestFit="1" customWidth="1"/>
    <col min="4366" max="4366" width="18.5703125" style="74" customWidth="1"/>
    <col min="4367" max="4367" width="13.28515625" style="74" bestFit="1" customWidth="1"/>
    <col min="4368" max="4368" width="0" style="74" hidden="1" customWidth="1"/>
    <col min="4369" max="4369" width="12.7109375" style="74" bestFit="1" customWidth="1"/>
    <col min="4370" max="4609" width="11.42578125" style="74"/>
    <col min="4610" max="4610" width="10.140625" style="74" customWidth="1"/>
    <col min="4611" max="4611" width="27.140625" style="74" customWidth="1"/>
    <col min="4612" max="4612" width="10" style="74" customWidth="1"/>
    <col min="4613" max="4613" width="13.85546875" style="74" customWidth="1"/>
    <col min="4614" max="4614" width="13.7109375" style="74" bestFit="1" customWidth="1"/>
    <col min="4615" max="4615" width="12.28515625" style="74" customWidth="1"/>
    <col min="4616" max="4616" width="13.85546875" style="74" customWidth="1"/>
    <col min="4617" max="4617" width="11.28515625" style="74" customWidth="1"/>
    <col min="4618" max="4618" width="10.85546875" style="74" customWidth="1"/>
    <col min="4619" max="4619" width="13.28515625" style="74" bestFit="1" customWidth="1"/>
    <col min="4620" max="4620" width="13.28515625" style="74" customWidth="1"/>
    <col min="4621" max="4621" width="16.5703125" style="74" bestFit="1" customWidth="1"/>
    <col min="4622" max="4622" width="18.5703125" style="74" customWidth="1"/>
    <col min="4623" max="4623" width="13.28515625" style="74" bestFit="1" customWidth="1"/>
    <col min="4624" max="4624" width="0" style="74" hidden="1" customWidth="1"/>
    <col min="4625" max="4625" width="12.7109375" style="74" bestFit="1" customWidth="1"/>
    <col min="4626" max="4865" width="11.42578125" style="74"/>
    <col min="4866" max="4866" width="10.140625" style="74" customWidth="1"/>
    <col min="4867" max="4867" width="27.140625" style="74" customWidth="1"/>
    <col min="4868" max="4868" width="10" style="74" customWidth="1"/>
    <col min="4869" max="4869" width="13.85546875" style="74" customWidth="1"/>
    <col min="4870" max="4870" width="13.7109375" style="74" bestFit="1" customWidth="1"/>
    <col min="4871" max="4871" width="12.28515625" style="74" customWidth="1"/>
    <col min="4872" max="4872" width="13.85546875" style="74" customWidth="1"/>
    <col min="4873" max="4873" width="11.28515625" style="74" customWidth="1"/>
    <col min="4874" max="4874" width="10.85546875" style="74" customWidth="1"/>
    <col min="4875" max="4875" width="13.28515625" style="74" bestFit="1" customWidth="1"/>
    <col min="4876" max="4876" width="13.28515625" style="74" customWidth="1"/>
    <col min="4877" max="4877" width="16.5703125" style="74" bestFit="1" customWidth="1"/>
    <col min="4878" max="4878" width="18.5703125" style="74" customWidth="1"/>
    <col min="4879" max="4879" width="13.28515625" style="74" bestFit="1" customWidth="1"/>
    <col min="4880" max="4880" width="0" style="74" hidden="1" customWidth="1"/>
    <col min="4881" max="4881" width="12.7109375" style="74" bestFit="1" customWidth="1"/>
    <col min="4882" max="5121" width="11.42578125" style="74"/>
    <col min="5122" max="5122" width="10.140625" style="74" customWidth="1"/>
    <col min="5123" max="5123" width="27.140625" style="74" customWidth="1"/>
    <col min="5124" max="5124" width="10" style="74" customWidth="1"/>
    <col min="5125" max="5125" width="13.85546875" style="74" customWidth="1"/>
    <col min="5126" max="5126" width="13.7109375" style="74" bestFit="1" customWidth="1"/>
    <col min="5127" max="5127" width="12.28515625" style="74" customWidth="1"/>
    <col min="5128" max="5128" width="13.85546875" style="74" customWidth="1"/>
    <col min="5129" max="5129" width="11.28515625" style="74" customWidth="1"/>
    <col min="5130" max="5130" width="10.85546875" style="74" customWidth="1"/>
    <col min="5131" max="5131" width="13.28515625" style="74" bestFit="1" customWidth="1"/>
    <col min="5132" max="5132" width="13.28515625" style="74" customWidth="1"/>
    <col min="5133" max="5133" width="16.5703125" style="74" bestFit="1" customWidth="1"/>
    <col min="5134" max="5134" width="18.5703125" style="74" customWidth="1"/>
    <col min="5135" max="5135" width="13.28515625" style="74" bestFit="1" customWidth="1"/>
    <col min="5136" max="5136" width="0" style="74" hidden="1" customWidth="1"/>
    <col min="5137" max="5137" width="12.7109375" style="74" bestFit="1" customWidth="1"/>
    <col min="5138" max="5377" width="11.42578125" style="74"/>
    <col min="5378" max="5378" width="10.140625" style="74" customWidth="1"/>
    <col min="5379" max="5379" width="27.140625" style="74" customWidth="1"/>
    <col min="5380" max="5380" width="10" style="74" customWidth="1"/>
    <col min="5381" max="5381" width="13.85546875" style="74" customWidth="1"/>
    <col min="5382" max="5382" width="13.7109375" style="74" bestFit="1" customWidth="1"/>
    <col min="5383" max="5383" width="12.28515625" style="74" customWidth="1"/>
    <col min="5384" max="5384" width="13.85546875" style="74" customWidth="1"/>
    <col min="5385" max="5385" width="11.28515625" style="74" customWidth="1"/>
    <col min="5386" max="5386" width="10.85546875" style="74" customWidth="1"/>
    <col min="5387" max="5387" width="13.28515625" style="74" bestFit="1" customWidth="1"/>
    <col min="5388" max="5388" width="13.28515625" style="74" customWidth="1"/>
    <col min="5389" max="5389" width="16.5703125" style="74" bestFit="1" customWidth="1"/>
    <col min="5390" max="5390" width="18.5703125" style="74" customWidth="1"/>
    <col min="5391" max="5391" width="13.28515625" style="74" bestFit="1" customWidth="1"/>
    <col min="5392" max="5392" width="0" style="74" hidden="1" customWidth="1"/>
    <col min="5393" max="5393" width="12.7109375" style="74" bestFit="1" customWidth="1"/>
    <col min="5394" max="5633" width="11.42578125" style="74"/>
    <col min="5634" max="5634" width="10.140625" style="74" customWidth="1"/>
    <col min="5635" max="5635" width="27.140625" style="74" customWidth="1"/>
    <col min="5636" max="5636" width="10" style="74" customWidth="1"/>
    <col min="5637" max="5637" width="13.85546875" style="74" customWidth="1"/>
    <col min="5638" max="5638" width="13.7109375" style="74" bestFit="1" customWidth="1"/>
    <col min="5639" max="5639" width="12.28515625" style="74" customWidth="1"/>
    <col min="5640" max="5640" width="13.85546875" style="74" customWidth="1"/>
    <col min="5641" max="5641" width="11.28515625" style="74" customWidth="1"/>
    <col min="5642" max="5642" width="10.85546875" style="74" customWidth="1"/>
    <col min="5643" max="5643" width="13.28515625" style="74" bestFit="1" customWidth="1"/>
    <col min="5644" max="5644" width="13.28515625" style="74" customWidth="1"/>
    <col min="5645" max="5645" width="16.5703125" style="74" bestFit="1" customWidth="1"/>
    <col min="5646" max="5646" width="18.5703125" style="74" customWidth="1"/>
    <col min="5647" max="5647" width="13.28515625" style="74" bestFit="1" customWidth="1"/>
    <col min="5648" max="5648" width="0" style="74" hidden="1" customWidth="1"/>
    <col min="5649" max="5649" width="12.7109375" style="74" bestFit="1" customWidth="1"/>
    <col min="5650" max="5889" width="11.42578125" style="74"/>
    <col min="5890" max="5890" width="10.140625" style="74" customWidth="1"/>
    <col min="5891" max="5891" width="27.140625" style="74" customWidth="1"/>
    <col min="5892" max="5892" width="10" style="74" customWidth="1"/>
    <col min="5893" max="5893" width="13.85546875" style="74" customWidth="1"/>
    <col min="5894" max="5894" width="13.7109375" style="74" bestFit="1" customWidth="1"/>
    <col min="5895" max="5895" width="12.28515625" style="74" customWidth="1"/>
    <col min="5896" max="5896" width="13.85546875" style="74" customWidth="1"/>
    <col min="5897" max="5897" width="11.28515625" style="74" customWidth="1"/>
    <col min="5898" max="5898" width="10.85546875" style="74" customWidth="1"/>
    <col min="5899" max="5899" width="13.28515625" style="74" bestFit="1" customWidth="1"/>
    <col min="5900" max="5900" width="13.28515625" style="74" customWidth="1"/>
    <col min="5901" max="5901" width="16.5703125" style="74" bestFit="1" customWidth="1"/>
    <col min="5902" max="5902" width="18.5703125" style="74" customWidth="1"/>
    <col min="5903" max="5903" width="13.28515625" style="74" bestFit="1" customWidth="1"/>
    <col min="5904" max="5904" width="0" style="74" hidden="1" customWidth="1"/>
    <col min="5905" max="5905" width="12.7109375" style="74" bestFit="1" customWidth="1"/>
    <col min="5906" max="6145" width="11.42578125" style="74"/>
    <col min="6146" max="6146" width="10.140625" style="74" customWidth="1"/>
    <col min="6147" max="6147" width="27.140625" style="74" customWidth="1"/>
    <col min="6148" max="6148" width="10" style="74" customWidth="1"/>
    <col min="6149" max="6149" width="13.85546875" style="74" customWidth="1"/>
    <col min="6150" max="6150" width="13.7109375" style="74" bestFit="1" customWidth="1"/>
    <col min="6151" max="6151" width="12.28515625" style="74" customWidth="1"/>
    <col min="6152" max="6152" width="13.85546875" style="74" customWidth="1"/>
    <col min="6153" max="6153" width="11.28515625" style="74" customWidth="1"/>
    <col min="6154" max="6154" width="10.85546875" style="74" customWidth="1"/>
    <col min="6155" max="6155" width="13.28515625" style="74" bestFit="1" customWidth="1"/>
    <col min="6156" max="6156" width="13.28515625" style="74" customWidth="1"/>
    <col min="6157" max="6157" width="16.5703125" style="74" bestFit="1" customWidth="1"/>
    <col min="6158" max="6158" width="18.5703125" style="74" customWidth="1"/>
    <col min="6159" max="6159" width="13.28515625" style="74" bestFit="1" customWidth="1"/>
    <col min="6160" max="6160" width="0" style="74" hidden="1" customWidth="1"/>
    <col min="6161" max="6161" width="12.7109375" style="74" bestFit="1" customWidth="1"/>
    <col min="6162" max="6401" width="11.42578125" style="74"/>
    <col min="6402" max="6402" width="10.140625" style="74" customWidth="1"/>
    <col min="6403" max="6403" width="27.140625" style="74" customWidth="1"/>
    <col min="6404" max="6404" width="10" style="74" customWidth="1"/>
    <col min="6405" max="6405" width="13.85546875" style="74" customWidth="1"/>
    <col min="6406" max="6406" width="13.7109375" style="74" bestFit="1" customWidth="1"/>
    <col min="6407" max="6407" width="12.28515625" style="74" customWidth="1"/>
    <col min="6408" max="6408" width="13.85546875" style="74" customWidth="1"/>
    <col min="6409" max="6409" width="11.28515625" style="74" customWidth="1"/>
    <col min="6410" max="6410" width="10.85546875" style="74" customWidth="1"/>
    <col min="6411" max="6411" width="13.28515625" style="74" bestFit="1" customWidth="1"/>
    <col min="6412" max="6412" width="13.28515625" style="74" customWidth="1"/>
    <col min="6413" max="6413" width="16.5703125" style="74" bestFit="1" customWidth="1"/>
    <col min="6414" max="6414" width="18.5703125" style="74" customWidth="1"/>
    <col min="6415" max="6415" width="13.28515625" style="74" bestFit="1" customWidth="1"/>
    <col min="6416" max="6416" width="0" style="74" hidden="1" customWidth="1"/>
    <col min="6417" max="6417" width="12.7109375" style="74" bestFit="1" customWidth="1"/>
    <col min="6418" max="6657" width="11.42578125" style="74"/>
    <col min="6658" max="6658" width="10.140625" style="74" customWidth="1"/>
    <col min="6659" max="6659" width="27.140625" style="74" customWidth="1"/>
    <col min="6660" max="6660" width="10" style="74" customWidth="1"/>
    <col min="6661" max="6661" width="13.85546875" style="74" customWidth="1"/>
    <col min="6662" max="6662" width="13.7109375" style="74" bestFit="1" customWidth="1"/>
    <col min="6663" max="6663" width="12.28515625" style="74" customWidth="1"/>
    <col min="6664" max="6664" width="13.85546875" style="74" customWidth="1"/>
    <col min="6665" max="6665" width="11.28515625" style="74" customWidth="1"/>
    <col min="6666" max="6666" width="10.85546875" style="74" customWidth="1"/>
    <col min="6667" max="6667" width="13.28515625" style="74" bestFit="1" customWidth="1"/>
    <col min="6668" max="6668" width="13.28515625" style="74" customWidth="1"/>
    <col min="6669" max="6669" width="16.5703125" style="74" bestFit="1" customWidth="1"/>
    <col min="6670" max="6670" width="18.5703125" style="74" customWidth="1"/>
    <col min="6671" max="6671" width="13.28515625" style="74" bestFit="1" customWidth="1"/>
    <col min="6672" max="6672" width="0" style="74" hidden="1" customWidth="1"/>
    <col min="6673" max="6673" width="12.7109375" style="74" bestFit="1" customWidth="1"/>
    <col min="6674" max="6913" width="11.42578125" style="74"/>
    <col min="6914" max="6914" width="10.140625" style="74" customWidth="1"/>
    <col min="6915" max="6915" width="27.140625" style="74" customWidth="1"/>
    <col min="6916" max="6916" width="10" style="74" customWidth="1"/>
    <col min="6917" max="6917" width="13.85546875" style="74" customWidth="1"/>
    <col min="6918" max="6918" width="13.7109375" style="74" bestFit="1" customWidth="1"/>
    <col min="6919" max="6919" width="12.28515625" style="74" customWidth="1"/>
    <col min="6920" max="6920" width="13.85546875" style="74" customWidth="1"/>
    <col min="6921" max="6921" width="11.28515625" style="74" customWidth="1"/>
    <col min="6922" max="6922" width="10.85546875" style="74" customWidth="1"/>
    <col min="6923" max="6923" width="13.28515625" style="74" bestFit="1" customWidth="1"/>
    <col min="6924" max="6924" width="13.28515625" style="74" customWidth="1"/>
    <col min="6925" max="6925" width="16.5703125" style="74" bestFit="1" customWidth="1"/>
    <col min="6926" max="6926" width="18.5703125" style="74" customWidth="1"/>
    <col min="6927" max="6927" width="13.28515625" style="74" bestFit="1" customWidth="1"/>
    <col min="6928" max="6928" width="0" style="74" hidden="1" customWidth="1"/>
    <col min="6929" max="6929" width="12.7109375" style="74" bestFit="1" customWidth="1"/>
    <col min="6930" max="7169" width="11.42578125" style="74"/>
    <col min="7170" max="7170" width="10.140625" style="74" customWidth="1"/>
    <col min="7171" max="7171" width="27.140625" style="74" customWidth="1"/>
    <col min="7172" max="7172" width="10" style="74" customWidth="1"/>
    <col min="7173" max="7173" width="13.85546875" style="74" customWidth="1"/>
    <col min="7174" max="7174" width="13.7109375" style="74" bestFit="1" customWidth="1"/>
    <col min="7175" max="7175" width="12.28515625" style="74" customWidth="1"/>
    <col min="7176" max="7176" width="13.85546875" style="74" customWidth="1"/>
    <col min="7177" max="7177" width="11.28515625" style="74" customWidth="1"/>
    <col min="7178" max="7178" width="10.85546875" style="74" customWidth="1"/>
    <col min="7179" max="7179" width="13.28515625" style="74" bestFit="1" customWidth="1"/>
    <col min="7180" max="7180" width="13.28515625" style="74" customWidth="1"/>
    <col min="7181" max="7181" width="16.5703125" style="74" bestFit="1" customWidth="1"/>
    <col min="7182" max="7182" width="18.5703125" style="74" customWidth="1"/>
    <col min="7183" max="7183" width="13.28515625" style="74" bestFit="1" customWidth="1"/>
    <col min="7184" max="7184" width="0" style="74" hidden="1" customWidth="1"/>
    <col min="7185" max="7185" width="12.7109375" style="74" bestFit="1" customWidth="1"/>
    <col min="7186" max="7425" width="11.42578125" style="74"/>
    <col min="7426" max="7426" width="10.140625" style="74" customWidth="1"/>
    <col min="7427" max="7427" width="27.140625" style="74" customWidth="1"/>
    <col min="7428" max="7428" width="10" style="74" customWidth="1"/>
    <col min="7429" max="7429" width="13.85546875" style="74" customWidth="1"/>
    <col min="7430" max="7430" width="13.7109375" style="74" bestFit="1" customWidth="1"/>
    <col min="7431" max="7431" width="12.28515625" style="74" customWidth="1"/>
    <col min="7432" max="7432" width="13.85546875" style="74" customWidth="1"/>
    <col min="7433" max="7433" width="11.28515625" style="74" customWidth="1"/>
    <col min="7434" max="7434" width="10.85546875" style="74" customWidth="1"/>
    <col min="7435" max="7435" width="13.28515625" style="74" bestFit="1" customWidth="1"/>
    <col min="7436" max="7436" width="13.28515625" style="74" customWidth="1"/>
    <col min="7437" max="7437" width="16.5703125" style="74" bestFit="1" customWidth="1"/>
    <col min="7438" max="7438" width="18.5703125" style="74" customWidth="1"/>
    <col min="7439" max="7439" width="13.28515625" style="74" bestFit="1" customWidth="1"/>
    <col min="7440" max="7440" width="0" style="74" hidden="1" customWidth="1"/>
    <col min="7441" max="7441" width="12.7109375" style="74" bestFit="1" customWidth="1"/>
    <col min="7442" max="7681" width="11.42578125" style="74"/>
    <col min="7682" max="7682" width="10.140625" style="74" customWidth="1"/>
    <col min="7683" max="7683" width="27.140625" style="74" customWidth="1"/>
    <col min="7684" max="7684" width="10" style="74" customWidth="1"/>
    <col min="7685" max="7685" width="13.85546875" style="74" customWidth="1"/>
    <col min="7686" max="7686" width="13.7109375" style="74" bestFit="1" customWidth="1"/>
    <col min="7687" max="7687" width="12.28515625" style="74" customWidth="1"/>
    <col min="7688" max="7688" width="13.85546875" style="74" customWidth="1"/>
    <col min="7689" max="7689" width="11.28515625" style="74" customWidth="1"/>
    <col min="7690" max="7690" width="10.85546875" style="74" customWidth="1"/>
    <col min="7691" max="7691" width="13.28515625" style="74" bestFit="1" customWidth="1"/>
    <col min="7692" max="7692" width="13.28515625" style="74" customWidth="1"/>
    <col min="7693" max="7693" width="16.5703125" style="74" bestFit="1" customWidth="1"/>
    <col min="7694" max="7694" width="18.5703125" style="74" customWidth="1"/>
    <col min="7695" max="7695" width="13.28515625" style="74" bestFit="1" customWidth="1"/>
    <col min="7696" max="7696" width="0" style="74" hidden="1" customWidth="1"/>
    <col min="7697" max="7697" width="12.7109375" style="74" bestFit="1" customWidth="1"/>
    <col min="7698" max="7937" width="11.42578125" style="74"/>
    <col min="7938" max="7938" width="10.140625" style="74" customWidth="1"/>
    <col min="7939" max="7939" width="27.140625" style="74" customWidth="1"/>
    <col min="7940" max="7940" width="10" style="74" customWidth="1"/>
    <col min="7941" max="7941" width="13.85546875" style="74" customWidth="1"/>
    <col min="7942" max="7942" width="13.7109375" style="74" bestFit="1" customWidth="1"/>
    <col min="7943" max="7943" width="12.28515625" style="74" customWidth="1"/>
    <col min="7944" max="7944" width="13.85546875" style="74" customWidth="1"/>
    <col min="7945" max="7945" width="11.28515625" style="74" customWidth="1"/>
    <col min="7946" max="7946" width="10.85546875" style="74" customWidth="1"/>
    <col min="7947" max="7947" width="13.28515625" style="74" bestFit="1" customWidth="1"/>
    <col min="7948" max="7948" width="13.28515625" style="74" customWidth="1"/>
    <col min="7949" max="7949" width="16.5703125" style="74" bestFit="1" customWidth="1"/>
    <col min="7950" max="7950" width="18.5703125" style="74" customWidth="1"/>
    <col min="7951" max="7951" width="13.28515625" style="74" bestFit="1" customWidth="1"/>
    <col min="7952" max="7952" width="0" style="74" hidden="1" customWidth="1"/>
    <col min="7953" max="7953" width="12.7109375" style="74" bestFit="1" customWidth="1"/>
    <col min="7954" max="8193" width="11.42578125" style="74"/>
    <col min="8194" max="8194" width="10.140625" style="74" customWidth="1"/>
    <col min="8195" max="8195" width="27.140625" style="74" customWidth="1"/>
    <col min="8196" max="8196" width="10" style="74" customWidth="1"/>
    <col min="8197" max="8197" width="13.85546875" style="74" customWidth="1"/>
    <col min="8198" max="8198" width="13.7109375" style="74" bestFit="1" customWidth="1"/>
    <col min="8199" max="8199" width="12.28515625" style="74" customWidth="1"/>
    <col min="8200" max="8200" width="13.85546875" style="74" customWidth="1"/>
    <col min="8201" max="8201" width="11.28515625" style="74" customWidth="1"/>
    <col min="8202" max="8202" width="10.85546875" style="74" customWidth="1"/>
    <col min="8203" max="8203" width="13.28515625" style="74" bestFit="1" customWidth="1"/>
    <col min="8204" max="8204" width="13.28515625" style="74" customWidth="1"/>
    <col min="8205" max="8205" width="16.5703125" style="74" bestFit="1" customWidth="1"/>
    <col min="8206" max="8206" width="18.5703125" style="74" customWidth="1"/>
    <col min="8207" max="8207" width="13.28515625" style="74" bestFit="1" customWidth="1"/>
    <col min="8208" max="8208" width="0" style="74" hidden="1" customWidth="1"/>
    <col min="8209" max="8209" width="12.7109375" style="74" bestFit="1" customWidth="1"/>
    <col min="8210" max="8449" width="11.42578125" style="74"/>
    <col min="8450" max="8450" width="10.140625" style="74" customWidth="1"/>
    <col min="8451" max="8451" width="27.140625" style="74" customWidth="1"/>
    <col min="8452" max="8452" width="10" style="74" customWidth="1"/>
    <col min="8453" max="8453" width="13.85546875" style="74" customWidth="1"/>
    <col min="8454" max="8454" width="13.7109375" style="74" bestFit="1" customWidth="1"/>
    <col min="8455" max="8455" width="12.28515625" style="74" customWidth="1"/>
    <col min="8456" max="8456" width="13.85546875" style="74" customWidth="1"/>
    <col min="8457" max="8457" width="11.28515625" style="74" customWidth="1"/>
    <col min="8458" max="8458" width="10.85546875" style="74" customWidth="1"/>
    <col min="8459" max="8459" width="13.28515625" style="74" bestFit="1" customWidth="1"/>
    <col min="8460" max="8460" width="13.28515625" style="74" customWidth="1"/>
    <col min="8461" max="8461" width="16.5703125" style="74" bestFit="1" customWidth="1"/>
    <col min="8462" max="8462" width="18.5703125" style="74" customWidth="1"/>
    <col min="8463" max="8463" width="13.28515625" style="74" bestFit="1" customWidth="1"/>
    <col min="8464" max="8464" width="0" style="74" hidden="1" customWidth="1"/>
    <col min="8465" max="8465" width="12.7109375" style="74" bestFit="1" customWidth="1"/>
    <col min="8466" max="8705" width="11.42578125" style="74"/>
    <col min="8706" max="8706" width="10.140625" style="74" customWidth="1"/>
    <col min="8707" max="8707" width="27.140625" style="74" customWidth="1"/>
    <col min="8708" max="8708" width="10" style="74" customWidth="1"/>
    <col min="8709" max="8709" width="13.85546875" style="74" customWidth="1"/>
    <col min="8710" max="8710" width="13.7109375" style="74" bestFit="1" customWidth="1"/>
    <col min="8711" max="8711" width="12.28515625" style="74" customWidth="1"/>
    <col min="8712" max="8712" width="13.85546875" style="74" customWidth="1"/>
    <col min="8713" max="8713" width="11.28515625" style="74" customWidth="1"/>
    <col min="8714" max="8714" width="10.85546875" style="74" customWidth="1"/>
    <col min="8715" max="8715" width="13.28515625" style="74" bestFit="1" customWidth="1"/>
    <col min="8716" max="8716" width="13.28515625" style="74" customWidth="1"/>
    <col min="8717" max="8717" width="16.5703125" style="74" bestFit="1" customWidth="1"/>
    <col min="8718" max="8718" width="18.5703125" style="74" customWidth="1"/>
    <col min="8719" max="8719" width="13.28515625" style="74" bestFit="1" customWidth="1"/>
    <col min="8720" max="8720" width="0" style="74" hidden="1" customWidth="1"/>
    <col min="8721" max="8721" width="12.7109375" style="74" bestFit="1" customWidth="1"/>
    <col min="8722" max="8961" width="11.42578125" style="74"/>
    <col min="8962" max="8962" width="10.140625" style="74" customWidth="1"/>
    <col min="8963" max="8963" width="27.140625" style="74" customWidth="1"/>
    <col min="8964" max="8964" width="10" style="74" customWidth="1"/>
    <col min="8965" max="8965" width="13.85546875" style="74" customWidth="1"/>
    <col min="8966" max="8966" width="13.7109375" style="74" bestFit="1" customWidth="1"/>
    <col min="8967" max="8967" width="12.28515625" style="74" customWidth="1"/>
    <col min="8968" max="8968" width="13.85546875" style="74" customWidth="1"/>
    <col min="8969" max="8969" width="11.28515625" style="74" customWidth="1"/>
    <col min="8970" max="8970" width="10.85546875" style="74" customWidth="1"/>
    <col min="8971" max="8971" width="13.28515625" style="74" bestFit="1" customWidth="1"/>
    <col min="8972" max="8972" width="13.28515625" style="74" customWidth="1"/>
    <col min="8973" max="8973" width="16.5703125" style="74" bestFit="1" customWidth="1"/>
    <col min="8974" max="8974" width="18.5703125" style="74" customWidth="1"/>
    <col min="8975" max="8975" width="13.28515625" style="74" bestFit="1" customWidth="1"/>
    <col min="8976" max="8976" width="0" style="74" hidden="1" customWidth="1"/>
    <col min="8977" max="8977" width="12.7109375" style="74" bestFit="1" customWidth="1"/>
    <col min="8978" max="9217" width="11.42578125" style="74"/>
    <col min="9218" max="9218" width="10.140625" style="74" customWidth="1"/>
    <col min="9219" max="9219" width="27.140625" style="74" customWidth="1"/>
    <col min="9220" max="9220" width="10" style="74" customWidth="1"/>
    <col min="9221" max="9221" width="13.85546875" style="74" customWidth="1"/>
    <col min="9222" max="9222" width="13.7109375" style="74" bestFit="1" customWidth="1"/>
    <col min="9223" max="9223" width="12.28515625" style="74" customWidth="1"/>
    <col min="9224" max="9224" width="13.85546875" style="74" customWidth="1"/>
    <col min="9225" max="9225" width="11.28515625" style="74" customWidth="1"/>
    <col min="9226" max="9226" width="10.85546875" style="74" customWidth="1"/>
    <col min="9227" max="9227" width="13.28515625" style="74" bestFit="1" customWidth="1"/>
    <col min="9228" max="9228" width="13.28515625" style="74" customWidth="1"/>
    <col min="9229" max="9229" width="16.5703125" style="74" bestFit="1" customWidth="1"/>
    <col min="9230" max="9230" width="18.5703125" style="74" customWidth="1"/>
    <col min="9231" max="9231" width="13.28515625" style="74" bestFit="1" customWidth="1"/>
    <col min="9232" max="9232" width="0" style="74" hidden="1" customWidth="1"/>
    <col min="9233" max="9233" width="12.7109375" style="74" bestFit="1" customWidth="1"/>
    <col min="9234" max="9473" width="11.42578125" style="74"/>
    <col min="9474" max="9474" width="10.140625" style="74" customWidth="1"/>
    <col min="9475" max="9475" width="27.140625" style="74" customWidth="1"/>
    <col min="9476" max="9476" width="10" style="74" customWidth="1"/>
    <col min="9477" max="9477" width="13.85546875" style="74" customWidth="1"/>
    <col min="9478" max="9478" width="13.7109375" style="74" bestFit="1" customWidth="1"/>
    <col min="9479" max="9479" width="12.28515625" style="74" customWidth="1"/>
    <col min="9480" max="9480" width="13.85546875" style="74" customWidth="1"/>
    <col min="9481" max="9481" width="11.28515625" style="74" customWidth="1"/>
    <col min="9482" max="9482" width="10.85546875" style="74" customWidth="1"/>
    <col min="9483" max="9483" width="13.28515625" style="74" bestFit="1" customWidth="1"/>
    <col min="9484" max="9484" width="13.28515625" style="74" customWidth="1"/>
    <col min="9485" max="9485" width="16.5703125" style="74" bestFit="1" customWidth="1"/>
    <col min="9486" max="9486" width="18.5703125" style="74" customWidth="1"/>
    <col min="9487" max="9487" width="13.28515625" style="74" bestFit="1" customWidth="1"/>
    <col min="9488" max="9488" width="0" style="74" hidden="1" customWidth="1"/>
    <col min="9489" max="9489" width="12.7109375" style="74" bestFit="1" customWidth="1"/>
    <col min="9490" max="9729" width="11.42578125" style="74"/>
    <col min="9730" max="9730" width="10.140625" style="74" customWidth="1"/>
    <col min="9731" max="9731" width="27.140625" style="74" customWidth="1"/>
    <col min="9732" max="9732" width="10" style="74" customWidth="1"/>
    <col min="9733" max="9733" width="13.85546875" style="74" customWidth="1"/>
    <col min="9734" max="9734" width="13.7109375" style="74" bestFit="1" customWidth="1"/>
    <col min="9735" max="9735" width="12.28515625" style="74" customWidth="1"/>
    <col min="9736" max="9736" width="13.85546875" style="74" customWidth="1"/>
    <col min="9737" max="9737" width="11.28515625" style="74" customWidth="1"/>
    <col min="9738" max="9738" width="10.85546875" style="74" customWidth="1"/>
    <col min="9739" max="9739" width="13.28515625" style="74" bestFit="1" customWidth="1"/>
    <col min="9740" max="9740" width="13.28515625" style="74" customWidth="1"/>
    <col min="9741" max="9741" width="16.5703125" style="74" bestFit="1" customWidth="1"/>
    <col min="9742" max="9742" width="18.5703125" style="74" customWidth="1"/>
    <col min="9743" max="9743" width="13.28515625" style="74" bestFit="1" customWidth="1"/>
    <col min="9744" max="9744" width="0" style="74" hidden="1" customWidth="1"/>
    <col min="9745" max="9745" width="12.7109375" style="74" bestFit="1" customWidth="1"/>
    <col min="9746" max="9985" width="11.42578125" style="74"/>
    <col min="9986" max="9986" width="10.140625" style="74" customWidth="1"/>
    <col min="9987" max="9987" width="27.140625" style="74" customWidth="1"/>
    <col min="9988" max="9988" width="10" style="74" customWidth="1"/>
    <col min="9989" max="9989" width="13.85546875" style="74" customWidth="1"/>
    <col min="9990" max="9990" width="13.7109375" style="74" bestFit="1" customWidth="1"/>
    <col min="9991" max="9991" width="12.28515625" style="74" customWidth="1"/>
    <col min="9992" max="9992" width="13.85546875" style="74" customWidth="1"/>
    <col min="9993" max="9993" width="11.28515625" style="74" customWidth="1"/>
    <col min="9994" max="9994" width="10.85546875" style="74" customWidth="1"/>
    <col min="9995" max="9995" width="13.28515625" style="74" bestFit="1" customWidth="1"/>
    <col min="9996" max="9996" width="13.28515625" style="74" customWidth="1"/>
    <col min="9997" max="9997" width="16.5703125" style="74" bestFit="1" customWidth="1"/>
    <col min="9998" max="9998" width="18.5703125" style="74" customWidth="1"/>
    <col min="9999" max="9999" width="13.28515625" style="74" bestFit="1" customWidth="1"/>
    <col min="10000" max="10000" width="0" style="74" hidden="1" customWidth="1"/>
    <col min="10001" max="10001" width="12.7109375" style="74" bestFit="1" customWidth="1"/>
    <col min="10002" max="10241" width="11.42578125" style="74"/>
    <col min="10242" max="10242" width="10.140625" style="74" customWidth="1"/>
    <col min="10243" max="10243" width="27.140625" style="74" customWidth="1"/>
    <col min="10244" max="10244" width="10" style="74" customWidth="1"/>
    <col min="10245" max="10245" width="13.85546875" style="74" customWidth="1"/>
    <col min="10246" max="10246" width="13.7109375" style="74" bestFit="1" customWidth="1"/>
    <col min="10247" max="10247" width="12.28515625" style="74" customWidth="1"/>
    <col min="10248" max="10248" width="13.85546875" style="74" customWidth="1"/>
    <col min="10249" max="10249" width="11.28515625" style="74" customWidth="1"/>
    <col min="10250" max="10250" width="10.85546875" style="74" customWidth="1"/>
    <col min="10251" max="10251" width="13.28515625" style="74" bestFit="1" customWidth="1"/>
    <col min="10252" max="10252" width="13.28515625" style="74" customWidth="1"/>
    <col min="10253" max="10253" width="16.5703125" style="74" bestFit="1" customWidth="1"/>
    <col min="10254" max="10254" width="18.5703125" style="74" customWidth="1"/>
    <col min="10255" max="10255" width="13.28515625" style="74" bestFit="1" customWidth="1"/>
    <col min="10256" max="10256" width="0" style="74" hidden="1" customWidth="1"/>
    <col min="10257" max="10257" width="12.7109375" style="74" bestFit="1" customWidth="1"/>
    <col min="10258" max="10497" width="11.42578125" style="74"/>
    <col min="10498" max="10498" width="10.140625" style="74" customWidth="1"/>
    <col min="10499" max="10499" width="27.140625" style="74" customWidth="1"/>
    <col min="10500" max="10500" width="10" style="74" customWidth="1"/>
    <col min="10501" max="10501" width="13.85546875" style="74" customWidth="1"/>
    <col min="10502" max="10502" width="13.7109375" style="74" bestFit="1" customWidth="1"/>
    <col min="10503" max="10503" width="12.28515625" style="74" customWidth="1"/>
    <col min="10504" max="10504" width="13.85546875" style="74" customWidth="1"/>
    <col min="10505" max="10505" width="11.28515625" style="74" customWidth="1"/>
    <col min="10506" max="10506" width="10.85546875" style="74" customWidth="1"/>
    <col min="10507" max="10507" width="13.28515625" style="74" bestFit="1" customWidth="1"/>
    <col min="10508" max="10508" width="13.28515625" style="74" customWidth="1"/>
    <col min="10509" max="10509" width="16.5703125" style="74" bestFit="1" customWidth="1"/>
    <col min="10510" max="10510" width="18.5703125" style="74" customWidth="1"/>
    <col min="10511" max="10511" width="13.28515625" style="74" bestFit="1" customWidth="1"/>
    <col min="10512" max="10512" width="0" style="74" hidden="1" customWidth="1"/>
    <col min="10513" max="10513" width="12.7109375" style="74" bestFit="1" customWidth="1"/>
    <col min="10514" max="10753" width="11.42578125" style="74"/>
    <col min="10754" max="10754" width="10.140625" style="74" customWidth="1"/>
    <col min="10755" max="10755" width="27.140625" style="74" customWidth="1"/>
    <col min="10756" max="10756" width="10" style="74" customWidth="1"/>
    <col min="10757" max="10757" width="13.85546875" style="74" customWidth="1"/>
    <col min="10758" max="10758" width="13.7109375" style="74" bestFit="1" customWidth="1"/>
    <col min="10759" max="10759" width="12.28515625" style="74" customWidth="1"/>
    <col min="10760" max="10760" width="13.85546875" style="74" customWidth="1"/>
    <col min="10761" max="10761" width="11.28515625" style="74" customWidth="1"/>
    <col min="10762" max="10762" width="10.85546875" style="74" customWidth="1"/>
    <col min="10763" max="10763" width="13.28515625" style="74" bestFit="1" customWidth="1"/>
    <col min="10764" max="10764" width="13.28515625" style="74" customWidth="1"/>
    <col min="10765" max="10765" width="16.5703125" style="74" bestFit="1" customWidth="1"/>
    <col min="10766" max="10766" width="18.5703125" style="74" customWidth="1"/>
    <col min="10767" max="10767" width="13.28515625" style="74" bestFit="1" customWidth="1"/>
    <col min="10768" max="10768" width="0" style="74" hidden="1" customWidth="1"/>
    <col min="10769" max="10769" width="12.7109375" style="74" bestFit="1" customWidth="1"/>
    <col min="10770" max="11009" width="11.42578125" style="74"/>
    <col min="11010" max="11010" width="10.140625" style="74" customWidth="1"/>
    <col min="11011" max="11011" width="27.140625" style="74" customWidth="1"/>
    <col min="11012" max="11012" width="10" style="74" customWidth="1"/>
    <col min="11013" max="11013" width="13.85546875" style="74" customWidth="1"/>
    <col min="11014" max="11014" width="13.7109375" style="74" bestFit="1" customWidth="1"/>
    <col min="11015" max="11015" width="12.28515625" style="74" customWidth="1"/>
    <col min="11016" max="11016" width="13.85546875" style="74" customWidth="1"/>
    <col min="11017" max="11017" width="11.28515625" style="74" customWidth="1"/>
    <col min="11018" max="11018" width="10.85546875" style="74" customWidth="1"/>
    <col min="11019" max="11019" width="13.28515625" style="74" bestFit="1" customWidth="1"/>
    <col min="11020" max="11020" width="13.28515625" style="74" customWidth="1"/>
    <col min="11021" max="11021" width="16.5703125" style="74" bestFit="1" customWidth="1"/>
    <col min="11022" max="11022" width="18.5703125" style="74" customWidth="1"/>
    <col min="11023" max="11023" width="13.28515625" style="74" bestFit="1" customWidth="1"/>
    <col min="11024" max="11024" width="0" style="74" hidden="1" customWidth="1"/>
    <col min="11025" max="11025" width="12.7109375" style="74" bestFit="1" customWidth="1"/>
    <col min="11026" max="11265" width="11.42578125" style="74"/>
    <col min="11266" max="11266" width="10.140625" style="74" customWidth="1"/>
    <col min="11267" max="11267" width="27.140625" style="74" customWidth="1"/>
    <col min="11268" max="11268" width="10" style="74" customWidth="1"/>
    <col min="11269" max="11269" width="13.85546875" style="74" customWidth="1"/>
    <col min="11270" max="11270" width="13.7109375" style="74" bestFit="1" customWidth="1"/>
    <col min="11271" max="11271" width="12.28515625" style="74" customWidth="1"/>
    <col min="11272" max="11272" width="13.85546875" style="74" customWidth="1"/>
    <col min="11273" max="11273" width="11.28515625" style="74" customWidth="1"/>
    <col min="11274" max="11274" width="10.85546875" style="74" customWidth="1"/>
    <col min="11275" max="11275" width="13.28515625" style="74" bestFit="1" customWidth="1"/>
    <col min="11276" max="11276" width="13.28515625" style="74" customWidth="1"/>
    <col min="11277" max="11277" width="16.5703125" style="74" bestFit="1" customWidth="1"/>
    <col min="11278" max="11278" width="18.5703125" style="74" customWidth="1"/>
    <col min="11279" max="11279" width="13.28515625" style="74" bestFit="1" customWidth="1"/>
    <col min="11280" max="11280" width="0" style="74" hidden="1" customWidth="1"/>
    <col min="11281" max="11281" width="12.7109375" style="74" bestFit="1" customWidth="1"/>
    <col min="11282" max="11521" width="11.42578125" style="74"/>
    <col min="11522" max="11522" width="10.140625" style="74" customWidth="1"/>
    <col min="11523" max="11523" width="27.140625" style="74" customWidth="1"/>
    <col min="11524" max="11524" width="10" style="74" customWidth="1"/>
    <col min="11525" max="11525" width="13.85546875" style="74" customWidth="1"/>
    <col min="11526" max="11526" width="13.7109375" style="74" bestFit="1" customWidth="1"/>
    <col min="11527" max="11527" width="12.28515625" style="74" customWidth="1"/>
    <col min="11528" max="11528" width="13.85546875" style="74" customWidth="1"/>
    <col min="11529" max="11529" width="11.28515625" style="74" customWidth="1"/>
    <col min="11530" max="11530" width="10.85546875" style="74" customWidth="1"/>
    <col min="11531" max="11531" width="13.28515625" style="74" bestFit="1" customWidth="1"/>
    <col min="11532" max="11532" width="13.28515625" style="74" customWidth="1"/>
    <col min="11533" max="11533" width="16.5703125" style="74" bestFit="1" customWidth="1"/>
    <col min="11534" max="11534" width="18.5703125" style="74" customWidth="1"/>
    <col min="11535" max="11535" width="13.28515625" style="74" bestFit="1" customWidth="1"/>
    <col min="11536" max="11536" width="0" style="74" hidden="1" customWidth="1"/>
    <col min="11537" max="11537" width="12.7109375" style="74" bestFit="1" customWidth="1"/>
    <col min="11538" max="11777" width="11.42578125" style="74"/>
    <col min="11778" max="11778" width="10.140625" style="74" customWidth="1"/>
    <col min="11779" max="11779" width="27.140625" style="74" customWidth="1"/>
    <col min="11780" max="11780" width="10" style="74" customWidth="1"/>
    <col min="11781" max="11781" width="13.85546875" style="74" customWidth="1"/>
    <col min="11782" max="11782" width="13.7109375" style="74" bestFit="1" customWidth="1"/>
    <col min="11783" max="11783" width="12.28515625" style="74" customWidth="1"/>
    <col min="11784" max="11784" width="13.85546875" style="74" customWidth="1"/>
    <col min="11785" max="11785" width="11.28515625" style="74" customWidth="1"/>
    <col min="11786" max="11786" width="10.85546875" style="74" customWidth="1"/>
    <col min="11787" max="11787" width="13.28515625" style="74" bestFit="1" customWidth="1"/>
    <col min="11788" max="11788" width="13.28515625" style="74" customWidth="1"/>
    <col min="11789" max="11789" width="16.5703125" style="74" bestFit="1" customWidth="1"/>
    <col min="11790" max="11790" width="18.5703125" style="74" customWidth="1"/>
    <col min="11791" max="11791" width="13.28515625" style="74" bestFit="1" customWidth="1"/>
    <col min="11792" max="11792" width="0" style="74" hidden="1" customWidth="1"/>
    <col min="11793" max="11793" width="12.7109375" style="74" bestFit="1" customWidth="1"/>
    <col min="11794" max="12033" width="11.42578125" style="74"/>
    <col min="12034" max="12034" width="10.140625" style="74" customWidth="1"/>
    <col min="12035" max="12035" width="27.140625" style="74" customWidth="1"/>
    <col min="12036" max="12036" width="10" style="74" customWidth="1"/>
    <col min="12037" max="12037" width="13.85546875" style="74" customWidth="1"/>
    <col min="12038" max="12038" width="13.7109375" style="74" bestFit="1" customWidth="1"/>
    <col min="12039" max="12039" width="12.28515625" style="74" customWidth="1"/>
    <col min="12040" max="12040" width="13.85546875" style="74" customWidth="1"/>
    <col min="12041" max="12041" width="11.28515625" style="74" customWidth="1"/>
    <col min="12042" max="12042" width="10.85546875" style="74" customWidth="1"/>
    <col min="12043" max="12043" width="13.28515625" style="74" bestFit="1" customWidth="1"/>
    <col min="12044" max="12044" width="13.28515625" style="74" customWidth="1"/>
    <col min="12045" max="12045" width="16.5703125" style="74" bestFit="1" customWidth="1"/>
    <col min="12046" max="12046" width="18.5703125" style="74" customWidth="1"/>
    <col min="12047" max="12047" width="13.28515625" style="74" bestFit="1" customWidth="1"/>
    <col min="12048" max="12048" width="0" style="74" hidden="1" customWidth="1"/>
    <col min="12049" max="12049" width="12.7109375" style="74" bestFit="1" customWidth="1"/>
    <col min="12050" max="12289" width="11.42578125" style="74"/>
    <col min="12290" max="12290" width="10.140625" style="74" customWidth="1"/>
    <col min="12291" max="12291" width="27.140625" style="74" customWidth="1"/>
    <col min="12292" max="12292" width="10" style="74" customWidth="1"/>
    <col min="12293" max="12293" width="13.85546875" style="74" customWidth="1"/>
    <col min="12294" max="12294" width="13.7109375" style="74" bestFit="1" customWidth="1"/>
    <col min="12295" max="12295" width="12.28515625" style="74" customWidth="1"/>
    <col min="12296" max="12296" width="13.85546875" style="74" customWidth="1"/>
    <col min="12297" max="12297" width="11.28515625" style="74" customWidth="1"/>
    <col min="12298" max="12298" width="10.85546875" style="74" customWidth="1"/>
    <col min="12299" max="12299" width="13.28515625" style="74" bestFit="1" customWidth="1"/>
    <col min="12300" max="12300" width="13.28515625" style="74" customWidth="1"/>
    <col min="12301" max="12301" width="16.5703125" style="74" bestFit="1" customWidth="1"/>
    <col min="12302" max="12302" width="18.5703125" style="74" customWidth="1"/>
    <col min="12303" max="12303" width="13.28515625" style="74" bestFit="1" customWidth="1"/>
    <col min="12304" max="12304" width="0" style="74" hidden="1" customWidth="1"/>
    <col min="12305" max="12305" width="12.7109375" style="74" bestFit="1" customWidth="1"/>
    <col min="12306" max="12545" width="11.42578125" style="74"/>
    <col min="12546" max="12546" width="10.140625" style="74" customWidth="1"/>
    <col min="12547" max="12547" width="27.140625" style="74" customWidth="1"/>
    <col min="12548" max="12548" width="10" style="74" customWidth="1"/>
    <col min="12549" max="12549" width="13.85546875" style="74" customWidth="1"/>
    <col min="12550" max="12550" width="13.7109375" style="74" bestFit="1" customWidth="1"/>
    <col min="12551" max="12551" width="12.28515625" style="74" customWidth="1"/>
    <col min="12552" max="12552" width="13.85546875" style="74" customWidth="1"/>
    <col min="12553" max="12553" width="11.28515625" style="74" customWidth="1"/>
    <col min="12554" max="12554" width="10.85546875" style="74" customWidth="1"/>
    <col min="12555" max="12555" width="13.28515625" style="74" bestFit="1" customWidth="1"/>
    <col min="12556" max="12556" width="13.28515625" style="74" customWidth="1"/>
    <col min="12557" max="12557" width="16.5703125" style="74" bestFit="1" customWidth="1"/>
    <col min="12558" max="12558" width="18.5703125" style="74" customWidth="1"/>
    <col min="12559" max="12559" width="13.28515625" style="74" bestFit="1" customWidth="1"/>
    <col min="12560" max="12560" width="0" style="74" hidden="1" customWidth="1"/>
    <col min="12561" max="12561" width="12.7109375" style="74" bestFit="1" customWidth="1"/>
    <col min="12562" max="12801" width="11.42578125" style="74"/>
    <col min="12802" max="12802" width="10.140625" style="74" customWidth="1"/>
    <col min="12803" max="12803" width="27.140625" style="74" customWidth="1"/>
    <col min="12804" max="12804" width="10" style="74" customWidth="1"/>
    <col min="12805" max="12805" width="13.85546875" style="74" customWidth="1"/>
    <col min="12806" max="12806" width="13.7109375" style="74" bestFit="1" customWidth="1"/>
    <col min="12807" max="12807" width="12.28515625" style="74" customWidth="1"/>
    <col min="12808" max="12808" width="13.85546875" style="74" customWidth="1"/>
    <col min="12809" max="12809" width="11.28515625" style="74" customWidth="1"/>
    <col min="12810" max="12810" width="10.85546875" style="74" customWidth="1"/>
    <col min="12811" max="12811" width="13.28515625" style="74" bestFit="1" customWidth="1"/>
    <col min="12812" max="12812" width="13.28515625" style="74" customWidth="1"/>
    <col min="12813" max="12813" width="16.5703125" style="74" bestFit="1" customWidth="1"/>
    <col min="12814" max="12814" width="18.5703125" style="74" customWidth="1"/>
    <col min="12815" max="12815" width="13.28515625" style="74" bestFit="1" customWidth="1"/>
    <col min="12816" max="12816" width="0" style="74" hidden="1" customWidth="1"/>
    <col min="12817" max="12817" width="12.7109375" style="74" bestFit="1" customWidth="1"/>
    <col min="12818" max="13057" width="11.42578125" style="74"/>
    <col min="13058" max="13058" width="10.140625" style="74" customWidth="1"/>
    <col min="13059" max="13059" width="27.140625" style="74" customWidth="1"/>
    <col min="13060" max="13060" width="10" style="74" customWidth="1"/>
    <col min="13061" max="13061" width="13.85546875" style="74" customWidth="1"/>
    <col min="13062" max="13062" width="13.7109375" style="74" bestFit="1" customWidth="1"/>
    <col min="13063" max="13063" width="12.28515625" style="74" customWidth="1"/>
    <col min="13064" max="13064" width="13.85546875" style="74" customWidth="1"/>
    <col min="13065" max="13065" width="11.28515625" style="74" customWidth="1"/>
    <col min="13066" max="13066" width="10.85546875" style="74" customWidth="1"/>
    <col min="13067" max="13067" width="13.28515625" style="74" bestFit="1" customWidth="1"/>
    <col min="13068" max="13068" width="13.28515625" style="74" customWidth="1"/>
    <col min="13069" max="13069" width="16.5703125" style="74" bestFit="1" customWidth="1"/>
    <col min="13070" max="13070" width="18.5703125" style="74" customWidth="1"/>
    <col min="13071" max="13071" width="13.28515625" style="74" bestFit="1" customWidth="1"/>
    <col min="13072" max="13072" width="0" style="74" hidden="1" customWidth="1"/>
    <col min="13073" max="13073" width="12.7109375" style="74" bestFit="1" customWidth="1"/>
    <col min="13074" max="13313" width="11.42578125" style="74"/>
    <col min="13314" max="13314" width="10.140625" style="74" customWidth="1"/>
    <col min="13315" max="13315" width="27.140625" style="74" customWidth="1"/>
    <col min="13316" max="13316" width="10" style="74" customWidth="1"/>
    <col min="13317" max="13317" width="13.85546875" style="74" customWidth="1"/>
    <col min="13318" max="13318" width="13.7109375" style="74" bestFit="1" customWidth="1"/>
    <col min="13319" max="13319" width="12.28515625" style="74" customWidth="1"/>
    <col min="13320" max="13320" width="13.85546875" style="74" customWidth="1"/>
    <col min="13321" max="13321" width="11.28515625" style="74" customWidth="1"/>
    <col min="13322" max="13322" width="10.85546875" style="74" customWidth="1"/>
    <col min="13323" max="13323" width="13.28515625" style="74" bestFit="1" customWidth="1"/>
    <col min="13324" max="13324" width="13.28515625" style="74" customWidth="1"/>
    <col min="13325" max="13325" width="16.5703125" style="74" bestFit="1" customWidth="1"/>
    <col min="13326" max="13326" width="18.5703125" style="74" customWidth="1"/>
    <col min="13327" max="13327" width="13.28515625" style="74" bestFit="1" customWidth="1"/>
    <col min="13328" max="13328" width="0" style="74" hidden="1" customWidth="1"/>
    <col min="13329" max="13329" width="12.7109375" style="74" bestFit="1" customWidth="1"/>
    <col min="13330" max="13569" width="11.42578125" style="74"/>
    <col min="13570" max="13570" width="10.140625" style="74" customWidth="1"/>
    <col min="13571" max="13571" width="27.140625" style="74" customWidth="1"/>
    <col min="13572" max="13572" width="10" style="74" customWidth="1"/>
    <col min="13573" max="13573" width="13.85546875" style="74" customWidth="1"/>
    <col min="13574" max="13574" width="13.7109375" style="74" bestFit="1" customWidth="1"/>
    <col min="13575" max="13575" width="12.28515625" style="74" customWidth="1"/>
    <col min="13576" max="13576" width="13.85546875" style="74" customWidth="1"/>
    <col min="13577" max="13577" width="11.28515625" style="74" customWidth="1"/>
    <col min="13578" max="13578" width="10.85546875" style="74" customWidth="1"/>
    <col min="13579" max="13579" width="13.28515625" style="74" bestFit="1" customWidth="1"/>
    <col min="13580" max="13580" width="13.28515625" style="74" customWidth="1"/>
    <col min="13581" max="13581" width="16.5703125" style="74" bestFit="1" customWidth="1"/>
    <col min="13582" max="13582" width="18.5703125" style="74" customWidth="1"/>
    <col min="13583" max="13583" width="13.28515625" style="74" bestFit="1" customWidth="1"/>
    <col min="13584" max="13584" width="0" style="74" hidden="1" customWidth="1"/>
    <col min="13585" max="13585" width="12.7109375" style="74" bestFit="1" customWidth="1"/>
    <col min="13586" max="13825" width="11.42578125" style="74"/>
    <col min="13826" max="13826" width="10.140625" style="74" customWidth="1"/>
    <col min="13827" max="13827" width="27.140625" style="74" customWidth="1"/>
    <col min="13828" max="13828" width="10" style="74" customWidth="1"/>
    <col min="13829" max="13829" width="13.85546875" style="74" customWidth="1"/>
    <col min="13830" max="13830" width="13.7109375" style="74" bestFit="1" customWidth="1"/>
    <col min="13831" max="13831" width="12.28515625" style="74" customWidth="1"/>
    <col min="13832" max="13832" width="13.85546875" style="74" customWidth="1"/>
    <col min="13833" max="13833" width="11.28515625" style="74" customWidth="1"/>
    <col min="13834" max="13834" width="10.85546875" style="74" customWidth="1"/>
    <col min="13835" max="13835" width="13.28515625" style="74" bestFit="1" customWidth="1"/>
    <col min="13836" max="13836" width="13.28515625" style="74" customWidth="1"/>
    <col min="13837" max="13837" width="16.5703125" style="74" bestFit="1" customWidth="1"/>
    <col min="13838" max="13838" width="18.5703125" style="74" customWidth="1"/>
    <col min="13839" max="13839" width="13.28515625" style="74" bestFit="1" customWidth="1"/>
    <col min="13840" max="13840" width="0" style="74" hidden="1" customWidth="1"/>
    <col min="13841" max="13841" width="12.7109375" style="74" bestFit="1" customWidth="1"/>
    <col min="13842" max="14081" width="11.42578125" style="74"/>
    <col min="14082" max="14082" width="10.140625" style="74" customWidth="1"/>
    <col min="14083" max="14083" width="27.140625" style="74" customWidth="1"/>
    <col min="14084" max="14084" width="10" style="74" customWidth="1"/>
    <col min="14085" max="14085" width="13.85546875" style="74" customWidth="1"/>
    <col min="14086" max="14086" width="13.7109375" style="74" bestFit="1" customWidth="1"/>
    <col min="14087" max="14087" width="12.28515625" style="74" customWidth="1"/>
    <col min="14088" max="14088" width="13.85546875" style="74" customWidth="1"/>
    <col min="14089" max="14089" width="11.28515625" style="74" customWidth="1"/>
    <col min="14090" max="14090" width="10.85546875" style="74" customWidth="1"/>
    <col min="14091" max="14091" width="13.28515625" style="74" bestFit="1" customWidth="1"/>
    <col min="14092" max="14092" width="13.28515625" style="74" customWidth="1"/>
    <col min="14093" max="14093" width="16.5703125" style="74" bestFit="1" customWidth="1"/>
    <col min="14094" max="14094" width="18.5703125" style="74" customWidth="1"/>
    <col min="14095" max="14095" width="13.28515625" style="74" bestFit="1" customWidth="1"/>
    <col min="14096" max="14096" width="0" style="74" hidden="1" customWidth="1"/>
    <col min="14097" max="14097" width="12.7109375" style="74" bestFit="1" customWidth="1"/>
    <col min="14098" max="14337" width="11.42578125" style="74"/>
    <col min="14338" max="14338" width="10.140625" style="74" customWidth="1"/>
    <col min="14339" max="14339" width="27.140625" style="74" customWidth="1"/>
    <col min="14340" max="14340" width="10" style="74" customWidth="1"/>
    <col min="14341" max="14341" width="13.85546875" style="74" customWidth="1"/>
    <col min="14342" max="14342" width="13.7109375" style="74" bestFit="1" customWidth="1"/>
    <col min="14343" max="14343" width="12.28515625" style="74" customWidth="1"/>
    <col min="14344" max="14344" width="13.85546875" style="74" customWidth="1"/>
    <col min="14345" max="14345" width="11.28515625" style="74" customWidth="1"/>
    <col min="14346" max="14346" width="10.85546875" style="74" customWidth="1"/>
    <col min="14347" max="14347" width="13.28515625" style="74" bestFit="1" customWidth="1"/>
    <col min="14348" max="14348" width="13.28515625" style="74" customWidth="1"/>
    <col min="14349" max="14349" width="16.5703125" style="74" bestFit="1" customWidth="1"/>
    <col min="14350" max="14350" width="18.5703125" style="74" customWidth="1"/>
    <col min="14351" max="14351" width="13.28515625" style="74" bestFit="1" customWidth="1"/>
    <col min="14352" max="14352" width="0" style="74" hidden="1" customWidth="1"/>
    <col min="14353" max="14353" width="12.7109375" style="74" bestFit="1" customWidth="1"/>
    <col min="14354" max="14593" width="11.42578125" style="74"/>
    <col min="14594" max="14594" width="10.140625" style="74" customWidth="1"/>
    <col min="14595" max="14595" width="27.140625" style="74" customWidth="1"/>
    <col min="14596" max="14596" width="10" style="74" customWidth="1"/>
    <col min="14597" max="14597" width="13.85546875" style="74" customWidth="1"/>
    <col min="14598" max="14598" width="13.7109375" style="74" bestFit="1" customWidth="1"/>
    <col min="14599" max="14599" width="12.28515625" style="74" customWidth="1"/>
    <col min="14600" max="14600" width="13.85546875" style="74" customWidth="1"/>
    <col min="14601" max="14601" width="11.28515625" style="74" customWidth="1"/>
    <col min="14602" max="14602" width="10.85546875" style="74" customWidth="1"/>
    <col min="14603" max="14603" width="13.28515625" style="74" bestFit="1" customWidth="1"/>
    <col min="14604" max="14604" width="13.28515625" style="74" customWidth="1"/>
    <col min="14605" max="14605" width="16.5703125" style="74" bestFit="1" customWidth="1"/>
    <col min="14606" max="14606" width="18.5703125" style="74" customWidth="1"/>
    <col min="14607" max="14607" width="13.28515625" style="74" bestFit="1" customWidth="1"/>
    <col min="14608" max="14608" width="0" style="74" hidden="1" customWidth="1"/>
    <col min="14609" max="14609" width="12.7109375" style="74" bestFit="1" customWidth="1"/>
    <col min="14610" max="14849" width="11.42578125" style="74"/>
    <col min="14850" max="14850" width="10.140625" style="74" customWidth="1"/>
    <col min="14851" max="14851" width="27.140625" style="74" customWidth="1"/>
    <col min="14852" max="14852" width="10" style="74" customWidth="1"/>
    <col min="14853" max="14853" width="13.85546875" style="74" customWidth="1"/>
    <col min="14854" max="14854" width="13.7109375" style="74" bestFit="1" customWidth="1"/>
    <col min="14855" max="14855" width="12.28515625" style="74" customWidth="1"/>
    <col min="14856" max="14856" width="13.85546875" style="74" customWidth="1"/>
    <col min="14857" max="14857" width="11.28515625" style="74" customWidth="1"/>
    <col min="14858" max="14858" width="10.85546875" style="74" customWidth="1"/>
    <col min="14859" max="14859" width="13.28515625" style="74" bestFit="1" customWidth="1"/>
    <col min="14860" max="14860" width="13.28515625" style="74" customWidth="1"/>
    <col min="14861" max="14861" width="16.5703125" style="74" bestFit="1" customWidth="1"/>
    <col min="14862" max="14862" width="18.5703125" style="74" customWidth="1"/>
    <col min="14863" max="14863" width="13.28515625" style="74" bestFit="1" customWidth="1"/>
    <col min="14864" max="14864" width="0" style="74" hidden="1" customWidth="1"/>
    <col min="14865" max="14865" width="12.7109375" style="74" bestFit="1" customWidth="1"/>
    <col min="14866" max="15105" width="11.42578125" style="74"/>
    <col min="15106" max="15106" width="10.140625" style="74" customWidth="1"/>
    <col min="15107" max="15107" width="27.140625" style="74" customWidth="1"/>
    <col min="15108" max="15108" width="10" style="74" customWidth="1"/>
    <col min="15109" max="15109" width="13.85546875" style="74" customWidth="1"/>
    <col min="15110" max="15110" width="13.7109375" style="74" bestFit="1" customWidth="1"/>
    <col min="15111" max="15111" width="12.28515625" style="74" customWidth="1"/>
    <col min="15112" max="15112" width="13.85546875" style="74" customWidth="1"/>
    <col min="15113" max="15113" width="11.28515625" style="74" customWidth="1"/>
    <col min="15114" max="15114" width="10.85546875" style="74" customWidth="1"/>
    <col min="15115" max="15115" width="13.28515625" style="74" bestFit="1" customWidth="1"/>
    <col min="15116" max="15116" width="13.28515625" style="74" customWidth="1"/>
    <col min="15117" max="15117" width="16.5703125" style="74" bestFit="1" customWidth="1"/>
    <col min="15118" max="15118" width="18.5703125" style="74" customWidth="1"/>
    <col min="15119" max="15119" width="13.28515625" style="74" bestFit="1" customWidth="1"/>
    <col min="15120" max="15120" width="0" style="74" hidden="1" customWidth="1"/>
    <col min="15121" max="15121" width="12.7109375" style="74" bestFit="1" customWidth="1"/>
    <col min="15122" max="15361" width="11.42578125" style="74"/>
    <col min="15362" max="15362" width="10.140625" style="74" customWidth="1"/>
    <col min="15363" max="15363" width="27.140625" style="74" customWidth="1"/>
    <col min="15364" max="15364" width="10" style="74" customWidth="1"/>
    <col min="15365" max="15365" width="13.85546875" style="74" customWidth="1"/>
    <col min="15366" max="15366" width="13.7109375" style="74" bestFit="1" customWidth="1"/>
    <col min="15367" max="15367" width="12.28515625" style="74" customWidth="1"/>
    <col min="15368" max="15368" width="13.85546875" style="74" customWidth="1"/>
    <col min="15369" max="15369" width="11.28515625" style="74" customWidth="1"/>
    <col min="15370" max="15370" width="10.85546875" style="74" customWidth="1"/>
    <col min="15371" max="15371" width="13.28515625" style="74" bestFit="1" customWidth="1"/>
    <col min="15372" max="15372" width="13.28515625" style="74" customWidth="1"/>
    <col min="15373" max="15373" width="16.5703125" style="74" bestFit="1" customWidth="1"/>
    <col min="15374" max="15374" width="18.5703125" style="74" customWidth="1"/>
    <col min="15375" max="15375" width="13.28515625" style="74" bestFit="1" customWidth="1"/>
    <col min="15376" max="15376" width="0" style="74" hidden="1" customWidth="1"/>
    <col min="15377" max="15377" width="12.7109375" style="74" bestFit="1" customWidth="1"/>
    <col min="15378" max="15617" width="11.42578125" style="74"/>
    <col min="15618" max="15618" width="10.140625" style="74" customWidth="1"/>
    <col min="15619" max="15619" width="27.140625" style="74" customWidth="1"/>
    <col min="15620" max="15620" width="10" style="74" customWidth="1"/>
    <col min="15621" max="15621" width="13.85546875" style="74" customWidth="1"/>
    <col min="15622" max="15622" width="13.7109375" style="74" bestFit="1" customWidth="1"/>
    <col min="15623" max="15623" width="12.28515625" style="74" customWidth="1"/>
    <col min="15624" max="15624" width="13.85546875" style="74" customWidth="1"/>
    <col min="15625" max="15625" width="11.28515625" style="74" customWidth="1"/>
    <col min="15626" max="15626" width="10.85546875" style="74" customWidth="1"/>
    <col min="15627" max="15627" width="13.28515625" style="74" bestFit="1" customWidth="1"/>
    <col min="15628" max="15628" width="13.28515625" style="74" customWidth="1"/>
    <col min="15629" max="15629" width="16.5703125" style="74" bestFit="1" customWidth="1"/>
    <col min="15630" max="15630" width="18.5703125" style="74" customWidth="1"/>
    <col min="15631" max="15631" width="13.28515625" style="74" bestFit="1" customWidth="1"/>
    <col min="15632" max="15632" width="0" style="74" hidden="1" customWidth="1"/>
    <col min="15633" max="15633" width="12.7109375" style="74" bestFit="1" customWidth="1"/>
    <col min="15634" max="15873" width="11.42578125" style="74"/>
    <col min="15874" max="15874" width="10.140625" style="74" customWidth="1"/>
    <col min="15875" max="15875" width="27.140625" style="74" customWidth="1"/>
    <col min="15876" max="15876" width="10" style="74" customWidth="1"/>
    <col min="15877" max="15877" width="13.85546875" style="74" customWidth="1"/>
    <col min="15878" max="15878" width="13.7109375" style="74" bestFit="1" customWidth="1"/>
    <col min="15879" max="15879" width="12.28515625" style="74" customWidth="1"/>
    <col min="15880" max="15880" width="13.85546875" style="74" customWidth="1"/>
    <col min="15881" max="15881" width="11.28515625" style="74" customWidth="1"/>
    <col min="15882" max="15882" width="10.85546875" style="74" customWidth="1"/>
    <col min="15883" max="15883" width="13.28515625" style="74" bestFit="1" customWidth="1"/>
    <col min="15884" max="15884" width="13.28515625" style="74" customWidth="1"/>
    <col min="15885" max="15885" width="16.5703125" style="74" bestFit="1" customWidth="1"/>
    <col min="15886" max="15886" width="18.5703125" style="74" customWidth="1"/>
    <col min="15887" max="15887" width="13.28515625" style="74" bestFit="1" customWidth="1"/>
    <col min="15888" max="15888" width="0" style="74" hidden="1" customWidth="1"/>
    <col min="15889" max="15889" width="12.7109375" style="74" bestFit="1" customWidth="1"/>
    <col min="15890" max="16129" width="11.42578125" style="74"/>
    <col min="16130" max="16130" width="10.140625" style="74" customWidth="1"/>
    <col min="16131" max="16131" width="27.140625" style="74" customWidth="1"/>
    <col min="16132" max="16132" width="10" style="74" customWidth="1"/>
    <col min="16133" max="16133" width="13.85546875" style="74" customWidth="1"/>
    <col min="16134" max="16134" width="13.7109375" style="74" bestFit="1" customWidth="1"/>
    <col min="16135" max="16135" width="12.28515625" style="74" customWidth="1"/>
    <col min="16136" max="16136" width="13.85546875" style="74" customWidth="1"/>
    <col min="16137" max="16137" width="11.28515625" style="74" customWidth="1"/>
    <col min="16138" max="16138" width="10.85546875" style="74" customWidth="1"/>
    <col min="16139" max="16139" width="13.28515625" style="74" bestFit="1" customWidth="1"/>
    <col min="16140" max="16140" width="13.28515625" style="74" customWidth="1"/>
    <col min="16141" max="16141" width="16.5703125" style="74" bestFit="1" customWidth="1"/>
    <col min="16142" max="16142" width="18.5703125" style="74" customWidth="1"/>
    <col min="16143" max="16143" width="13.28515625" style="74" bestFit="1" customWidth="1"/>
    <col min="16144" max="16144" width="0" style="74" hidden="1" customWidth="1"/>
    <col min="16145" max="16145" width="12.7109375" style="74" bestFit="1" customWidth="1"/>
    <col min="16146" max="16384" width="11.42578125" style="74"/>
  </cols>
  <sheetData>
    <row r="1" spans="3:17" x14ac:dyDescent="0.2">
      <c r="C1" s="140"/>
      <c r="D1" s="657"/>
      <c r="E1" s="657"/>
      <c r="F1" s="657"/>
      <c r="G1" s="657"/>
      <c r="H1" s="657"/>
      <c r="I1" s="657"/>
      <c r="J1" s="657"/>
      <c r="K1" s="657"/>
      <c r="L1" s="657"/>
      <c r="M1" s="657"/>
    </row>
    <row r="2" spans="3:17" ht="18" x14ac:dyDescent="0.25">
      <c r="C2" s="785" t="s">
        <v>767</v>
      </c>
      <c r="D2" s="785"/>
      <c r="E2" s="785"/>
      <c r="F2" s="785"/>
      <c r="G2" s="785"/>
      <c r="H2" s="785"/>
      <c r="I2" s="785"/>
      <c r="J2" s="785"/>
      <c r="K2" s="785"/>
      <c r="L2" s="785"/>
      <c r="M2" s="785"/>
      <c r="N2" s="785"/>
    </row>
    <row r="3" spans="3:17" ht="12" customHeight="1" x14ac:dyDescent="0.35">
      <c r="C3" s="141"/>
      <c r="D3" s="658"/>
      <c r="E3" s="658"/>
      <c r="F3" s="658"/>
      <c r="G3" s="658"/>
      <c r="H3" s="658"/>
      <c r="I3" s="658"/>
      <c r="J3" s="658"/>
      <c r="K3" s="658"/>
      <c r="L3" s="658"/>
      <c r="M3" s="658"/>
    </row>
    <row r="4" spans="3:17" ht="15.75" x14ac:dyDescent="0.25">
      <c r="C4" s="784" t="s">
        <v>188</v>
      </c>
      <c r="D4" s="784"/>
      <c r="E4" s="784"/>
      <c r="F4" s="784"/>
      <c r="G4" s="784"/>
      <c r="H4" s="784"/>
      <c r="I4" s="784"/>
      <c r="J4" s="784"/>
      <c r="K4" s="784"/>
      <c r="L4" s="784"/>
      <c r="M4" s="784"/>
      <c r="N4" s="784"/>
    </row>
    <row r="5" spans="3:17" ht="10.5" customHeight="1" x14ac:dyDescent="0.35">
      <c r="C5" s="141"/>
      <c r="D5" s="658"/>
      <c r="E5" s="658"/>
      <c r="F5" s="658"/>
      <c r="G5" s="658"/>
      <c r="H5" s="658"/>
      <c r="I5" s="658"/>
      <c r="J5" s="658"/>
      <c r="K5" s="659"/>
      <c r="L5" s="659"/>
      <c r="M5" s="659"/>
    </row>
    <row r="6" spans="3:17" x14ac:dyDescent="0.2">
      <c r="C6" s="783" t="s">
        <v>718</v>
      </c>
      <c r="D6" s="783"/>
      <c r="E6" s="783"/>
      <c r="F6" s="783"/>
      <c r="G6" s="783"/>
      <c r="H6" s="783"/>
      <c r="I6" s="783"/>
      <c r="J6" s="783"/>
      <c r="K6" s="783"/>
      <c r="L6" s="783"/>
      <c r="M6" s="783"/>
      <c r="N6" s="783"/>
    </row>
    <row r="7" spans="3:17" s="142" customFormat="1" ht="15" thickBot="1" x14ac:dyDescent="0.25">
      <c r="C7" s="140"/>
      <c r="D7" s="657"/>
      <c r="E7" s="657"/>
      <c r="F7" s="657"/>
      <c r="G7" s="657"/>
      <c r="H7" s="657"/>
      <c r="I7" s="657"/>
      <c r="J7" s="657"/>
      <c r="K7" s="657"/>
      <c r="L7" s="657"/>
      <c r="M7" s="657"/>
      <c r="N7" s="660"/>
    </row>
    <row r="8" spans="3:17" ht="15.75" thickBot="1" x14ac:dyDescent="0.3">
      <c r="C8" s="778" t="s">
        <v>189</v>
      </c>
      <c r="D8" s="780" t="s">
        <v>190</v>
      </c>
      <c r="E8" s="781"/>
      <c r="F8" s="782"/>
      <c r="G8" s="775" t="s">
        <v>191</v>
      </c>
      <c r="H8" s="776"/>
      <c r="I8" s="776"/>
      <c r="J8" s="777"/>
      <c r="K8" s="780" t="s">
        <v>192</v>
      </c>
      <c r="L8" s="782"/>
      <c r="M8" s="780" t="s">
        <v>83</v>
      </c>
      <c r="N8" s="782"/>
    </row>
    <row r="9" spans="3:17" ht="15" thickBot="1" x14ac:dyDescent="0.25">
      <c r="C9" s="779"/>
      <c r="D9" s="661" t="s">
        <v>193</v>
      </c>
      <c r="E9" s="389" t="s">
        <v>194</v>
      </c>
      <c r="F9" s="662" t="s">
        <v>195</v>
      </c>
      <c r="G9" s="663" t="s">
        <v>196</v>
      </c>
      <c r="H9" s="389" t="s">
        <v>197</v>
      </c>
      <c r="I9" s="662" t="s">
        <v>198</v>
      </c>
      <c r="J9" s="389" t="s">
        <v>199</v>
      </c>
      <c r="K9" s="389" t="s">
        <v>200</v>
      </c>
      <c r="L9" s="389" t="s">
        <v>201</v>
      </c>
      <c r="M9" s="664" t="s">
        <v>2</v>
      </c>
      <c r="N9" s="665" t="s">
        <v>202</v>
      </c>
    </row>
    <row r="10" spans="3:17" x14ac:dyDescent="0.2">
      <c r="C10" s="157" t="s">
        <v>203</v>
      </c>
      <c r="D10" s="384">
        <v>0</v>
      </c>
      <c r="E10" s="385">
        <v>0</v>
      </c>
      <c r="F10" s="384">
        <v>5000000000</v>
      </c>
      <c r="G10" s="384">
        <v>309322145</v>
      </c>
      <c r="H10" s="384">
        <v>2100776240</v>
      </c>
      <c r="I10" s="384">
        <v>292328255</v>
      </c>
      <c r="J10" s="384">
        <v>76132272</v>
      </c>
      <c r="K10" s="384">
        <v>0</v>
      </c>
      <c r="L10" s="384">
        <v>0</v>
      </c>
      <c r="M10" s="384">
        <v>7778558912</v>
      </c>
      <c r="N10" s="384">
        <v>6307557570</v>
      </c>
      <c r="O10" s="124"/>
    </row>
    <row r="11" spans="3:17" x14ac:dyDescent="0.2">
      <c r="C11" s="20" t="s">
        <v>204</v>
      </c>
      <c r="D11" s="387">
        <v>0</v>
      </c>
      <c r="E11" s="386">
        <v>1387223760</v>
      </c>
      <c r="F11" s="387">
        <v>0</v>
      </c>
      <c r="G11" s="387">
        <v>40033381</v>
      </c>
      <c r="H11" s="387">
        <v>-2099000000</v>
      </c>
      <c r="I11" s="387">
        <v>530835197</v>
      </c>
      <c r="J11" s="387">
        <v>0</v>
      </c>
      <c r="K11" s="387">
        <v>0</v>
      </c>
      <c r="L11" s="387">
        <v>0</v>
      </c>
      <c r="M11" s="387">
        <v>-140907662</v>
      </c>
      <c r="N11" s="387">
        <v>4890645</v>
      </c>
    </row>
    <row r="12" spans="3:17" x14ac:dyDescent="0.2">
      <c r="C12" s="20" t="s">
        <v>205</v>
      </c>
      <c r="D12" s="387">
        <v>0</v>
      </c>
      <c r="E12" s="386">
        <v>0</v>
      </c>
      <c r="F12" s="386">
        <v>0</v>
      </c>
      <c r="G12" s="386">
        <v>0</v>
      </c>
      <c r="H12" s="386">
        <v>0</v>
      </c>
      <c r="I12" s="386">
        <v>0</v>
      </c>
      <c r="J12" s="386">
        <v>0</v>
      </c>
      <c r="K12" s="386">
        <v>0</v>
      </c>
      <c r="L12" s="387">
        <v>0</v>
      </c>
      <c r="M12" s="387">
        <v>0</v>
      </c>
      <c r="N12" s="387">
        <v>0</v>
      </c>
    </row>
    <row r="13" spans="3:17" ht="15" thickBot="1" x14ac:dyDescent="0.25">
      <c r="C13" s="154" t="s">
        <v>163</v>
      </c>
      <c r="D13" s="388">
        <v>0</v>
      </c>
      <c r="E13" s="386">
        <v>0</v>
      </c>
      <c r="F13" s="386">
        <v>0</v>
      </c>
      <c r="G13" s="386">
        <v>0</v>
      </c>
      <c r="H13" s="386">
        <v>0</v>
      </c>
      <c r="I13" s="386">
        <v>0</v>
      </c>
      <c r="J13" s="386">
        <v>0</v>
      </c>
      <c r="K13" s="386">
        <v>0</v>
      </c>
      <c r="L13" s="388">
        <v>1789589588</v>
      </c>
      <c r="M13" s="388">
        <v>1789589588</v>
      </c>
      <c r="N13" s="388">
        <v>1176264140</v>
      </c>
    </row>
    <row r="14" spans="3:17" ht="15" thickBot="1" x14ac:dyDescent="0.25">
      <c r="C14" s="381" t="s">
        <v>206</v>
      </c>
      <c r="D14" s="395">
        <v>0</v>
      </c>
      <c r="E14" s="389">
        <v>1387223760</v>
      </c>
      <c r="F14" s="389">
        <v>5000000000</v>
      </c>
      <c r="G14" s="389">
        <v>349355526</v>
      </c>
      <c r="H14" s="389">
        <v>1776240</v>
      </c>
      <c r="I14" s="391">
        <v>823163452</v>
      </c>
      <c r="J14" s="389">
        <v>76132272</v>
      </c>
      <c r="K14" s="389">
        <v>0</v>
      </c>
      <c r="L14" s="391">
        <v>1789589588</v>
      </c>
      <c r="M14" s="389">
        <v>9427240838</v>
      </c>
      <c r="N14" s="393">
        <v>7488712355</v>
      </c>
      <c r="O14" s="124"/>
      <c r="P14" s="124"/>
    </row>
    <row r="15" spans="3:17" ht="15" thickBot="1" x14ac:dyDescent="0.25">
      <c r="C15" s="246" t="s">
        <v>207</v>
      </c>
      <c r="D15" s="396">
        <v>0</v>
      </c>
      <c r="E15" s="390">
        <v>0</v>
      </c>
      <c r="F15" s="390">
        <v>4919998658</v>
      </c>
      <c r="G15" s="390">
        <v>309322145</v>
      </c>
      <c r="H15" s="390">
        <v>709776240</v>
      </c>
      <c r="I15" s="392">
        <v>292328255</v>
      </c>
      <c r="J15" s="390">
        <v>81022917</v>
      </c>
      <c r="K15" s="390">
        <v>0</v>
      </c>
      <c r="L15" s="392">
        <v>1176264140</v>
      </c>
      <c r="M15" s="390">
        <v>7488712355</v>
      </c>
      <c r="N15" s="394">
        <v>0</v>
      </c>
      <c r="O15" s="33"/>
      <c r="P15" s="124"/>
      <c r="Q15" s="124"/>
    </row>
    <row r="17" spans="13:17" x14ac:dyDescent="0.2">
      <c r="M17" s="666"/>
    </row>
    <row r="19" spans="13:17" x14ac:dyDescent="0.2">
      <c r="Q19" s="124"/>
    </row>
    <row r="20" spans="13:17" x14ac:dyDescent="0.2">
      <c r="Q20" s="124"/>
    </row>
  </sheetData>
  <mergeCells count="8">
    <mergeCell ref="C6:N6"/>
    <mergeCell ref="C4:N4"/>
    <mergeCell ref="C2:N2"/>
    <mergeCell ref="G8:J8"/>
    <mergeCell ref="C8:C9"/>
    <mergeCell ref="D8:F8"/>
    <mergeCell ref="K8:L8"/>
    <mergeCell ref="M8:N8"/>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O68"/>
  <sheetViews>
    <sheetView showGridLines="0" workbookViewId="0">
      <selection activeCell="I43" sqref="I43"/>
    </sheetView>
  </sheetViews>
  <sheetFormatPr baseColWidth="10" defaultRowHeight="14.25" x14ac:dyDescent="0.2"/>
  <cols>
    <col min="1" max="2" width="11.42578125" style="74"/>
    <col min="3" max="3" width="15.42578125" style="74" customWidth="1"/>
    <col min="4" max="4" width="19.140625" style="74" customWidth="1"/>
    <col min="5" max="5" width="21.28515625" style="74" customWidth="1"/>
    <col min="6" max="6" width="11.42578125" style="74"/>
    <col min="7" max="7" width="14.28515625" style="74" customWidth="1"/>
    <col min="8" max="10" width="11.42578125" style="74"/>
    <col min="11" max="11" width="12.7109375" style="74" bestFit="1" customWidth="1"/>
    <col min="12" max="259" width="11.42578125" style="74"/>
    <col min="260" max="260" width="19.140625" style="74" customWidth="1"/>
    <col min="261" max="261" width="21.28515625" style="74" customWidth="1"/>
    <col min="262" max="262" width="11.42578125" style="74"/>
    <col min="263" max="263" width="14.28515625" style="74" customWidth="1"/>
    <col min="264" max="266" width="11.42578125" style="74"/>
    <col min="267" max="267" width="12.7109375" style="74" bestFit="1" customWidth="1"/>
    <col min="268" max="515" width="11.42578125" style="74"/>
    <col min="516" max="516" width="19.140625" style="74" customWidth="1"/>
    <col min="517" max="517" width="21.28515625" style="74" customWidth="1"/>
    <col min="518" max="518" width="11.42578125" style="74"/>
    <col min="519" max="519" width="14.28515625" style="74" customWidth="1"/>
    <col min="520" max="522" width="11.42578125" style="74"/>
    <col min="523" max="523" width="12.7109375" style="74" bestFit="1" customWidth="1"/>
    <col min="524" max="771" width="11.42578125" style="74"/>
    <col min="772" max="772" width="19.140625" style="74" customWidth="1"/>
    <col min="773" max="773" width="21.28515625" style="74" customWidth="1"/>
    <col min="774" max="774" width="11.42578125" style="74"/>
    <col min="775" max="775" width="14.28515625" style="74" customWidth="1"/>
    <col min="776" max="778" width="11.42578125" style="74"/>
    <col min="779" max="779" width="12.7109375" style="74" bestFit="1" customWidth="1"/>
    <col min="780" max="1027" width="11.42578125" style="74"/>
    <col min="1028" max="1028" width="19.140625" style="74" customWidth="1"/>
    <col min="1029" max="1029" width="21.28515625" style="74" customWidth="1"/>
    <col min="1030" max="1030" width="11.42578125" style="74"/>
    <col min="1031" max="1031" width="14.28515625" style="74" customWidth="1"/>
    <col min="1032" max="1034" width="11.42578125" style="74"/>
    <col min="1035" max="1035" width="12.7109375" style="74" bestFit="1" customWidth="1"/>
    <col min="1036" max="1283" width="11.42578125" style="74"/>
    <col min="1284" max="1284" width="19.140625" style="74" customWidth="1"/>
    <col min="1285" max="1285" width="21.28515625" style="74" customWidth="1"/>
    <col min="1286" max="1286" width="11.42578125" style="74"/>
    <col min="1287" max="1287" width="14.28515625" style="74" customWidth="1"/>
    <col min="1288" max="1290" width="11.42578125" style="74"/>
    <col min="1291" max="1291" width="12.7109375" style="74" bestFit="1" customWidth="1"/>
    <col min="1292" max="1539" width="11.42578125" style="74"/>
    <col min="1540" max="1540" width="19.140625" style="74" customWidth="1"/>
    <col min="1541" max="1541" width="21.28515625" style="74" customWidth="1"/>
    <col min="1542" max="1542" width="11.42578125" style="74"/>
    <col min="1543" max="1543" width="14.28515625" style="74" customWidth="1"/>
    <col min="1544" max="1546" width="11.42578125" style="74"/>
    <col min="1547" max="1547" width="12.7109375" style="74" bestFit="1" customWidth="1"/>
    <col min="1548" max="1795" width="11.42578125" style="74"/>
    <col min="1796" max="1796" width="19.140625" style="74" customWidth="1"/>
    <col min="1797" max="1797" width="21.28515625" style="74" customWidth="1"/>
    <col min="1798" max="1798" width="11.42578125" style="74"/>
    <col min="1799" max="1799" width="14.28515625" style="74" customWidth="1"/>
    <col min="1800" max="1802" width="11.42578125" style="74"/>
    <col min="1803" max="1803" width="12.7109375" style="74" bestFit="1" customWidth="1"/>
    <col min="1804" max="2051" width="11.42578125" style="74"/>
    <col min="2052" max="2052" width="19.140625" style="74" customWidth="1"/>
    <col min="2053" max="2053" width="21.28515625" style="74" customWidth="1"/>
    <col min="2054" max="2054" width="11.42578125" style="74"/>
    <col min="2055" max="2055" width="14.28515625" style="74" customWidth="1"/>
    <col min="2056" max="2058" width="11.42578125" style="74"/>
    <col min="2059" max="2059" width="12.7109375" style="74" bestFit="1" customWidth="1"/>
    <col min="2060" max="2307" width="11.42578125" style="74"/>
    <col min="2308" max="2308" width="19.140625" style="74" customWidth="1"/>
    <col min="2309" max="2309" width="21.28515625" style="74" customWidth="1"/>
    <col min="2310" max="2310" width="11.42578125" style="74"/>
    <col min="2311" max="2311" width="14.28515625" style="74" customWidth="1"/>
    <col min="2312" max="2314" width="11.42578125" style="74"/>
    <col min="2315" max="2315" width="12.7109375" style="74" bestFit="1" customWidth="1"/>
    <col min="2316" max="2563" width="11.42578125" style="74"/>
    <col min="2564" max="2564" width="19.140625" style="74" customWidth="1"/>
    <col min="2565" max="2565" width="21.28515625" style="74" customWidth="1"/>
    <col min="2566" max="2566" width="11.42578125" style="74"/>
    <col min="2567" max="2567" width="14.28515625" style="74" customWidth="1"/>
    <col min="2568" max="2570" width="11.42578125" style="74"/>
    <col min="2571" max="2571" width="12.7109375" style="74" bestFit="1" customWidth="1"/>
    <col min="2572" max="2819" width="11.42578125" style="74"/>
    <col min="2820" max="2820" width="19.140625" style="74" customWidth="1"/>
    <col min="2821" max="2821" width="21.28515625" style="74" customWidth="1"/>
    <col min="2822" max="2822" width="11.42578125" style="74"/>
    <col min="2823" max="2823" width="14.28515625" style="74" customWidth="1"/>
    <col min="2824" max="2826" width="11.42578125" style="74"/>
    <col min="2827" max="2827" width="12.7109375" style="74" bestFit="1" customWidth="1"/>
    <col min="2828" max="3075" width="11.42578125" style="74"/>
    <col min="3076" max="3076" width="19.140625" style="74" customWidth="1"/>
    <col min="3077" max="3077" width="21.28515625" style="74" customWidth="1"/>
    <col min="3078" max="3078" width="11.42578125" style="74"/>
    <col min="3079" max="3079" width="14.28515625" style="74" customWidth="1"/>
    <col min="3080" max="3082" width="11.42578125" style="74"/>
    <col min="3083" max="3083" width="12.7109375" style="74" bestFit="1" customWidth="1"/>
    <col min="3084" max="3331" width="11.42578125" style="74"/>
    <col min="3332" max="3332" width="19.140625" style="74" customWidth="1"/>
    <col min="3333" max="3333" width="21.28515625" style="74" customWidth="1"/>
    <col min="3334" max="3334" width="11.42578125" style="74"/>
    <col min="3335" max="3335" width="14.28515625" style="74" customWidth="1"/>
    <col min="3336" max="3338" width="11.42578125" style="74"/>
    <col min="3339" max="3339" width="12.7109375" style="74" bestFit="1" customWidth="1"/>
    <col min="3340" max="3587" width="11.42578125" style="74"/>
    <col min="3588" max="3588" width="19.140625" style="74" customWidth="1"/>
    <col min="3589" max="3589" width="21.28515625" style="74" customWidth="1"/>
    <col min="3590" max="3590" width="11.42578125" style="74"/>
    <col min="3591" max="3591" width="14.28515625" style="74" customWidth="1"/>
    <col min="3592" max="3594" width="11.42578125" style="74"/>
    <col min="3595" max="3595" width="12.7109375" style="74" bestFit="1" customWidth="1"/>
    <col min="3596" max="3843" width="11.42578125" style="74"/>
    <col min="3844" max="3844" width="19.140625" style="74" customWidth="1"/>
    <col min="3845" max="3845" width="21.28515625" style="74" customWidth="1"/>
    <col min="3846" max="3846" width="11.42578125" style="74"/>
    <col min="3847" max="3847" width="14.28515625" style="74" customWidth="1"/>
    <col min="3848" max="3850" width="11.42578125" style="74"/>
    <col min="3851" max="3851" width="12.7109375" style="74" bestFit="1" customWidth="1"/>
    <col min="3852" max="4099" width="11.42578125" style="74"/>
    <col min="4100" max="4100" width="19.140625" style="74" customWidth="1"/>
    <col min="4101" max="4101" width="21.28515625" style="74" customWidth="1"/>
    <col min="4102" max="4102" width="11.42578125" style="74"/>
    <col min="4103" max="4103" width="14.28515625" style="74" customWidth="1"/>
    <col min="4104" max="4106" width="11.42578125" style="74"/>
    <col min="4107" max="4107" width="12.7109375" style="74" bestFit="1" customWidth="1"/>
    <col min="4108" max="4355" width="11.42578125" style="74"/>
    <col min="4356" max="4356" width="19.140625" style="74" customWidth="1"/>
    <col min="4357" max="4357" width="21.28515625" style="74" customWidth="1"/>
    <col min="4358" max="4358" width="11.42578125" style="74"/>
    <col min="4359" max="4359" width="14.28515625" style="74" customWidth="1"/>
    <col min="4360" max="4362" width="11.42578125" style="74"/>
    <col min="4363" max="4363" width="12.7109375" style="74" bestFit="1" customWidth="1"/>
    <col min="4364" max="4611" width="11.42578125" style="74"/>
    <col min="4612" max="4612" width="19.140625" style="74" customWidth="1"/>
    <col min="4613" max="4613" width="21.28515625" style="74" customWidth="1"/>
    <col min="4614" max="4614" width="11.42578125" style="74"/>
    <col min="4615" max="4615" width="14.28515625" style="74" customWidth="1"/>
    <col min="4616" max="4618" width="11.42578125" style="74"/>
    <col min="4619" max="4619" width="12.7109375" style="74" bestFit="1" customWidth="1"/>
    <col min="4620" max="4867" width="11.42578125" style="74"/>
    <col min="4868" max="4868" width="19.140625" style="74" customWidth="1"/>
    <col min="4869" max="4869" width="21.28515625" style="74" customWidth="1"/>
    <col min="4870" max="4870" width="11.42578125" style="74"/>
    <col min="4871" max="4871" width="14.28515625" style="74" customWidth="1"/>
    <col min="4872" max="4874" width="11.42578125" style="74"/>
    <col min="4875" max="4875" width="12.7109375" style="74" bestFit="1" customWidth="1"/>
    <col min="4876" max="5123" width="11.42578125" style="74"/>
    <col min="5124" max="5124" width="19.140625" style="74" customWidth="1"/>
    <col min="5125" max="5125" width="21.28515625" style="74" customWidth="1"/>
    <col min="5126" max="5126" width="11.42578125" style="74"/>
    <col min="5127" max="5127" width="14.28515625" style="74" customWidth="1"/>
    <col min="5128" max="5130" width="11.42578125" style="74"/>
    <col min="5131" max="5131" width="12.7109375" style="74" bestFit="1" customWidth="1"/>
    <col min="5132" max="5379" width="11.42578125" style="74"/>
    <col min="5380" max="5380" width="19.140625" style="74" customWidth="1"/>
    <col min="5381" max="5381" width="21.28515625" style="74" customWidth="1"/>
    <col min="5382" max="5382" width="11.42578125" style="74"/>
    <col min="5383" max="5383" width="14.28515625" style="74" customWidth="1"/>
    <col min="5384" max="5386" width="11.42578125" style="74"/>
    <col min="5387" max="5387" width="12.7109375" style="74" bestFit="1" customWidth="1"/>
    <col min="5388" max="5635" width="11.42578125" style="74"/>
    <col min="5636" max="5636" width="19.140625" style="74" customWidth="1"/>
    <col min="5637" max="5637" width="21.28515625" style="74" customWidth="1"/>
    <col min="5638" max="5638" width="11.42578125" style="74"/>
    <col min="5639" max="5639" width="14.28515625" style="74" customWidth="1"/>
    <col min="5640" max="5642" width="11.42578125" style="74"/>
    <col min="5643" max="5643" width="12.7109375" style="74" bestFit="1" customWidth="1"/>
    <col min="5644" max="5891" width="11.42578125" style="74"/>
    <col min="5892" max="5892" width="19.140625" style="74" customWidth="1"/>
    <col min="5893" max="5893" width="21.28515625" style="74" customWidth="1"/>
    <col min="5894" max="5894" width="11.42578125" style="74"/>
    <col min="5895" max="5895" width="14.28515625" style="74" customWidth="1"/>
    <col min="5896" max="5898" width="11.42578125" style="74"/>
    <col min="5899" max="5899" width="12.7109375" style="74" bestFit="1" customWidth="1"/>
    <col min="5900" max="6147" width="11.42578125" style="74"/>
    <col min="6148" max="6148" width="19.140625" style="74" customWidth="1"/>
    <col min="6149" max="6149" width="21.28515625" style="74" customWidth="1"/>
    <col min="6150" max="6150" width="11.42578125" style="74"/>
    <col min="6151" max="6151" width="14.28515625" style="74" customWidth="1"/>
    <col min="6152" max="6154" width="11.42578125" style="74"/>
    <col min="6155" max="6155" width="12.7109375" style="74" bestFit="1" customWidth="1"/>
    <col min="6156" max="6403" width="11.42578125" style="74"/>
    <col min="6404" max="6404" width="19.140625" style="74" customWidth="1"/>
    <col min="6405" max="6405" width="21.28515625" style="74" customWidth="1"/>
    <col min="6406" max="6406" width="11.42578125" style="74"/>
    <col min="6407" max="6407" width="14.28515625" style="74" customWidth="1"/>
    <col min="6408" max="6410" width="11.42578125" style="74"/>
    <col min="6411" max="6411" width="12.7109375" style="74" bestFit="1" customWidth="1"/>
    <col min="6412" max="6659" width="11.42578125" style="74"/>
    <col min="6660" max="6660" width="19.140625" style="74" customWidth="1"/>
    <col min="6661" max="6661" width="21.28515625" style="74" customWidth="1"/>
    <col min="6662" max="6662" width="11.42578125" style="74"/>
    <col min="6663" max="6663" width="14.28515625" style="74" customWidth="1"/>
    <col min="6664" max="6666" width="11.42578125" style="74"/>
    <col min="6667" max="6667" width="12.7109375" style="74" bestFit="1" customWidth="1"/>
    <col min="6668" max="6915" width="11.42578125" style="74"/>
    <col min="6916" max="6916" width="19.140625" style="74" customWidth="1"/>
    <col min="6917" max="6917" width="21.28515625" style="74" customWidth="1"/>
    <col min="6918" max="6918" width="11.42578125" style="74"/>
    <col min="6919" max="6919" width="14.28515625" style="74" customWidth="1"/>
    <col min="6920" max="6922" width="11.42578125" style="74"/>
    <col min="6923" max="6923" width="12.7109375" style="74" bestFit="1" customWidth="1"/>
    <col min="6924" max="7171" width="11.42578125" style="74"/>
    <col min="7172" max="7172" width="19.140625" style="74" customWidth="1"/>
    <col min="7173" max="7173" width="21.28515625" style="74" customWidth="1"/>
    <col min="7174" max="7174" width="11.42578125" style="74"/>
    <col min="7175" max="7175" width="14.28515625" style="74" customWidth="1"/>
    <col min="7176" max="7178" width="11.42578125" style="74"/>
    <col min="7179" max="7179" width="12.7109375" style="74" bestFit="1" customWidth="1"/>
    <col min="7180" max="7427" width="11.42578125" style="74"/>
    <col min="7428" max="7428" width="19.140625" style="74" customWidth="1"/>
    <col min="7429" max="7429" width="21.28515625" style="74" customWidth="1"/>
    <col min="7430" max="7430" width="11.42578125" style="74"/>
    <col min="7431" max="7431" width="14.28515625" style="74" customWidth="1"/>
    <col min="7432" max="7434" width="11.42578125" style="74"/>
    <col min="7435" max="7435" width="12.7109375" style="74" bestFit="1" customWidth="1"/>
    <col min="7436" max="7683" width="11.42578125" style="74"/>
    <col min="7684" max="7684" width="19.140625" style="74" customWidth="1"/>
    <col min="7685" max="7685" width="21.28515625" style="74" customWidth="1"/>
    <col min="7686" max="7686" width="11.42578125" style="74"/>
    <col min="7687" max="7687" width="14.28515625" style="74" customWidth="1"/>
    <col min="7688" max="7690" width="11.42578125" style="74"/>
    <col min="7691" max="7691" width="12.7109375" style="74" bestFit="1" customWidth="1"/>
    <col min="7692" max="7939" width="11.42578125" style="74"/>
    <col min="7940" max="7940" width="19.140625" style="74" customWidth="1"/>
    <col min="7941" max="7941" width="21.28515625" style="74" customWidth="1"/>
    <col min="7942" max="7942" width="11.42578125" style="74"/>
    <col min="7943" max="7943" width="14.28515625" style="74" customWidth="1"/>
    <col min="7944" max="7946" width="11.42578125" style="74"/>
    <col min="7947" max="7947" width="12.7109375" style="74" bestFit="1" customWidth="1"/>
    <col min="7948" max="8195" width="11.42578125" style="74"/>
    <col min="8196" max="8196" width="19.140625" style="74" customWidth="1"/>
    <col min="8197" max="8197" width="21.28515625" style="74" customWidth="1"/>
    <col min="8198" max="8198" width="11.42578125" style="74"/>
    <col min="8199" max="8199" width="14.28515625" style="74" customWidth="1"/>
    <col min="8200" max="8202" width="11.42578125" style="74"/>
    <col min="8203" max="8203" width="12.7109375" style="74" bestFit="1" customWidth="1"/>
    <col min="8204" max="8451" width="11.42578125" style="74"/>
    <col min="8452" max="8452" width="19.140625" style="74" customWidth="1"/>
    <col min="8453" max="8453" width="21.28515625" style="74" customWidth="1"/>
    <col min="8454" max="8454" width="11.42578125" style="74"/>
    <col min="8455" max="8455" width="14.28515625" style="74" customWidth="1"/>
    <col min="8456" max="8458" width="11.42578125" style="74"/>
    <col min="8459" max="8459" width="12.7109375" style="74" bestFit="1" customWidth="1"/>
    <col min="8460" max="8707" width="11.42578125" style="74"/>
    <col min="8708" max="8708" width="19.140625" style="74" customWidth="1"/>
    <col min="8709" max="8709" width="21.28515625" style="74" customWidth="1"/>
    <col min="8710" max="8710" width="11.42578125" style="74"/>
    <col min="8711" max="8711" width="14.28515625" style="74" customWidth="1"/>
    <col min="8712" max="8714" width="11.42578125" style="74"/>
    <col min="8715" max="8715" width="12.7109375" style="74" bestFit="1" customWidth="1"/>
    <col min="8716" max="8963" width="11.42578125" style="74"/>
    <col min="8964" max="8964" width="19.140625" style="74" customWidth="1"/>
    <col min="8965" max="8965" width="21.28515625" style="74" customWidth="1"/>
    <col min="8966" max="8966" width="11.42578125" style="74"/>
    <col min="8967" max="8967" width="14.28515625" style="74" customWidth="1"/>
    <col min="8968" max="8970" width="11.42578125" style="74"/>
    <col min="8971" max="8971" width="12.7109375" style="74" bestFit="1" customWidth="1"/>
    <col min="8972" max="9219" width="11.42578125" style="74"/>
    <col min="9220" max="9220" width="19.140625" style="74" customWidth="1"/>
    <col min="9221" max="9221" width="21.28515625" style="74" customWidth="1"/>
    <col min="9222" max="9222" width="11.42578125" style="74"/>
    <col min="9223" max="9223" width="14.28515625" style="74" customWidth="1"/>
    <col min="9224" max="9226" width="11.42578125" style="74"/>
    <col min="9227" max="9227" width="12.7109375" style="74" bestFit="1" customWidth="1"/>
    <col min="9228" max="9475" width="11.42578125" style="74"/>
    <col min="9476" max="9476" width="19.140625" style="74" customWidth="1"/>
    <col min="9477" max="9477" width="21.28515625" style="74" customWidth="1"/>
    <col min="9478" max="9478" width="11.42578125" style="74"/>
    <col min="9479" max="9479" width="14.28515625" style="74" customWidth="1"/>
    <col min="9480" max="9482" width="11.42578125" style="74"/>
    <col min="9483" max="9483" width="12.7109375" style="74" bestFit="1" customWidth="1"/>
    <col min="9484" max="9731" width="11.42578125" style="74"/>
    <col min="9732" max="9732" width="19.140625" style="74" customWidth="1"/>
    <col min="9733" max="9733" width="21.28515625" style="74" customWidth="1"/>
    <col min="9734" max="9734" width="11.42578125" style="74"/>
    <col min="9735" max="9735" width="14.28515625" style="74" customWidth="1"/>
    <col min="9736" max="9738" width="11.42578125" style="74"/>
    <col min="9739" max="9739" width="12.7109375" style="74" bestFit="1" customWidth="1"/>
    <col min="9740" max="9987" width="11.42578125" style="74"/>
    <col min="9988" max="9988" width="19.140625" style="74" customWidth="1"/>
    <col min="9989" max="9989" width="21.28515625" style="74" customWidth="1"/>
    <col min="9990" max="9990" width="11.42578125" style="74"/>
    <col min="9991" max="9991" width="14.28515625" style="74" customWidth="1"/>
    <col min="9992" max="9994" width="11.42578125" style="74"/>
    <col min="9995" max="9995" width="12.7109375" style="74" bestFit="1" customWidth="1"/>
    <col min="9996" max="10243" width="11.42578125" style="74"/>
    <col min="10244" max="10244" width="19.140625" style="74" customWidth="1"/>
    <col min="10245" max="10245" width="21.28515625" style="74" customWidth="1"/>
    <col min="10246" max="10246" width="11.42578125" style="74"/>
    <col min="10247" max="10247" width="14.28515625" style="74" customWidth="1"/>
    <col min="10248" max="10250" width="11.42578125" style="74"/>
    <col min="10251" max="10251" width="12.7109375" style="74" bestFit="1" customWidth="1"/>
    <col min="10252" max="10499" width="11.42578125" style="74"/>
    <col min="10500" max="10500" width="19.140625" style="74" customWidth="1"/>
    <col min="10501" max="10501" width="21.28515625" style="74" customWidth="1"/>
    <col min="10502" max="10502" width="11.42578125" style="74"/>
    <col min="10503" max="10503" width="14.28515625" style="74" customWidth="1"/>
    <col min="10504" max="10506" width="11.42578125" style="74"/>
    <col min="10507" max="10507" width="12.7109375" style="74" bestFit="1" customWidth="1"/>
    <col min="10508" max="10755" width="11.42578125" style="74"/>
    <col min="10756" max="10756" width="19.140625" style="74" customWidth="1"/>
    <col min="10757" max="10757" width="21.28515625" style="74" customWidth="1"/>
    <col min="10758" max="10758" width="11.42578125" style="74"/>
    <col min="10759" max="10759" width="14.28515625" style="74" customWidth="1"/>
    <col min="10760" max="10762" width="11.42578125" style="74"/>
    <col min="10763" max="10763" width="12.7109375" style="74" bestFit="1" customWidth="1"/>
    <col min="10764" max="11011" width="11.42578125" style="74"/>
    <col min="11012" max="11012" width="19.140625" style="74" customWidth="1"/>
    <col min="11013" max="11013" width="21.28515625" style="74" customWidth="1"/>
    <col min="11014" max="11014" width="11.42578125" style="74"/>
    <col min="11015" max="11015" width="14.28515625" style="74" customWidth="1"/>
    <col min="11016" max="11018" width="11.42578125" style="74"/>
    <col min="11019" max="11019" width="12.7109375" style="74" bestFit="1" customWidth="1"/>
    <col min="11020" max="11267" width="11.42578125" style="74"/>
    <col min="11268" max="11268" width="19.140625" style="74" customWidth="1"/>
    <col min="11269" max="11269" width="21.28515625" style="74" customWidth="1"/>
    <col min="11270" max="11270" width="11.42578125" style="74"/>
    <col min="11271" max="11271" width="14.28515625" style="74" customWidth="1"/>
    <col min="11272" max="11274" width="11.42578125" style="74"/>
    <col min="11275" max="11275" width="12.7109375" style="74" bestFit="1" customWidth="1"/>
    <col min="11276" max="11523" width="11.42578125" style="74"/>
    <col min="11524" max="11524" width="19.140625" style="74" customWidth="1"/>
    <col min="11525" max="11525" width="21.28515625" style="74" customWidth="1"/>
    <col min="11526" max="11526" width="11.42578125" style="74"/>
    <col min="11527" max="11527" width="14.28515625" style="74" customWidth="1"/>
    <col min="11528" max="11530" width="11.42578125" style="74"/>
    <col min="11531" max="11531" width="12.7109375" style="74" bestFit="1" customWidth="1"/>
    <col min="11532" max="11779" width="11.42578125" style="74"/>
    <col min="11780" max="11780" width="19.140625" style="74" customWidth="1"/>
    <col min="11781" max="11781" width="21.28515625" style="74" customWidth="1"/>
    <col min="11782" max="11782" width="11.42578125" style="74"/>
    <col min="11783" max="11783" width="14.28515625" style="74" customWidth="1"/>
    <col min="11784" max="11786" width="11.42578125" style="74"/>
    <col min="11787" max="11787" width="12.7109375" style="74" bestFit="1" customWidth="1"/>
    <col min="11788" max="12035" width="11.42578125" style="74"/>
    <col min="12036" max="12036" width="19.140625" style="74" customWidth="1"/>
    <col min="12037" max="12037" width="21.28515625" style="74" customWidth="1"/>
    <col min="12038" max="12038" width="11.42578125" style="74"/>
    <col min="12039" max="12039" width="14.28515625" style="74" customWidth="1"/>
    <col min="12040" max="12042" width="11.42578125" style="74"/>
    <col min="12043" max="12043" width="12.7109375" style="74" bestFit="1" customWidth="1"/>
    <col min="12044" max="12291" width="11.42578125" style="74"/>
    <col min="12292" max="12292" width="19.140625" style="74" customWidth="1"/>
    <col min="12293" max="12293" width="21.28515625" style="74" customWidth="1"/>
    <col min="12294" max="12294" width="11.42578125" style="74"/>
    <col min="12295" max="12295" width="14.28515625" style="74" customWidth="1"/>
    <col min="12296" max="12298" width="11.42578125" style="74"/>
    <col min="12299" max="12299" width="12.7109375" style="74" bestFit="1" customWidth="1"/>
    <col min="12300" max="12547" width="11.42578125" style="74"/>
    <col min="12548" max="12548" width="19.140625" style="74" customWidth="1"/>
    <col min="12549" max="12549" width="21.28515625" style="74" customWidth="1"/>
    <col min="12550" max="12550" width="11.42578125" style="74"/>
    <col min="12551" max="12551" width="14.28515625" style="74" customWidth="1"/>
    <col min="12552" max="12554" width="11.42578125" style="74"/>
    <col min="12555" max="12555" width="12.7109375" style="74" bestFit="1" customWidth="1"/>
    <col min="12556" max="12803" width="11.42578125" style="74"/>
    <col min="12804" max="12804" width="19.140625" style="74" customWidth="1"/>
    <col min="12805" max="12805" width="21.28515625" style="74" customWidth="1"/>
    <col min="12806" max="12806" width="11.42578125" style="74"/>
    <col min="12807" max="12807" width="14.28515625" style="74" customWidth="1"/>
    <col min="12808" max="12810" width="11.42578125" style="74"/>
    <col min="12811" max="12811" width="12.7109375" style="74" bestFit="1" customWidth="1"/>
    <col min="12812" max="13059" width="11.42578125" style="74"/>
    <col min="13060" max="13060" width="19.140625" style="74" customWidth="1"/>
    <col min="13061" max="13061" width="21.28515625" style="74" customWidth="1"/>
    <col min="13062" max="13062" width="11.42578125" style="74"/>
    <col min="13063" max="13063" width="14.28515625" style="74" customWidth="1"/>
    <col min="13064" max="13066" width="11.42578125" style="74"/>
    <col min="13067" max="13067" width="12.7109375" style="74" bestFit="1" customWidth="1"/>
    <col min="13068" max="13315" width="11.42578125" style="74"/>
    <col min="13316" max="13316" width="19.140625" style="74" customWidth="1"/>
    <col min="13317" max="13317" width="21.28515625" style="74" customWidth="1"/>
    <col min="13318" max="13318" width="11.42578125" style="74"/>
    <col min="13319" max="13319" width="14.28515625" style="74" customWidth="1"/>
    <col min="13320" max="13322" width="11.42578125" style="74"/>
    <col min="13323" max="13323" width="12.7109375" style="74" bestFit="1" customWidth="1"/>
    <col min="13324" max="13571" width="11.42578125" style="74"/>
    <col min="13572" max="13572" width="19.140625" style="74" customWidth="1"/>
    <col min="13573" max="13573" width="21.28515625" style="74" customWidth="1"/>
    <col min="13574" max="13574" width="11.42578125" style="74"/>
    <col min="13575" max="13575" width="14.28515625" style="74" customWidth="1"/>
    <col min="13576" max="13578" width="11.42578125" style="74"/>
    <col min="13579" max="13579" width="12.7109375" style="74" bestFit="1" customWidth="1"/>
    <col min="13580" max="13827" width="11.42578125" style="74"/>
    <col min="13828" max="13828" width="19.140625" style="74" customWidth="1"/>
    <col min="13829" max="13829" width="21.28515625" style="74" customWidth="1"/>
    <col min="13830" max="13830" width="11.42578125" style="74"/>
    <col min="13831" max="13831" width="14.28515625" style="74" customWidth="1"/>
    <col min="13832" max="13834" width="11.42578125" style="74"/>
    <col min="13835" max="13835" width="12.7109375" style="74" bestFit="1" customWidth="1"/>
    <col min="13836" max="14083" width="11.42578125" style="74"/>
    <col min="14084" max="14084" width="19.140625" style="74" customWidth="1"/>
    <col min="14085" max="14085" width="21.28515625" style="74" customWidth="1"/>
    <col min="14086" max="14086" width="11.42578125" style="74"/>
    <col min="14087" max="14087" width="14.28515625" style="74" customWidth="1"/>
    <col min="14088" max="14090" width="11.42578125" style="74"/>
    <col min="14091" max="14091" width="12.7109375" style="74" bestFit="1" customWidth="1"/>
    <col min="14092" max="14339" width="11.42578125" style="74"/>
    <col min="14340" max="14340" width="19.140625" style="74" customWidth="1"/>
    <col min="14341" max="14341" width="21.28515625" style="74" customWidth="1"/>
    <col min="14342" max="14342" width="11.42578125" style="74"/>
    <col min="14343" max="14343" width="14.28515625" style="74" customWidth="1"/>
    <col min="14344" max="14346" width="11.42578125" style="74"/>
    <col min="14347" max="14347" width="12.7109375" style="74" bestFit="1" customWidth="1"/>
    <col min="14348" max="14595" width="11.42578125" style="74"/>
    <col min="14596" max="14596" width="19.140625" style="74" customWidth="1"/>
    <col min="14597" max="14597" width="21.28515625" style="74" customWidth="1"/>
    <col min="14598" max="14598" width="11.42578125" style="74"/>
    <col min="14599" max="14599" width="14.28515625" style="74" customWidth="1"/>
    <col min="14600" max="14602" width="11.42578125" style="74"/>
    <col min="14603" max="14603" width="12.7109375" style="74" bestFit="1" customWidth="1"/>
    <col min="14604" max="14851" width="11.42578125" style="74"/>
    <col min="14852" max="14852" width="19.140625" style="74" customWidth="1"/>
    <col min="14853" max="14853" width="21.28515625" style="74" customWidth="1"/>
    <col min="14854" max="14854" width="11.42578125" style="74"/>
    <col min="14855" max="14855" width="14.28515625" style="74" customWidth="1"/>
    <col min="14856" max="14858" width="11.42578125" style="74"/>
    <col min="14859" max="14859" width="12.7109375" style="74" bestFit="1" customWidth="1"/>
    <col min="14860" max="15107" width="11.42578125" style="74"/>
    <col min="15108" max="15108" width="19.140625" style="74" customWidth="1"/>
    <col min="15109" max="15109" width="21.28515625" style="74" customWidth="1"/>
    <col min="15110" max="15110" width="11.42578125" style="74"/>
    <col min="15111" max="15111" width="14.28515625" style="74" customWidth="1"/>
    <col min="15112" max="15114" width="11.42578125" style="74"/>
    <col min="15115" max="15115" width="12.7109375" style="74" bestFit="1" customWidth="1"/>
    <col min="15116" max="15363" width="11.42578125" style="74"/>
    <col min="15364" max="15364" width="19.140625" style="74" customWidth="1"/>
    <col min="15365" max="15365" width="21.28515625" style="74" customWidth="1"/>
    <col min="15366" max="15366" width="11.42578125" style="74"/>
    <col min="15367" max="15367" width="14.28515625" style="74" customWidth="1"/>
    <col min="15368" max="15370" width="11.42578125" style="74"/>
    <col min="15371" max="15371" width="12.7109375" style="74" bestFit="1" customWidth="1"/>
    <col min="15372" max="15619" width="11.42578125" style="74"/>
    <col min="15620" max="15620" width="19.140625" style="74" customWidth="1"/>
    <col min="15621" max="15621" width="21.28515625" style="74" customWidth="1"/>
    <col min="15622" max="15622" width="11.42578125" style="74"/>
    <col min="15623" max="15623" width="14.28515625" style="74" customWidth="1"/>
    <col min="15624" max="15626" width="11.42578125" style="74"/>
    <col min="15627" max="15627" width="12.7109375" style="74" bestFit="1" customWidth="1"/>
    <col min="15628" max="15875" width="11.42578125" style="74"/>
    <col min="15876" max="15876" width="19.140625" style="74" customWidth="1"/>
    <col min="15877" max="15877" width="21.28515625" style="74" customWidth="1"/>
    <col min="15878" max="15878" width="11.42578125" style="74"/>
    <col min="15879" max="15879" width="14.28515625" style="74" customWidth="1"/>
    <col min="15880" max="15882" width="11.42578125" style="74"/>
    <col min="15883" max="15883" width="12.7109375" style="74" bestFit="1" customWidth="1"/>
    <col min="15884" max="16131" width="11.42578125" style="74"/>
    <col min="16132" max="16132" width="19.140625" style="74" customWidth="1"/>
    <col min="16133" max="16133" width="21.28515625" style="74" customWidth="1"/>
    <col min="16134" max="16134" width="11.42578125" style="74"/>
    <col min="16135" max="16135" width="14.28515625" style="74" customWidth="1"/>
    <col min="16136" max="16138" width="11.42578125" style="74"/>
    <col min="16139" max="16139" width="12.7109375" style="74" bestFit="1" customWidth="1"/>
    <col min="16140" max="16384" width="11.42578125" style="74"/>
  </cols>
  <sheetData>
    <row r="3" spans="1:15" ht="18" x14ac:dyDescent="0.25">
      <c r="A3" s="791" t="s">
        <v>208</v>
      </c>
      <c r="B3" s="791"/>
      <c r="C3" s="791"/>
      <c r="D3" s="791"/>
      <c r="E3" s="791"/>
      <c r="F3" s="791"/>
      <c r="G3" s="791"/>
    </row>
    <row r="4" spans="1:15" ht="15.75" x14ac:dyDescent="0.25">
      <c r="A4" s="792" t="s">
        <v>690</v>
      </c>
      <c r="B4" s="792"/>
      <c r="C4" s="792"/>
      <c r="D4" s="792"/>
      <c r="E4" s="792"/>
      <c r="F4" s="792"/>
      <c r="G4" s="792"/>
    </row>
    <row r="6" spans="1:15" ht="18.75" customHeight="1" x14ac:dyDescent="0.25">
      <c r="A6" s="1" t="s">
        <v>209</v>
      </c>
      <c r="B6" s="66"/>
      <c r="C6" s="66"/>
      <c r="D6" s="66"/>
      <c r="E6" s="66"/>
      <c r="F6" s="66"/>
      <c r="G6" s="66"/>
    </row>
    <row r="7" spans="1:15" x14ac:dyDescent="0.2">
      <c r="A7" s="17"/>
      <c r="B7" s="66"/>
      <c r="C7" s="66"/>
      <c r="D7" s="66"/>
      <c r="E7" s="66"/>
      <c r="F7" s="66"/>
      <c r="G7" s="66"/>
    </row>
    <row r="8" spans="1:15" ht="39.75" customHeight="1" x14ac:dyDescent="0.2">
      <c r="A8" s="793" t="s">
        <v>707</v>
      </c>
      <c r="B8" s="793"/>
      <c r="C8" s="793"/>
      <c r="D8" s="793"/>
      <c r="E8" s="793"/>
      <c r="F8" s="793"/>
      <c r="G8" s="793"/>
      <c r="H8" s="794"/>
      <c r="I8" s="794"/>
      <c r="J8" s="794"/>
      <c r="K8" s="794"/>
    </row>
    <row r="9" spans="1:15" ht="24.75" customHeight="1" x14ac:dyDescent="0.25">
      <c r="A9" s="2" t="s">
        <v>210</v>
      </c>
    </row>
    <row r="10" spans="1:15" ht="11.25" customHeight="1" x14ac:dyDescent="0.25">
      <c r="A10" s="3"/>
    </row>
    <row r="11" spans="1:15" ht="12.75" customHeight="1" x14ac:dyDescent="0.2">
      <c r="A11" s="795" t="s">
        <v>211</v>
      </c>
      <c r="B11" s="795"/>
      <c r="C11" s="795"/>
      <c r="D11" s="795"/>
      <c r="E11" s="795"/>
      <c r="F11" s="795"/>
      <c r="G11" s="795"/>
    </row>
    <row r="12" spans="1:15" ht="15" hidden="1" x14ac:dyDescent="0.25">
      <c r="A12" s="3"/>
    </row>
    <row r="13" spans="1:15" ht="251.25" customHeight="1" x14ac:dyDescent="0.2">
      <c r="A13" s="789" t="s">
        <v>502</v>
      </c>
      <c r="B13" s="789"/>
      <c r="C13" s="789"/>
      <c r="D13" s="789"/>
      <c r="E13" s="789"/>
      <c r="F13" s="789"/>
      <c r="G13" s="789"/>
      <c r="I13" s="786"/>
      <c r="J13" s="786"/>
      <c r="K13" s="786"/>
      <c r="L13" s="786"/>
      <c r="M13" s="786"/>
      <c r="N13" s="786"/>
      <c r="O13" s="786"/>
    </row>
    <row r="14" spans="1:15" ht="26.25" customHeight="1" x14ac:dyDescent="0.2">
      <c r="A14" s="789" t="s">
        <v>212</v>
      </c>
      <c r="B14" s="789"/>
      <c r="C14" s="789"/>
      <c r="D14" s="789"/>
      <c r="E14" s="789"/>
      <c r="F14" s="789"/>
      <c r="G14" s="789"/>
    </row>
    <row r="16" spans="1:15" x14ac:dyDescent="0.2">
      <c r="A16" s="795" t="s">
        <v>213</v>
      </c>
      <c r="B16" s="795"/>
      <c r="C16" s="795"/>
      <c r="D16" s="795"/>
      <c r="E16" s="795"/>
      <c r="F16" s="795"/>
      <c r="G16" s="795"/>
    </row>
    <row r="17" spans="1:11" hidden="1" x14ac:dyDescent="0.2">
      <c r="A17" s="14"/>
    </row>
    <row r="18" spans="1:11" ht="37.5" customHeight="1" x14ac:dyDescent="0.2">
      <c r="A18" s="789" t="s">
        <v>214</v>
      </c>
      <c r="B18" s="790"/>
      <c r="C18" s="790"/>
      <c r="D18" s="790"/>
      <c r="E18" s="790"/>
      <c r="F18" s="790"/>
      <c r="G18" s="790"/>
    </row>
    <row r="19" spans="1:11" x14ac:dyDescent="0.2">
      <c r="A19" s="789" t="s">
        <v>215</v>
      </c>
      <c r="B19" s="789"/>
      <c r="C19" s="789"/>
      <c r="D19" s="789"/>
      <c r="E19" s="789"/>
      <c r="F19" s="789"/>
    </row>
    <row r="20" spans="1:11" ht="16.5" customHeight="1" x14ac:dyDescent="0.25">
      <c r="A20" s="2" t="s">
        <v>216</v>
      </c>
      <c r="B20" s="50"/>
      <c r="C20" s="50"/>
      <c r="D20" s="50"/>
      <c r="E20" s="50"/>
      <c r="F20" s="50"/>
    </row>
    <row r="21" spans="1:11" x14ac:dyDescent="0.2">
      <c r="A21" s="789"/>
      <c r="B21" s="789"/>
      <c r="C21" s="789"/>
      <c r="D21" s="789"/>
      <c r="E21" s="789"/>
      <c r="F21" s="789"/>
    </row>
    <row r="22" spans="1:11" x14ac:dyDescent="0.2">
      <c r="A22" s="789" t="s">
        <v>715</v>
      </c>
      <c r="B22" s="789"/>
      <c r="C22" s="789"/>
      <c r="D22" s="789"/>
      <c r="E22" s="789"/>
      <c r="F22" s="789"/>
    </row>
    <row r="23" spans="1:11" ht="8.25" hidden="1" customHeight="1" x14ac:dyDescent="0.2">
      <c r="A23" s="789"/>
      <c r="B23" s="789"/>
      <c r="C23" s="789"/>
      <c r="D23" s="789"/>
      <c r="E23" s="789"/>
      <c r="F23" s="789"/>
    </row>
    <row r="24" spans="1:11" ht="78.75" customHeight="1" x14ac:dyDescent="0.2">
      <c r="A24" s="789" t="s">
        <v>687</v>
      </c>
      <c r="B24" s="790"/>
      <c r="C24" s="790"/>
      <c r="D24" s="790"/>
      <c r="E24" s="790"/>
      <c r="F24" s="790"/>
      <c r="G24" s="790"/>
    </row>
    <row r="25" spans="1:11" ht="8.25" customHeight="1" x14ac:dyDescent="0.2">
      <c r="A25" s="14"/>
    </row>
    <row r="26" spans="1:11" x14ac:dyDescent="0.2">
      <c r="A26" s="789" t="s">
        <v>716</v>
      </c>
      <c r="B26" s="789"/>
      <c r="C26" s="789"/>
      <c r="D26" s="789"/>
      <c r="E26" s="789"/>
      <c r="F26" s="789"/>
      <c r="G26" s="49"/>
    </row>
    <row r="27" spans="1:11" ht="7.5" customHeight="1" x14ac:dyDescent="0.2">
      <c r="A27" s="14"/>
    </row>
    <row r="28" spans="1:11" ht="42.75" customHeight="1" x14ac:dyDescent="0.2">
      <c r="A28" s="786" t="s">
        <v>688</v>
      </c>
      <c r="B28" s="786"/>
      <c r="C28" s="786"/>
      <c r="D28" s="786"/>
      <c r="E28" s="786"/>
      <c r="F28" s="786"/>
      <c r="G28" s="786"/>
    </row>
    <row r="29" spans="1:11" ht="50.25" customHeight="1" x14ac:dyDescent="0.2">
      <c r="A29" s="49"/>
      <c r="B29" s="148"/>
      <c r="C29" s="149"/>
      <c r="D29" s="148"/>
      <c r="E29" s="149"/>
      <c r="F29" s="148"/>
      <c r="G29" s="149"/>
    </row>
    <row r="30" spans="1:11" ht="15.75" customHeight="1" x14ac:dyDescent="0.2">
      <c r="A30" s="34"/>
      <c r="B30" s="4"/>
      <c r="C30" s="4"/>
      <c r="D30" s="4"/>
      <c r="E30" s="4"/>
      <c r="F30" s="787"/>
      <c r="G30" s="788"/>
      <c r="K30" s="124"/>
    </row>
    <row r="31" spans="1:11" x14ac:dyDescent="0.2">
      <c r="A31" s="48"/>
      <c r="B31" s="4"/>
      <c r="C31" s="4"/>
      <c r="D31" s="4"/>
      <c r="E31" s="4"/>
      <c r="F31" s="4"/>
      <c r="G31" s="4"/>
    </row>
    <row r="32" spans="1:11" x14ac:dyDescent="0.2">
      <c r="A32" s="48"/>
      <c r="B32" s="4"/>
      <c r="C32" s="4"/>
      <c r="D32" s="4"/>
      <c r="E32" s="4"/>
      <c r="F32" s="4"/>
      <c r="G32" s="4"/>
    </row>
    <row r="33" spans="1:11" ht="20.25" customHeight="1" x14ac:dyDescent="0.2">
      <c r="A33" s="150">
        <v>5</v>
      </c>
      <c r="B33" s="4"/>
      <c r="C33" s="4"/>
      <c r="D33" s="4"/>
      <c r="E33" s="4"/>
      <c r="F33" s="4"/>
      <c r="G33" s="4"/>
      <c r="K33" s="124"/>
    </row>
    <row r="34" spans="1:11" ht="47.25" customHeight="1" x14ac:dyDescent="0.2">
      <c r="A34" s="150"/>
      <c r="B34" s="4"/>
      <c r="C34" s="4"/>
      <c r="D34" s="4"/>
      <c r="E34" s="4"/>
      <c r="F34" s="4"/>
      <c r="G34" s="4"/>
    </row>
    <row r="35" spans="1:11" ht="69.75" customHeight="1" x14ac:dyDescent="0.2">
      <c r="A35" s="789" t="s">
        <v>503</v>
      </c>
      <c r="B35" s="790"/>
      <c r="C35" s="790"/>
      <c r="D35" s="790"/>
      <c r="E35" s="790"/>
      <c r="F35" s="790"/>
      <c r="G35" s="790"/>
    </row>
    <row r="36" spans="1:11" x14ac:dyDescent="0.2">
      <c r="A36" s="14"/>
    </row>
    <row r="37" spans="1:11" x14ac:dyDescent="0.2">
      <c r="A37" s="30" t="s">
        <v>217</v>
      </c>
    </row>
    <row r="38" spans="1:11" x14ac:dyDescent="0.2">
      <c r="A38" s="14"/>
    </row>
    <row r="39" spans="1:11" ht="37.5" customHeight="1" x14ac:dyDescent="0.2">
      <c r="A39" s="789" t="s">
        <v>504</v>
      </c>
      <c r="B39" s="790"/>
      <c r="C39" s="790"/>
      <c r="D39" s="790"/>
      <c r="E39" s="790"/>
      <c r="F39" s="790"/>
      <c r="G39" s="790"/>
    </row>
    <row r="40" spans="1:11" x14ac:dyDescent="0.2">
      <c r="A40" s="14"/>
    </row>
    <row r="41" spans="1:11" x14ac:dyDescent="0.2">
      <c r="A41" s="30" t="s">
        <v>218</v>
      </c>
    </row>
    <row r="42" spans="1:11" x14ac:dyDescent="0.2">
      <c r="A42" s="14"/>
    </row>
    <row r="43" spans="1:11" ht="25.5" customHeight="1" x14ac:dyDescent="0.2">
      <c r="A43" s="789" t="s">
        <v>219</v>
      </c>
      <c r="B43" s="790"/>
      <c r="C43" s="790"/>
      <c r="D43" s="790"/>
      <c r="E43" s="790"/>
      <c r="F43" s="790"/>
      <c r="G43" s="790"/>
    </row>
    <row r="44" spans="1:11" x14ac:dyDescent="0.2">
      <c r="A44" s="5"/>
    </row>
    <row r="45" spans="1:11" x14ac:dyDescent="0.2">
      <c r="A45" s="30" t="s">
        <v>220</v>
      </c>
    </row>
    <row r="46" spans="1:11" x14ac:dyDescent="0.2">
      <c r="A46" s="14"/>
    </row>
    <row r="47" spans="1:11" ht="25.5" customHeight="1" x14ac:dyDescent="0.2">
      <c r="A47" s="789" t="s">
        <v>221</v>
      </c>
      <c r="B47" s="790"/>
      <c r="C47" s="790"/>
      <c r="D47" s="790"/>
      <c r="E47" s="790"/>
      <c r="F47" s="790"/>
      <c r="G47" s="790"/>
    </row>
    <row r="48" spans="1:11" x14ac:dyDescent="0.2">
      <c r="A48" s="14"/>
    </row>
    <row r="49" spans="1:7" x14ac:dyDescent="0.2">
      <c r="A49" s="30" t="s">
        <v>222</v>
      </c>
    </row>
    <row r="50" spans="1:7" x14ac:dyDescent="0.2">
      <c r="A50" s="14"/>
    </row>
    <row r="51" spans="1:7" ht="28.5" customHeight="1" x14ac:dyDescent="0.2">
      <c r="A51" s="789" t="s">
        <v>223</v>
      </c>
      <c r="B51" s="790"/>
      <c r="C51" s="790"/>
      <c r="D51" s="790"/>
      <c r="E51" s="790"/>
      <c r="F51" s="790"/>
      <c r="G51" s="790"/>
    </row>
    <row r="52" spans="1:7" ht="6.75" customHeight="1" x14ac:dyDescent="0.2">
      <c r="A52" s="14"/>
    </row>
    <row r="53" spans="1:7" ht="20.25" customHeight="1" x14ac:dyDescent="0.25">
      <c r="A53" s="2" t="s">
        <v>224</v>
      </c>
    </row>
    <row r="54" spans="1:7" ht="12" customHeight="1" x14ac:dyDescent="0.2">
      <c r="A54" s="14"/>
    </row>
    <row r="55" spans="1:7" ht="24.75" customHeight="1" x14ac:dyDescent="0.2">
      <c r="A55" s="789" t="s">
        <v>225</v>
      </c>
      <c r="B55" s="790"/>
      <c r="C55" s="790"/>
      <c r="D55" s="790"/>
      <c r="E55" s="790"/>
      <c r="F55" s="790"/>
      <c r="G55" s="790"/>
    </row>
    <row r="56" spans="1:7" ht="6.75" customHeight="1" x14ac:dyDescent="0.2">
      <c r="A56" s="14"/>
    </row>
    <row r="57" spans="1:7" ht="21" customHeight="1" x14ac:dyDescent="0.25">
      <c r="A57" s="2" t="s">
        <v>226</v>
      </c>
    </row>
    <row r="58" spans="1:7" ht="7.5" customHeight="1" x14ac:dyDescent="0.2">
      <c r="A58" s="14"/>
    </row>
    <row r="59" spans="1:7" x14ac:dyDescent="0.2">
      <c r="A59" s="30" t="s">
        <v>227</v>
      </c>
    </row>
    <row r="60" spans="1:7" ht="10.5" customHeight="1" x14ac:dyDescent="0.2">
      <c r="A60" s="14"/>
    </row>
    <row r="61" spans="1:7" ht="49.5" customHeight="1" x14ac:dyDescent="0.2">
      <c r="A61" s="786" t="s">
        <v>689</v>
      </c>
      <c r="B61" s="786"/>
      <c r="C61" s="786"/>
      <c r="D61" s="786"/>
      <c r="E61" s="786"/>
      <c r="F61" s="786"/>
      <c r="G61" s="786"/>
    </row>
    <row r="62" spans="1:7" ht="11.25" customHeight="1" thickBot="1" x14ac:dyDescent="0.25"/>
    <row r="63" spans="1:7" ht="13.5" customHeight="1" thickBot="1" x14ac:dyDescent="0.3">
      <c r="B63" s="796" t="s">
        <v>228</v>
      </c>
      <c r="C63" s="797"/>
      <c r="D63" s="106" t="s">
        <v>229</v>
      </c>
      <c r="E63" s="404" t="s">
        <v>230</v>
      </c>
    </row>
    <row r="64" spans="1:7" ht="15" thickBot="1" x14ac:dyDescent="0.25">
      <c r="B64" s="152" t="s">
        <v>231</v>
      </c>
      <c r="C64" s="401"/>
      <c r="D64" s="402">
        <v>6895.8</v>
      </c>
      <c r="E64" s="403">
        <v>6979.36</v>
      </c>
    </row>
    <row r="65" spans="2:7" ht="15" thickBot="1" x14ac:dyDescent="0.25">
      <c r="B65" s="397" t="s">
        <v>232</v>
      </c>
      <c r="C65" s="398"/>
      <c r="D65" s="399">
        <v>6918.66</v>
      </c>
      <c r="E65" s="400">
        <v>6990.35</v>
      </c>
      <c r="G65" s="151"/>
    </row>
    <row r="66" spans="2:7" x14ac:dyDescent="0.2">
      <c r="B66" s="142"/>
      <c r="C66" s="142"/>
      <c r="D66" s="35"/>
      <c r="E66" s="35"/>
      <c r="G66" s="151"/>
    </row>
    <row r="67" spans="2:7" x14ac:dyDescent="0.2">
      <c r="B67" s="142"/>
      <c r="C67" s="142"/>
      <c r="D67" s="35"/>
      <c r="E67" s="35"/>
      <c r="G67" s="151"/>
    </row>
    <row r="68" spans="2:7" x14ac:dyDescent="0.2">
      <c r="B68" s="142"/>
      <c r="C68" s="142"/>
      <c r="D68" s="35"/>
      <c r="E68" s="35"/>
      <c r="G68" s="151"/>
    </row>
  </sheetData>
  <mergeCells count="26">
    <mergeCell ref="B63:C63"/>
    <mergeCell ref="A61:G61"/>
    <mergeCell ref="A13:G13"/>
    <mergeCell ref="A14:G14"/>
    <mergeCell ref="A16:G16"/>
    <mergeCell ref="A18:G18"/>
    <mergeCell ref="A19:F19"/>
    <mergeCell ref="A21:F21"/>
    <mergeCell ref="A22:F22"/>
    <mergeCell ref="A23:F23"/>
    <mergeCell ref="A24:G24"/>
    <mergeCell ref="A26:F26"/>
    <mergeCell ref="A43:G43"/>
    <mergeCell ref="A47:G47"/>
    <mergeCell ref="A51:G51"/>
    <mergeCell ref="A55:G55"/>
    <mergeCell ref="A3:G3"/>
    <mergeCell ref="A4:G4"/>
    <mergeCell ref="A8:G8"/>
    <mergeCell ref="H8:K8"/>
    <mergeCell ref="A11:G11"/>
    <mergeCell ref="I13:O13"/>
    <mergeCell ref="A28:G28"/>
    <mergeCell ref="F30:G30"/>
    <mergeCell ref="A35:G35"/>
    <mergeCell ref="A39:G39"/>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H183"/>
  <sheetViews>
    <sheetView showGridLines="0" topLeftCell="A2" zoomScale="85" zoomScaleNormal="85" workbookViewId="0">
      <selection activeCell="I172" sqref="I172"/>
    </sheetView>
  </sheetViews>
  <sheetFormatPr baseColWidth="10" defaultRowHeight="14.25" x14ac:dyDescent="0.2"/>
  <cols>
    <col min="1" max="1" width="2.140625" style="72" customWidth="1"/>
    <col min="2" max="2" width="37.85546875" style="72" customWidth="1"/>
    <col min="3" max="3" width="15" style="72" customWidth="1"/>
    <col min="4" max="4" width="17.7109375" style="72" customWidth="1"/>
    <col min="5" max="5" width="19.85546875" style="72" customWidth="1"/>
    <col min="6" max="6" width="17" style="72" customWidth="1"/>
    <col min="7" max="7" width="16.28515625" style="72" customWidth="1"/>
    <col min="8" max="8" width="17.140625" style="175" customWidth="1"/>
    <col min="9" max="210" width="11.42578125" style="72"/>
    <col min="211" max="211" width="2.140625" style="72" customWidth="1"/>
    <col min="212" max="212" width="35.7109375" style="72" customWidth="1"/>
    <col min="213" max="213" width="15" style="72" customWidth="1"/>
    <col min="214" max="214" width="17.7109375" style="72" customWidth="1"/>
    <col min="215" max="215" width="31.28515625" style="72" bestFit="1" customWidth="1"/>
    <col min="216" max="216" width="17" style="72" customWidth="1"/>
    <col min="217" max="217" width="16.28515625" style="72" customWidth="1"/>
    <col min="218" max="218" width="17.140625" style="72" customWidth="1"/>
    <col min="219" max="219" width="16.42578125" style="72" bestFit="1" customWidth="1"/>
    <col min="220" max="224" width="0" style="72" hidden="1" customWidth="1"/>
    <col min="225" max="225" width="15.28515625" style="72" bestFit="1" customWidth="1"/>
    <col min="226" max="466" width="11.42578125" style="72"/>
    <col min="467" max="467" width="2.140625" style="72" customWidth="1"/>
    <col min="468" max="468" width="35.7109375" style="72" customWidth="1"/>
    <col min="469" max="469" width="15" style="72" customWidth="1"/>
    <col min="470" max="470" width="17.7109375" style="72" customWidth="1"/>
    <col min="471" max="471" width="31.28515625" style="72" bestFit="1" customWidth="1"/>
    <col min="472" max="472" width="17" style="72" customWidth="1"/>
    <col min="473" max="473" width="16.28515625" style="72" customWidth="1"/>
    <col min="474" max="474" width="17.140625" style="72" customWidth="1"/>
    <col min="475" max="475" width="16.42578125" style="72" bestFit="1" customWidth="1"/>
    <col min="476" max="480" width="0" style="72" hidden="1" customWidth="1"/>
    <col min="481" max="481" width="15.28515625" style="72" bestFit="1" customWidth="1"/>
    <col min="482" max="722" width="11.42578125" style="72"/>
    <col min="723" max="723" width="2.140625" style="72" customWidth="1"/>
    <col min="724" max="724" width="35.7109375" style="72" customWidth="1"/>
    <col min="725" max="725" width="15" style="72" customWidth="1"/>
    <col min="726" max="726" width="17.7109375" style="72" customWidth="1"/>
    <col min="727" max="727" width="31.28515625" style="72" bestFit="1" customWidth="1"/>
    <col min="728" max="728" width="17" style="72" customWidth="1"/>
    <col min="729" max="729" width="16.28515625" style="72" customWidth="1"/>
    <col min="730" max="730" width="17.140625" style="72" customWidth="1"/>
    <col min="731" max="731" width="16.42578125" style="72" bestFit="1" customWidth="1"/>
    <col min="732" max="736" width="0" style="72" hidden="1" customWidth="1"/>
    <col min="737" max="737" width="15.28515625" style="72" bestFit="1" customWidth="1"/>
    <col min="738" max="978" width="11.42578125" style="72"/>
    <col min="979" max="979" width="2.140625" style="72" customWidth="1"/>
    <col min="980" max="980" width="35.7109375" style="72" customWidth="1"/>
    <col min="981" max="981" width="15" style="72" customWidth="1"/>
    <col min="982" max="982" width="17.7109375" style="72" customWidth="1"/>
    <col min="983" max="983" width="31.28515625" style="72" bestFit="1" customWidth="1"/>
    <col min="984" max="984" width="17" style="72" customWidth="1"/>
    <col min="985" max="985" width="16.28515625" style="72" customWidth="1"/>
    <col min="986" max="986" width="17.140625" style="72" customWidth="1"/>
    <col min="987" max="987" width="16.42578125" style="72" bestFit="1" customWidth="1"/>
    <col min="988" max="992" width="0" style="72" hidden="1" customWidth="1"/>
    <col min="993" max="993" width="15.28515625" style="72" bestFit="1" customWidth="1"/>
    <col min="994" max="1234" width="11.42578125" style="72"/>
    <col min="1235" max="1235" width="2.140625" style="72" customWidth="1"/>
    <col min="1236" max="1236" width="35.7109375" style="72" customWidth="1"/>
    <col min="1237" max="1237" width="15" style="72" customWidth="1"/>
    <col min="1238" max="1238" width="17.7109375" style="72" customWidth="1"/>
    <col min="1239" max="1239" width="31.28515625" style="72" bestFit="1" customWidth="1"/>
    <col min="1240" max="1240" width="17" style="72" customWidth="1"/>
    <col min="1241" max="1241" width="16.28515625" style="72" customWidth="1"/>
    <col min="1242" max="1242" width="17.140625" style="72" customWidth="1"/>
    <col min="1243" max="1243" width="16.42578125" style="72" bestFit="1" customWidth="1"/>
    <col min="1244" max="1248" width="0" style="72" hidden="1" customWidth="1"/>
    <col min="1249" max="1249" width="15.28515625" style="72" bestFit="1" customWidth="1"/>
    <col min="1250" max="1490" width="11.42578125" style="72"/>
    <col min="1491" max="1491" width="2.140625" style="72" customWidth="1"/>
    <col min="1492" max="1492" width="35.7109375" style="72" customWidth="1"/>
    <col min="1493" max="1493" width="15" style="72" customWidth="1"/>
    <col min="1494" max="1494" width="17.7109375" style="72" customWidth="1"/>
    <col min="1495" max="1495" width="31.28515625" style="72" bestFit="1" customWidth="1"/>
    <col min="1496" max="1496" width="17" style="72" customWidth="1"/>
    <col min="1497" max="1497" width="16.28515625" style="72" customWidth="1"/>
    <col min="1498" max="1498" width="17.140625" style="72" customWidth="1"/>
    <col min="1499" max="1499" width="16.42578125" style="72" bestFit="1" customWidth="1"/>
    <col min="1500" max="1504" width="0" style="72" hidden="1" customWidth="1"/>
    <col min="1505" max="1505" width="15.28515625" style="72" bestFit="1" customWidth="1"/>
    <col min="1506" max="1746" width="11.42578125" style="72"/>
    <col min="1747" max="1747" width="2.140625" style="72" customWidth="1"/>
    <col min="1748" max="1748" width="35.7109375" style="72" customWidth="1"/>
    <col min="1749" max="1749" width="15" style="72" customWidth="1"/>
    <col min="1750" max="1750" width="17.7109375" style="72" customWidth="1"/>
    <col min="1751" max="1751" width="31.28515625" style="72" bestFit="1" customWidth="1"/>
    <col min="1752" max="1752" width="17" style="72" customWidth="1"/>
    <col min="1753" max="1753" width="16.28515625" style="72" customWidth="1"/>
    <col min="1754" max="1754" width="17.140625" style="72" customWidth="1"/>
    <col min="1755" max="1755" width="16.42578125" style="72" bestFit="1" customWidth="1"/>
    <col min="1756" max="1760" width="0" style="72" hidden="1" customWidth="1"/>
    <col min="1761" max="1761" width="15.28515625" style="72" bestFit="1" customWidth="1"/>
    <col min="1762" max="2002" width="11.42578125" style="72"/>
    <col min="2003" max="2003" width="2.140625" style="72" customWidth="1"/>
    <col min="2004" max="2004" width="35.7109375" style="72" customWidth="1"/>
    <col min="2005" max="2005" width="15" style="72" customWidth="1"/>
    <col min="2006" max="2006" width="17.7109375" style="72" customWidth="1"/>
    <col min="2007" max="2007" width="31.28515625" style="72" bestFit="1" customWidth="1"/>
    <col min="2008" max="2008" width="17" style="72" customWidth="1"/>
    <col min="2009" max="2009" width="16.28515625" style="72" customWidth="1"/>
    <col min="2010" max="2010" width="17.140625" style="72" customWidth="1"/>
    <col min="2011" max="2011" width="16.42578125" style="72" bestFit="1" customWidth="1"/>
    <col min="2012" max="2016" width="0" style="72" hidden="1" customWidth="1"/>
    <col min="2017" max="2017" width="15.28515625" style="72" bestFit="1" customWidth="1"/>
    <col min="2018" max="2258" width="11.42578125" style="72"/>
    <col min="2259" max="2259" width="2.140625" style="72" customWidth="1"/>
    <col min="2260" max="2260" width="35.7109375" style="72" customWidth="1"/>
    <col min="2261" max="2261" width="15" style="72" customWidth="1"/>
    <col min="2262" max="2262" width="17.7109375" style="72" customWidth="1"/>
    <col min="2263" max="2263" width="31.28515625" style="72" bestFit="1" customWidth="1"/>
    <col min="2264" max="2264" width="17" style="72" customWidth="1"/>
    <col min="2265" max="2265" width="16.28515625" style="72" customWidth="1"/>
    <col min="2266" max="2266" width="17.140625" style="72" customWidth="1"/>
    <col min="2267" max="2267" width="16.42578125" style="72" bestFit="1" customWidth="1"/>
    <col min="2268" max="2272" width="0" style="72" hidden="1" customWidth="1"/>
    <col min="2273" max="2273" width="15.28515625" style="72" bestFit="1" customWidth="1"/>
    <col min="2274" max="2514" width="11.42578125" style="72"/>
    <col min="2515" max="2515" width="2.140625" style="72" customWidth="1"/>
    <col min="2516" max="2516" width="35.7109375" style="72" customWidth="1"/>
    <col min="2517" max="2517" width="15" style="72" customWidth="1"/>
    <col min="2518" max="2518" width="17.7109375" style="72" customWidth="1"/>
    <col min="2519" max="2519" width="31.28515625" style="72" bestFit="1" customWidth="1"/>
    <col min="2520" max="2520" width="17" style="72" customWidth="1"/>
    <col min="2521" max="2521" width="16.28515625" style="72" customWidth="1"/>
    <col min="2522" max="2522" width="17.140625" style="72" customWidth="1"/>
    <col min="2523" max="2523" width="16.42578125" style="72" bestFit="1" customWidth="1"/>
    <col min="2524" max="2528" width="0" style="72" hidden="1" customWidth="1"/>
    <col min="2529" max="2529" width="15.28515625" style="72" bestFit="1" customWidth="1"/>
    <col min="2530" max="2770" width="11.42578125" style="72"/>
    <col min="2771" max="2771" width="2.140625" style="72" customWidth="1"/>
    <col min="2772" max="2772" width="35.7109375" style="72" customWidth="1"/>
    <col min="2773" max="2773" width="15" style="72" customWidth="1"/>
    <col min="2774" max="2774" width="17.7109375" style="72" customWidth="1"/>
    <col min="2775" max="2775" width="31.28515625" style="72" bestFit="1" customWidth="1"/>
    <col min="2776" max="2776" width="17" style="72" customWidth="1"/>
    <col min="2777" max="2777" width="16.28515625" style="72" customWidth="1"/>
    <col min="2778" max="2778" width="17.140625" style="72" customWidth="1"/>
    <col min="2779" max="2779" width="16.42578125" style="72" bestFit="1" customWidth="1"/>
    <col min="2780" max="2784" width="0" style="72" hidden="1" customWidth="1"/>
    <col min="2785" max="2785" width="15.28515625" style="72" bestFit="1" customWidth="1"/>
    <col min="2786" max="3026" width="11.42578125" style="72"/>
    <col min="3027" max="3027" width="2.140625" style="72" customWidth="1"/>
    <col min="3028" max="3028" width="35.7109375" style="72" customWidth="1"/>
    <col min="3029" max="3029" width="15" style="72" customWidth="1"/>
    <col min="3030" max="3030" width="17.7109375" style="72" customWidth="1"/>
    <col min="3031" max="3031" width="31.28515625" style="72" bestFit="1" customWidth="1"/>
    <col min="3032" max="3032" width="17" style="72" customWidth="1"/>
    <col min="3033" max="3033" width="16.28515625" style="72" customWidth="1"/>
    <col min="3034" max="3034" width="17.140625" style="72" customWidth="1"/>
    <col min="3035" max="3035" width="16.42578125" style="72" bestFit="1" customWidth="1"/>
    <col min="3036" max="3040" width="0" style="72" hidden="1" customWidth="1"/>
    <col min="3041" max="3041" width="15.28515625" style="72" bestFit="1" customWidth="1"/>
    <col min="3042" max="3282" width="11.42578125" style="72"/>
    <col min="3283" max="3283" width="2.140625" style="72" customWidth="1"/>
    <col min="3284" max="3284" width="35.7109375" style="72" customWidth="1"/>
    <col min="3285" max="3285" width="15" style="72" customWidth="1"/>
    <col min="3286" max="3286" width="17.7109375" style="72" customWidth="1"/>
    <col min="3287" max="3287" width="31.28515625" style="72" bestFit="1" customWidth="1"/>
    <col min="3288" max="3288" width="17" style="72" customWidth="1"/>
    <col min="3289" max="3289" width="16.28515625" style="72" customWidth="1"/>
    <col min="3290" max="3290" width="17.140625" style="72" customWidth="1"/>
    <col min="3291" max="3291" width="16.42578125" style="72" bestFit="1" customWidth="1"/>
    <col min="3292" max="3296" width="0" style="72" hidden="1" customWidth="1"/>
    <col min="3297" max="3297" width="15.28515625" style="72" bestFit="1" customWidth="1"/>
    <col min="3298" max="3538" width="11.42578125" style="72"/>
    <col min="3539" max="3539" width="2.140625" style="72" customWidth="1"/>
    <col min="3540" max="3540" width="35.7109375" style="72" customWidth="1"/>
    <col min="3541" max="3541" width="15" style="72" customWidth="1"/>
    <col min="3542" max="3542" width="17.7109375" style="72" customWidth="1"/>
    <col min="3543" max="3543" width="31.28515625" style="72" bestFit="1" customWidth="1"/>
    <col min="3544" max="3544" width="17" style="72" customWidth="1"/>
    <col min="3545" max="3545" width="16.28515625" style="72" customWidth="1"/>
    <col min="3546" max="3546" width="17.140625" style="72" customWidth="1"/>
    <col min="3547" max="3547" width="16.42578125" style="72" bestFit="1" customWidth="1"/>
    <col min="3548" max="3552" width="0" style="72" hidden="1" customWidth="1"/>
    <col min="3553" max="3553" width="15.28515625" style="72" bestFit="1" customWidth="1"/>
    <col min="3554" max="3794" width="11.42578125" style="72"/>
    <col min="3795" max="3795" width="2.140625" style="72" customWidth="1"/>
    <col min="3796" max="3796" width="35.7109375" style="72" customWidth="1"/>
    <col min="3797" max="3797" width="15" style="72" customWidth="1"/>
    <col min="3798" max="3798" width="17.7109375" style="72" customWidth="1"/>
    <col min="3799" max="3799" width="31.28515625" style="72" bestFit="1" customWidth="1"/>
    <col min="3800" max="3800" width="17" style="72" customWidth="1"/>
    <col min="3801" max="3801" width="16.28515625" style="72" customWidth="1"/>
    <col min="3802" max="3802" width="17.140625" style="72" customWidth="1"/>
    <col min="3803" max="3803" width="16.42578125" style="72" bestFit="1" customWidth="1"/>
    <col min="3804" max="3808" width="0" style="72" hidden="1" customWidth="1"/>
    <col min="3809" max="3809" width="15.28515625" style="72" bestFit="1" customWidth="1"/>
    <col min="3810" max="4050" width="11.42578125" style="72"/>
    <col min="4051" max="4051" width="2.140625" style="72" customWidth="1"/>
    <col min="4052" max="4052" width="35.7109375" style="72" customWidth="1"/>
    <col min="4053" max="4053" width="15" style="72" customWidth="1"/>
    <col min="4054" max="4054" width="17.7109375" style="72" customWidth="1"/>
    <col min="4055" max="4055" width="31.28515625" style="72" bestFit="1" customWidth="1"/>
    <col min="4056" max="4056" width="17" style="72" customWidth="1"/>
    <col min="4057" max="4057" width="16.28515625" style="72" customWidth="1"/>
    <col min="4058" max="4058" width="17.140625" style="72" customWidth="1"/>
    <col min="4059" max="4059" width="16.42578125" style="72" bestFit="1" customWidth="1"/>
    <col min="4060" max="4064" width="0" style="72" hidden="1" customWidth="1"/>
    <col min="4065" max="4065" width="15.28515625" style="72" bestFit="1" customWidth="1"/>
    <col min="4066" max="4306" width="11.42578125" style="72"/>
    <col min="4307" max="4307" width="2.140625" style="72" customWidth="1"/>
    <col min="4308" max="4308" width="35.7109375" style="72" customWidth="1"/>
    <col min="4309" max="4309" width="15" style="72" customWidth="1"/>
    <col min="4310" max="4310" width="17.7109375" style="72" customWidth="1"/>
    <col min="4311" max="4311" width="31.28515625" style="72" bestFit="1" customWidth="1"/>
    <col min="4312" max="4312" width="17" style="72" customWidth="1"/>
    <col min="4313" max="4313" width="16.28515625" style="72" customWidth="1"/>
    <col min="4314" max="4314" width="17.140625" style="72" customWidth="1"/>
    <col min="4315" max="4315" width="16.42578125" style="72" bestFit="1" customWidth="1"/>
    <col min="4316" max="4320" width="0" style="72" hidden="1" customWidth="1"/>
    <col min="4321" max="4321" width="15.28515625" style="72" bestFit="1" customWidth="1"/>
    <col min="4322" max="4562" width="11.42578125" style="72"/>
    <col min="4563" max="4563" width="2.140625" style="72" customWidth="1"/>
    <col min="4564" max="4564" width="35.7109375" style="72" customWidth="1"/>
    <col min="4565" max="4565" width="15" style="72" customWidth="1"/>
    <col min="4566" max="4566" width="17.7109375" style="72" customWidth="1"/>
    <col min="4567" max="4567" width="31.28515625" style="72" bestFit="1" customWidth="1"/>
    <col min="4568" max="4568" width="17" style="72" customWidth="1"/>
    <col min="4569" max="4569" width="16.28515625" style="72" customWidth="1"/>
    <col min="4570" max="4570" width="17.140625" style="72" customWidth="1"/>
    <col min="4571" max="4571" width="16.42578125" style="72" bestFit="1" customWidth="1"/>
    <col min="4572" max="4576" width="0" style="72" hidden="1" customWidth="1"/>
    <col min="4577" max="4577" width="15.28515625" style="72" bestFit="1" customWidth="1"/>
    <col min="4578" max="4818" width="11.42578125" style="72"/>
    <col min="4819" max="4819" width="2.140625" style="72" customWidth="1"/>
    <col min="4820" max="4820" width="35.7109375" style="72" customWidth="1"/>
    <col min="4821" max="4821" width="15" style="72" customWidth="1"/>
    <col min="4822" max="4822" width="17.7109375" style="72" customWidth="1"/>
    <col min="4823" max="4823" width="31.28515625" style="72" bestFit="1" customWidth="1"/>
    <col min="4824" max="4824" width="17" style="72" customWidth="1"/>
    <col min="4825" max="4825" width="16.28515625" style="72" customWidth="1"/>
    <col min="4826" max="4826" width="17.140625" style="72" customWidth="1"/>
    <col min="4827" max="4827" width="16.42578125" style="72" bestFit="1" customWidth="1"/>
    <col min="4828" max="4832" width="0" style="72" hidden="1" customWidth="1"/>
    <col min="4833" max="4833" width="15.28515625" style="72" bestFit="1" customWidth="1"/>
    <col min="4834" max="5074" width="11.42578125" style="72"/>
    <col min="5075" max="5075" width="2.140625" style="72" customWidth="1"/>
    <col min="5076" max="5076" width="35.7109375" style="72" customWidth="1"/>
    <col min="5077" max="5077" width="15" style="72" customWidth="1"/>
    <col min="5078" max="5078" width="17.7109375" style="72" customWidth="1"/>
    <col min="5079" max="5079" width="31.28515625" style="72" bestFit="1" customWidth="1"/>
    <col min="5080" max="5080" width="17" style="72" customWidth="1"/>
    <col min="5081" max="5081" width="16.28515625" style="72" customWidth="1"/>
    <col min="5082" max="5082" width="17.140625" style="72" customWidth="1"/>
    <col min="5083" max="5083" width="16.42578125" style="72" bestFit="1" customWidth="1"/>
    <col min="5084" max="5088" width="0" style="72" hidden="1" customWidth="1"/>
    <col min="5089" max="5089" width="15.28515625" style="72" bestFit="1" customWidth="1"/>
    <col min="5090" max="5330" width="11.42578125" style="72"/>
    <col min="5331" max="5331" width="2.140625" style="72" customWidth="1"/>
    <col min="5332" max="5332" width="35.7109375" style="72" customWidth="1"/>
    <col min="5333" max="5333" width="15" style="72" customWidth="1"/>
    <col min="5334" max="5334" width="17.7109375" style="72" customWidth="1"/>
    <col min="5335" max="5335" width="31.28515625" style="72" bestFit="1" customWidth="1"/>
    <col min="5336" max="5336" width="17" style="72" customWidth="1"/>
    <col min="5337" max="5337" width="16.28515625" style="72" customWidth="1"/>
    <col min="5338" max="5338" width="17.140625" style="72" customWidth="1"/>
    <col min="5339" max="5339" width="16.42578125" style="72" bestFit="1" customWidth="1"/>
    <col min="5340" max="5344" width="0" style="72" hidden="1" customWidth="1"/>
    <col min="5345" max="5345" width="15.28515625" style="72" bestFit="1" customWidth="1"/>
    <col min="5346" max="5586" width="11.42578125" style="72"/>
    <col min="5587" max="5587" width="2.140625" style="72" customWidth="1"/>
    <col min="5588" max="5588" width="35.7109375" style="72" customWidth="1"/>
    <col min="5589" max="5589" width="15" style="72" customWidth="1"/>
    <col min="5590" max="5590" width="17.7109375" style="72" customWidth="1"/>
    <col min="5591" max="5591" width="31.28515625" style="72" bestFit="1" customWidth="1"/>
    <col min="5592" max="5592" width="17" style="72" customWidth="1"/>
    <col min="5593" max="5593" width="16.28515625" style="72" customWidth="1"/>
    <col min="5594" max="5594" width="17.140625" style="72" customWidth="1"/>
    <col min="5595" max="5595" width="16.42578125" style="72" bestFit="1" customWidth="1"/>
    <col min="5596" max="5600" width="0" style="72" hidden="1" customWidth="1"/>
    <col min="5601" max="5601" width="15.28515625" style="72" bestFit="1" customWidth="1"/>
    <col min="5602" max="5842" width="11.42578125" style="72"/>
    <col min="5843" max="5843" width="2.140625" style="72" customWidth="1"/>
    <col min="5844" max="5844" width="35.7109375" style="72" customWidth="1"/>
    <col min="5845" max="5845" width="15" style="72" customWidth="1"/>
    <col min="5846" max="5846" width="17.7109375" style="72" customWidth="1"/>
    <col min="5847" max="5847" width="31.28515625" style="72" bestFit="1" customWidth="1"/>
    <col min="5848" max="5848" width="17" style="72" customWidth="1"/>
    <col min="5849" max="5849" width="16.28515625" style="72" customWidth="1"/>
    <col min="5850" max="5850" width="17.140625" style="72" customWidth="1"/>
    <col min="5851" max="5851" width="16.42578125" style="72" bestFit="1" customWidth="1"/>
    <col min="5852" max="5856" width="0" style="72" hidden="1" customWidth="1"/>
    <col min="5857" max="5857" width="15.28515625" style="72" bestFit="1" customWidth="1"/>
    <col min="5858" max="6098" width="11.42578125" style="72"/>
    <col min="6099" max="6099" width="2.140625" style="72" customWidth="1"/>
    <col min="6100" max="6100" width="35.7109375" style="72" customWidth="1"/>
    <col min="6101" max="6101" width="15" style="72" customWidth="1"/>
    <col min="6102" max="6102" width="17.7109375" style="72" customWidth="1"/>
    <col min="6103" max="6103" width="31.28515625" style="72" bestFit="1" customWidth="1"/>
    <col min="6104" max="6104" width="17" style="72" customWidth="1"/>
    <col min="6105" max="6105" width="16.28515625" style="72" customWidth="1"/>
    <col min="6106" max="6106" width="17.140625" style="72" customWidth="1"/>
    <col min="6107" max="6107" width="16.42578125" style="72" bestFit="1" customWidth="1"/>
    <col min="6108" max="6112" width="0" style="72" hidden="1" customWidth="1"/>
    <col min="6113" max="6113" width="15.28515625" style="72" bestFit="1" customWidth="1"/>
    <col min="6114" max="6354" width="11.42578125" style="72"/>
    <col min="6355" max="6355" width="2.140625" style="72" customWidth="1"/>
    <col min="6356" max="6356" width="35.7109375" style="72" customWidth="1"/>
    <col min="6357" max="6357" width="15" style="72" customWidth="1"/>
    <col min="6358" max="6358" width="17.7109375" style="72" customWidth="1"/>
    <col min="6359" max="6359" width="31.28515625" style="72" bestFit="1" customWidth="1"/>
    <col min="6360" max="6360" width="17" style="72" customWidth="1"/>
    <col min="6361" max="6361" width="16.28515625" style="72" customWidth="1"/>
    <col min="6362" max="6362" width="17.140625" style="72" customWidth="1"/>
    <col min="6363" max="6363" width="16.42578125" style="72" bestFit="1" customWidth="1"/>
    <col min="6364" max="6368" width="0" style="72" hidden="1" customWidth="1"/>
    <col min="6369" max="6369" width="15.28515625" style="72" bestFit="1" customWidth="1"/>
    <col min="6370" max="6610" width="11.42578125" style="72"/>
    <col min="6611" max="6611" width="2.140625" style="72" customWidth="1"/>
    <col min="6612" max="6612" width="35.7109375" style="72" customWidth="1"/>
    <col min="6613" max="6613" width="15" style="72" customWidth="1"/>
    <col min="6614" max="6614" width="17.7109375" style="72" customWidth="1"/>
    <col min="6615" max="6615" width="31.28515625" style="72" bestFit="1" customWidth="1"/>
    <col min="6616" max="6616" width="17" style="72" customWidth="1"/>
    <col min="6617" max="6617" width="16.28515625" style="72" customWidth="1"/>
    <col min="6618" max="6618" width="17.140625" style="72" customWidth="1"/>
    <col min="6619" max="6619" width="16.42578125" style="72" bestFit="1" customWidth="1"/>
    <col min="6620" max="6624" width="0" style="72" hidden="1" customWidth="1"/>
    <col min="6625" max="6625" width="15.28515625" style="72" bestFit="1" customWidth="1"/>
    <col min="6626" max="6866" width="11.42578125" style="72"/>
    <col min="6867" max="6867" width="2.140625" style="72" customWidth="1"/>
    <col min="6868" max="6868" width="35.7109375" style="72" customWidth="1"/>
    <col min="6869" max="6869" width="15" style="72" customWidth="1"/>
    <col min="6870" max="6870" width="17.7109375" style="72" customWidth="1"/>
    <col min="6871" max="6871" width="31.28515625" style="72" bestFit="1" customWidth="1"/>
    <col min="6872" max="6872" width="17" style="72" customWidth="1"/>
    <col min="6873" max="6873" width="16.28515625" style="72" customWidth="1"/>
    <col min="6874" max="6874" width="17.140625" style="72" customWidth="1"/>
    <col min="6875" max="6875" width="16.42578125" style="72" bestFit="1" customWidth="1"/>
    <col min="6876" max="6880" width="0" style="72" hidden="1" customWidth="1"/>
    <col min="6881" max="6881" width="15.28515625" style="72" bestFit="1" customWidth="1"/>
    <col min="6882" max="7122" width="11.42578125" style="72"/>
    <col min="7123" max="7123" width="2.140625" style="72" customWidth="1"/>
    <col min="7124" max="7124" width="35.7109375" style="72" customWidth="1"/>
    <col min="7125" max="7125" width="15" style="72" customWidth="1"/>
    <col min="7126" max="7126" width="17.7109375" style="72" customWidth="1"/>
    <col min="7127" max="7127" width="31.28515625" style="72" bestFit="1" customWidth="1"/>
    <col min="7128" max="7128" width="17" style="72" customWidth="1"/>
    <col min="7129" max="7129" width="16.28515625" style="72" customWidth="1"/>
    <col min="7130" max="7130" width="17.140625" style="72" customWidth="1"/>
    <col min="7131" max="7131" width="16.42578125" style="72" bestFit="1" customWidth="1"/>
    <col min="7132" max="7136" width="0" style="72" hidden="1" customWidth="1"/>
    <col min="7137" max="7137" width="15.28515625" style="72" bestFit="1" customWidth="1"/>
    <col min="7138" max="7378" width="11.42578125" style="72"/>
    <col min="7379" max="7379" width="2.140625" style="72" customWidth="1"/>
    <col min="7380" max="7380" width="35.7109375" style="72" customWidth="1"/>
    <col min="7381" max="7381" width="15" style="72" customWidth="1"/>
    <col min="7382" max="7382" width="17.7109375" style="72" customWidth="1"/>
    <col min="7383" max="7383" width="31.28515625" style="72" bestFit="1" customWidth="1"/>
    <col min="7384" max="7384" width="17" style="72" customWidth="1"/>
    <col min="7385" max="7385" width="16.28515625" style="72" customWidth="1"/>
    <col min="7386" max="7386" width="17.140625" style="72" customWidth="1"/>
    <col min="7387" max="7387" width="16.42578125" style="72" bestFit="1" customWidth="1"/>
    <col min="7388" max="7392" width="0" style="72" hidden="1" customWidth="1"/>
    <col min="7393" max="7393" width="15.28515625" style="72" bestFit="1" customWidth="1"/>
    <col min="7394" max="7634" width="11.42578125" style="72"/>
    <col min="7635" max="7635" width="2.140625" style="72" customWidth="1"/>
    <col min="7636" max="7636" width="35.7109375" style="72" customWidth="1"/>
    <col min="7637" max="7637" width="15" style="72" customWidth="1"/>
    <col min="7638" max="7638" width="17.7109375" style="72" customWidth="1"/>
    <col min="7639" max="7639" width="31.28515625" style="72" bestFit="1" customWidth="1"/>
    <col min="7640" max="7640" width="17" style="72" customWidth="1"/>
    <col min="7641" max="7641" width="16.28515625" style="72" customWidth="1"/>
    <col min="7642" max="7642" width="17.140625" style="72" customWidth="1"/>
    <col min="7643" max="7643" width="16.42578125" style="72" bestFit="1" customWidth="1"/>
    <col min="7644" max="7648" width="0" style="72" hidden="1" customWidth="1"/>
    <col min="7649" max="7649" width="15.28515625" style="72" bestFit="1" customWidth="1"/>
    <col min="7650" max="7890" width="11.42578125" style="72"/>
    <col min="7891" max="7891" width="2.140625" style="72" customWidth="1"/>
    <col min="7892" max="7892" width="35.7109375" style="72" customWidth="1"/>
    <col min="7893" max="7893" width="15" style="72" customWidth="1"/>
    <col min="7894" max="7894" width="17.7109375" style="72" customWidth="1"/>
    <col min="7895" max="7895" width="31.28515625" style="72" bestFit="1" customWidth="1"/>
    <col min="7896" max="7896" width="17" style="72" customWidth="1"/>
    <col min="7897" max="7897" width="16.28515625" style="72" customWidth="1"/>
    <col min="7898" max="7898" width="17.140625" style="72" customWidth="1"/>
    <col min="7899" max="7899" width="16.42578125" style="72" bestFit="1" customWidth="1"/>
    <col min="7900" max="7904" width="0" style="72" hidden="1" customWidth="1"/>
    <col min="7905" max="7905" width="15.28515625" style="72" bestFit="1" customWidth="1"/>
    <col min="7906" max="8146" width="11.42578125" style="72"/>
    <col min="8147" max="8147" width="2.140625" style="72" customWidth="1"/>
    <col min="8148" max="8148" width="35.7109375" style="72" customWidth="1"/>
    <col min="8149" max="8149" width="15" style="72" customWidth="1"/>
    <col min="8150" max="8150" width="17.7109375" style="72" customWidth="1"/>
    <col min="8151" max="8151" width="31.28515625" style="72" bestFit="1" customWidth="1"/>
    <col min="8152" max="8152" width="17" style="72" customWidth="1"/>
    <col min="8153" max="8153" width="16.28515625" style="72" customWidth="1"/>
    <col min="8154" max="8154" width="17.140625" style="72" customWidth="1"/>
    <col min="8155" max="8155" width="16.42578125" style="72" bestFit="1" customWidth="1"/>
    <col min="8156" max="8160" width="0" style="72" hidden="1" customWidth="1"/>
    <col min="8161" max="8161" width="15.28515625" style="72" bestFit="1" customWidth="1"/>
    <col min="8162" max="8402" width="11.42578125" style="72"/>
    <col min="8403" max="8403" width="2.140625" style="72" customWidth="1"/>
    <col min="8404" max="8404" width="35.7109375" style="72" customWidth="1"/>
    <col min="8405" max="8405" width="15" style="72" customWidth="1"/>
    <col min="8406" max="8406" width="17.7109375" style="72" customWidth="1"/>
    <col min="8407" max="8407" width="31.28515625" style="72" bestFit="1" customWidth="1"/>
    <col min="8408" max="8408" width="17" style="72" customWidth="1"/>
    <col min="8409" max="8409" width="16.28515625" style="72" customWidth="1"/>
    <col min="8410" max="8410" width="17.140625" style="72" customWidth="1"/>
    <col min="8411" max="8411" width="16.42578125" style="72" bestFit="1" customWidth="1"/>
    <col min="8412" max="8416" width="0" style="72" hidden="1" customWidth="1"/>
    <col min="8417" max="8417" width="15.28515625" style="72" bestFit="1" customWidth="1"/>
    <col min="8418" max="8658" width="11.42578125" style="72"/>
    <col min="8659" max="8659" width="2.140625" style="72" customWidth="1"/>
    <col min="8660" max="8660" width="35.7109375" style="72" customWidth="1"/>
    <col min="8661" max="8661" width="15" style="72" customWidth="1"/>
    <col min="8662" max="8662" width="17.7109375" style="72" customWidth="1"/>
    <col min="8663" max="8663" width="31.28515625" style="72" bestFit="1" customWidth="1"/>
    <col min="8664" max="8664" width="17" style="72" customWidth="1"/>
    <col min="8665" max="8665" width="16.28515625" style="72" customWidth="1"/>
    <col min="8666" max="8666" width="17.140625" style="72" customWidth="1"/>
    <col min="8667" max="8667" width="16.42578125" style="72" bestFit="1" customWidth="1"/>
    <col min="8668" max="8672" width="0" style="72" hidden="1" customWidth="1"/>
    <col min="8673" max="8673" width="15.28515625" style="72" bestFit="1" customWidth="1"/>
    <col min="8674" max="8914" width="11.42578125" style="72"/>
    <col min="8915" max="8915" width="2.140625" style="72" customWidth="1"/>
    <col min="8916" max="8916" width="35.7109375" style="72" customWidth="1"/>
    <col min="8917" max="8917" width="15" style="72" customWidth="1"/>
    <col min="8918" max="8918" width="17.7109375" style="72" customWidth="1"/>
    <col min="8919" max="8919" width="31.28515625" style="72" bestFit="1" customWidth="1"/>
    <col min="8920" max="8920" width="17" style="72" customWidth="1"/>
    <col min="8921" max="8921" width="16.28515625" style="72" customWidth="1"/>
    <col min="8922" max="8922" width="17.140625" style="72" customWidth="1"/>
    <col min="8923" max="8923" width="16.42578125" style="72" bestFit="1" customWidth="1"/>
    <col min="8924" max="8928" width="0" style="72" hidden="1" customWidth="1"/>
    <col min="8929" max="8929" width="15.28515625" style="72" bestFit="1" customWidth="1"/>
    <col min="8930" max="9170" width="11.42578125" style="72"/>
    <col min="9171" max="9171" width="2.140625" style="72" customWidth="1"/>
    <col min="9172" max="9172" width="35.7109375" style="72" customWidth="1"/>
    <col min="9173" max="9173" width="15" style="72" customWidth="1"/>
    <col min="9174" max="9174" width="17.7109375" style="72" customWidth="1"/>
    <col min="9175" max="9175" width="31.28515625" style="72" bestFit="1" customWidth="1"/>
    <col min="9176" max="9176" width="17" style="72" customWidth="1"/>
    <col min="9177" max="9177" width="16.28515625" style="72" customWidth="1"/>
    <col min="9178" max="9178" width="17.140625" style="72" customWidth="1"/>
    <col min="9179" max="9179" width="16.42578125" style="72" bestFit="1" customWidth="1"/>
    <col min="9180" max="9184" width="0" style="72" hidden="1" customWidth="1"/>
    <col min="9185" max="9185" width="15.28515625" style="72" bestFit="1" customWidth="1"/>
    <col min="9186" max="9426" width="11.42578125" style="72"/>
    <col min="9427" max="9427" width="2.140625" style="72" customWidth="1"/>
    <col min="9428" max="9428" width="35.7109375" style="72" customWidth="1"/>
    <col min="9429" max="9429" width="15" style="72" customWidth="1"/>
    <col min="9430" max="9430" width="17.7109375" style="72" customWidth="1"/>
    <col min="9431" max="9431" width="31.28515625" style="72" bestFit="1" customWidth="1"/>
    <col min="9432" max="9432" width="17" style="72" customWidth="1"/>
    <col min="9433" max="9433" width="16.28515625" style="72" customWidth="1"/>
    <col min="9434" max="9434" width="17.140625" style="72" customWidth="1"/>
    <col min="9435" max="9435" width="16.42578125" style="72" bestFit="1" customWidth="1"/>
    <col min="9436" max="9440" width="0" style="72" hidden="1" customWidth="1"/>
    <col min="9441" max="9441" width="15.28515625" style="72" bestFit="1" customWidth="1"/>
    <col min="9442" max="9682" width="11.42578125" style="72"/>
    <col min="9683" max="9683" width="2.140625" style="72" customWidth="1"/>
    <col min="9684" max="9684" width="35.7109375" style="72" customWidth="1"/>
    <col min="9685" max="9685" width="15" style="72" customWidth="1"/>
    <col min="9686" max="9686" width="17.7109375" style="72" customWidth="1"/>
    <col min="9687" max="9687" width="31.28515625" style="72" bestFit="1" customWidth="1"/>
    <col min="9688" max="9688" width="17" style="72" customWidth="1"/>
    <col min="9689" max="9689" width="16.28515625" style="72" customWidth="1"/>
    <col min="9690" max="9690" width="17.140625" style="72" customWidth="1"/>
    <col min="9691" max="9691" width="16.42578125" style="72" bestFit="1" customWidth="1"/>
    <col min="9692" max="9696" width="0" style="72" hidden="1" customWidth="1"/>
    <col min="9697" max="9697" width="15.28515625" style="72" bestFit="1" customWidth="1"/>
    <col min="9698" max="9938" width="11.42578125" style="72"/>
    <col min="9939" max="9939" width="2.140625" style="72" customWidth="1"/>
    <col min="9940" max="9940" width="35.7109375" style="72" customWidth="1"/>
    <col min="9941" max="9941" width="15" style="72" customWidth="1"/>
    <col min="9942" max="9942" width="17.7109375" style="72" customWidth="1"/>
    <col min="9943" max="9943" width="31.28515625" style="72" bestFit="1" customWidth="1"/>
    <col min="9944" max="9944" width="17" style="72" customWidth="1"/>
    <col min="9945" max="9945" width="16.28515625" style="72" customWidth="1"/>
    <col min="9946" max="9946" width="17.140625" style="72" customWidth="1"/>
    <col min="9947" max="9947" width="16.42578125" style="72" bestFit="1" customWidth="1"/>
    <col min="9948" max="9952" width="0" style="72" hidden="1" customWidth="1"/>
    <col min="9953" max="9953" width="15.28515625" style="72" bestFit="1" customWidth="1"/>
    <col min="9954" max="10194" width="11.42578125" style="72"/>
    <col min="10195" max="10195" width="2.140625" style="72" customWidth="1"/>
    <col min="10196" max="10196" width="35.7109375" style="72" customWidth="1"/>
    <col min="10197" max="10197" width="15" style="72" customWidth="1"/>
    <col min="10198" max="10198" width="17.7109375" style="72" customWidth="1"/>
    <col min="10199" max="10199" width="31.28515625" style="72" bestFit="1" customWidth="1"/>
    <col min="10200" max="10200" width="17" style="72" customWidth="1"/>
    <col min="10201" max="10201" width="16.28515625" style="72" customWidth="1"/>
    <col min="10202" max="10202" width="17.140625" style="72" customWidth="1"/>
    <col min="10203" max="10203" width="16.42578125" style="72" bestFit="1" customWidth="1"/>
    <col min="10204" max="10208" width="0" style="72" hidden="1" customWidth="1"/>
    <col min="10209" max="10209" width="15.28515625" style="72" bestFit="1" customWidth="1"/>
    <col min="10210" max="10450" width="11.42578125" style="72"/>
    <col min="10451" max="10451" width="2.140625" style="72" customWidth="1"/>
    <col min="10452" max="10452" width="35.7109375" style="72" customWidth="1"/>
    <col min="10453" max="10453" width="15" style="72" customWidth="1"/>
    <col min="10454" max="10454" width="17.7109375" style="72" customWidth="1"/>
    <col min="10455" max="10455" width="31.28515625" style="72" bestFit="1" customWidth="1"/>
    <col min="10456" max="10456" width="17" style="72" customWidth="1"/>
    <col min="10457" max="10457" width="16.28515625" style="72" customWidth="1"/>
    <col min="10458" max="10458" width="17.140625" style="72" customWidth="1"/>
    <col min="10459" max="10459" width="16.42578125" style="72" bestFit="1" customWidth="1"/>
    <col min="10460" max="10464" width="0" style="72" hidden="1" customWidth="1"/>
    <col min="10465" max="10465" width="15.28515625" style="72" bestFit="1" customWidth="1"/>
    <col min="10466" max="10706" width="11.42578125" style="72"/>
    <col min="10707" max="10707" width="2.140625" style="72" customWidth="1"/>
    <col min="10708" max="10708" width="35.7109375" style="72" customWidth="1"/>
    <col min="10709" max="10709" width="15" style="72" customWidth="1"/>
    <col min="10710" max="10710" width="17.7109375" style="72" customWidth="1"/>
    <col min="10711" max="10711" width="31.28515625" style="72" bestFit="1" customWidth="1"/>
    <col min="10712" max="10712" width="17" style="72" customWidth="1"/>
    <col min="10713" max="10713" width="16.28515625" style="72" customWidth="1"/>
    <col min="10714" max="10714" width="17.140625" style="72" customWidth="1"/>
    <col min="10715" max="10715" width="16.42578125" style="72" bestFit="1" customWidth="1"/>
    <col min="10716" max="10720" width="0" style="72" hidden="1" customWidth="1"/>
    <col min="10721" max="10721" width="15.28515625" style="72" bestFit="1" customWidth="1"/>
    <col min="10722" max="10962" width="11.42578125" style="72"/>
    <col min="10963" max="10963" width="2.140625" style="72" customWidth="1"/>
    <col min="10964" max="10964" width="35.7109375" style="72" customWidth="1"/>
    <col min="10965" max="10965" width="15" style="72" customWidth="1"/>
    <col min="10966" max="10966" width="17.7109375" style="72" customWidth="1"/>
    <col min="10967" max="10967" width="31.28515625" style="72" bestFit="1" customWidth="1"/>
    <col min="10968" max="10968" width="17" style="72" customWidth="1"/>
    <col min="10969" max="10969" width="16.28515625" style="72" customWidth="1"/>
    <col min="10970" max="10970" width="17.140625" style="72" customWidth="1"/>
    <col min="10971" max="10971" width="16.42578125" style="72" bestFit="1" customWidth="1"/>
    <col min="10972" max="10976" width="0" style="72" hidden="1" customWidth="1"/>
    <col min="10977" max="10977" width="15.28515625" style="72" bestFit="1" customWidth="1"/>
    <col min="10978" max="11218" width="11.42578125" style="72"/>
    <col min="11219" max="11219" width="2.140625" style="72" customWidth="1"/>
    <col min="11220" max="11220" width="35.7109375" style="72" customWidth="1"/>
    <col min="11221" max="11221" width="15" style="72" customWidth="1"/>
    <col min="11222" max="11222" width="17.7109375" style="72" customWidth="1"/>
    <col min="11223" max="11223" width="31.28515625" style="72" bestFit="1" customWidth="1"/>
    <col min="11224" max="11224" width="17" style="72" customWidth="1"/>
    <col min="11225" max="11225" width="16.28515625" style="72" customWidth="1"/>
    <col min="11226" max="11226" width="17.140625" style="72" customWidth="1"/>
    <col min="11227" max="11227" width="16.42578125" style="72" bestFit="1" customWidth="1"/>
    <col min="11228" max="11232" width="0" style="72" hidden="1" customWidth="1"/>
    <col min="11233" max="11233" width="15.28515625" style="72" bestFit="1" customWidth="1"/>
    <col min="11234" max="11474" width="11.42578125" style="72"/>
    <col min="11475" max="11475" width="2.140625" style="72" customWidth="1"/>
    <col min="11476" max="11476" width="35.7109375" style="72" customWidth="1"/>
    <col min="11477" max="11477" width="15" style="72" customWidth="1"/>
    <col min="11478" max="11478" width="17.7109375" style="72" customWidth="1"/>
    <col min="11479" max="11479" width="31.28515625" style="72" bestFit="1" customWidth="1"/>
    <col min="11480" max="11480" width="17" style="72" customWidth="1"/>
    <col min="11481" max="11481" width="16.28515625" style="72" customWidth="1"/>
    <col min="11482" max="11482" width="17.140625" style="72" customWidth="1"/>
    <col min="11483" max="11483" width="16.42578125" style="72" bestFit="1" customWidth="1"/>
    <col min="11484" max="11488" width="0" style="72" hidden="1" customWidth="1"/>
    <col min="11489" max="11489" width="15.28515625" style="72" bestFit="1" customWidth="1"/>
    <col min="11490" max="11730" width="11.42578125" style="72"/>
    <col min="11731" max="11731" width="2.140625" style="72" customWidth="1"/>
    <col min="11732" max="11732" width="35.7109375" style="72" customWidth="1"/>
    <col min="11733" max="11733" width="15" style="72" customWidth="1"/>
    <col min="11734" max="11734" width="17.7109375" style="72" customWidth="1"/>
    <col min="11735" max="11735" width="31.28515625" style="72" bestFit="1" customWidth="1"/>
    <col min="11736" max="11736" width="17" style="72" customWidth="1"/>
    <col min="11737" max="11737" width="16.28515625" style="72" customWidth="1"/>
    <col min="11738" max="11738" width="17.140625" style="72" customWidth="1"/>
    <col min="11739" max="11739" width="16.42578125" style="72" bestFit="1" customWidth="1"/>
    <col min="11740" max="11744" width="0" style="72" hidden="1" customWidth="1"/>
    <col min="11745" max="11745" width="15.28515625" style="72" bestFit="1" customWidth="1"/>
    <col min="11746" max="11986" width="11.42578125" style="72"/>
    <col min="11987" max="11987" width="2.140625" style="72" customWidth="1"/>
    <col min="11988" max="11988" width="35.7109375" style="72" customWidth="1"/>
    <col min="11989" max="11989" width="15" style="72" customWidth="1"/>
    <col min="11990" max="11990" width="17.7109375" style="72" customWidth="1"/>
    <col min="11991" max="11991" width="31.28515625" style="72" bestFit="1" customWidth="1"/>
    <col min="11992" max="11992" width="17" style="72" customWidth="1"/>
    <col min="11993" max="11993" width="16.28515625" style="72" customWidth="1"/>
    <col min="11994" max="11994" width="17.140625" style="72" customWidth="1"/>
    <col min="11995" max="11995" width="16.42578125" style="72" bestFit="1" customWidth="1"/>
    <col min="11996" max="12000" width="0" style="72" hidden="1" customWidth="1"/>
    <col min="12001" max="12001" width="15.28515625" style="72" bestFit="1" customWidth="1"/>
    <col min="12002" max="12242" width="11.42578125" style="72"/>
    <col min="12243" max="12243" width="2.140625" style="72" customWidth="1"/>
    <col min="12244" max="12244" width="35.7109375" style="72" customWidth="1"/>
    <col min="12245" max="12245" width="15" style="72" customWidth="1"/>
    <col min="12246" max="12246" width="17.7109375" style="72" customWidth="1"/>
    <col min="12247" max="12247" width="31.28515625" style="72" bestFit="1" customWidth="1"/>
    <col min="12248" max="12248" width="17" style="72" customWidth="1"/>
    <col min="12249" max="12249" width="16.28515625" style="72" customWidth="1"/>
    <col min="12250" max="12250" width="17.140625" style="72" customWidth="1"/>
    <col min="12251" max="12251" width="16.42578125" style="72" bestFit="1" customWidth="1"/>
    <col min="12252" max="12256" width="0" style="72" hidden="1" customWidth="1"/>
    <col min="12257" max="12257" width="15.28515625" style="72" bestFit="1" customWidth="1"/>
    <col min="12258" max="12498" width="11.42578125" style="72"/>
    <col min="12499" max="12499" width="2.140625" style="72" customWidth="1"/>
    <col min="12500" max="12500" width="35.7109375" style="72" customWidth="1"/>
    <col min="12501" max="12501" width="15" style="72" customWidth="1"/>
    <col min="12502" max="12502" width="17.7109375" style="72" customWidth="1"/>
    <col min="12503" max="12503" width="31.28515625" style="72" bestFit="1" customWidth="1"/>
    <col min="12504" max="12504" width="17" style="72" customWidth="1"/>
    <col min="12505" max="12505" width="16.28515625" style="72" customWidth="1"/>
    <col min="12506" max="12506" width="17.140625" style="72" customWidth="1"/>
    <col min="12507" max="12507" width="16.42578125" style="72" bestFit="1" customWidth="1"/>
    <col min="12508" max="12512" width="0" style="72" hidden="1" customWidth="1"/>
    <col min="12513" max="12513" width="15.28515625" style="72" bestFit="1" customWidth="1"/>
    <col min="12514" max="12754" width="11.42578125" style="72"/>
    <col min="12755" max="12755" width="2.140625" style="72" customWidth="1"/>
    <col min="12756" max="12756" width="35.7109375" style="72" customWidth="1"/>
    <col min="12757" max="12757" width="15" style="72" customWidth="1"/>
    <col min="12758" max="12758" width="17.7109375" style="72" customWidth="1"/>
    <col min="12759" max="12759" width="31.28515625" style="72" bestFit="1" customWidth="1"/>
    <col min="12760" max="12760" width="17" style="72" customWidth="1"/>
    <col min="12761" max="12761" width="16.28515625" style="72" customWidth="1"/>
    <col min="12762" max="12762" width="17.140625" style="72" customWidth="1"/>
    <col min="12763" max="12763" width="16.42578125" style="72" bestFit="1" customWidth="1"/>
    <col min="12764" max="12768" width="0" style="72" hidden="1" customWidth="1"/>
    <col min="12769" max="12769" width="15.28515625" style="72" bestFit="1" customWidth="1"/>
    <col min="12770" max="13010" width="11.42578125" style="72"/>
    <col min="13011" max="13011" width="2.140625" style="72" customWidth="1"/>
    <col min="13012" max="13012" width="35.7109375" style="72" customWidth="1"/>
    <col min="13013" max="13013" width="15" style="72" customWidth="1"/>
    <col min="13014" max="13014" width="17.7109375" style="72" customWidth="1"/>
    <col min="13015" max="13015" width="31.28515625" style="72" bestFit="1" customWidth="1"/>
    <col min="13016" max="13016" width="17" style="72" customWidth="1"/>
    <col min="13017" max="13017" width="16.28515625" style="72" customWidth="1"/>
    <col min="13018" max="13018" width="17.140625" style="72" customWidth="1"/>
    <col min="13019" max="13019" width="16.42578125" style="72" bestFit="1" customWidth="1"/>
    <col min="13020" max="13024" width="0" style="72" hidden="1" customWidth="1"/>
    <col min="13025" max="13025" width="15.28515625" style="72" bestFit="1" customWidth="1"/>
    <col min="13026" max="13266" width="11.42578125" style="72"/>
    <col min="13267" max="13267" width="2.140625" style="72" customWidth="1"/>
    <col min="13268" max="13268" width="35.7109375" style="72" customWidth="1"/>
    <col min="13269" max="13269" width="15" style="72" customWidth="1"/>
    <col min="13270" max="13270" width="17.7109375" style="72" customWidth="1"/>
    <col min="13271" max="13271" width="31.28515625" style="72" bestFit="1" customWidth="1"/>
    <col min="13272" max="13272" width="17" style="72" customWidth="1"/>
    <col min="13273" max="13273" width="16.28515625" style="72" customWidth="1"/>
    <col min="13274" max="13274" width="17.140625" style="72" customWidth="1"/>
    <col min="13275" max="13275" width="16.42578125" style="72" bestFit="1" customWidth="1"/>
    <col min="13276" max="13280" width="0" style="72" hidden="1" customWidth="1"/>
    <col min="13281" max="13281" width="15.28515625" style="72" bestFit="1" customWidth="1"/>
    <col min="13282" max="13522" width="11.42578125" style="72"/>
    <col min="13523" max="13523" width="2.140625" style="72" customWidth="1"/>
    <col min="13524" max="13524" width="35.7109375" style="72" customWidth="1"/>
    <col min="13525" max="13525" width="15" style="72" customWidth="1"/>
    <col min="13526" max="13526" width="17.7109375" style="72" customWidth="1"/>
    <col min="13527" max="13527" width="31.28515625" style="72" bestFit="1" customWidth="1"/>
    <col min="13528" max="13528" width="17" style="72" customWidth="1"/>
    <col min="13529" max="13529" width="16.28515625" style="72" customWidth="1"/>
    <col min="13530" max="13530" width="17.140625" style="72" customWidth="1"/>
    <col min="13531" max="13531" width="16.42578125" style="72" bestFit="1" customWidth="1"/>
    <col min="13532" max="13536" width="0" style="72" hidden="1" customWidth="1"/>
    <col min="13537" max="13537" width="15.28515625" style="72" bestFit="1" customWidth="1"/>
    <col min="13538" max="13778" width="11.42578125" style="72"/>
    <col min="13779" max="13779" width="2.140625" style="72" customWidth="1"/>
    <col min="13780" max="13780" width="35.7109375" style="72" customWidth="1"/>
    <col min="13781" max="13781" width="15" style="72" customWidth="1"/>
    <col min="13782" max="13782" width="17.7109375" style="72" customWidth="1"/>
    <col min="13783" max="13783" width="31.28515625" style="72" bestFit="1" customWidth="1"/>
    <col min="13784" max="13784" width="17" style="72" customWidth="1"/>
    <col min="13785" max="13785" width="16.28515625" style="72" customWidth="1"/>
    <col min="13786" max="13786" width="17.140625" style="72" customWidth="1"/>
    <col min="13787" max="13787" width="16.42578125" style="72" bestFit="1" customWidth="1"/>
    <col min="13788" max="13792" width="0" style="72" hidden="1" customWidth="1"/>
    <col min="13793" max="13793" width="15.28515625" style="72" bestFit="1" customWidth="1"/>
    <col min="13794" max="14034" width="11.42578125" style="72"/>
    <col min="14035" max="14035" width="2.140625" style="72" customWidth="1"/>
    <col min="14036" max="14036" width="35.7109375" style="72" customWidth="1"/>
    <col min="14037" max="14037" width="15" style="72" customWidth="1"/>
    <col min="14038" max="14038" width="17.7109375" style="72" customWidth="1"/>
    <col min="14039" max="14039" width="31.28515625" style="72" bestFit="1" customWidth="1"/>
    <col min="14040" max="14040" width="17" style="72" customWidth="1"/>
    <col min="14041" max="14041" width="16.28515625" style="72" customWidth="1"/>
    <col min="14042" max="14042" width="17.140625" style="72" customWidth="1"/>
    <col min="14043" max="14043" width="16.42578125" style="72" bestFit="1" customWidth="1"/>
    <col min="14044" max="14048" width="0" style="72" hidden="1" customWidth="1"/>
    <col min="14049" max="14049" width="15.28515625" style="72" bestFit="1" customWidth="1"/>
    <col min="14050" max="14290" width="11.42578125" style="72"/>
    <col min="14291" max="14291" width="2.140625" style="72" customWidth="1"/>
    <col min="14292" max="14292" width="35.7109375" style="72" customWidth="1"/>
    <col min="14293" max="14293" width="15" style="72" customWidth="1"/>
    <col min="14294" max="14294" width="17.7109375" style="72" customWidth="1"/>
    <col min="14295" max="14295" width="31.28515625" style="72" bestFit="1" customWidth="1"/>
    <col min="14296" max="14296" width="17" style="72" customWidth="1"/>
    <col min="14297" max="14297" width="16.28515625" style="72" customWidth="1"/>
    <col min="14298" max="14298" width="17.140625" style="72" customWidth="1"/>
    <col min="14299" max="14299" width="16.42578125" style="72" bestFit="1" customWidth="1"/>
    <col min="14300" max="14304" width="0" style="72" hidden="1" customWidth="1"/>
    <col min="14305" max="14305" width="15.28515625" style="72" bestFit="1" customWidth="1"/>
    <col min="14306" max="14546" width="11.42578125" style="72"/>
    <col min="14547" max="14547" width="2.140625" style="72" customWidth="1"/>
    <col min="14548" max="14548" width="35.7109375" style="72" customWidth="1"/>
    <col min="14549" max="14549" width="15" style="72" customWidth="1"/>
    <col min="14550" max="14550" width="17.7109375" style="72" customWidth="1"/>
    <col min="14551" max="14551" width="31.28515625" style="72" bestFit="1" customWidth="1"/>
    <col min="14552" max="14552" width="17" style="72" customWidth="1"/>
    <col min="14553" max="14553" width="16.28515625" style="72" customWidth="1"/>
    <col min="14554" max="14554" width="17.140625" style="72" customWidth="1"/>
    <col min="14555" max="14555" width="16.42578125" style="72" bestFit="1" customWidth="1"/>
    <col min="14556" max="14560" width="0" style="72" hidden="1" customWidth="1"/>
    <col min="14561" max="14561" width="15.28515625" style="72" bestFit="1" customWidth="1"/>
    <col min="14562" max="14802" width="11.42578125" style="72"/>
    <col min="14803" max="14803" width="2.140625" style="72" customWidth="1"/>
    <col min="14804" max="14804" width="35.7109375" style="72" customWidth="1"/>
    <col min="14805" max="14805" width="15" style="72" customWidth="1"/>
    <col min="14806" max="14806" width="17.7109375" style="72" customWidth="1"/>
    <col min="14807" max="14807" width="31.28515625" style="72" bestFit="1" customWidth="1"/>
    <col min="14808" max="14808" width="17" style="72" customWidth="1"/>
    <col min="14809" max="14809" width="16.28515625" style="72" customWidth="1"/>
    <col min="14810" max="14810" width="17.140625" style="72" customWidth="1"/>
    <col min="14811" max="14811" width="16.42578125" style="72" bestFit="1" customWidth="1"/>
    <col min="14812" max="14816" width="0" style="72" hidden="1" customWidth="1"/>
    <col min="14817" max="14817" width="15.28515625" style="72" bestFit="1" customWidth="1"/>
    <col min="14818" max="15058" width="11.42578125" style="72"/>
    <col min="15059" max="15059" width="2.140625" style="72" customWidth="1"/>
    <col min="15060" max="15060" width="35.7109375" style="72" customWidth="1"/>
    <col min="15061" max="15061" width="15" style="72" customWidth="1"/>
    <col min="15062" max="15062" width="17.7109375" style="72" customWidth="1"/>
    <col min="15063" max="15063" width="31.28515625" style="72" bestFit="1" customWidth="1"/>
    <col min="15064" max="15064" width="17" style="72" customWidth="1"/>
    <col min="15065" max="15065" width="16.28515625" style="72" customWidth="1"/>
    <col min="15066" max="15066" width="17.140625" style="72" customWidth="1"/>
    <col min="15067" max="15067" width="16.42578125" style="72" bestFit="1" customWidth="1"/>
    <col min="15068" max="15072" width="0" style="72" hidden="1" customWidth="1"/>
    <col min="15073" max="15073" width="15.28515625" style="72" bestFit="1" customWidth="1"/>
    <col min="15074" max="15314" width="11.42578125" style="72"/>
    <col min="15315" max="15315" width="2.140625" style="72" customWidth="1"/>
    <col min="15316" max="15316" width="35.7109375" style="72" customWidth="1"/>
    <col min="15317" max="15317" width="15" style="72" customWidth="1"/>
    <col min="15318" max="15318" width="17.7109375" style="72" customWidth="1"/>
    <col min="15319" max="15319" width="31.28515625" style="72" bestFit="1" customWidth="1"/>
    <col min="15320" max="15320" width="17" style="72" customWidth="1"/>
    <col min="15321" max="15321" width="16.28515625" style="72" customWidth="1"/>
    <col min="15322" max="15322" width="17.140625" style="72" customWidth="1"/>
    <col min="15323" max="15323" width="16.42578125" style="72" bestFit="1" customWidth="1"/>
    <col min="15324" max="15328" width="0" style="72" hidden="1" customWidth="1"/>
    <col min="15329" max="15329" width="15.28515625" style="72" bestFit="1" customWidth="1"/>
    <col min="15330" max="15570" width="11.42578125" style="72"/>
    <col min="15571" max="15571" width="2.140625" style="72" customWidth="1"/>
    <col min="15572" max="15572" width="35.7109375" style="72" customWidth="1"/>
    <col min="15573" max="15573" width="15" style="72" customWidth="1"/>
    <col min="15574" max="15574" width="17.7109375" style="72" customWidth="1"/>
    <col min="15575" max="15575" width="31.28515625" style="72" bestFit="1" customWidth="1"/>
    <col min="15576" max="15576" width="17" style="72" customWidth="1"/>
    <col min="15577" max="15577" width="16.28515625" style="72" customWidth="1"/>
    <col min="15578" max="15578" width="17.140625" style="72" customWidth="1"/>
    <col min="15579" max="15579" width="16.42578125" style="72" bestFit="1" customWidth="1"/>
    <col min="15580" max="15584" width="0" style="72" hidden="1" customWidth="1"/>
    <col min="15585" max="15585" width="15.28515625" style="72" bestFit="1" customWidth="1"/>
    <col min="15586" max="15826" width="11.42578125" style="72"/>
    <col min="15827" max="15827" width="2.140625" style="72" customWidth="1"/>
    <col min="15828" max="15828" width="35.7109375" style="72" customWidth="1"/>
    <col min="15829" max="15829" width="15" style="72" customWidth="1"/>
    <col min="15830" max="15830" width="17.7109375" style="72" customWidth="1"/>
    <col min="15831" max="15831" width="31.28515625" style="72" bestFit="1" customWidth="1"/>
    <col min="15832" max="15832" width="17" style="72" customWidth="1"/>
    <col min="15833" max="15833" width="16.28515625" style="72" customWidth="1"/>
    <col min="15834" max="15834" width="17.140625" style="72" customWidth="1"/>
    <col min="15835" max="15835" width="16.42578125" style="72" bestFit="1" customWidth="1"/>
    <col min="15836" max="15840" width="0" style="72" hidden="1" customWidth="1"/>
    <col min="15841" max="15841" width="15.28515625" style="72" bestFit="1" customWidth="1"/>
    <col min="15842" max="16082" width="11.42578125" style="72"/>
    <col min="16083" max="16083" width="2.140625" style="72" customWidth="1"/>
    <col min="16084" max="16084" width="35.7109375" style="72" customWidth="1"/>
    <col min="16085" max="16085" width="15" style="72" customWidth="1"/>
    <col min="16086" max="16086" width="17.7109375" style="72" customWidth="1"/>
    <col min="16087" max="16087" width="31.28515625" style="72" bestFit="1" customWidth="1"/>
    <col min="16088" max="16088" width="17" style="72" customWidth="1"/>
    <col min="16089" max="16089" width="16.28515625" style="72" customWidth="1"/>
    <col min="16090" max="16090" width="17.140625" style="72" customWidth="1"/>
    <col min="16091" max="16091" width="16.42578125" style="72" bestFit="1" customWidth="1"/>
    <col min="16092" max="16096" width="0" style="72" hidden="1" customWidth="1"/>
    <col min="16097" max="16097" width="15.28515625" style="72" bestFit="1" customWidth="1"/>
    <col min="16098" max="16384" width="11.42578125" style="72"/>
  </cols>
  <sheetData>
    <row r="1" spans="2:8" hidden="1" x14ac:dyDescent="0.2"/>
    <row r="5" spans="2:8" ht="15" x14ac:dyDescent="0.25">
      <c r="B5" s="806" t="s">
        <v>233</v>
      </c>
      <c r="C5" s="806"/>
    </row>
    <row r="6" spans="2:8" ht="15.75" customHeight="1" x14ac:dyDescent="0.2"/>
    <row r="7" spans="2:8" ht="15.75" x14ac:dyDescent="0.2">
      <c r="B7" s="807" t="s">
        <v>234</v>
      </c>
      <c r="C7" s="808"/>
      <c r="D7" s="808"/>
      <c r="E7" s="808"/>
      <c r="F7" s="808"/>
      <c r="G7" s="808"/>
      <c r="H7" s="809"/>
    </row>
    <row r="8" spans="2:8" ht="39" customHeight="1" x14ac:dyDescent="0.2">
      <c r="B8" s="331" t="s">
        <v>235</v>
      </c>
      <c r="C8" s="197" t="s">
        <v>236</v>
      </c>
      <c r="D8" s="197" t="s">
        <v>237</v>
      </c>
      <c r="E8" s="197" t="s">
        <v>238</v>
      </c>
      <c r="F8" s="197" t="s">
        <v>239</v>
      </c>
      <c r="G8" s="197" t="s">
        <v>240</v>
      </c>
      <c r="H8" s="198" t="s">
        <v>241</v>
      </c>
    </row>
    <row r="9" spans="2:8" ht="12.75" customHeight="1" x14ac:dyDescent="0.2">
      <c r="B9" s="332" t="s">
        <v>1</v>
      </c>
      <c r="C9" s="333"/>
      <c r="D9" s="334"/>
      <c r="E9" s="334"/>
      <c r="F9" s="334"/>
      <c r="G9" s="334"/>
      <c r="H9" s="335"/>
    </row>
    <row r="10" spans="2:8" x14ac:dyDescent="0.2">
      <c r="B10" s="86" t="s">
        <v>242</v>
      </c>
      <c r="C10" s="338"/>
      <c r="D10" s="339"/>
      <c r="E10" s="339"/>
      <c r="F10" s="339"/>
      <c r="G10" s="339"/>
      <c r="H10" s="340"/>
    </row>
    <row r="11" spans="2:8" ht="12.75" customHeight="1" x14ac:dyDescent="0.2">
      <c r="B11" s="332" t="s">
        <v>243</v>
      </c>
      <c r="C11" s="209"/>
      <c r="D11" s="193"/>
      <c r="E11" s="334"/>
      <c r="F11" s="193"/>
      <c r="G11" s="334"/>
      <c r="H11" s="192"/>
    </row>
    <row r="12" spans="2:8" x14ac:dyDescent="0.2">
      <c r="B12" s="222" t="s">
        <v>244</v>
      </c>
      <c r="C12" s="342" t="s">
        <v>245</v>
      </c>
      <c r="D12" s="330">
        <v>0</v>
      </c>
      <c r="E12" s="356">
        <v>6895.8</v>
      </c>
      <c r="F12" s="83">
        <f>D12*E12</f>
        <v>0</v>
      </c>
      <c r="G12" s="356">
        <v>6891.96</v>
      </c>
      <c r="H12" s="83">
        <v>0</v>
      </c>
    </row>
    <row r="13" spans="2:8" ht="12.75" customHeight="1" x14ac:dyDescent="0.2">
      <c r="B13" s="355" t="s">
        <v>12</v>
      </c>
      <c r="C13" s="178"/>
      <c r="D13" s="16"/>
      <c r="E13" s="99"/>
      <c r="F13" s="16"/>
      <c r="G13" s="99"/>
      <c r="H13" s="16"/>
    </row>
    <row r="14" spans="2:8" ht="12.75" customHeight="1" x14ac:dyDescent="0.2">
      <c r="B14" s="220" t="s">
        <v>505</v>
      </c>
      <c r="C14" s="178" t="s">
        <v>245</v>
      </c>
      <c r="D14" s="18">
        <v>1918.31</v>
      </c>
      <c r="E14" s="156">
        <v>6895.8</v>
      </c>
      <c r="F14" s="16">
        <v>13228282</v>
      </c>
      <c r="G14" s="156">
        <v>6891.96</v>
      </c>
      <c r="H14" s="16">
        <v>11441274</v>
      </c>
    </row>
    <row r="15" spans="2:8" x14ac:dyDescent="0.2">
      <c r="B15" s="220" t="s">
        <v>742</v>
      </c>
      <c r="C15" s="178" t="s">
        <v>245</v>
      </c>
      <c r="D15" s="18">
        <v>4661.82</v>
      </c>
      <c r="E15" s="156">
        <v>6895.8</v>
      </c>
      <c r="F15" s="16">
        <v>32146978</v>
      </c>
      <c r="G15" s="156">
        <v>6891.96</v>
      </c>
      <c r="H15" s="16">
        <v>44432259</v>
      </c>
    </row>
    <row r="16" spans="2:8" x14ac:dyDescent="0.2">
      <c r="B16" s="220" t="s">
        <v>507</v>
      </c>
      <c r="C16" s="178" t="s">
        <v>245</v>
      </c>
      <c r="D16" s="18">
        <v>575.54</v>
      </c>
      <c r="E16" s="156">
        <v>6895.8</v>
      </c>
      <c r="F16" s="16">
        <v>3968809</v>
      </c>
      <c r="G16" s="156">
        <v>6891.96</v>
      </c>
      <c r="H16" s="16">
        <v>1643595</v>
      </c>
    </row>
    <row r="17" spans="2:8" x14ac:dyDescent="0.2">
      <c r="B17" s="220" t="s">
        <v>509</v>
      </c>
      <c r="C17" s="178" t="s">
        <v>245</v>
      </c>
      <c r="D17" s="18">
        <v>203.25</v>
      </c>
      <c r="E17" s="156">
        <v>6895.8</v>
      </c>
      <c r="F17" s="16">
        <v>1401571</v>
      </c>
      <c r="G17" s="156">
        <v>6891.96</v>
      </c>
      <c r="H17" s="16">
        <v>8001841</v>
      </c>
    </row>
    <row r="18" spans="2:8" x14ac:dyDescent="0.2">
      <c r="B18" s="220" t="s">
        <v>510</v>
      </c>
      <c r="C18" s="178" t="s">
        <v>245</v>
      </c>
      <c r="D18" s="18">
        <v>739.1</v>
      </c>
      <c r="E18" s="156">
        <v>6895.8</v>
      </c>
      <c r="F18" s="16">
        <v>5096686</v>
      </c>
      <c r="G18" s="156">
        <v>6891.96</v>
      </c>
      <c r="H18" s="16">
        <v>51386867</v>
      </c>
    </row>
    <row r="19" spans="2:8" x14ac:dyDescent="0.2">
      <c r="B19" s="220" t="s">
        <v>511</v>
      </c>
      <c r="C19" s="178" t="s">
        <v>245</v>
      </c>
      <c r="D19" s="18">
        <v>2038.32</v>
      </c>
      <c r="E19" s="156">
        <v>6895.8</v>
      </c>
      <c r="F19" s="16">
        <v>14055847</v>
      </c>
      <c r="G19" s="156">
        <v>6891.96</v>
      </c>
      <c r="H19" s="16">
        <v>1337798</v>
      </c>
    </row>
    <row r="20" spans="2:8" x14ac:dyDescent="0.2">
      <c r="B20" s="220" t="s">
        <v>681</v>
      </c>
      <c r="C20" s="178" t="s">
        <v>245</v>
      </c>
      <c r="D20" s="18">
        <v>49009.27</v>
      </c>
      <c r="E20" s="156">
        <v>6895.8</v>
      </c>
      <c r="F20" s="16">
        <v>337958124</v>
      </c>
      <c r="G20" s="156">
        <v>6891.96</v>
      </c>
      <c r="H20" s="16">
        <v>80389269</v>
      </c>
    </row>
    <row r="21" spans="2:8" x14ac:dyDescent="0.2">
      <c r="B21" s="220" t="s">
        <v>246</v>
      </c>
      <c r="C21" s="178" t="s">
        <v>245</v>
      </c>
      <c r="D21" s="18">
        <v>52.27</v>
      </c>
      <c r="E21" s="156">
        <v>6895.8</v>
      </c>
      <c r="F21" s="16">
        <v>360443</v>
      </c>
      <c r="G21" s="156">
        <v>6891.96</v>
      </c>
      <c r="H21" s="16">
        <v>4555745109</v>
      </c>
    </row>
    <row r="22" spans="2:8" x14ac:dyDescent="0.2">
      <c r="B22" s="220" t="s">
        <v>246</v>
      </c>
      <c r="C22" s="178" t="s">
        <v>245</v>
      </c>
      <c r="D22" s="18">
        <v>4464.1099999999997</v>
      </c>
      <c r="E22" s="156">
        <v>6895.8</v>
      </c>
      <c r="F22" s="16">
        <v>30783610</v>
      </c>
      <c r="G22" s="156">
        <v>6891.96</v>
      </c>
      <c r="H22" s="16">
        <v>360243</v>
      </c>
    </row>
    <row r="23" spans="2:8" x14ac:dyDescent="0.2">
      <c r="B23" s="220" t="s">
        <v>247</v>
      </c>
      <c r="C23" s="178" t="s">
        <v>245</v>
      </c>
      <c r="D23" s="18">
        <v>2372.0100000000002</v>
      </c>
      <c r="E23" s="156">
        <v>6895.8</v>
      </c>
      <c r="F23" s="16">
        <v>16356907</v>
      </c>
      <c r="G23" s="156">
        <v>6891.96</v>
      </c>
      <c r="H23" s="16">
        <v>30766468</v>
      </c>
    </row>
    <row r="24" spans="2:8" x14ac:dyDescent="0.2">
      <c r="B24" s="220" t="s">
        <v>743</v>
      </c>
      <c r="C24" s="178" t="s">
        <v>245</v>
      </c>
      <c r="D24" s="18">
        <v>976.44</v>
      </c>
      <c r="E24" s="156">
        <v>6895.8</v>
      </c>
      <c r="F24" s="16">
        <v>6733335</v>
      </c>
      <c r="G24" s="156">
        <v>6891.96</v>
      </c>
      <c r="H24" s="16">
        <v>7029317</v>
      </c>
    </row>
    <row r="25" spans="2:8" x14ac:dyDescent="0.2">
      <c r="B25" s="220" t="s">
        <v>744</v>
      </c>
      <c r="C25" s="178" t="s">
        <v>245</v>
      </c>
      <c r="D25" s="18">
        <v>121.43</v>
      </c>
      <c r="E25" s="156">
        <v>6895.8</v>
      </c>
      <c r="F25" s="16">
        <v>837357</v>
      </c>
      <c r="G25" s="156">
        <v>6891.96</v>
      </c>
      <c r="H25" s="16">
        <v>40263313</v>
      </c>
    </row>
    <row r="26" spans="2:8" x14ac:dyDescent="0.2">
      <c r="B26" s="220" t="s">
        <v>249</v>
      </c>
      <c r="C26" s="178" t="s">
        <v>245</v>
      </c>
      <c r="D26" s="18">
        <v>9683.08</v>
      </c>
      <c r="E26" s="156">
        <v>6895.8</v>
      </c>
      <c r="F26" s="16">
        <v>66772583</v>
      </c>
      <c r="G26" s="156">
        <v>6891.96</v>
      </c>
      <c r="H26" s="16">
        <v>10135661</v>
      </c>
    </row>
    <row r="27" spans="2:8" x14ac:dyDescent="0.2">
      <c r="B27" s="220" t="s">
        <v>705</v>
      </c>
      <c r="C27" s="178" t="s">
        <v>245</v>
      </c>
      <c r="D27" s="18">
        <v>1090.08</v>
      </c>
      <c r="E27" s="156">
        <f>+E25</f>
        <v>6895.8</v>
      </c>
      <c r="F27" s="16">
        <f>D27*E27</f>
        <v>7516973.6639999999</v>
      </c>
      <c r="G27" s="156">
        <v>6442.33</v>
      </c>
      <c r="H27" s="16">
        <v>0</v>
      </c>
    </row>
    <row r="28" spans="2:8" x14ac:dyDescent="0.2">
      <c r="B28" s="220" t="s">
        <v>706</v>
      </c>
      <c r="C28" s="178" t="s">
        <v>245</v>
      </c>
      <c r="D28" s="18">
        <v>0.16</v>
      </c>
      <c r="E28" s="156">
        <f>+E26</f>
        <v>6895.8</v>
      </c>
      <c r="F28" s="16">
        <f>D28*E28</f>
        <v>1103.328</v>
      </c>
      <c r="G28" s="156">
        <v>6442.33</v>
      </c>
      <c r="H28" s="16">
        <v>0</v>
      </c>
    </row>
    <row r="29" spans="2:8" x14ac:dyDescent="0.2">
      <c r="B29" s="220" t="s">
        <v>693</v>
      </c>
      <c r="C29" s="178" t="s">
        <v>245</v>
      </c>
      <c r="D29" s="18">
        <v>125</v>
      </c>
      <c r="E29" s="156">
        <v>6895.8</v>
      </c>
      <c r="F29" s="16">
        <f>D29*E29</f>
        <v>861975</v>
      </c>
      <c r="G29" s="156">
        <v>6442.33</v>
      </c>
      <c r="H29" s="16">
        <v>0</v>
      </c>
    </row>
    <row r="30" spans="2:8" ht="15" hidden="1" thickBot="1" x14ac:dyDescent="0.25">
      <c r="B30" s="220" t="e">
        <f>+'[1]Balance Gral.'!A57</f>
        <v>#REF!</v>
      </c>
      <c r="C30" s="178" t="s">
        <v>245</v>
      </c>
      <c r="D30" s="18" t="e">
        <f>+'[1]Balance Gral.'!B57</f>
        <v>#REF!</v>
      </c>
      <c r="E30" s="156" t="e">
        <f>+#REF!</f>
        <v>#REF!</v>
      </c>
      <c r="F30" s="16" t="e">
        <f>D30*E30</f>
        <v>#REF!</v>
      </c>
      <c r="G30" s="19"/>
      <c r="H30" s="16"/>
    </row>
    <row r="31" spans="2:8" x14ac:dyDescent="0.2">
      <c r="B31" s="341" t="s">
        <v>250</v>
      </c>
      <c r="C31" s="343"/>
      <c r="D31" s="252"/>
      <c r="E31" s="28"/>
      <c r="F31" s="82"/>
      <c r="G31" s="357"/>
      <c r="H31" s="82"/>
    </row>
    <row r="32" spans="2:8" x14ac:dyDescent="0.2">
      <c r="B32" s="220" t="s">
        <v>724</v>
      </c>
      <c r="C32" s="178" t="s">
        <v>245</v>
      </c>
      <c r="D32" s="18">
        <v>386686.56</v>
      </c>
      <c r="E32" s="156">
        <v>6895.8</v>
      </c>
      <c r="F32" s="16">
        <v>2666513180</v>
      </c>
      <c r="G32" s="156">
        <v>6891.96</v>
      </c>
      <c r="H32" s="16">
        <v>3127219131</v>
      </c>
    </row>
    <row r="33" spans="2:8" x14ac:dyDescent="0.2">
      <c r="B33" s="220" t="s">
        <v>725</v>
      </c>
      <c r="C33" s="178" t="s">
        <v>245</v>
      </c>
      <c r="D33" s="18">
        <v>34315.769999999997</v>
      </c>
      <c r="E33" s="156">
        <v>6895.8</v>
      </c>
      <c r="F33" s="16">
        <v>236634687</v>
      </c>
      <c r="G33" s="156">
        <v>6891.96</v>
      </c>
      <c r="H33" s="16">
        <v>888197692</v>
      </c>
    </row>
    <row r="34" spans="2:8" x14ac:dyDescent="0.2">
      <c r="B34" s="220" t="s">
        <v>726</v>
      </c>
      <c r="C34" s="178" t="s">
        <v>245</v>
      </c>
      <c r="D34" s="18">
        <v>66104.59</v>
      </c>
      <c r="E34" s="156">
        <v>6895.8</v>
      </c>
      <c r="F34" s="16">
        <v>455844032</v>
      </c>
      <c r="G34" s="156">
        <v>6891.96</v>
      </c>
      <c r="H34" s="16"/>
    </row>
    <row r="35" spans="2:8" x14ac:dyDescent="0.2">
      <c r="B35" s="220" t="s">
        <v>727</v>
      </c>
      <c r="C35" s="178" t="s">
        <v>245</v>
      </c>
      <c r="D35" s="18">
        <v>1133532.54</v>
      </c>
      <c r="E35" s="156">
        <v>6895.8</v>
      </c>
      <c r="F35" s="16">
        <v>7816613689</v>
      </c>
      <c r="G35" s="156">
        <v>6891.96</v>
      </c>
      <c r="H35" s="16"/>
    </row>
    <row r="36" spans="2:8" x14ac:dyDescent="0.2">
      <c r="B36" s="220" t="s">
        <v>691</v>
      </c>
      <c r="C36" s="178" t="s">
        <v>245</v>
      </c>
      <c r="D36" s="18">
        <v>456000</v>
      </c>
      <c r="E36" s="156">
        <v>6895.8</v>
      </c>
      <c r="F36" s="16">
        <v>3144484800</v>
      </c>
      <c r="G36" s="156">
        <v>6891.96</v>
      </c>
      <c r="H36" s="16"/>
    </row>
    <row r="37" spans="2:8" x14ac:dyDescent="0.2">
      <c r="B37" s="222" t="s">
        <v>251</v>
      </c>
      <c r="C37" s="342" t="s">
        <v>245</v>
      </c>
      <c r="D37" s="330">
        <v>0</v>
      </c>
      <c r="E37" s="356">
        <v>6895.8</v>
      </c>
      <c r="F37" s="83">
        <v>0</v>
      </c>
      <c r="G37" s="356">
        <v>6891.96</v>
      </c>
      <c r="H37" s="83">
        <v>68240604</v>
      </c>
    </row>
    <row r="38" spans="2:8" ht="15" hidden="1" thickBot="1" x14ac:dyDescent="0.25">
      <c r="B38" s="220" t="str">
        <f>'[1]Balance Gral.'!A63</f>
        <v>OPPY OPERADOR PARAGUAY S.A.E</v>
      </c>
      <c r="C38" s="178" t="s">
        <v>245</v>
      </c>
      <c r="D38" s="18">
        <f>'[1]Balance Gral.'!B63</f>
        <v>408374</v>
      </c>
      <c r="E38" s="156">
        <f>E25</f>
        <v>6895.8</v>
      </c>
      <c r="F38" s="16">
        <f t="shared" ref="F38:F40" si="0">D38*E38</f>
        <v>2816065429.2000003</v>
      </c>
      <c r="G38" s="156">
        <v>5960.14</v>
      </c>
      <c r="H38" s="16">
        <v>0</v>
      </c>
    </row>
    <row r="39" spans="2:8" ht="15" hidden="1" thickBot="1" x14ac:dyDescent="0.25">
      <c r="B39" s="220" t="str">
        <f>+'[1]Balance Gral.'!A63</f>
        <v>OPPY OPERADOR PARAGUAY S.A.E</v>
      </c>
      <c r="C39" s="178" t="s">
        <v>245</v>
      </c>
      <c r="D39" s="18">
        <f>+'[1]Balance Gral.'!B63</f>
        <v>408374</v>
      </c>
      <c r="E39" s="156">
        <f>E26</f>
        <v>6895.8</v>
      </c>
      <c r="F39" s="16">
        <f t="shared" si="0"/>
        <v>2816065429.2000003</v>
      </c>
      <c r="G39" s="156">
        <v>5960.14</v>
      </c>
      <c r="H39" s="16"/>
    </row>
    <row r="40" spans="2:8" ht="15" hidden="1" thickBot="1" x14ac:dyDescent="0.25">
      <c r="B40" s="220" t="str">
        <f>+'[1]Balance Gral.'!A65</f>
        <v>Rieder BONO</v>
      </c>
      <c r="C40" s="178" t="s">
        <v>245</v>
      </c>
      <c r="D40" s="18">
        <f>+'[1]Balance Gral.'!B65</f>
        <v>110236.92</v>
      </c>
      <c r="E40" s="156" t="e">
        <f>#REF!</f>
        <v>#REF!</v>
      </c>
      <c r="F40" s="16" t="e">
        <f t="shared" si="0"/>
        <v>#REF!</v>
      </c>
      <c r="G40" s="156">
        <v>5960.14</v>
      </c>
      <c r="H40" s="16">
        <v>0</v>
      </c>
    </row>
    <row r="41" spans="2:8" x14ac:dyDescent="0.2">
      <c r="B41" s="341" t="s">
        <v>252</v>
      </c>
      <c r="C41" s="343"/>
      <c r="D41" s="252"/>
      <c r="E41" s="28"/>
      <c r="F41" s="82"/>
      <c r="G41" s="357"/>
      <c r="H41" s="82"/>
    </row>
    <row r="42" spans="2:8" x14ac:dyDescent="0.2">
      <c r="B42" s="220" t="s">
        <v>729</v>
      </c>
      <c r="C42" s="178" t="s">
        <v>245</v>
      </c>
      <c r="D42" s="18">
        <v>60616.13</v>
      </c>
      <c r="E42" s="156">
        <v>6895.8</v>
      </c>
      <c r="F42" s="16">
        <v>417996709</v>
      </c>
      <c r="G42" s="156">
        <v>6891.96</v>
      </c>
      <c r="H42" s="16">
        <v>149040978</v>
      </c>
    </row>
    <row r="43" spans="2:8" x14ac:dyDescent="0.2">
      <c r="B43" s="220" t="s">
        <v>730</v>
      </c>
      <c r="C43" s="178" t="s">
        <v>245</v>
      </c>
      <c r="D43" s="18">
        <v>0</v>
      </c>
      <c r="E43" s="156">
        <v>6895.8</v>
      </c>
      <c r="F43" s="16">
        <v>0</v>
      </c>
      <c r="G43" s="156">
        <v>6891.96</v>
      </c>
      <c r="H43" s="16">
        <v>0</v>
      </c>
    </row>
    <row r="44" spans="2:8" x14ac:dyDescent="0.2">
      <c r="B44" s="220" t="s">
        <v>731</v>
      </c>
      <c r="C44" s="178" t="s">
        <v>245</v>
      </c>
      <c r="D44" s="18">
        <v>625163.67000000004</v>
      </c>
      <c r="E44" s="156">
        <v>6895.8</v>
      </c>
      <c r="F44" s="16">
        <v>4311003637</v>
      </c>
      <c r="G44" s="156">
        <v>6891.96</v>
      </c>
      <c r="H44" s="16">
        <v>4099926381</v>
      </c>
    </row>
    <row r="45" spans="2:8" x14ac:dyDescent="0.2">
      <c r="B45" s="298" t="s">
        <v>728</v>
      </c>
      <c r="C45" s="178"/>
      <c r="D45" s="18">
        <v>0</v>
      </c>
      <c r="E45" s="156">
        <v>6895.8</v>
      </c>
      <c r="F45" s="16"/>
      <c r="G45" s="156">
        <v>6891.96</v>
      </c>
      <c r="H45" s="16"/>
    </row>
    <row r="46" spans="2:8" x14ac:dyDescent="0.2">
      <c r="B46" s="199" t="s">
        <v>732</v>
      </c>
      <c r="C46" s="178" t="s">
        <v>245</v>
      </c>
      <c r="D46" s="18">
        <v>5058.74</v>
      </c>
      <c r="E46" s="156">
        <v>6895.8</v>
      </c>
      <c r="F46" s="16">
        <v>34884059</v>
      </c>
      <c r="G46" s="156">
        <v>6891.96</v>
      </c>
      <c r="H46" s="16">
        <v>0</v>
      </c>
    </row>
    <row r="47" spans="2:8" x14ac:dyDescent="0.2">
      <c r="B47" s="199" t="s">
        <v>593</v>
      </c>
      <c r="C47" s="178" t="s">
        <v>245</v>
      </c>
      <c r="D47" s="18">
        <v>10228.15</v>
      </c>
      <c r="E47" s="156">
        <v>6895.8</v>
      </c>
      <c r="F47" s="16">
        <v>68876158</v>
      </c>
      <c r="G47" s="156">
        <v>6891.96</v>
      </c>
      <c r="H47" s="16"/>
    </row>
    <row r="48" spans="2:8" x14ac:dyDescent="0.2">
      <c r="B48" s="299" t="s">
        <v>733</v>
      </c>
      <c r="C48" s="178" t="s">
        <v>245</v>
      </c>
      <c r="D48" s="330">
        <v>138284.73000000001</v>
      </c>
      <c r="E48" s="356">
        <v>6895.8</v>
      </c>
      <c r="F48" s="83">
        <v>953583841</v>
      </c>
      <c r="G48" s="330">
        <v>6891.96</v>
      </c>
      <c r="H48" s="358">
        <v>138431840</v>
      </c>
    </row>
    <row r="49" spans="2:8" x14ac:dyDescent="0.2">
      <c r="B49" s="346" t="s">
        <v>254</v>
      </c>
      <c r="C49" s="338"/>
      <c r="D49" s="359"/>
      <c r="E49" s="348"/>
      <c r="F49" s="359"/>
      <c r="G49" s="359"/>
      <c r="H49" s="360"/>
    </row>
    <row r="50" spans="2:8" x14ac:dyDescent="0.2">
      <c r="B50" s="147" t="s">
        <v>729</v>
      </c>
      <c r="C50" s="343" t="s">
        <v>245</v>
      </c>
      <c r="D50" s="350">
        <v>0</v>
      </c>
      <c r="E50" s="361">
        <v>6895.8</v>
      </c>
      <c r="F50" s="82">
        <v>0</v>
      </c>
      <c r="G50" s="361">
        <v>6891.96</v>
      </c>
      <c r="H50" s="82">
        <v>0</v>
      </c>
    </row>
    <row r="51" spans="2:8" x14ac:dyDescent="0.2">
      <c r="B51" s="354" t="s">
        <v>728</v>
      </c>
      <c r="C51" s="155"/>
      <c r="D51" s="362"/>
      <c r="E51" s="362"/>
      <c r="F51" s="16"/>
      <c r="G51" s="156">
        <v>6891.96</v>
      </c>
      <c r="H51" s="16"/>
    </row>
    <row r="52" spans="2:8" x14ac:dyDescent="0.2">
      <c r="B52" s="76" t="s">
        <v>255</v>
      </c>
      <c r="C52" s="182" t="s">
        <v>245</v>
      </c>
      <c r="D52" s="362">
        <v>2200</v>
      </c>
      <c r="E52" s="156">
        <v>6895.8</v>
      </c>
      <c r="F52" s="16">
        <v>15170761</v>
      </c>
      <c r="G52" s="156">
        <v>6891.96</v>
      </c>
      <c r="H52" s="16">
        <v>15162311</v>
      </c>
    </row>
    <row r="53" spans="2:8" x14ac:dyDescent="0.2">
      <c r="B53" s="76" t="s">
        <v>723</v>
      </c>
      <c r="C53" s="182" t="s">
        <v>245</v>
      </c>
      <c r="D53" s="362">
        <v>2500</v>
      </c>
      <c r="E53" s="156">
        <v>6895.8</v>
      </c>
      <c r="F53" s="16">
        <v>17239500</v>
      </c>
      <c r="G53" s="156">
        <v>6891.96</v>
      </c>
      <c r="H53" s="16">
        <v>20794766</v>
      </c>
    </row>
    <row r="54" spans="2:8" x14ac:dyDescent="0.2">
      <c r="B54" s="76" t="s">
        <v>732</v>
      </c>
      <c r="C54" s="182" t="s">
        <v>245</v>
      </c>
      <c r="D54" s="362">
        <v>611.51</v>
      </c>
      <c r="E54" s="156">
        <v>6895.8</v>
      </c>
      <c r="F54" s="16">
        <v>4216851</v>
      </c>
      <c r="G54" s="156">
        <v>6891.96</v>
      </c>
      <c r="H54" s="16">
        <v>73944597</v>
      </c>
    </row>
    <row r="55" spans="2:8" x14ac:dyDescent="0.2">
      <c r="B55" s="353" t="s">
        <v>256</v>
      </c>
      <c r="C55" s="155"/>
      <c r="D55" s="362"/>
      <c r="E55" s="362"/>
      <c r="F55" s="16"/>
      <c r="G55" s="156">
        <v>6891.96</v>
      </c>
      <c r="H55" s="16"/>
    </row>
    <row r="56" spans="2:8" x14ac:dyDescent="0.2">
      <c r="B56" s="24" t="s">
        <v>745</v>
      </c>
      <c r="C56" s="182" t="s">
        <v>245</v>
      </c>
      <c r="D56" s="351">
        <v>51245.43</v>
      </c>
      <c r="E56" s="356">
        <v>6895.8</v>
      </c>
      <c r="F56" s="83">
        <v>353378236</v>
      </c>
      <c r="G56" s="356">
        <v>6891.96</v>
      </c>
      <c r="H56" s="83">
        <v>353181454</v>
      </c>
    </row>
    <row r="57" spans="2:8" x14ac:dyDescent="0.2">
      <c r="B57" s="346" t="s">
        <v>257</v>
      </c>
      <c r="C57" s="338"/>
      <c r="D57" s="359"/>
      <c r="E57" s="348"/>
      <c r="F57" s="359"/>
      <c r="G57" s="359"/>
      <c r="H57" s="360"/>
    </row>
    <row r="58" spans="2:8" x14ac:dyDescent="0.2">
      <c r="B58" s="347" t="s">
        <v>65</v>
      </c>
      <c r="C58" s="182" t="s">
        <v>245</v>
      </c>
      <c r="D58" s="348">
        <v>6893.7</v>
      </c>
      <c r="E58" s="348">
        <v>6895.8</v>
      </c>
      <c r="F58" s="29">
        <v>47537561</v>
      </c>
      <c r="G58" s="348">
        <v>6891.96</v>
      </c>
      <c r="H58" s="29">
        <v>188495106</v>
      </c>
    </row>
    <row r="59" spans="2:8" x14ac:dyDescent="0.2">
      <c r="B59" s="346" t="s">
        <v>4</v>
      </c>
      <c r="C59" s="338"/>
      <c r="D59" s="359"/>
      <c r="E59" s="348"/>
      <c r="F59" s="359"/>
      <c r="G59" s="359"/>
      <c r="H59" s="360"/>
    </row>
    <row r="60" spans="2:8" x14ac:dyDescent="0.2">
      <c r="B60" s="346" t="s">
        <v>258</v>
      </c>
      <c r="C60" s="349"/>
      <c r="D60" s="348"/>
      <c r="E60" s="348"/>
      <c r="F60" s="359"/>
      <c r="G60" s="359"/>
      <c r="H60" s="360"/>
    </row>
    <row r="61" spans="2:8" hidden="1" x14ac:dyDescent="0.2">
      <c r="B61" s="220" t="str">
        <f>'[1]Balance Gral.'!A185</f>
        <v>Honorarios a Pagar usd</v>
      </c>
      <c r="C61" s="182" t="s">
        <v>245</v>
      </c>
      <c r="D61" s="156">
        <f>'[1]Balance Gral.'!B185</f>
        <v>3465</v>
      </c>
      <c r="E61" s="18">
        <f>'[1]Notas inicial'!D65</f>
        <v>6761.37</v>
      </c>
      <c r="F61" s="99">
        <f>'[1]Nota 5 a-e'!D65*'[1]Nota 5 a-e'!E65</f>
        <v>23428147.050000001</v>
      </c>
      <c r="G61" s="156">
        <v>5774.63</v>
      </c>
      <c r="H61" s="18">
        <v>0</v>
      </c>
    </row>
    <row r="62" spans="2:8" x14ac:dyDescent="0.2">
      <c r="B62" s="214" t="str">
        <f>'[1]Balance Gral.'!A194</f>
        <v>Alquileres a pagar</v>
      </c>
      <c r="C62" s="343" t="s">
        <v>245</v>
      </c>
      <c r="D62" s="36">
        <v>6238</v>
      </c>
      <c r="E62" s="350">
        <v>6918.66</v>
      </c>
      <c r="F62" s="363">
        <v>43158601</v>
      </c>
      <c r="G62" s="252">
        <v>6941.65</v>
      </c>
      <c r="H62" s="357">
        <v>99251712</v>
      </c>
    </row>
    <row r="63" spans="2:8" hidden="1" x14ac:dyDescent="0.2">
      <c r="B63" s="220" t="s">
        <v>734</v>
      </c>
      <c r="C63" s="182" t="s">
        <v>245</v>
      </c>
      <c r="D63" s="18">
        <f>'[1]Balance Gral.'!B189</f>
        <v>0</v>
      </c>
      <c r="E63" s="362">
        <f t="shared" ref="E63:E68" si="1">E62</f>
        <v>6918.66</v>
      </c>
      <c r="F63" s="99">
        <f t="shared" ref="F63" si="2">D63*E63</f>
        <v>0</v>
      </c>
      <c r="G63" s="18">
        <v>6941.65</v>
      </c>
      <c r="H63" s="113">
        <v>0</v>
      </c>
    </row>
    <row r="64" spans="2:8" x14ac:dyDescent="0.2">
      <c r="B64" s="220" t="s">
        <v>735</v>
      </c>
      <c r="C64" s="182" t="s">
        <v>245</v>
      </c>
      <c r="D64" s="18">
        <v>2124779.84</v>
      </c>
      <c r="E64" s="362">
        <f t="shared" si="1"/>
        <v>6918.66</v>
      </c>
      <c r="F64" s="99">
        <v>14700629289</v>
      </c>
      <c r="G64" s="18">
        <v>6941.65</v>
      </c>
      <c r="H64" s="113">
        <v>12049958728</v>
      </c>
    </row>
    <row r="65" spans="2:8" x14ac:dyDescent="0.2">
      <c r="B65" s="220" t="s">
        <v>736</v>
      </c>
      <c r="C65" s="182" t="s">
        <v>245</v>
      </c>
      <c r="D65" s="18">
        <v>219992.12</v>
      </c>
      <c r="E65" s="362">
        <f t="shared" si="1"/>
        <v>6918.66</v>
      </c>
      <c r="F65" s="99">
        <v>1522050680</v>
      </c>
      <c r="G65" s="18">
        <v>6941.65</v>
      </c>
      <c r="H65" s="113">
        <v>348514822</v>
      </c>
    </row>
    <row r="66" spans="2:8" x14ac:dyDescent="0.2">
      <c r="B66" s="220" t="s">
        <v>259</v>
      </c>
      <c r="C66" s="182" t="s">
        <v>245</v>
      </c>
      <c r="D66" s="18">
        <v>1760</v>
      </c>
      <c r="E66" s="362">
        <f t="shared" si="1"/>
        <v>6918.66</v>
      </c>
      <c r="F66" s="99">
        <v>12176842</v>
      </c>
      <c r="G66" s="18">
        <v>6941.65</v>
      </c>
      <c r="H66" s="113">
        <v>0</v>
      </c>
    </row>
    <row r="67" spans="2:8" x14ac:dyDescent="0.2">
      <c r="B67" s="220" t="s">
        <v>737</v>
      </c>
      <c r="C67" s="182" t="s">
        <v>245</v>
      </c>
      <c r="D67" s="18">
        <v>319</v>
      </c>
      <c r="E67" s="362">
        <f t="shared" si="1"/>
        <v>6918.66</v>
      </c>
      <c r="F67" s="99">
        <v>2207053</v>
      </c>
      <c r="G67" s="18">
        <v>6941.65</v>
      </c>
      <c r="H67" s="113">
        <v>2214386</v>
      </c>
    </row>
    <row r="68" spans="2:8" x14ac:dyDescent="0.2">
      <c r="B68" s="220" t="s">
        <v>738</v>
      </c>
      <c r="C68" s="182" t="s">
        <v>245</v>
      </c>
      <c r="D68" s="18">
        <v>0</v>
      </c>
      <c r="E68" s="362">
        <f t="shared" si="1"/>
        <v>6918.66</v>
      </c>
      <c r="F68" s="99">
        <v>0</v>
      </c>
      <c r="G68" s="18">
        <v>6941.65</v>
      </c>
      <c r="H68" s="113">
        <v>0</v>
      </c>
    </row>
    <row r="69" spans="2:8" ht="12.75" customHeight="1" x14ac:dyDescent="0.2">
      <c r="B69" s="220" t="s">
        <v>261</v>
      </c>
      <c r="C69" s="182" t="s">
        <v>245</v>
      </c>
      <c r="D69" s="18"/>
      <c r="E69" s="362">
        <v>0</v>
      </c>
      <c r="F69" s="99">
        <v>0</v>
      </c>
      <c r="G69" s="18">
        <v>0</v>
      </c>
      <c r="H69" s="113">
        <v>0</v>
      </c>
    </row>
    <row r="70" spans="2:8" x14ac:dyDescent="0.2">
      <c r="B70" s="220" t="s">
        <v>739</v>
      </c>
      <c r="C70" s="182" t="s">
        <v>245</v>
      </c>
      <c r="D70" s="18">
        <v>0</v>
      </c>
      <c r="E70" s="362">
        <f>E68</f>
        <v>6918.66</v>
      </c>
      <c r="F70" s="99">
        <v>0</v>
      </c>
      <c r="G70" s="18">
        <v>6941.65</v>
      </c>
      <c r="H70" s="113">
        <v>-60390764</v>
      </c>
    </row>
    <row r="71" spans="2:8" x14ac:dyDescent="0.2">
      <c r="B71" s="220" t="s">
        <v>262</v>
      </c>
      <c r="C71" s="182" t="s">
        <v>245</v>
      </c>
      <c r="D71" s="18">
        <v>7189.89</v>
      </c>
      <c r="E71" s="362">
        <v>6918.66</v>
      </c>
      <c r="F71" s="99">
        <v>49744404</v>
      </c>
      <c r="G71" s="18">
        <v>6941.65</v>
      </c>
      <c r="H71" s="113">
        <v>2916498580</v>
      </c>
    </row>
    <row r="72" spans="2:8" x14ac:dyDescent="0.2">
      <c r="B72" s="222" t="s">
        <v>263</v>
      </c>
      <c r="C72" s="345" t="s">
        <v>245</v>
      </c>
      <c r="D72" s="330">
        <v>0</v>
      </c>
      <c r="E72" s="351">
        <f>E70</f>
        <v>6918.66</v>
      </c>
      <c r="F72" s="364">
        <v>0</v>
      </c>
      <c r="G72" s="330">
        <v>6941.65</v>
      </c>
      <c r="H72" s="358">
        <v>0</v>
      </c>
    </row>
    <row r="73" spans="2:8" ht="12" customHeight="1" x14ac:dyDescent="0.2">
      <c r="B73" s="810" t="s">
        <v>264</v>
      </c>
      <c r="C73" s="188"/>
      <c r="D73" s="99"/>
      <c r="E73" s="156"/>
      <c r="F73" s="99"/>
      <c r="G73" s="99"/>
      <c r="H73" s="362"/>
    </row>
    <row r="74" spans="2:8" s="187" customFormat="1" x14ac:dyDescent="0.2">
      <c r="B74" s="810"/>
      <c r="C74" s="188"/>
      <c r="D74" s="99"/>
      <c r="E74" s="156"/>
      <c r="F74" s="99"/>
      <c r="G74" s="99"/>
      <c r="H74" s="362"/>
    </row>
    <row r="75" spans="2:8" s="188" customFormat="1" ht="16.5" customHeight="1" x14ac:dyDescent="0.2">
      <c r="B75" s="352" t="s">
        <v>260</v>
      </c>
      <c r="C75" s="189" t="s">
        <v>245</v>
      </c>
      <c r="D75" s="365"/>
      <c r="E75" s="337">
        <f>E69</f>
        <v>0</v>
      </c>
      <c r="F75" s="366">
        <v>0</v>
      </c>
      <c r="G75" s="367">
        <v>0</v>
      </c>
      <c r="H75" s="337">
        <v>0</v>
      </c>
    </row>
    <row r="76" spans="2:8" s="187" customFormat="1" x14ac:dyDescent="0.2">
      <c r="B76" s="158"/>
      <c r="H76" s="180"/>
    </row>
    <row r="77" spans="2:8" s="187" customFormat="1" x14ac:dyDescent="0.2">
      <c r="B77" s="811" t="s">
        <v>265</v>
      </c>
      <c r="C77" s="811"/>
      <c r="D77" s="811"/>
      <c r="H77" s="180"/>
    </row>
    <row r="79" spans="2:8" ht="15" hidden="1" thickBot="1" x14ac:dyDescent="0.25"/>
    <row r="80" spans="2:8" ht="25.5" customHeight="1" x14ac:dyDescent="0.2">
      <c r="B80" s="812" t="s">
        <v>228</v>
      </c>
      <c r="C80" s="813" t="s">
        <v>266</v>
      </c>
      <c r="D80" s="813" t="s">
        <v>267</v>
      </c>
      <c r="E80" s="813" t="s">
        <v>268</v>
      </c>
      <c r="F80" s="813" t="s">
        <v>269</v>
      </c>
    </row>
    <row r="81" spans="2:7" ht="25.5" customHeight="1" x14ac:dyDescent="0.2">
      <c r="B81" s="812"/>
      <c r="C81" s="813"/>
      <c r="D81" s="813"/>
      <c r="E81" s="813"/>
      <c r="F81" s="813"/>
    </row>
    <row r="82" spans="2:7" ht="28.5" x14ac:dyDescent="0.2">
      <c r="B82" s="211" t="s">
        <v>270</v>
      </c>
      <c r="C82" s="159">
        <v>6895.8</v>
      </c>
      <c r="D82" s="160">
        <v>-245808064</v>
      </c>
      <c r="E82" s="189">
        <v>6891.96</v>
      </c>
      <c r="F82" s="144">
        <v>485280178</v>
      </c>
    </row>
    <row r="83" spans="2:7" ht="28.5" x14ac:dyDescent="0.2">
      <c r="B83" s="211" t="s">
        <v>271</v>
      </c>
      <c r="C83" s="159">
        <v>6918.66</v>
      </c>
      <c r="D83" s="160">
        <v>-137842646</v>
      </c>
      <c r="E83" s="189">
        <v>6941.65</v>
      </c>
      <c r="F83" s="144">
        <v>358923637</v>
      </c>
      <c r="G83" s="27"/>
    </row>
    <row r="84" spans="2:7" ht="28.5" x14ac:dyDescent="0.2">
      <c r="B84" s="211" t="s">
        <v>272</v>
      </c>
      <c r="C84" s="159">
        <v>6895.8</v>
      </c>
      <c r="D84" s="160">
        <v>-24154147</v>
      </c>
      <c r="E84" s="189">
        <v>6891.96</v>
      </c>
      <c r="F84" s="144">
        <v>-329025511</v>
      </c>
    </row>
    <row r="85" spans="2:7" ht="28.5" x14ac:dyDescent="0.2">
      <c r="B85" s="211" t="s">
        <v>273</v>
      </c>
      <c r="C85" s="159">
        <v>6918.66</v>
      </c>
      <c r="D85" s="160">
        <v>-3895687</v>
      </c>
      <c r="E85" s="189">
        <v>6941.65</v>
      </c>
      <c r="F85" s="144">
        <v>-465213098</v>
      </c>
    </row>
    <row r="86" spans="2:7" ht="15" x14ac:dyDescent="0.25">
      <c r="B86" s="212" t="s">
        <v>274</v>
      </c>
      <c r="C86" s="213"/>
      <c r="D86" s="119">
        <v>-411700545</v>
      </c>
      <c r="E86" s="213"/>
      <c r="F86" s="119">
        <v>49965206</v>
      </c>
    </row>
    <row r="87" spans="2:7" hidden="1" x14ac:dyDescent="0.2">
      <c r="B87" s="190"/>
    </row>
    <row r="89" spans="2:7" hidden="1" x14ac:dyDescent="0.2"/>
    <row r="90" spans="2:7" ht="20.25" customHeight="1" x14ac:dyDescent="0.25">
      <c r="B90" s="223" t="s">
        <v>275</v>
      </c>
    </row>
    <row r="91" spans="2:7" x14ac:dyDescent="0.2">
      <c r="B91" s="27" t="s">
        <v>276</v>
      </c>
    </row>
    <row r="92" spans="2:7" x14ac:dyDescent="0.2">
      <c r="B92" s="162"/>
    </row>
    <row r="93" spans="2:7" x14ac:dyDescent="0.2">
      <c r="B93" s="214"/>
      <c r="C93" s="215"/>
      <c r="D93" s="215"/>
      <c r="E93" s="216" t="s">
        <v>277</v>
      </c>
      <c r="F93" s="217"/>
    </row>
    <row r="94" spans="2:7" ht="19.5" customHeight="1" x14ac:dyDescent="0.2">
      <c r="B94" s="218" t="s">
        <v>278</v>
      </c>
      <c r="C94" s="191"/>
      <c r="D94" s="115" t="s">
        <v>740</v>
      </c>
      <c r="E94" s="97" t="s">
        <v>279</v>
      </c>
      <c r="F94" s="219" t="s">
        <v>280</v>
      </c>
    </row>
    <row r="95" spans="2:7" x14ac:dyDescent="0.2">
      <c r="B95" s="220" t="s">
        <v>594</v>
      </c>
      <c r="C95" s="163"/>
      <c r="D95" s="252">
        <v>0</v>
      </c>
      <c r="E95" s="252">
        <v>0</v>
      </c>
      <c r="F95" s="82">
        <v>0</v>
      </c>
    </row>
    <row r="96" spans="2:7" x14ac:dyDescent="0.2">
      <c r="B96" s="220" t="s">
        <v>244</v>
      </c>
      <c r="C96" s="163"/>
      <c r="D96" s="18">
        <v>0</v>
      </c>
      <c r="E96" s="18">
        <v>0</v>
      </c>
      <c r="F96" s="16">
        <v>3300000</v>
      </c>
      <c r="G96" s="138"/>
    </row>
    <row r="97" spans="2:7" x14ac:dyDescent="0.2">
      <c r="B97" s="220" t="s">
        <v>281</v>
      </c>
      <c r="C97" s="163"/>
      <c r="D97" s="18">
        <v>0</v>
      </c>
      <c r="E97" s="18">
        <v>0</v>
      </c>
      <c r="F97" s="16">
        <v>0</v>
      </c>
      <c r="G97" s="138"/>
    </row>
    <row r="98" spans="2:7" x14ac:dyDescent="0.2">
      <c r="B98" s="220" t="s">
        <v>282</v>
      </c>
      <c r="C98" s="163"/>
      <c r="D98" s="18">
        <v>0</v>
      </c>
      <c r="E98" s="18">
        <v>0</v>
      </c>
      <c r="F98" s="16">
        <v>0</v>
      </c>
      <c r="G98" s="138"/>
    </row>
    <row r="99" spans="2:7" x14ac:dyDescent="0.2">
      <c r="B99" s="220" t="s">
        <v>283</v>
      </c>
      <c r="C99" s="163"/>
      <c r="D99" s="18">
        <v>0</v>
      </c>
      <c r="E99" s="18">
        <v>79048</v>
      </c>
      <c r="F99" s="221">
        <v>500000</v>
      </c>
      <c r="G99" s="138"/>
    </row>
    <row r="100" spans="2:7" x14ac:dyDescent="0.2">
      <c r="B100" s="220" t="s">
        <v>595</v>
      </c>
      <c r="C100" s="180"/>
      <c r="D100" s="18">
        <v>0</v>
      </c>
      <c r="E100" s="18">
        <v>1807110</v>
      </c>
      <c r="F100" s="221">
        <v>1807110</v>
      </c>
      <c r="G100" s="138"/>
    </row>
    <row r="101" spans="2:7" x14ac:dyDescent="0.2">
      <c r="B101" s="220" t="s">
        <v>596</v>
      </c>
      <c r="C101" s="163"/>
      <c r="D101" s="18">
        <v>0</v>
      </c>
      <c r="E101" s="18">
        <v>4405208</v>
      </c>
      <c r="F101" s="221">
        <v>4405208</v>
      </c>
      <c r="G101" s="138"/>
    </row>
    <row r="102" spans="2:7" x14ac:dyDescent="0.2">
      <c r="B102" s="220" t="s">
        <v>597</v>
      </c>
      <c r="C102" s="163"/>
      <c r="D102" s="18">
        <v>0</v>
      </c>
      <c r="E102" s="18">
        <v>6127447</v>
      </c>
      <c r="F102" s="221">
        <v>6292447</v>
      </c>
      <c r="G102" s="138"/>
    </row>
    <row r="103" spans="2:7" x14ac:dyDescent="0.2">
      <c r="B103" s="220" t="s">
        <v>598</v>
      </c>
      <c r="C103" s="163"/>
      <c r="D103" s="18">
        <v>0</v>
      </c>
      <c r="E103" s="18">
        <v>28014267</v>
      </c>
      <c r="F103" s="221">
        <v>24064878</v>
      </c>
      <c r="G103" s="138"/>
    </row>
    <row r="104" spans="2:7" x14ac:dyDescent="0.2">
      <c r="B104" s="220" t="s">
        <v>599</v>
      </c>
      <c r="C104" s="180"/>
      <c r="D104" s="18">
        <v>0</v>
      </c>
      <c r="E104" s="18">
        <v>5663782</v>
      </c>
      <c r="F104" s="221">
        <v>8414</v>
      </c>
      <c r="G104" s="138"/>
    </row>
    <row r="105" spans="2:7" x14ac:dyDescent="0.2">
      <c r="B105" s="220" t="s">
        <v>600</v>
      </c>
      <c r="C105" s="180"/>
      <c r="D105" s="18">
        <v>0</v>
      </c>
      <c r="E105" s="18">
        <v>188727</v>
      </c>
      <c r="F105" s="221">
        <v>36710959</v>
      </c>
      <c r="G105" s="138"/>
    </row>
    <row r="106" spans="2:7" x14ac:dyDescent="0.2">
      <c r="B106" s="220" t="s">
        <v>601</v>
      </c>
      <c r="C106" s="180"/>
      <c r="D106" s="18">
        <v>0</v>
      </c>
      <c r="E106" s="18">
        <v>6886059</v>
      </c>
      <c r="F106" s="221">
        <v>7051064</v>
      </c>
      <c r="G106" s="138"/>
    </row>
    <row r="107" spans="2:7" x14ac:dyDescent="0.2">
      <c r="B107" s="220" t="s">
        <v>602</v>
      </c>
      <c r="C107" s="180"/>
      <c r="D107" s="18">
        <v>0</v>
      </c>
      <c r="E107" s="18">
        <v>1822870</v>
      </c>
      <c r="F107" s="221">
        <v>7000000</v>
      </c>
      <c r="G107" s="138"/>
    </row>
    <row r="108" spans="2:7" x14ac:dyDescent="0.2">
      <c r="B108" s="220" t="s">
        <v>603</v>
      </c>
      <c r="C108" s="180"/>
      <c r="D108" s="18">
        <v>0</v>
      </c>
      <c r="E108" s="18">
        <v>3031391</v>
      </c>
      <c r="F108" s="221">
        <v>3031391</v>
      </c>
      <c r="G108" s="138"/>
    </row>
    <row r="109" spans="2:7" x14ac:dyDescent="0.2">
      <c r="B109" s="220" t="s">
        <v>604</v>
      </c>
      <c r="C109" s="180"/>
      <c r="D109" s="18">
        <v>0</v>
      </c>
      <c r="E109" s="18">
        <v>30522039</v>
      </c>
      <c r="F109" s="221">
        <v>10699328</v>
      </c>
      <c r="G109" s="138"/>
    </row>
    <row r="110" spans="2:7" x14ac:dyDescent="0.2">
      <c r="B110" s="220" t="s">
        <v>605</v>
      </c>
      <c r="C110" s="180"/>
      <c r="D110" s="18">
        <v>0</v>
      </c>
      <c r="E110" s="18">
        <v>12458438</v>
      </c>
      <c r="F110" s="221">
        <v>810332361</v>
      </c>
      <c r="G110" s="138"/>
    </row>
    <row r="111" spans="2:7" x14ac:dyDescent="0.2">
      <c r="B111" s="220" t="s">
        <v>606</v>
      </c>
      <c r="C111" s="180"/>
      <c r="D111" s="18">
        <v>0</v>
      </c>
      <c r="E111" s="18">
        <v>1011723119</v>
      </c>
      <c r="F111" s="221">
        <v>1940627622</v>
      </c>
      <c r="G111" s="138"/>
    </row>
    <row r="112" spans="2:7" x14ac:dyDescent="0.2">
      <c r="B112" s="220" t="s">
        <v>607</v>
      </c>
      <c r="C112" s="180"/>
      <c r="D112" s="18">
        <v>0</v>
      </c>
      <c r="E112" s="18">
        <v>5000000</v>
      </c>
      <c r="F112" s="221">
        <v>5000000</v>
      </c>
      <c r="G112" s="138"/>
    </row>
    <row r="113" spans="2:7" x14ac:dyDescent="0.2">
      <c r="B113" s="220" t="s">
        <v>514</v>
      </c>
      <c r="C113" s="180"/>
      <c r="D113" s="18">
        <v>0</v>
      </c>
      <c r="E113" s="18">
        <v>630870</v>
      </c>
      <c r="F113" s="221">
        <v>5952232</v>
      </c>
      <c r="G113" s="138"/>
    </row>
    <row r="114" spans="2:7" x14ac:dyDescent="0.2">
      <c r="B114" s="220" t="str">
        <f>+'[1]Balance Gral.'!A31</f>
        <v>CEFISA GS</v>
      </c>
      <c r="C114" s="180"/>
      <c r="D114" s="18">
        <v>0</v>
      </c>
      <c r="E114" s="18">
        <v>570000</v>
      </c>
      <c r="F114" s="221">
        <v>616</v>
      </c>
      <c r="G114" s="138"/>
    </row>
    <row r="115" spans="2:7" x14ac:dyDescent="0.2">
      <c r="B115" s="220" t="s">
        <v>505</v>
      </c>
      <c r="C115" s="180"/>
      <c r="D115" s="18">
        <v>1918.31</v>
      </c>
      <c r="E115" s="18">
        <v>13228282.1</v>
      </c>
      <c r="F115" s="221">
        <v>11441274</v>
      </c>
      <c r="G115" s="138"/>
    </row>
    <row r="116" spans="2:7" x14ac:dyDescent="0.2">
      <c r="B116" s="220" t="s">
        <v>506</v>
      </c>
      <c r="C116" s="180"/>
      <c r="D116" s="18">
        <v>4661.82</v>
      </c>
      <c r="E116" s="18">
        <v>32146978.359999999</v>
      </c>
      <c r="F116" s="221">
        <v>44432259</v>
      </c>
      <c r="G116" s="138"/>
    </row>
    <row r="117" spans="2:7" x14ac:dyDescent="0.2">
      <c r="B117" s="220" t="s">
        <v>507</v>
      </c>
      <c r="C117" s="180"/>
      <c r="D117" s="18">
        <v>575.54</v>
      </c>
      <c r="E117" s="18">
        <v>3968808.73</v>
      </c>
      <c r="F117" s="221">
        <v>1643595</v>
      </c>
      <c r="G117" s="138"/>
    </row>
    <row r="118" spans="2:7" x14ac:dyDescent="0.2">
      <c r="B118" s="220" t="s">
        <v>508</v>
      </c>
      <c r="C118" s="180"/>
      <c r="D118" s="18">
        <v>1090.08</v>
      </c>
      <c r="E118" s="18">
        <v>7516973.6600000001</v>
      </c>
      <c r="F118" s="221">
        <v>8001841</v>
      </c>
      <c r="G118" s="138"/>
    </row>
    <row r="119" spans="2:7" x14ac:dyDescent="0.2">
      <c r="B119" s="220" t="s">
        <v>509</v>
      </c>
      <c r="C119" s="180"/>
      <c r="D119" s="18">
        <v>203.25</v>
      </c>
      <c r="E119" s="18">
        <v>1401571.35</v>
      </c>
      <c r="F119" s="221">
        <v>51386867</v>
      </c>
      <c r="G119" s="138"/>
    </row>
    <row r="120" spans="2:7" x14ac:dyDescent="0.2">
      <c r="B120" s="220" t="s">
        <v>510</v>
      </c>
      <c r="C120" s="180"/>
      <c r="D120" s="18">
        <v>739.1</v>
      </c>
      <c r="E120" s="18">
        <v>5096685.78</v>
      </c>
      <c r="F120" s="221">
        <v>1337798</v>
      </c>
      <c r="G120" s="138"/>
    </row>
    <row r="121" spans="2:7" x14ac:dyDescent="0.2">
      <c r="B121" s="220" t="s">
        <v>511</v>
      </c>
      <c r="C121" s="180"/>
      <c r="D121" s="18">
        <v>2038.32</v>
      </c>
      <c r="E121" s="18">
        <v>14055847.060000001</v>
      </c>
      <c r="F121" s="221">
        <v>18147220</v>
      </c>
      <c r="G121" s="138"/>
    </row>
    <row r="122" spans="2:7" x14ac:dyDescent="0.2">
      <c r="B122" s="220" t="s">
        <v>512</v>
      </c>
      <c r="C122" s="180"/>
      <c r="D122" s="18">
        <v>0.16</v>
      </c>
      <c r="E122" s="18">
        <v>1103.33</v>
      </c>
      <c r="F122" s="221">
        <v>1103</v>
      </c>
      <c r="G122" s="138"/>
    </row>
    <row r="123" spans="2:7" x14ac:dyDescent="0.2">
      <c r="B123" s="220" t="s">
        <v>692</v>
      </c>
      <c r="C123" s="180"/>
      <c r="D123" s="18">
        <v>9167.11</v>
      </c>
      <c r="E123" s="18">
        <v>63214557.140000001</v>
      </c>
      <c r="F123" s="221">
        <v>0</v>
      </c>
      <c r="G123" s="138"/>
    </row>
    <row r="124" spans="2:7" x14ac:dyDescent="0.2">
      <c r="B124" s="220" t="s">
        <v>681</v>
      </c>
      <c r="C124" s="180"/>
      <c r="D124" s="18">
        <v>38629.25</v>
      </c>
      <c r="E124" s="18">
        <v>266379581.15000001</v>
      </c>
      <c r="F124" s="221">
        <v>4636134378</v>
      </c>
      <c r="G124" s="138"/>
    </row>
    <row r="125" spans="2:7" x14ac:dyDescent="0.2">
      <c r="B125" s="220" t="s">
        <v>246</v>
      </c>
      <c r="C125" s="180"/>
      <c r="D125" s="18">
        <v>52.27</v>
      </c>
      <c r="E125" s="18">
        <v>360443.47</v>
      </c>
      <c r="F125" s="221">
        <v>360243</v>
      </c>
      <c r="G125" s="138"/>
    </row>
    <row r="126" spans="2:7" x14ac:dyDescent="0.2">
      <c r="B126" s="220" t="s">
        <v>246</v>
      </c>
      <c r="C126" s="180"/>
      <c r="D126" s="18">
        <v>4464.1099999999997</v>
      </c>
      <c r="E126" s="18">
        <v>30783609.739999998</v>
      </c>
      <c r="F126" s="221">
        <v>30766468</v>
      </c>
      <c r="G126" s="138"/>
    </row>
    <row r="127" spans="2:7" x14ac:dyDescent="0.2">
      <c r="B127" s="220" t="s">
        <v>247</v>
      </c>
      <c r="C127" s="180"/>
      <c r="D127" s="18">
        <v>2372.0100000000002</v>
      </c>
      <c r="E127" s="18">
        <v>16356906.560000001</v>
      </c>
      <c r="F127" s="221">
        <v>7029317</v>
      </c>
      <c r="G127" s="138"/>
    </row>
    <row r="128" spans="2:7" x14ac:dyDescent="0.2">
      <c r="B128" s="220" t="s">
        <v>743</v>
      </c>
      <c r="C128" s="180"/>
      <c r="D128" s="18">
        <v>976.44</v>
      </c>
      <c r="E128" s="18">
        <v>6733334.9500000002</v>
      </c>
      <c r="F128" s="221">
        <v>40263313</v>
      </c>
      <c r="G128" s="138"/>
    </row>
    <row r="129" spans="2:8" x14ac:dyDescent="0.2">
      <c r="B129" s="220" t="s">
        <v>248</v>
      </c>
      <c r="C129" s="180"/>
      <c r="D129" s="18">
        <v>121.43</v>
      </c>
      <c r="E129" s="18">
        <v>837356.99</v>
      </c>
      <c r="F129" s="221">
        <v>10135661</v>
      </c>
      <c r="G129" s="138"/>
    </row>
    <row r="130" spans="2:8" x14ac:dyDescent="0.2">
      <c r="B130" s="220" t="s">
        <v>249</v>
      </c>
      <c r="C130" s="180"/>
      <c r="D130" s="18">
        <v>9683.08</v>
      </c>
      <c r="E130" s="18">
        <v>66772583.060000002</v>
      </c>
      <c r="F130" s="221">
        <v>30191054</v>
      </c>
      <c r="G130" s="138"/>
    </row>
    <row r="131" spans="2:8" x14ac:dyDescent="0.2">
      <c r="B131" s="220" t="s">
        <v>646</v>
      </c>
      <c r="C131" s="180"/>
      <c r="D131" s="18">
        <v>0</v>
      </c>
      <c r="E131" s="18">
        <v>2909907</v>
      </c>
      <c r="F131" s="221">
        <v>0</v>
      </c>
      <c r="G131" s="138"/>
    </row>
    <row r="132" spans="2:8" x14ac:dyDescent="0.2">
      <c r="B132" s="220" t="s">
        <v>693</v>
      </c>
      <c r="C132" s="180"/>
      <c r="D132" s="18">
        <v>125</v>
      </c>
      <c r="E132" s="18">
        <v>861975</v>
      </c>
      <c r="F132" s="221">
        <v>0</v>
      </c>
      <c r="G132" s="138"/>
    </row>
    <row r="133" spans="2:8" x14ac:dyDescent="0.2">
      <c r="B133" s="220" t="s">
        <v>694</v>
      </c>
      <c r="C133" s="180"/>
      <c r="D133" s="18">
        <v>1212.9100000000001</v>
      </c>
      <c r="E133" s="18">
        <v>8363984.7800000003</v>
      </c>
      <c r="F133" s="221">
        <v>0</v>
      </c>
      <c r="G133" s="138"/>
    </row>
    <row r="134" spans="2:8" hidden="1" x14ac:dyDescent="0.2">
      <c r="B134" s="220" t="e">
        <f>+'[1]Balance Gral.'!A56</f>
        <v>#REF!</v>
      </c>
      <c r="C134" s="180"/>
      <c r="D134" s="179" t="e">
        <f>+'[1]Balance Gral.'!B56</f>
        <v>#REF!</v>
      </c>
      <c r="E134" s="179" t="e">
        <f>+'[1]Balance Gral.'!C56</f>
        <v>#REF!</v>
      </c>
      <c r="F134" s="221">
        <v>0</v>
      </c>
      <c r="G134" s="138"/>
    </row>
    <row r="135" spans="2:8" hidden="1" x14ac:dyDescent="0.2">
      <c r="B135" s="220" t="e">
        <f>+'[1]Balance Gral.'!A57</f>
        <v>#REF!</v>
      </c>
      <c r="C135" s="180"/>
      <c r="D135" s="179" t="e">
        <f>+'[1]Balance Gral.'!B57</f>
        <v>#REF!</v>
      </c>
      <c r="E135" s="179" t="e">
        <f>+'[1]Balance Gral.'!C57</f>
        <v>#REF!</v>
      </c>
      <c r="F135" s="221">
        <v>0</v>
      </c>
      <c r="G135" s="138"/>
      <c r="H135" s="164"/>
    </row>
    <row r="136" spans="2:8" ht="15" x14ac:dyDescent="0.25">
      <c r="B136" s="814" t="s">
        <v>284</v>
      </c>
      <c r="C136" s="815"/>
      <c r="D136" s="329">
        <v>78030.19</v>
      </c>
      <c r="E136" s="119">
        <v>1659920865</v>
      </c>
      <c r="F136" s="119">
        <v>7758056020</v>
      </c>
      <c r="G136" s="87"/>
      <c r="H136" s="194"/>
    </row>
    <row r="137" spans="2:8" ht="12.75" hidden="1" customHeight="1" x14ac:dyDescent="0.2">
      <c r="B137" s="161" t="s">
        <v>608</v>
      </c>
    </row>
    <row r="138" spans="2:8" ht="13.5" hidden="1" customHeight="1" x14ac:dyDescent="0.2">
      <c r="B138" s="162" t="s">
        <v>285</v>
      </c>
    </row>
    <row r="139" spans="2:8" ht="14.25" hidden="1" customHeight="1" x14ac:dyDescent="0.25">
      <c r="B139" s="798" t="s">
        <v>215</v>
      </c>
      <c r="C139" s="799"/>
      <c r="D139" s="799"/>
      <c r="E139" s="799"/>
      <c r="F139" s="799"/>
      <c r="G139" s="799"/>
      <c r="H139" s="799"/>
    </row>
    <row r="140" spans="2:8" ht="12.75" hidden="1" customHeight="1" thickBot="1" x14ac:dyDescent="0.25">
      <c r="B140" s="800" t="s">
        <v>286</v>
      </c>
      <c r="C140" s="801"/>
      <c r="D140" s="801"/>
      <c r="E140" s="801"/>
      <c r="F140" s="802"/>
      <c r="G140" s="166" t="s">
        <v>287</v>
      </c>
      <c r="H140" s="167"/>
    </row>
    <row r="141" spans="2:8" ht="12.75" hidden="1" customHeight="1" x14ac:dyDescent="0.2">
      <c r="B141" s="803"/>
      <c r="C141" s="804"/>
      <c r="D141" s="804"/>
      <c r="E141" s="804"/>
      <c r="F141" s="805"/>
      <c r="G141" s="168"/>
      <c r="H141" s="169" t="s">
        <v>609</v>
      </c>
    </row>
    <row r="142" spans="2:8" ht="25.5" hidden="1" customHeight="1" x14ac:dyDescent="0.2">
      <c r="B142" s="85" t="s">
        <v>288</v>
      </c>
      <c r="C142" s="195" t="s">
        <v>289</v>
      </c>
      <c r="D142" s="195" t="s">
        <v>290</v>
      </c>
      <c r="E142" s="195" t="s">
        <v>291</v>
      </c>
      <c r="F142" s="196" t="s">
        <v>292</v>
      </c>
      <c r="G142" s="197" t="s">
        <v>190</v>
      </c>
      <c r="H142" s="198" t="s">
        <v>293</v>
      </c>
    </row>
    <row r="143" spans="2:8" ht="12.75" hidden="1" customHeight="1" x14ac:dyDescent="0.2">
      <c r="B143" s="170" t="s">
        <v>294</v>
      </c>
      <c r="C143" s="187"/>
      <c r="D143" s="199"/>
      <c r="E143" s="199"/>
      <c r="F143" s="200"/>
      <c r="G143" s="199"/>
      <c r="H143" s="185"/>
    </row>
    <row r="144" spans="2:8" ht="12.75" hidden="1" customHeight="1" x14ac:dyDescent="0.2">
      <c r="B144" s="15" t="str">
        <f>'[1]Balance Gral.'!A62</f>
        <v>FNV Inversiones USD</v>
      </c>
      <c r="C144" s="100" t="s">
        <v>295</v>
      </c>
      <c r="D144" s="201">
        <v>1</v>
      </c>
      <c r="E144" s="171" t="s">
        <v>610</v>
      </c>
      <c r="F144" s="200">
        <v>294386391</v>
      </c>
      <c r="G144" s="200">
        <v>0</v>
      </c>
      <c r="H144" s="200">
        <v>0</v>
      </c>
    </row>
    <row r="145" spans="2:8" ht="12.75" hidden="1" customHeight="1" x14ac:dyDescent="0.2">
      <c r="B145" s="15" t="s">
        <v>741</v>
      </c>
      <c r="C145" s="100" t="s">
        <v>295</v>
      </c>
      <c r="D145" s="201">
        <v>1</v>
      </c>
      <c r="E145" s="171" t="s">
        <v>612</v>
      </c>
      <c r="F145" s="200">
        <v>85043836</v>
      </c>
      <c r="G145" s="200">
        <v>27568000000</v>
      </c>
      <c r="H145" s="200">
        <v>420229333</v>
      </c>
    </row>
    <row r="146" spans="2:8" ht="12.75" hidden="1" customHeight="1" x14ac:dyDescent="0.2">
      <c r="B146" s="15" t="s">
        <v>613</v>
      </c>
      <c r="C146" s="100" t="s">
        <v>295</v>
      </c>
      <c r="D146" s="201">
        <v>1</v>
      </c>
      <c r="E146" s="171" t="s">
        <v>614</v>
      </c>
      <c r="F146" s="200">
        <v>16801096</v>
      </c>
      <c r="G146" s="200">
        <v>11500000000</v>
      </c>
      <c r="H146" s="200">
        <v>1212896255</v>
      </c>
    </row>
    <row r="147" spans="2:8" ht="12.75" hidden="1" customHeight="1" x14ac:dyDescent="0.2">
      <c r="B147" s="15" t="s">
        <v>615</v>
      </c>
      <c r="C147" s="100" t="s">
        <v>295</v>
      </c>
      <c r="D147" s="201">
        <v>1</v>
      </c>
      <c r="E147" s="171" t="s">
        <v>616</v>
      </c>
      <c r="F147" s="200">
        <v>595409715</v>
      </c>
      <c r="G147" s="200"/>
      <c r="H147" s="200"/>
    </row>
    <row r="148" spans="2:8" ht="12.75" hidden="1" customHeight="1" x14ac:dyDescent="0.2">
      <c r="B148" s="15" t="s">
        <v>513</v>
      </c>
      <c r="C148" s="100" t="s">
        <v>295</v>
      </c>
      <c r="D148" s="201">
        <v>1</v>
      </c>
      <c r="E148" s="171" t="s">
        <v>617</v>
      </c>
      <c r="F148" s="200">
        <v>160835780</v>
      </c>
      <c r="G148" s="200">
        <v>55000000000</v>
      </c>
      <c r="H148" s="200">
        <v>18874352791</v>
      </c>
    </row>
    <row r="149" spans="2:8" ht="12.75" hidden="1" customHeight="1" x14ac:dyDescent="0.2">
      <c r="B149" s="15" t="s">
        <v>618</v>
      </c>
      <c r="C149" s="100" t="s">
        <v>296</v>
      </c>
      <c r="D149" s="201">
        <v>1</v>
      </c>
      <c r="E149" s="171" t="s">
        <v>468</v>
      </c>
      <c r="F149" s="200">
        <v>5000000000</v>
      </c>
      <c r="G149" s="200"/>
      <c r="H149" s="200"/>
    </row>
    <row r="150" spans="2:8" ht="12.75" hidden="1" customHeight="1" x14ac:dyDescent="0.2">
      <c r="B150" s="15" t="s">
        <v>619</v>
      </c>
      <c r="C150" s="100" t="s">
        <v>296</v>
      </c>
      <c r="D150" s="201">
        <v>1</v>
      </c>
      <c r="E150" s="171" t="s">
        <v>620</v>
      </c>
      <c r="F150" s="200">
        <v>102172603</v>
      </c>
      <c r="G150" s="200">
        <v>10000000000</v>
      </c>
      <c r="H150" s="200">
        <v>498471215</v>
      </c>
    </row>
    <row r="151" spans="2:8" ht="12.75" hidden="1" customHeight="1" x14ac:dyDescent="0.2">
      <c r="B151" s="15" t="s">
        <v>621</v>
      </c>
      <c r="C151" s="100" t="s">
        <v>295</v>
      </c>
      <c r="D151" s="201">
        <v>1</v>
      </c>
      <c r="E151" s="171" t="s">
        <v>622</v>
      </c>
      <c r="F151" s="200">
        <v>40917800</v>
      </c>
      <c r="G151" s="200"/>
      <c r="H151" s="200"/>
    </row>
    <row r="152" spans="2:8" ht="13.5" hidden="1" customHeight="1" x14ac:dyDescent="0.2">
      <c r="B152" s="15" t="s">
        <v>618</v>
      </c>
      <c r="C152" s="100" t="s">
        <v>296</v>
      </c>
      <c r="D152" s="201">
        <v>1</v>
      </c>
      <c r="E152" s="171" t="s">
        <v>623</v>
      </c>
      <c r="F152" s="200">
        <v>2320000000</v>
      </c>
      <c r="G152" s="200">
        <v>30000000000</v>
      </c>
      <c r="H152" s="200">
        <v>2892682381</v>
      </c>
    </row>
    <row r="153" spans="2:8" ht="13.5" hidden="1" customHeight="1" x14ac:dyDescent="0.2">
      <c r="B153" s="15"/>
      <c r="C153" s="100"/>
      <c r="D153" s="201"/>
      <c r="E153" s="21"/>
      <c r="F153" s="200"/>
      <c r="G153" s="200"/>
      <c r="H153" s="200"/>
    </row>
    <row r="154" spans="2:8" ht="13.5" hidden="1" customHeight="1" x14ac:dyDescent="0.2">
      <c r="B154" s="202" t="s">
        <v>297</v>
      </c>
      <c r="C154" s="203"/>
      <c r="D154" s="203"/>
      <c r="E154" s="203"/>
      <c r="F154" s="204">
        <f>SUM(F144:F153)</f>
        <v>8615567221</v>
      </c>
      <c r="G154" s="204">
        <f>SUM(G144:G153)</f>
        <v>134068000000</v>
      </c>
      <c r="H154" s="204">
        <f>SUM(H144:H153)</f>
        <v>23898631975</v>
      </c>
    </row>
    <row r="155" spans="2:8" ht="13.5" hidden="1" customHeight="1" x14ac:dyDescent="0.2">
      <c r="B155" s="205" t="s">
        <v>298</v>
      </c>
      <c r="C155" s="206"/>
      <c r="D155" s="206"/>
      <c r="E155" s="206"/>
      <c r="F155" s="207">
        <v>2969567453</v>
      </c>
      <c r="G155" s="207">
        <v>0</v>
      </c>
      <c r="H155" s="207">
        <v>0</v>
      </c>
    </row>
    <row r="156" spans="2:8" ht="12.75" hidden="1" customHeight="1" x14ac:dyDescent="0.2">
      <c r="B156" s="172" t="s">
        <v>299</v>
      </c>
      <c r="C156" s="145"/>
      <c r="D156" s="145"/>
      <c r="E156" s="145"/>
      <c r="F156" s="146"/>
      <c r="G156" s="145"/>
      <c r="H156" s="146"/>
    </row>
    <row r="157" spans="2:8" ht="12.75" hidden="1" customHeight="1" x14ac:dyDescent="0.2">
      <c r="B157" s="208" t="s">
        <v>624</v>
      </c>
      <c r="C157" s="173" t="s">
        <v>300</v>
      </c>
      <c r="D157" s="209">
        <v>1</v>
      </c>
      <c r="E157" s="193">
        <v>14500000</v>
      </c>
      <c r="F157" s="193">
        <v>262142322</v>
      </c>
      <c r="G157" s="193">
        <v>638000000</v>
      </c>
      <c r="H157" s="193">
        <v>2186629368</v>
      </c>
    </row>
    <row r="158" spans="2:8" ht="12.75" hidden="1" customHeight="1" x14ac:dyDescent="0.2">
      <c r="B158" s="15" t="s">
        <v>625</v>
      </c>
      <c r="C158" s="174" t="s">
        <v>300</v>
      </c>
      <c r="D158" s="178"/>
      <c r="E158" s="181"/>
      <c r="F158" s="181">
        <v>180000000</v>
      </c>
      <c r="G158" s="181"/>
      <c r="H158" s="181"/>
    </row>
    <row r="159" spans="2:8" ht="12.75" hidden="1" customHeight="1" x14ac:dyDescent="0.2">
      <c r="B159" s="15" t="s">
        <v>626</v>
      </c>
      <c r="C159" s="174" t="s">
        <v>300</v>
      </c>
      <c r="D159" s="178">
        <v>52</v>
      </c>
      <c r="E159" s="181">
        <v>340000</v>
      </c>
      <c r="F159" s="181">
        <v>18280000</v>
      </c>
      <c r="G159" s="181">
        <v>709679300000</v>
      </c>
      <c r="H159" s="181">
        <v>306831424381</v>
      </c>
    </row>
    <row r="160" spans="2:8" ht="12.75" hidden="1" customHeight="1" x14ac:dyDescent="0.2">
      <c r="B160" s="15" t="s">
        <v>627</v>
      </c>
      <c r="C160" s="174" t="s">
        <v>296</v>
      </c>
      <c r="D160" s="178">
        <v>1</v>
      </c>
      <c r="E160" s="181">
        <v>3260000000</v>
      </c>
      <c r="F160" s="181">
        <f>+E160*D160</f>
        <v>3260000000</v>
      </c>
      <c r="G160" s="181">
        <v>709679300000</v>
      </c>
      <c r="H160" s="181">
        <v>306831424381</v>
      </c>
    </row>
    <row r="161" spans="2:8" ht="12.75" hidden="1" customHeight="1" x14ac:dyDescent="0.2">
      <c r="B161" s="15" t="s">
        <v>628</v>
      </c>
      <c r="C161" s="174" t="s">
        <v>629</v>
      </c>
      <c r="D161" s="178">
        <v>16</v>
      </c>
      <c r="E161" s="181">
        <v>47563485</v>
      </c>
      <c r="F161" s="181">
        <f>+E161*D161+1</f>
        <v>761015761</v>
      </c>
      <c r="G161" s="181">
        <v>709679300000</v>
      </c>
      <c r="H161" s="181">
        <v>306831424381</v>
      </c>
    </row>
    <row r="162" spans="2:8" ht="13.5" hidden="1" customHeight="1" x14ac:dyDescent="0.2">
      <c r="B162" s="15" t="s">
        <v>630</v>
      </c>
      <c r="C162" s="174" t="s">
        <v>301</v>
      </c>
      <c r="D162" s="178">
        <v>1</v>
      </c>
      <c r="E162" s="181">
        <v>284813901</v>
      </c>
      <c r="F162" s="181">
        <f>+E162*D162</f>
        <v>284813901</v>
      </c>
      <c r="G162" s="181"/>
      <c r="H162" s="181"/>
    </row>
    <row r="163" spans="2:8" ht="13.5" hidden="1" customHeight="1" x14ac:dyDescent="0.2">
      <c r="B163" s="202" t="s">
        <v>297</v>
      </c>
      <c r="C163" s="203"/>
      <c r="D163" s="203"/>
      <c r="E163" s="204">
        <f>SUM(E157:E162)</f>
        <v>3607217386</v>
      </c>
      <c r="F163" s="204">
        <f>SUM(F157:F162)</f>
        <v>4766251984</v>
      </c>
      <c r="G163" s="204">
        <f>SUM(G157:G162)</f>
        <v>2129675900000</v>
      </c>
      <c r="H163" s="204">
        <f>SUM(H157:H162)</f>
        <v>922680902511</v>
      </c>
    </row>
    <row r="164" spans="2:8" ht="13.5" hidden="1" customHeight="1" x14ac:dyDescent="0.2">
      <c r="B164" s="205" t="s">
        <v>298</v>
      </c>
      <c r="C164" s="206"/>
      <c r="D164" s="210"/>
      <c r="E164" s="207"/>
      <c r="F164" s="207">
        <v>4776459505</v>
      </c>
      <c r="G164" s="207"/>
      <c r="H164" s="207"/>
    </row>
    <row r="165" spans="2:8" ht="12.75" customHeight="1" x14ac:dyDescent="0.2"/>
    <row r="166" spans="2:8" ht="12.75" customHeight="1" x14ac:dyDescent="0.2"/>
    <row r="167" spans="2:8" ht="12.75" customHeight="1" x14ac:dyDescent="0.2"/>
    <row r="168" spans="2:8" x14ac:dyDescent="0.2">
      <c r="G168" s="138"/>
    </row>
    <row r="169" spans="2:8" x14ac:dyDescent="0.2">
      <c r="E169" s="27"/>
      <c r="F169" s="27"/>
    </row>
    <row r="170" spans="2:8" x14ac:dyDescent="0.2">
      <c r="D170" s="175"/>
      <c r="E170" s="37"/>
      <c r="F170" s="87"/>
      <c r="G170" s="138"/>
    </row>
    <row r="175" spans="2:8" x14ac:dyDescent="0.2">
      <c r="E175" s="138"/>
    </row>
    <row r="182" spans="5:5" x14ac:dyDescent="0.2">
      <c r="E182" s="60"/>
    </row>
    <row r="183" spans="5:5" x14ac:dyDescent="0.2">
      <c r="E183" s="100"/>
    </row>
  </sheetData>
  <mergeCells count="12">
    <mergeCell ref="B139:H139"/>
    <mergeCell ref="B140:F141"/>
    <mergeCell ref="B5:C5"/>
    <mergeCell ref="B7:H7"/>
    <mergeCell ref="B73:B74"/>
    <mergeCell ref="B77:D77"/>
    <mergeCell ref="B80:B81"/>
    <mergeCell ref="C80:C81"/>
    <mergeCell ref="D80:D81"/>
    <mergeCell ref="E80:E81"/>
    <mergeCell ref="F80:F81"/>
    <mergeCell ref="B136:C136"/>
  </mergeCells>
  <pageMargins left="0.7" right="0.7" top="0.75" bottom="0.75" header="0.3" footer="0.3"/>
  <pageSetup paperSize="9" orientation="portrait" r:id="rId1"/>
  <legacyDrawing r:id="rId2"/>
</worksheet>
</file>

<file path=_xmlsignatures/_rels/origin.sigs.rels><?xml version="1.0" encoding="UTF-8" standalone="yes"?>
<Relationships xmlns="http://schemas.openxmlformats.org/package/2006/relationships"><Relationship Id="rId18" Type="http://schemas.openxmlformats.org/package/2006/relationships/digital-signature/signature" Target="sig18.xml"/><Relationship Id="rId13" Type="http://schemas.openxmlformats.org/package/2006/relationships/digital-signature/signature" Target="sig13.xml"/><Relationship Id="rId26" Type="http://schemas.openxmlformats.org/package/2006/relationships/digital-signature/signature" Target="sig22.xml"/><Relationship Id="rId39" Type="http://schemas.openxmlformats.org/package/2006/relationships/digital-signature/signature" Target="sig34.xml"/><Relationship Id="rId34" Type="http://schemas.openxmlformats.org/package/2006/relationships/digital-signature/signature" Target="sig30.xml"/><Relationship Id="rId42" Type="http://schemas.openxmlformats.org/package/2006/relationships/digital-signature/signature" Target="sig37.xml"/><Relationship Id="rId47" Type="http://schemas.openxmlformats.org/package/2006/relationships/digital-signature/signature" Target="sig42.xml"/><Relationship Id="rId50" Type="http://schemas.openxmlformats.org/package/2006/relationships/digital-signature/signature" Target="sig45.xml"/><Relationship Id="rId2" Type="http://schemas.openxmlformats.org/package/2006/relationships/digital-signature/signature" Target="sig2.xml"/><Relationship Id="rId16" Type="http://schemas.openxmlformats.org/package/2006/relationships/digital-signature/signature" Target="sig16.xml"/><Relationship Id="rId29" Type="http://schemas.openxmlformats.org/package/2006/relationships/digital-signature/signature" Target="sig25.xml"/><Relationship Id="rId11" Type="http://schemas.openxmlformats.org/package/2006/relationships/digital-signature/signature" Target="sig11.xml"/><Relationship Id="rId6" Type="http://schemas.openxmlformats.org/package/2006/relationships/digital-signature/signature" Target="sig6.xml"/><Relationship Id="rId24" Type="http://schemas.openxmlformats.org/package/2006/relationships/digital-signature/signature" Target="sig10.xml"/><Relationship Id="rId32" Type="http://schemas.openxmlformats.org/package/2006/relationships/digital-signature/signature" Target="sig28.xml"/><Relationship Id="rId37" Type="http://schemas.openxmlformats.org/package/2006/relationships/digital-signature/signature" Target="sig33.xml"/><Relationship Id="rId40" Type="http://schemas.openxmlformats.org/package/2006/relationships/digital-signature/signature" Target="sig35.xml"/><Relationship Id="rId45" Type="http://schemas.openxmlformats.org/package/2006/relationships/digital-signature/signature" Target="sig40.xml"/><Relationship Id="rId5" Type="http://schemas.openxmlformats.org/package/2006/relationships/digital-signature/signature" Target="sig5.xml"/><Relationship Id="rId15" Type="http://schemas.openxmlformats.org/package/2006/relationships/digital-signature/signature" Target="sig15.xml"/><Relationship Id="rId23" Type="http://schemas.openxmlformats.org/package/2006/relationships/digital-signature/signature" Target="sig8.xml"/><Relationship Id="rId28" Type="http://schemas.openxmlformats.org/package/2006/relationships/digital-signature/signature" Target="sig24.xml"/><Relationship Id="rId36" Type="http://schemas.openxmlformats.org/package/2006/relationships/digital-signature/signature" Target="sig32.xml"/><Relationship Id="rId49" Type="http://schemas.openxmlformats.org/package/2006/relationships/digital-signature/signature" Target="sig44.xml"/><Relationship Id="rId19" Type="http://schemas.openxmlformats.org/package/2006/relationships/digital-signature/signature" Target="sig19.xml"/><Relationship Id="rId31" Type="http://schemas.openxmlformats.org/package/2006/relationships/digital-signature/signature" Target="sig27.xml"/><Relationship Id="rId44" Type="http://schemas.openxmlformats.org/package/2006/relationships/digital-signature/signature" Target="sig39.xml"/><Relationship Id="rId52" Type="http://schemas.openxmlformats.org/package/2006/relationships/digital-signature/signature" Target="sig47.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 Id="rId22" Type="http://schemas.openxmlformats.org/package/2006/relationships/digital-signature/signature" Target="sig7.xml"/><Relationship Id="rId27" Type="http://schemas.openxmlformats.org/package/2006/relationships/digital-signature/signature" Target="sig23.xml"/><Relationship Id="rId30" Type="http://schemas.openxmlformats.org/package/2006/relationships/digital-signature/signature" Target="sig26.xml"/><Relationship Id="rId35" Type="http://schemas.openxmlformats.org/package/2006/relationships/digital-signature/signature" Target="sig31.xml"/><Relationship Id="rId43" Type="http://schemas.openxmlformats.org/package/2006/relationships/digital-signature/signature" Target="sig38.xml"/><Relationship Id="rId48" Type="http://schemas.openxmlformats.org/package/2006/relationships/digital-signature/signature" Target="sig43.xml"/><Relationship Id="rId51" Type="http://schemas.openxmlformats.org/package/2006/relationships/digital-signature/signature" Target="sig46.xml"/><Relationship Id="rId3" Type="http://schemas.openxmlformats.org/package/2006/relationships/digital-signature/signature" Target="sig3.xml"/><Relationship Id="rId17" Type="http://schemas.openxmlformats.org/package/2006/relationships/digital-signature/signature" Target="sig17.xml"/><Relationship Id="rId12" Type="http://schemas.openxmlformats.org/package/2006/relationships/digital-signature/signature" Target="sig12.xml"/><Relationship Id="rId25" Type="http://schemas.openxmlformats.org/package/2006/relationships/digital-signature/signature" Target="sig21.xml"/><Relationship Id="rId33" Type="http://schemas.openxmlformats.org/package/2006/relationships/digital-signature/signature" Target="sig29.xml"/><Relationship Id="rId38" Type="http://schemas.openxmlformats.org/package/2006/relationships/digital-signature/signature" Target="sig1.xml"/><Relationship Id="rId46" Type="http://schemas.openxmlformats.org/package/2006/relationships/digital-signature/signature" Target="sig41.xml"/><Relationship Id="rId20" Type="http://schemas.openxmlformats.org/package/2006/relationships/digital-signature/signature" Target="sig20.xml"/><Relationship Id="rId41" Type="http://schemas.openxmlformats.org/package/2006/relationships/digital-signature/signature" Target="sig36.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x9LrFirYCIFsRbx67X1M9kT3sv10C8JrokFu6GHBR4c=</DigestValue>
    </Reference>
    <Reference Type="http://www.w3.org/2000/09/xmldsig#Object" URI="#idOfficeObject">
      <DigestMethod Algorithm="http://www.w3.org/2001/04/xmlenc#sha256"/>
      <DigestValue>+1XG0vLR1bcnmE2nX6KVMYZbSbNJs1+VxTUJ5H/laLQ=</DigestValue>
    </Reference>
    <Reference Type="http://uri.etsi.org/01903#SignedProperties" URI="#idSignedProperties">
      <Transforms>
        <Transform Algorithm="http://www.w3.org/TR/2001/REC-xml-c14n-20010315"/>
      </Transforms>
      <DigestMethod Algorithm="http://www.w3.org/2001/04/xmlenc#sha256"/>
      <DigestValue>OzrS6KBV5q/iCMxiV7LE07AQD46pnjCAHJ3DB4zb698=</DigestValue>
    </Reference>
    <Reference Type="http://www.w3.org/2000/09/xmldsig#Object" URI="#idValidSigLnImg">
      <DigestMethod Algorithm="http://www.w3.org/2001/04/xmlenc#sha256"/>
      <DigestValue>Oa7WTKsxXgoWRf8PM+fJtFpEal2uyx3afjXdpKac2Mk=</DigestValue>
    </Reference>
    <Reference Type="http://www.w3.org/2000/09/xmldsig#Object" URI="#idInvalidSigLnImg">
      <DigestMethod Algorithm="http://www.w3.org/2001/04/xmlenc#sha256"/>
      <DigestValue>+OSzAqbDsCfsIsMJb1CmLplDEqq7tGEVyBWXRuaj+qg=</DigestValue>
    </Reference>
  </SignedInfo>
  <SignatureValue>in3uMQ5AxDiPxrvHqDweNScc/6KvqKyDDtemHmL9WoOQ1j2vBZMBhJ6A7a4N0wGt+28UX5qNI3DG
ym/aZr7UfGA3qMr8FGo9rvvHpMRKPsISThzclgeKiPniA5lzmxrcNpK+V4b5cSiO3Xz+rW7SUIQW
hk+GE/PMaLl+prpoNUN9kxUGhpREuHMwMJASF3MrI4wMB1nQrdPS5Dx4QYnDklqg6bVbdk+gFvVK
a4OPAh/N8YIeHVd/myRWil1mrgby2ed26AvfrtKOkfaJRT5WRMJNh3/pwlioHWP6V4jx0vPgXNaV
dThmES0px2sOyObmuZyKzxNHo4uufhwtBHcAkQ==</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2021-11-23T01:26:45Z</mdssi:Value>
        </mdssi:SignatureTime>
      </SignatureProperty>
    </SignatureProperties>
  </Object>
  <Object Id="idOfficeObject">
    <SignatureProperties>
      <SignatureProperty Id="idOfficeV1Details" Target="#idPackageSignature">
        <SignatureInfoV1 xmlns="http://schemas.microsoft.com/office/2006/digsig">
          <SetupID>{8487DCAB-4F27-4321-9068-C930AB45FDA5}</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2021-11-23T01:26:45Z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Y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Z8Q9olBktH0RGvqxbnLj/JyZ47MhH5rLUdkGJlLlitw=</DigestValue>
    </Reference>
    <Reference Type="http://www.w3.org/2000/09/xmldsig#Object" URI="#idOfficeObject">
      <DigestMethod Algorithm="http://www.w3.org/2001/04/xmlenc#sha256"/>
      <DigestValue>0UE6hL718bx8ZWK5+vT6ne0Jav8PjaWfm5a+1PJsE14=</DigestValue>
    </Reference>
    <Reference Type="http://uri.etsi.org/01903#SignedProperties" URI="#idSignedProperties">
      <Transforms>
        <Transform Algorithm="http://www.w3.org/TR/2001/REC-xml-c14n-20010315"/>
      </Transforms>
      <DigestMethod Algorithm="http://www.w3.org/2001/04/xmlenc#sha256"/>
      <DigestValue>9C/ryizwGIrgEcsM8B1M0cG7AG9ruBQrJTTf8NeewLo=</DigestValue>
    </Reference>
    <Reference Type="http://www.w3.org/2000/09/xmldsig#Object" URI="#idValidSigLnImg">
      <DigestMethod Algorithm="http://www.w3.org/2001/04/xmlenc#sha256"/>
      <DigestValue>zA4wNK/aJEJOwW/0H2bLikEFG6nl2SsZMO+h9gGMgQA=</DigestValue>
    </Reference>
    <Reference Type="http://www.w3.org/2000/09/xmldsig#Object" URI="#idInvalidSigLnImg">
      <DigestMethod Algorithm="http://www.w3.org/2001/04/xmlenc#sha256"/>
      <DigestValue>FP6zdfOs5spFGhO5VYIFaIsE1zimzVU5e8pCLF/V4CI=</DigestValue>
    </Reference>
  </SignedInfo>
  <SignatureValue>TXfdOeOIvWuqhogk0cofUeiawPvkb7sgS9ZwEYvEhK31+6gpkSBDnoKnWFKB/yflV8wPjuNT2mFm
3i9ldTzQMRowdojCxvDemP9kwLipEjW/zTVr7sknklrYSQHcqPYgHJkfVvQv9i5iJtxVxf1E3cul
8lrKfChTy4yMFTQwne3+c3NkBJFe02NxO8f0dlamSq/F1M8hVcDH5Pd/4ouO15aPx8UG41qULkWU
oLLqbxlnSghN5sLS5V1LkuwaN+kznecGmLSM1jV912gTLESxd7421LyIUZrpGQBM6ltNPMDmBy8q
Zm+3NFM+oXq4n7EcPfVE7OImLZ4S49zeHG8MjQ==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2021-11-22T23:27:41Z</mdssi:Value>
        </mdssi:SignatureTime>
      </SignatureProperty>
    </SignatureProperties>
  </Object>
  <Object Id="idOfficeObject">
    <SignatureProperties>
      <SignatureProperty Id="idOfficeV1Details" Target="#idPackageSignature">
        <SignatureInfoV1 xmlns="http://schemas.microsoft.com/office/2006/digsig">
          <SetupID>{81481060-04DD-4029-B000-31A1A2F88A49}</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2021-11-22T23:27:41Z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0ug3OI7hCZ0awWSqK6jPBLxC6uBaQWHPSkAEqIh3FUY=</DigestValue>
    </Reference>
    <Reference Type="http://www.w3.org/2000/09/xmldsig#Object" URI="#idOfficeObject">
      <DigestMethod Algorithm="http://www.w3.org/2001/04/xmlenc#sha256"/>
      <DigestValue>WIrLeS+9aZh0UNyCkwmkOuMrbzFoEtR4lCwC96VONNI=</DigestValue>
    </Reference>
    <Reference Type="http://uri.etsi.org/01903#SignedProperties" URI="#idSignedProperties">
      <Transforms>
        <Transform Algorithm="http://www.w3.org/TR/2001/REC-xml-c14n-20010315"/>
      </Transforms>
      <DigestMethod Algorithm="http://www.w3.org/2001/04/xmlenc#sha256"/>
      <DigestValue>3fCKJqu5VLfUyTsjQq15ovD8x2geUkTXFZ5+RbmxmHc=</DigestValue>
    </Reference>
    <Reference Type="http://www.w3.org/2000/09/xmldsig#Object" URI="#idValidSigLnImg">
      <DigestMethod Algorithm="http://www.w3.org/2001/04/xmlenc#sha256"/>
      <DigestValue>e2iJtEty4+EOopgwj07C52kqGznu+uesqmC9+KPcCGQ=</DigestValue>
    </Reference>
    <Reference Type="http://www.w3.org/2000/09/xmldsig#Object" URI="#idInvalidSigLnImg">
      <DigestMethod Algorithm="http://www.w3.org/2001/04/xmlenc#sha256"/>
      <DigestValue>ZThdD7xMZThrBZV6FJh+peT5y2Dd5dzleddOLxBeISM=</DigestValue>
    </Reference>
  </SignedInfo>
  <SignatureValue>QasvLwlS2/8ghcZSEqLbZ3r85PfmxJgkkO1QJusRZXG9/Zah77cCskuSLA7oWVoonWs+EmvAdwe1
QJVvE+l490yimppuzVdPnu3FPqG4zSaH5ItWUuqiTqlFTdGeDLraRY8v5FGsbAQjsyb4H3Fv5bk4
gAJde80U+Plgx5JLlvCeTgrBfHwT7NU9XkxMlsHTFHQmyb7hNkMhF4oAvthteGT1f21CD8m4auod
RNIde0BqZbQSitb17oc9AEYdIYsNzCK31+REROGl61RjAlP9RTMZdK2UVGg/NdO1MTSQN2Lyw2/K
NqmEVe6iWOY1Z1HLjP2OzG0kLcci1THtcaXzlw==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2021-11-22T23:15:02Z</mdssi:Value>
        </mdssi:SignatureTime>
      </SignatureProperty>
    </SignatureProperties>
  </Object>
  <Object Id="idOfficeObject">
    <SignatureProperties>
      <SignatureProperty Id="idOfficeV1Details" Target="#idPackageSignature">
        <SignatureInfoV1 xmlns="http://schemas.microsoft.com/office/2006/digsig">
          <SetupID>{8B7D7E74-A025-4E50-A701-957A0E37DC5A}</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2021-11-22T23:15:02Z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ZQ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RCBx4Fd2/8ny6XNGFXrmaOcAcS3eTP/JuU1b4ws+TYc=</DigestValue>
    </Reference>
    <Reference Type="http://www.w3.org/2000/09/xmldsig#Object" URI="#idOfficeObject">
      <DigestMethod Algorithm="http://www.w3.org/2001/04/xmlenc#sha256"/>
      <DigestValue>hF1HDwFw9+NU/rwBR2TI1Q7gP3HPEVKt/n7RnICA2jY=</DigestValue>
    </Reference>
    <Reference Type="http://uri.etsi.org/01903#SignedProperties" URI="#idSignedProperties">
      <Transforms>
        <Transform Algorithm="http://www.w3.org/TR/2001/REC-xml-c14n-20010315"/>
      </Transforms>
      <DigestMethod Algorithm="http://www.w3.org/2001/04/xmlenc#sha256"/>
      <DigestValue>nVCTLdzehtjibZzFqkLzljnY2fGomzk8B8mYXbPzAGo=</DigestValue>
    </Reference>
    <Reference Type="http://www.w3.org/2000/09/xmldsig#Object" URI="#idValidSigLnImg">
      <DigestMethod Algorithm="http://www.w3.org/2001/04/xmlenc#sha256"/>
      <DigestValue>giRWT2s4pqtVgizz0h9OuTg7paNoM92kwXMwaTdG/tY=</DigestValue>
    </Reference>
    <Reference Type="http://www.w3.org/2000/09/xmldsig#Object" URI="#idInvalidSigLnImg">
      <DigestMethod Algorithm="http://www.w3.org/2001/04/xmlenc#sha256"/>
      <DigestValue>g4LPQlOFr7s4SCHNVW2miCU2UCG1I+hYbnsMXzqEHLw=</DigestValue>
    </Reference>
  </SignedInfo>
  <SignatureValue>Hq9gANZvq5V9IODR8rPtpkbQZsR4Oyg2zvSmGSXPvPEQi1/5H7ToVwznH+wYGJnBK3k6i+k05Y0W
7lD8ZpJ0XEiAI8WAwD9suFriY8FDbNdSW6Q6sc1N9x30QCiZvWgz2rvxgXtGdYkR0cArkcwr5eon
2eg5gDfMZnI/R0OlSDah8bTag6QX/l76lh3PgfuXbCcETSkjnyrcIMkEsH6kdMiXSUgFaw3g1H6m
RXcdJFiB2nlPE9+u2fBXkhz+bMK9S0Tr49KzmmCEeME4LcvWkMX6qz0yXcQQ5eFSl0wASK+IbX83
VIv2340WfcgauSEKYiVXaT/f69QQaT7YejihCg==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2021-11-22T23:15:16Z</mdssi:Value>
        </mdssi:SignatureTime>
      </SignatureProperty>
    </SignatureProperties>
  </Object>
  <Object Id="idOfficeObject">
    <SignatureProperties>
      <SignatureProperty Id="idOfficeV1Details" Target="#idPackageSignature">
        <SignatureInfoV1 xmlns="http://schemas.microsoft.com/office/2006/digsig">
          <SetupID>{39B72B0A-0E21-4803-BE17-01D663DB5B69}</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2021-11-22T23:15:16Z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jlikVYxv0xOcWUU6WkVJ3Zx24O3DufRRBjMH6BoIlqM=</DigestValue>
    </Reference>
    <Reference Type="http://www.w3.org/2000/09/xmldsig#Object" URI="#idOfficeObject">
      <DigestMethod Algorithm="http://www.w3.org/2001/04/xmlenc#sha256"/>
      <DigestValue>tSN7pjTdZXrXzd/kJc2YRobyfngjckT1BvKhdNFIVfY=</DigestValue>
    </Reference>
    <Reference Type="http://uri.etsi.org/01903#SignedProperties" URI="#idSignedProperties">
      <Transforms>
        <Transform Algorithm="http://www.w3.org/TR/2001/REC-xml-c14n-20010315"/>
      </Transforms>
      <DigestMethod Algorithm="http://www.w3.org/2001/04/xmlenc#sha256"/>
      <DigestValue>Fs9AOWieGqIiGUWE/GG76Qsmnc13h6lz+9jYwRcSmf4=</DigestValue>
    </Reference>
    <Reference Type="http://www.w3.org/2000/09/xmldsig#Object" URI="#idValidSigLnImg">
      <DigestMethod Algorithm="http://www.w3.org/2001/04/xmlenc#sha256"/>
      <DigestValue>e2iJtEty4+EOopgwj07C52kqGznu+uesqmC9+KPcCGQ=</DigestValue>
    </Reference>
    <Reference Type="http://www.w3.org/2000/09/xmldsig#Object" URI="#idInvalidSigLnImg">
      <DigestMethod Algorithm="http://www.w3.org/2001/04/xmlenc#sha256"/>
      <DigestValue>Ap4PJR2P5P1bzzLC/GSE10yczbHAAg/tsEL+S0lxb84=</DigestValue>
    </Reference>
  </SignedInfo>
  <SignatureValue>YIyOg+vFDlSeCDG+HW9Ii08D6m/6bZQ4zaQW04MyzfX8EkPsSU5JYu5yro9J+vzMIb299XZGKClT
yjQ6hWauotkGLQmu+63hTRM1F4Sb2gA9+Xr2hbHdnF72D3DeLuHLhdxctHpZvVT0rVZ2XbmnAU0j
atC3Z3DKt9cmJ839JS90cR55WqWykOV1OmkQV9hHpmVKIo78NOX8Y7Kbm4sIXAxlc5OOiJSInzq7
cjAtEIgvHHSUJ+l5wcA+97UASbEedoEsjVOJrZNn5vclAHv0xgMPFhw8TdlE9wBgQT61AxmCjdsd
SZvg5Zw1CrIIrMxO3bwtnS9FRd5n6LCjgUruUg==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2021-11-22T23:15:31Z</mdssi:Value>
        </mdssi:SignatureTime>
      </SignatureProperty>
    </SignatureProperties>
  </Object>
  <Object Id="idOfficeObject">
    <SignatureProperties>
      <SignatureProperty Id="idOfficeV1Details" Target="#idPackageSignature">
        <SignatureInfoV1 xmlns="http://schemas.microsoft.com/office/2006/digsig">
          <SetupID>{42F224FF-4AEB-4C0D-BF64-B732E8799B5F}</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2021-11-22T23:15:31Z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ZQ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g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/fnUvlQrOhe4BvrifSTAum2PiOuJL0IeGd5r1tDO4/A=</DigestValue>
    </Reference>
    <Reference Type="http://www.w3.org/2000/09/xmldsig#Object" URI="#idOfficeObject">
      <DigestMethod Algorithm="http://www.w3.org/2001/04/xmlenc#sha256"/>
      <DigestValue>4S5WvILHwArq8Yua6BXP4r6vH4ie3Q+8XWcqJy2St/o=</DigestValue>
    </Reference>
    <Reference Type="http://uri.etsi.org/01903#SignedProperties" URI="#idSignedProperties">
      <Transforms>
        <Transform Algorithm="http://www.w3.org/TR/2001/REC-xml-c14n-20010315"/>
      </Transforms>
      <DigestMethod Algorithm="http://www.w3.org/2001/04/xmlenc#sha256"/>
      <DigestValue>X3fkNCJ8zR9AvrozBDhnfTHJYiOFndQX3qeiV615yMk=</DigestValue>
    </Reference>
    <Reference Type="http://www.w3.org/2000/09/xmldsig#Object" URI="#idValidSigLnImg">
      <DigestMethod Algorithm="http://www.w3.org/2001/04/xmlenc#sha256"/>
      <DigestValue>e2iJtEty4+EOopgwj07C52kqGznu+uesqmC9+KPcCGQ=</DigestValue>
    </Reference>
    <Reference Type="http://www.w3.org/2000/09/xmldsig#Object" URI="#idInvalidSigLnImg">
      <DigestMethod Algorithm="http://www.w3.org/2001/04/xmlenc#sha256"/>
      <DigestValue>Ap4PJR2P5P1bzzLC/GSE10yczbHAAg/tsEL+S0lxb84=</DigestValue>
    </Reference>
  </SignedInfo>
  <SignatureValue>LcK/NiMTu0obvYMB+hkYn4IrRXay0eumSfjrJeBCdApeV+Yga4/nioEY3P0aOkaQuqgj0h7JU/y9
7K4mwXLgLvion7Ek4IfCEhkae0A/Ed/+2H2C7jhuEu0USBN4Ni05VtAfDBG+H52A0ldtjYIpse/a
VMZL6EdreTOOT/fA+7iO6qxAlH8HAyH6idhJCklKvIchsEvu/jl/OwdwVcubI8gICPd/1o+PpFPb
3mQqRvuuzc42VXPa4LjQheExAE+4SjIEcEfla57IdC78rso1XzGhGqMuPIwbXe42cj21xDjP7AMz
pnFSFuHxc5leNa6vdvNNKLTxHaGVrq5NsRn/bw==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2021-11-22T23:15:51Z</mdssi:Value>
        </mdssi:SignatureTime>
      </SignatureProperty>
    </SignatureProperties>
  </Object>
  <Object Id="idOfficeObject">
    <SignatureProperties>
      <SignatureProperty Id="idOfficeV1Details" Target="#idPackageSignature">
        <SignatureInfoV1 xmlns="http://schemas.microsoft.com/office/2006/digsig">
          <SetupID>{B7178855-48DA-4DAB-8182-0328ED8E2291}</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2021-11-22T23:15:51Z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ZQ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g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LFZ6p/XQwCW+iu4YsAfAE+8H+gRk+MCeJ8Brdx3KrD8=</DigestValue>
    </Reference>
    <Reference Type="http://www.w3.org/2000/09/xmldsig#Object" URI="#idOfficeObject">
      <DigestMethod Algorithm="http://www.w3.org/2001/04/xmlenc#sha256"/>
      <DigestValue>ai4+I88+WoLD6Kg5Z4bysE3nyM3GoCPTWYvpaf2TKNQ=</DigestValue>
    </Reference>
    <Reference Type="http://uri.etsi.org/01903#SignedProperties" URI="#idSignedProperties">
      <Transforms>
        <Transform Algorithm="http://www.w3.org/TR/2001/REC-xml-c14n-20010315"/>
      </Transforms>
      <DigestMethod Algorithm="http://www.w3.org/2001/04/xmlenc#sha256"/>
      <DigestValue>CqZ88XWZBTjyn0TIfDGZ1qfzQcKTr9lPVa/G/+Vq2II=</DigestValue>
    </Reference>
    <Reference Type="http://www.w3.org/2000/09/xmldsig#Object" URI="#idValidSigLnImg">
      <DigestMethod Algorithm="http://www.w3.org/2001/04/xmlenc#sha256"/>
      <DigestValue>giRWT2s4pqtVgizz0h9OuTg7paNoM92kwXMwaTdG/tY=</DigestValue>
    </Reference>
    <Reference Type="http://www.w3.org/2000/09/xmldsig#Object" URI="#idInvalidSigLnImg">
      <DigestMethod Algorithm="http://www.w3.org/2001/04/xmlenc#sha256"/>
      <DigestValue>WwsEK2YbD/jMCJihs0GbY9JSBH8jZoUFL8G3DjYZDZ8=</DigestValue>
    </Reference>
  </SignedInfo>
  <SignatureValue>Qs+0FqTQuxmTDHClElfBd0/4yby1B7Beb+cX+zQg9FD79DGk3VH5hUROpuOTEN6D2i10SFR9TqAW
J6aOinCj6qpVIva11EOYnLFxTOzeo1mGAzGBrwp/Jadyu6reM7gKqwZK5xar/bRFc5pa0muJHXMZ
2VqQHo5kBPSeSy4nrLKskhc+qY1eoNevfmiYBff1NLB2V77bzdpSIZG9p75TlKiyzXeuBdbzpiGA
IlV8NOtedg9uAGyF1lbQ7C77m4qvPnDJmsSx3+fXCAcenTGVEMi+UhMD6nCidGZawCL8vCsSRbft
g98faJQzCXIDEtQFyOYyePT3yi9hSRsLmTfa0g==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2021-11-22T23:16:06Z</mdssi:Value>
        </mdssi:SignatureTime>
      </SignatureProperty>
    </SignatureProperties>
  </Object>
  <Object Id="idOfficeObject">
    <SignatureProperties>
      <SignatureProperty Id="idOfficeV1Details" Target="#idPackageSignature">
        <SignatureInfoV1 xmlns="http://schemas.microsoft.com/office/2006/digsig">
          <SetupID>{931449BF-4771-49C3-AFCA-17A75A582738}</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2021-11-22T23:16:06Z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2wm+BFoQ81javHliQVouTYYKAySu+j1jnrzm2jygTck=</DigestValue>
    </Reference>
    <Reference Type="http://www.w3.org/2000/09/xmldsig#Object" URI="#idOfficeObject">
      <DigestMethod Algorithm="http://www.w3.org/2001/04/xmlenc#sha256"/>
      <DigestValue>UHgvq3duTk9eGs4uvW/9bfAD2BzU8TIQAMHTQ8EZaQk=</DigestValue>
    </Reference>
    <Reference Type="http://uri.etsi.org/01903#SignedProperties" URI="#idSignedProperties">
      <Transforms>
        <Transform Algorithm="http://www.w3.org/TR/2001/REC-xml-c14n-20010315"/>
      </Transforms>
      <DigestMethod Algorithm="http://www.w3.org/2001/04/xmlenc#sha256"/>
      <DigestValue>tACMEp94XwyZiffEVa1JjMWHQpHtXhP4abY/ZchvpJg=</DigestValue>
    </Reference>
    <Reference Type="http://www.w3.org/2000/09/xmldsig#Object" URI="#idValidSigLnImg">
      <DigestMethod Algorithm="http://www.w3.org/2001/04/xmlenc#sha256"/>
      <DigestValue>e2iJtEty4+EOopgwj07C52kqGznu+uesqmC9+KPcCGQ=</DigestValue>
    </Reference>
    <Reference Type="http://www.w3.org/2000/09/xmldsig#Object" URI="#idInvalidSigLnImg">
      <DigestMethod Algorithm="http://www.w3.org/2001/04/xmlenc#sha256"/>
      <DigestValue>ezKk1iwQX9NBewNIZmnvTrb8R2M6p4XEWzc0SByfO4s=</DigestValue>
    </Reference>
  </SignedInfo>
  <SignatureValue>nJeZ0/8B1jUPJHbt2dFlk+gjaikytpYRJUOrGRVJ5Zd/mJXkdspH1VkRfdfHqeZaQaT63tFp1Tm7
DlmbMWvRAESgBXqn5akcxA6um3S3q8Wbw2HDWSLBGa/5kmkkyxPSXEyswXHU92MG68cWnzn1uKvF
ul7PknDnvQuQ5/Zb8xIgISJRZ6l3s0TyAVRtyUdfyNe/N33cpC0yGYHtKawchtW30nqPWvfq/5bu
e5ggbcHIbW5viFAeSGNu4iC6jJKBVEPrGZrz45lvEVltYaoK66heq2MJJ7mIAYPOKPszymL6o15Z
w0G1qkEH+cjbHxnbqyIfn6kKG7kBpLHQ6Sw3dw==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2021-11-22T23:17:27Z</mdssi:Value>
        </mdssi:SignatureTime>
      </SignatureProperty>
    </SignatureProperties>
  </Object>
  <Object Id="idOfficeObject">
    <SignatureProperties>
      <SignatureProperty Id="idOfficeV1Details" Target="#idPackageSignature">
        <SignatureInfoV1 xmlns="http://schemas.microsoft.com/office/2006/digsig">
          <SetupID>{F56C1F7A-2612-4FFE-BB6C-EBD62A5916D2}</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2021-11-22T23:17:27Z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ZQ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8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bOrSwb0aaat+Z/ekQqyQMc1WO9FPTCmnhBhurLlBAb4=</DigestValue>
    </Reference>
    <Reference Type="http://www.w3.org/2000/09/xmldsig#Object" URI="#idOfficeObject">
      <DigestMethod Algorithm="http://www.w3.org/2001/04/xmlenc#sha256"/>
      <DigestValue>RUy30X9xdzYiwEinS0aMfNFXUCJ/st6i8/vZc+qATOc=</DigestValue>
    </Reference>
    <Reference Type="http://uri.etsi.org/01903#SignedProperties" URI="#idSignedProperties">
      <Transforms>
        <Transform Algorithm="http://www.w3.org/TR/2001/REC-xml-c14n-20010315"/>
      </Transforms>
      <DigestMethod Algorithm="http://www.w3.org/2001/04/xmlenc#sha256"/>
      <DigestValue>5DHg0lgdRh9z5aFIBs8igqjpMPoSR9xGJ1ZeopjsZJY=</DigestValue>
    </Reference>
    <Reference Type="http://www.w3.org/2000/09/xmldsig#Object" URI="#idValidSigLnImg">
      <DigestMethod Algorithm="http://www.w3.org/2001/04/xmlenc#sha256"/>
      <DigestValue>mJcOP4MFhEUyua3Vy6DdUHNQeF8ujWkWll0mBdk1OtQ=</DigestValue>
    </Reference>
    <Reference Type="http://www.w3.org/2000/09/xmldsig#Object" URI="#idInvalidSigLnImg">
      <DigestMethod Algorithm="http://www.w3.org/2001/04/xmlenc#sha256"/>
      <DigestValue>DjTM+6P60YABe+AeiAEsc1xYu+vUm2K0uZcZtJjsYo8=</DigestValue>
    </Reference>
  </SignedInfo>
  <SignatureValue>dNwo5gfxVZgu0OGefi0NGAtJsPuc1ino7aeX4YMwTS+vfRd3WNHFQuyFy0pbj6DB5v9EFI0it7kX
/NefFSiFRSVGeaqPY70jDY+vg1ayAw7ZiiQ575F4V6eXFVUEF2nWCg06H6HUUC2maAxDom1gBy2w
thsfHxWxe5tgoEw9iSczYQFTlwFPLHanu/DUHgACBGkQbksnxNMNgHrYt5k6zHvc6iuON8rk3lsu
iD3GD1q3RvWa8cEwLtKlg8HT4Zq4wEzygATVeJI+ghsgRy3nNEXTgDQe9oCsDA2Z3waXNiDzxkqX
3Tja9+IQ3vSrAKA9ve3R02uHtFPB1hOtZfb5jg==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2021-11-22T23:18:37Z</mdssi:Value>
        </mdssi:SignatureTime>
      </SignatureProperty>
    </SignatureProperties>
  </Object>
  <Object Id="idOfficeObject">
    <SignatureProperties>
      <SignatureProperty Id="idOfficeV1Details" Target="#idPackageSignature">
        <SignatureInfoV1 xmlns="http://schemas.microsoft.com/office/2006/digsig">
          <SetupID>{A337EF63-EE60-47B4-B59F-C23B73C0292F}</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2021-11-22T23:18:37Z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8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zLIEytWWzcGB/PP2V2PhZAT4UjXUEmCEyXw+HSnV9LE=</DigestValue>
    </Reference>
    <Reference Type="http://www.w3.org/2000/09/xmldsig#Object" URI="#idOfficeObject">
      <DigestMethod Algorithm="http://www.w3.org/2001/04/xmlenc#sha256"/>
      <DigestValue>dHnQLkifRf7Iq+wqR/aHOQSAhPtgxsgAWrU4E+KhqTk=</DigestValue>
    </Reference>
    <Reference Type="http://uri.etsi.org/01903#SignedProperties" URI="#idSignedProperties">
      <Transforms>
        <Transform Algorithm="http://www.w3.org/TR/2001/REC-xml-c14n-20010315"/>
      </Transforms>
      <DigestMethod Algorithm="http://www.w3.org/2001/04/xmlenc#sha256"/>
      <DigestValue>MCx2IZKbBin/lkNbZdadqGcseagyJodyys9pxh8sAgg=</DigestValue>
    </Reference>
    <Reference Type="http://www.w3.org/2000/09/xmldsig#Object" URI="#idValidSigLnImg">
      <DigestMethod Algorithm="http://www.w3.org/2001/04/xmlenc#sha256"/>
      <DigestValue>giRWT2s4pqtVgizz0h9OuTg7paNoM92kwXMwaTdG/tY=</DigestValue>
    </Reference>
    <Reference Type="http://www.w3.org/2000/09/xmldsig#Object" URI="#idInvalidSigLnImg">
      <DigestMethod Algorithm="http://www.w3.org/2001/04/xmlenc#sha256"/>
      <DigestValue>DjTM+6P60YABe+AeiAEsc1xYu+vUm2K0uZcZtJjsYo8=</DigestValue>
    </Reference>
  </SignedInfo>
  <SignatureValue>SdfNHKy4GxAKwKJRdWtTe3fXXZobDqtQnZN4Nwv0yQwIwz0TzRaefmnN0ExGtKHXGMkv9UTl46xN
v1q5n4eKwTsU4MoGKXwKithNszWrmw6Yrr0t+1t0F11keE46wrvGon8RKqrvce5xaAjwzxVhgQst
UgZlMbYiAgLFpinjn5Vzkc17T43bzgJu1sNPSJZPUf8iV4GX05+mI2MSrMN8rLQCwUsQcMjkGx8B
HbRcUm8smSryfHdgsEZiuacUkOQAQ0eTX0cHxqIbTmVgU9Blv63gf9vEXkE7plapoXNdgSsq2xTg
/P87Db1Qq7w2L473FVq8v7zfyrYq/jdYcbBtBQ==</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2021-11-22T23:20:53Z</mdssi:Value>
        </mdssi:SignatureTime>
      </SignatureProperty>
    </SignatureProperties>
  </Object>
  <Object Id="idOfficeObject">
    <SignatureProperties>
      <SignatureProperty Id="idOfficeV1Details" Target="#idPackageSignature">
        <SignatureInfoV1 xmlns="http://schemas.microsoft.com/office/2006/digsig">
          <SetupID>{32C36CCE-6C3A-46DC-9375-A9E681E06371}</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2021-11-22T23:20:53Z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Moa48SZMxuyxRRaCxS7Sgbllffrst9vMV4VLmQcIno4=</DigestValue>
    </Reference>
    <Reference Type="http://www.w3.org/2000/09/xmldsig#Object" URI="#idOfficeObject">
      <DigestMethod Algorithm="http://www.w3.org/2001/04/xmlenc#sha256"/>
      <DigestValue>dbq0tUiuCvyOMBlVIZpMO85/3/bGv2dscRbT0c45pbM=</DigestValue>
    </Reference>
    <Reference Type="http://uri.etsi.org/01903#SignedProperties" URI="#idSignedProperties">
      <Transforms>
        <Transform Algorithm="http://www.w3.org/TR/2001/REC-xml-c14n-20010315"/>
      </Transforms>
      <DigestMethod Algorithm="http://www.w3.org/2001/04/xmlenc#sha256"/>
      <DigestValue>GsrAI91wICOyXJPzcMZGWhPQDKg8fVKV3VJrksrM9jQ=</DigestValue>
    </Reference>
    <Reference Type="http://www.w3.org/2000/09/xmldsig#Object" URI="#idValidSigLnImg">
      <DigestMethod Algorithm="http://www.w3.org/2001/04/xmlenc#sha256"/>
      <DigestValue>e2iJtEty4+EOopgwj07C52kqGznu+uesqmC9+KPcCGQ=</DigestValue>
    </Reference>
    <Reference Type="http://www.w3.org/2000/09/xmldsig#Object" URI="#idInvalidSigLnImg">
      <DigestMethod Algorithm="http://www.w3.org/2001/04/xmlenc#sha256"/>
      <DigestValue>DjTM+6P60YABe+AeiAEsc1xYu+vUm2K0uZcZtJjsYo8=</DigestValue>
    </Reference>
  </SignedInfo>
  <SignatureValue>fFTO9VPixRkPNj2D8+gUjrqiSi7lwsBbACzeiiNMzHcDoLLr699HFygMgp/1APUgWiG8btt7nwLF
JKeCGe9rM2uO8dgoMtWWC2INaBzzTAhhvxJ2ovhCwiX2NOVBSsKyjyvZE9AINRSlF/rRXUOz9q4Y
TIPP9GQo4TNaa5dvX0EFlEWUkI/UYfmsHkUo2Yr+BZ/CaquF/pXjnGvdHW1FK+bVbLKF27+rueq5
L51AsVfs1sJPRNo4S8AVgwQyvR4oJ+4HiUisoFkxMD2OEEJbrx3w+mvyfH+dj9gFklipEiwX/LrJ
rSzODrQJWdSVVhXEGBlTHw7NY72Bt43OChnp+Q==</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2021-11-22T23:21:06Z</mdssi:Value>
        </mdssi:SignatureTime>
      </SignatureProperty>
    </SignatureProperties>
  </Object>
  <Object Id="idOfficeObject">
    <SignatureProperties>
      <SignatureProperty Id="idOfficeV1Details" Target="#idPackageSignature">
        <SignatureInfoV1 xmlns="http://schemas.microsoft.com/office/2006/digsig">
          <SetupID>{3170BBE9-2BCD-4897-9E2A-7BFE2B78D583}</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2021-11-22T23:21:06Z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ZQ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iH+x2jOmYIcyoWVDMw0WiitGmhOhkkK8YEcP0QUyD7I=</DigestValue>
    </Reference>
    <Reference Type="http://www.w3.org/2000/09/xmldsig#Object" URI="#idOfficeObject">
      <DigestMethod Algorithm="http://www.w3.org/2001/04/xmlenc#sha256"/>
      <DigestValue>LZ/yZb5Koj0NPFIfCSPQFn7zy5iXUHuzxz2uK0ou0jg=</DigestValue>
    </Reference>
    <Reference Type="http://uri.etsi.org/01903#SignedProperties" URI="#idSignedProperties">
      <Transforms>
        <Transform Algorithm="http://www.w3.org/TR/2001/REC-xml-c14n-20010315"/>
      </Transforms>
      <DigestMethod Algorithm="http://www.w3.org/2001/04/xmlenc#sha256"/>
      <DigestValue>3zRCL+TNdFwwsLkiiNLU3vQiGoRELdInFXGzDXQ+eZs=</DigestValue>
    </Reference>
    <Reference Type="http://www.w3.org/2000/09/xmldsig#Object" URI="#idValidSigLnImg">
      <DigestMethod Algorithm="http://www.w3.org/2001/04/xmlenc#sha256"/>
      <DigestValue>xG+oTmKPsaGiZYKUYfep0NpdERyiqekH5RWIkyWwaaE=</DigestValue>
    </Reference>
    <Reference Type="http://www.w3.org/2000/09/xmldsig#Object" URI="#idInvalidSigLnImg">
      <DigestMethod Algorithm="http://www.w3.org/2001/04/xmlenc#sha256"/>
      <DigestValue>mddjZ6PvQKsuoriVYjuC4Emcu67oTM/t0JI9Ac8dj78=</DigestValue>
    </Reference>
  </SignedInfo>
  <SignatureValue>dc5LPVbK9mjwakcFrCQ5zCBWv5vR/0wTlEynJ35PPpj6mVY5Z67TlahdPRIhZMgRglS0pyR4Os1M
YBksEjXwc1iQsHMEmAo5SgYj1v+EzemWpO0ycbojRODBCEzBh4/RFsYuKIi9AjxHQ47yKdpxv67/
lMadPuu9CZSdZJsnQcVTXCm4Zk+Gp5Lk//EJ8tShouYP7A8dLOlJwA7ZplcCT3CPh+7UapiDcNAr
UJFgzfu67EAkuC3+iIkyTobuQByiZpboEupcyF55q5vZw300ivWJ1kgVRTSXQqMP4YzoeWhCtPQT
C/pRri8CU3Hax73Dgk7J2MYoMp4/jrg12Ow7wg==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2021-11-22T23:11:16Z</mdssi:Value>
        </mdssi:SignatureTime>
      </SignatureProperty>
    </SignatureProperties>
  </Object>
  <Object Id="idOfficeObject">
    <SignatureProperties>
      <SignatureProperty Id="idOfficeV1Details" Target="#idPackageSignature">
        <SignatureInfoV1 xmlns="http://schemas.microsoft.com/office/2006/digsig">
          <SetupID>{CC388C68-AA82-4254-9CB0-29FA85A237F6}</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2021-11-22T23:11:16Z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q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MAEAAAoAAABgAAAA1wAAAGwAAAABAAAA0XbJQasKyUEKAAAAYAAAACYAAABMAAAAAAAAAAAAAAAAAAAA//////////+YAAAAQwBvAG4AdABhAGQAbwByAGEAIABSAGUAZwAuAEMANwA1ADcAIABCAGEAawBlAHIAdABpAGwAbAB5ACAAUABhAHIAYQBnAHUAYQB5AAcAAAAHAAAABwAAAAQAAAAGAAAABwAAAAcAAAAEAAAABgAAAAMAAAAHAAAABgAAAAcAAAADAAAABwAAAAYAAAAGAAAABgAAAAMAAAAHAAAABgAAAAYAAAAGAAAABAAAAAQAAAADAAAAAwAAAAMAAAAFAAAAAwAAAAYAAAAGAAAABAAAAAYAAAAHAAAABwAAAAYAAAAFAAAASwAAAEAAAAAwAAAABQAAACAAAAABAAAAAQAAABAAAAAAAAAAAAAAAAABAACAAAAAAAAAAAAAAAAAAQAAgAAAACUAAAAMAAAAAgAAACcAAAAYAAAABQAAAAAAAAD///8AAAAAACUAAAAMAAAABQAAAEwAAABkAAAACQAAAHAAAADwAAAAfAAAAAkAAABwAAAA6AAAAA0AAAAhAPAAAAAAAAAAAAAAAIA/AAAAAAAAAAAAAIA/AAAAAAAAAAAAAAAAAAAAAAAAAAAAAAAAAAAAAAAAAAAlAAAADAAAAAAAAIAoAAAADAAAAAUAAAAlAAAADAAAAAEAAAAYAAAADAAAAAAAAAISAAAADAAAAAEAAAAWAAAADAAAAAAAAABUAAAARAEAAAoAAABwAAAA7wAAAHwAAAABAAAA0XbJQasKyUEKAAAAcAAAACkAAABMAAAABAAAAAkAAABwAAAA8QAAAH0AAACgAAAARgBpAHIAbQBhAGQAbwAgAHAAbwByADoAIABFAEwAVgBJAFIAQQAgAE4ATwBFAE0ASQAgAFIAVQBGAEYASQBOAEUATABMAEkAIABEAEkAQQBaAAAABgAAAAMAAAAEAAAACQAAAAYAAAAHAAAABwAAAAMAAAAHAAAABwAAAAQAAAADAAAAAwAAAAYAAAAFAAAABwAAAAMAAAAHAAAABwAAAAMAAAAIAAAACQAAAAYAAAAKAAAAAwAAAAMAAAAHAAAACAAAAAYAAAAGAAAAAwAAAAgAAAAGAAAABQAAAAUAAAADAAAAAwAAAAgAAAADAAAABwAAAAYAAAAWAAAADAAAAAAAAAAlAAAADAAAAAIAAAAOAAAAFAAAAAAAAAAQAAAAFAAAAA==</Object>
  <Object Id="idInvalidSigLnImg">AQAAAGwAAAAAAAAAAAAAAP8AAAB/AAAAAAAAAAAAAAAvGQAAkQwAACBFTUYAAAEAR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MAEAAAoAAABgAAAA1wAAAGwAAAABAAAA0XbJQasKyUEKAAAAYAAAACYAAABMAAAAAAAAAAAAAAAAAAAA//////////+YAAAAQwBvAG4AdABhAGQAbwByAGEAIABSAGUAZwAuAEMANwA1ADcAIABCAGEAawBlAHIAdABpAGwAbAB5ACAAUABhAHIAYQBnAHUAYQB5AAcAAAAHAAAABwAAAAQAAAAGAAAABwAAAAcAAAAEAAAABgAAAAMAAAAHAAAABgAAAAcAAAADAAAABwAAAAYAAAAGAAAABgAAAAMAAAAHAAAABgAAAAYAAAAGAAAABAAAAAQAAAADAAAAAwAAAAMAAAAFAAAAAwAAAAYAAAAGAAAABAAAAAYAAAAHAAAABwAAAAYAAAAFAAAASwAAAEAAAAAwAAAABQAAACAAAAABAAAAAQAAABAAAAAAAAAAAAAAAAABAACAAAAAAAAAAAAAAAAAAQAAgAAAACUAAAAMAAAAAgAAACcAAAAYAAAABQAAAAAAAAD///8AAAAAACUAAAAMAAAABQAAAEwAAABkAAAACQAAAHAAAADwAAAAfAAAAAkAAABwAAAA6AAAAA0AAAAhAPAAAAAAAAAAAAAAAIA/AAAAAAAAAAAAAIA/AAAAAAAAAAAAAAAAAAAAAAAAAAAAAAAAAAAAAAAAAAAlAAAADAAAAAAAAIAoAAAADAAAAAUAAAAlAAAADAAAAAEAAAAYAAAADAAAAAAAAAISAAAADAAAAAEAAAAWAAAADAAAAAAAAABUAAAARAEAAAoAAABwAAAA7wAAAHwAAAABAAAA0XbJQasKyUEKAAAAcAAAACkAAABMAAAABAAAAAkAAABwAAAA8QAAAH0AAACgAAAARgBpAHIAbQBhAGQAbwAgAHAAbwByADoAIABFAEwAVgBJAFIAQQAgAE4ATwBFAE0ASQAgAFIAVQBGAEYASQBOAEUATABMAEkAIABEAEkAQQBaAAAABgAAAAMAAAAEAAAACQAAAAYAAAAHAAAABwAAAAMAAAAHAAAABwAAAAQAAAADAAAAAwAAAAYAAAAFAAAABwAAAAMAAAAHAAAABwAAAAMAAAAIAAAACQAAAAYAAAAKAAAAAwAAAAMAAAAHAAAACAAAAAYAAAAGAAAAAwAAAAgAAAAGAAAABQAAAAUAAAADAAAAAwAAAAgAAAADAAAABwAAAAYAAAAWAAAADAAAAAAAAAAlAAAADAAAAAIAAAAOAAAAFAAAAAAAAAAQAAAAFA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xmgmQRrVbGHv8sUeQBZsinW+1SErIfbe/veP7YGdhuE=</DigestValue>
    </Reference>
    <Reference Type="http://www.w3.org/2000/09/xmldsig#Object" URI="#idOfficeObject">
      <DigestMethod Algorithm="http://www.w3.org/2001/04/xmlenc#sha256"/>
      <DigestValue>AIzJ8Q4xBsCp771QHStoHS56IV3Laq+3D2W04yCmee0=</DigestValue>
    </Reference>
    <Reference Type="http://uri.etsi.org/01903#SignedProperties" URI="#idSignedProperties">
      <Transforms>
        <Transform Algorithm="http://www.w3.org/TR/2001/REC-xml-c14n-20010315"/>
      </Transforms>
      <DigestMethod Algorithm="http://www.w3.org/2001/04/xmlenc#sha256"/>
      <DigestValue>5gAn8OHclWyOFYQh+UWlRw+QJbXoiSHlmPypZWx7nAI=</DigestValue>
    </Reference>
    <Reference Type="http://www.w3.org/2000/09/xmldsig#Object" URI="#idValidSigLnImg">
      <DigestMethod Algorithm="http://www.w3.org/2001/04/xmlenc#sha256"/>
      <DigestValue>giRWT2s4pqtVgizz0h9OuTg7paNoM92kwXMwaTdG/tY=</DigestValue>
    </Reference>
    <Reference Type="http://www.w3.org/2000/09/xmldsig#Object" URI="#idInvalidSigLnImg">
      <DigestMethod Algorithm="http://www.w3.org/2001/04/xmlenc#sha256"/>
      <DigestValue>g4LPQlOFr7s4SCHNVW2miCU2UCG1I+hYbnsMXzqEHLw=</DigestValue>
    </Reference>
  </SignedInfo>
  <SignatureValue>CzqLRSuF6oFybxtE8H+Nq0scbYbeRJI4Vr8Ij43Fki1ZIY2qwqLOjFJ24AOpUSvSQFWOZJExqcqS
LL+Z5F3H5dqIx0NxmrfOCRC8Qtspf7MRZgU6enf9uf/m2MBwLjXxyUMfXrJAWYAS3nddyNYog3gB
UsTds6OMa6UfWM6c8vf3Rzood/cRZ/ZgLKJaLKUdPmaUIClrGRLw4XIV9pkacpyrxj6dOvYDdgYO
SXyXWbHhxR2nCP2lMJ5t5z8OZ+OJMnw1O+g0sDW0zlFyM8iZy8iv/f+4fwaFZSuVrb646u261v/F
ImCduqi4VTZ9Y3O20CGuu/9LrW0HMcL1RpinHw==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2021-11-22T23:21:20Z</mdssi:Value>
        </mdssi:SignatureTime>
      </SignatureProperty>
    </SignatureProperties>
  </Object>
  <Object Id="idOfficeObject">
    <SignatureProperties>
      <SignatureProperty Id="idOfficeV1Details" Target="#idPackageSignature">
        <SignatureInfoV1 xmlns="http://schemas.microsoft.com/office/2006/digsig">
          <SetupID>{3139F94B-7409-4615-9452-0FE3D941E9CE}</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2021-11-22T23:21:20Z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aSh1wRpwXTobvbR+2FRhrbK0/1OykpOeq1FGTBwB9X4=</DigestValue>
    </Reference>
    <Reference Type="http://www.w3.org/2000/09/xmldsig#Object" URI="#idOfficeObject">
      <DigestMethod Algorithm="http://www.w3.org/2001/04/xmlenc#sha256"/>
      <DigestValue>URUJspNfrni/H8DPMn+dKeqRVbR0CBDCUmyuQ8VUsbU=</DigestValue>
    </Reference>
    <Reference Type="http://uri.etsi.org/01903#SignedProperties" URI="#idSignedProperties">
      <Transforms>
        <Transform Algorithm="http://www.w3.org/TR/2001/REC-xml-c14n-20010315"/>
      </Transforms>
      <DigestMethod Algorithm="http://www.w3.org/2001/04/xmlenc#sha256"/>
      <DigestValue>ikn9oFoXfE0vaRR8ozEad1lQGA8eSd1zVMadv4jnsYQ=</DigestValue>
    </Reference>
    <Reference Type="http://www.w3.org/2000/09/xmldsig#Object" URI="#idValidSigLnImg">
      <DigestMethod Algorithm="http://www.w3.org/2001/04/xmlenc#sha256"/>
      <DigestValue>zA4wNK/aJEJOwW/0H2bLikEFG6nl2SsZMO+h9gGMgQA=</DigestValue>
    </Reference>
    <Reference Type="http://www.w3.org/2000/09/xmldsig#Object" URI="#idInvalidSigLnImg">
      <DigestMethod Algorithm="http://www.w3.org/2001/04/xmlenc#sha256"/>
      <DigestValue>FP6zdfOs5spFGhO5VYIFaIsE1zimzVU5e8pCLF/V4CI=</DigestValue>
    </Reference>
  </SignedInfo>
  <SignatureValue>oaiu5g7bLx0+pm202einp/0W4OEU4oqqB4M76lnyJNHkmp811wjRnmEGr335RecUp229ZuUF6CF3
Pu2eXFQjo33vqQZoeqiSXcAptbpD/o5M/LVILsI+s9Ay/iIJCpob1NdHXCdWiwPrmKe6ZN6eSm8T
nFjEtKfXaWOEPE07/4J5IBhAcM0raHqjvnv/TMWFdCxTsros6ij7GSqvRhcCDvmDLW+0oOqrY3K1
axSc7dc2RaK8XSAoSh8ktmoAh7dB+TwkQsYsJQk0+E0yx2cwWmGGLxCx7Y3o0l8u3tGY/XzRAPG5
eWU1xA6Mj1fDa3WW2tQ/dWC6txy8hVsp6ONOow==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2021-11-22T23:27:52Z</mdssi:Value>
        </mdssi:SignatureTime>
      </SignatureProperty>
    </SignatureProperties>
  </Object>
  <Object Id="idOfficeObject">
    <SignatureProperties>
      <SignatureProperty Id="idOfficeV1Details" Target="#idPackageSignature">
        <SignatureInfoV1 xmlns="http://schemas.microsoft.com/office/2006/digsig">
          <SetupID>{8C175FFA-A2E0-478C-B1FC-2D66463B23BB}</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2021-11-22T23:27:52Z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zpy1HWtF68dIcPOfipuXprHpnd4sqHMNBW6rAow73No=</DigestValue>
    </Reference>
    <Reference Type="http://www.w3.org/2000/09/xmldsig#Object" URI="#idOfficeObject">
      <DigestMethod Algorithm="http://www.w3.org/2001/04/xmlenc#sha256"/>
      <DigestValue>UtG5mkGEsAqwAIPaxW4+TKwGU4qPlyyStwjfr2oVwq4=</DigestValue>
    </Reference>
    <Reference Type="http://uri.etsi.org/01903#SignedProperties" URI="#idSignedProperties">
      <Transforms>
        <Transform Algorithm="http://www.w3.org/TR/2001/REC-xml-c14n-20010315"/>
      </Transforms>
      <DigestMethod Algorithm="http://www.w3.org/2001/04/xmlenc#sha256"/>
      <DigestValue>OaxGAbLIlKhcEzjlfrd9GdN/LqvdYq6kAfsyzw3B9Yg=</DigestValue>
    </Reference>
    <Reference Type="http://www.w3.org/2000/09/xmldsig#Object" URI="#idValidSigLnImg">
      <DigestMethod Algorithm="http://www.w3.org/2001/04/xmlenc#sha256"/>
      <DigestValue>zA4wNK/aJEJOwW/0H2bLikEFG6nl2SsZMO+h9gGMgQA=</DigestValue>
    </Reference>
    <Reference Type="http://www.w3.org/2000/09/xmldsig#Object" URI="#idInvalidSigLnImg">
      <DigestMethod Algorithm="http://www.w3.org/2001/04/xmlenc#sha256"/>
      <DigestValue>FP6zdfOs5spFGhO5VYIFaIsE1zimzVU5e8pCLF/V4CI=</DigestValue>
    </Reference>
  </SignedInfo>
  <SignatureValue>MYsScsHTO1fntEtaTiV6ZwFGE/oMlpAbEBiVmQjqETRO8XKeMPeUEtwazCmCL3paH3XPe8PiodZm
W3WNLT3DnQFnWIYuHeSDqawZi7fKBFOsJeu8vAXtRG/sArwINqybYbDzJWYRJwgWsUjAhnobvmqQ
fBieo6xgTYBw2vFVulBKjmmyRTyGJBr9isZLFu+vK8gCV4oTTy4x3DyGYTH2B6CmPDznGw0sx+yw
Ddrl/YqH68if96rE41ECQoManfqPSEbBVlAfBa4cuw26E7SjQiAog4+OjXjCy45Pd8W2iT1qiBtd
T9XVOhIiN3K/xUnPgzKzNrCX/WaPvU7wCvoKgQ==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2021-11-22T23:28:00Z</mdssi:Value>
        </mdssi:SignatureTime>
      </SignatureProperty>
    </SignatureProperties>
  </Object>
  <Object Id="idOfficeObject">
    <SignatureProperties>
      <SignatureProperty Id="idOfficeV1Details" Target="#idPackageSignature">
        <SignatureInfoV1 xmlns="http://schemas.microsoft.com/office/2006/digsig">
          <SetupID>{AD05BCC1-F665-4C12-98B9-CEBD7B056FF6}</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2021-11-22T23:28:00Z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xH/B6rsv7qNsq0pMv/Piz8uATbLZv86Z8HLvYhQJ2pM=</DigestValue>
    </Reference>
    <Reference Type="http://www.w3.org/2000/09/xmldsig#Object" URI="#idOfficeObject">
      <DigestMethod Algorithm="http://www.w3.org/2001/04/xmlenc#sha256"/>
      <DigestValue>lvsPfzCrPHqgbjBq+I8wEzm8JqdCPsOqV90X9SyDfFk=</DigestValue>
    </Reference>
    <Reference Type="http://uri.etsi.org/01903#SignedProperties" URI="#idSignedProperties">
      <Transforms>
        <Transform Algorithm="http://www.w3.org/TR/2001/REC-xml-c14n-20010315"/>
      </Transforms>
      <DigestMethod Algorithm="http://www.w3.org/2001/04/xmlenc#sha256"/>
      <DigestValue>l0EKk6rj3jH5vxuTEuKh/bTeFaSNLXsiRqCLIg1rJbo=</DigestValue>
    </Reference>
    <Reference Type="http://www.w3.org/2000/09/xmldsig#Object" URI="#idValidSigLnImg">
      <DigestMethod Algorithm="http://www.w3.org/2001/04/xmlenc#sha256"/>
      <DigestValue>zA4wNK/aJEJOwW/0H2bLikEFG6nl2SsZMO+h9gGMgQA=</DigestValue>
    </Reference>
    <Reference Type="http://www.w3.org/2000/09/xmldsig#Object" URI="#idInvalidSigLnImg">
      <DigestMethod Algorithm="http://www.w3.org/2001/04/xmlenc#sha256"/>
      <DigestValue>FP6zdfOs5spFGhO5VYIFaIsE1zimzVU5e8pCLF/V4CI=</DigestValue>
    </Reference>
  </SignedInfo>
  <SignatureValue>b5M2AQ2QI5RmCYTyJZVH6boEHLKvpuw/dnGeV9DV29f9dx/eZ9yAlbGIL6ZQ1dKEZJvUG7ZQL3FM
NC1yzl7c2N8hHMna+7yjD1Hjl5prostNiYgqrRVp8DYghHfe+d92ZOp9+dIMoKwvmQEY2cnFJC1R
QmT/rqYadTP3wrdeRgCA3JoQ8wI3z+sWuNWofh9uOWhuxYKdqZtpPs0ktt4MNniiuX5RMW2WxS1m
3qLvc87e+f9PlJ6lAHC6fCLvDDB8pZTplPYsMmJI+VMotlJV54EeJ4m68OCILakvxcw3riozO67j
SDd+lyUExGUB74GC61qLO7DpkZwJgtQs4ktjcw==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2021-11-22T23:28:06Z</mdssi:Value>
        </mdssi:SignatureTime>
      </SignatureProperty>
    </SignatureProperties>
  </Object>
  <Object Id="idOfficeObject">
    <SignatureProperties>
      <SignatureProperty Id="idOfficeV1Details" Target="#idPackageSignature">
        <SignatureInfoV1 xmlns="http://schemas.microsoft.com/office/2006/digsig">
          <SetupID>{3194479F-0CED-4E6F-BA80-387618E1E707}</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2021-11-22T23:28:06Z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Cy47GUDKxRdz1Prwm61YUfO1qRB02riAtOsxuJlZZx0=</DigestValue>
    </Reference>
    <Reference Type="http://www.w3.org/2000/09/xmldsig#Object" URI="#idOfficeObject">
      <DigestMethod Algorithm="http://www.w3.org/2001/04/xmlenc#sha256"/>
      <DigestValue>l401e2yVZORxvl5HUn/tq5DwgRFnCO+hptK7s4dY9Nw=</DigestValue>
    </Reference>
    <Reference Type="http://uri.etsi.org/01903#SignedProperties" URI="#idSignedProperties">
      <Transforms>
        <Transform Algorithm="http://www.w3.org/TR/2001/REC-xml-c14n-20010315"/>
      </Transforms>
      <DigestMethod Algorithm="http://www.w3.org/2001/04/xmlenc#sha256"/>
      <DigestValue>Fk+ePMTsQVpzadTPdGCBgzhGAlg1hJYnoi8ursIyQe0=</DigestValue>
    </Reference>
    <Reference Type="http://www.w3.org/2000/09/xmldsig#Object" URI="#idValidSigLnImg">
      <DigestMethod Algorithm="http://www.w3.org/2001/04/xmlenc#sha256"/>
      <DigestValue>QGjDaOJ0tETo8DYV13cWlnImOfkuG6jWriTH/2CBPyk=</DigestValue>
    </Reference>
    <Reference Type="http://www.w3.org/2000/09/xmldsig#Object" URI="#idInvalidSigLnImg">
      <DigestMethod Algorithm="http://www.w3.org/2001/04/xmlenc#sha256"/>
      <DigestValue>FP6zdfOs5spFGhO5VYIFaIsE1zimzVU5e8pCLF/V4CI=</DigestValue>
    </Reference>
  </SignedInfo>
  <SignatureValue>G166kww/xeVgLV0xLoRqbhaGH7722R3S69DX9RwQJIe9UynwwPUoyKxFDL5J/NBgwp1dtw9782do
hDiJyqa4EC1zXInVYvQSYuiaimNu5p5OIfZ8AHcTSDnBBoBx0and5KMVqmRi/bBJ3/WSOddgcwV5
LT0P1MmdF44WgXC0SyM3ojd4WCN9PA8C2kMXQNl8k91N3rr4ai9VBR0V/bMsA1qmlIKzg/7jN9EN
6niOdCd/+gDAe2TrEBGhuvxgVPxUanypvhmXJS+fgKZVWkCyAoQhzEiGmXMPk+kyWcWdt5+51Jzs
usgmhHcw+P+ugg39aZ3J4mjOq4u/dmEo2Jfx+w==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2021-11-22T23:28:14Z</mdssi:Value>
        </mdssi:SignatureTime>
      </SignatureProperty>
    </SignatureProperties>
  </Object>
  <Object Id="idOfficeObject">
    <SignatureProperties>
      <SignatureProperty Id="idOfficeV1Details" Target="#idPackageSignature">
        <SignatureInfoV1 xmlns="http://schemas.microsoft.com/office/2006/digsig">
          <SetupID>{5ED40CE0-E09F-4B1D-887A-9FE81C6F269E}</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2021-11-22T23:28:14Z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K4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D/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yMdhYpz4hxRD9NiYGpEZivp/ubzvYuv3l8MY+vnBinU=</DigestValue>
    </Reference>
    <Reference Type="http://www.w3.org/2000/09/xmldsig#Object" URI="#idOfficeObject">
      <DigestMethod Algorithm="http://www.w3.org/2001/04/xmlenc#sha256"/>
      <DigestValue>myqnfek+FgejMnEePdy7WAicwitr34NX1U37kuRc4Uc=</DigestValue>
    </Reference>
    <Reference Type="http://uri.etsi.org/01903#SignedProperties" URI="#idSignedProperties">
      <Transforms>
        <Transform Algorithm="http://www.w3.org/TR/2001/REC-xml-c14n-20010315"/>
      </Transforms>
      <DigestMethod Algorithm="http://www.w3.org/2001/04/xmlenc#sha256"/>
      <DigestValue>QOhLUgDpty62yDh/CTAwXKPHiFK5yxtzS9z5D3tBFwg=</DigestValue>
    </Reference>
    <Reference Type="http://www.w3.org/2000/09/xmldsig#Object" URI="#idValidSigLnImg">
      <DigestMethod Algorithm="http://www.w3.org/2001/04/xmlenc#sha256"/>
      <DigestValue>bbkKznSEA4u17FTxlUhsvfcYohxQAMAOZIIeTSfaEkM=</DigestValue>
    </Reference>
    <Reference Type="http://www.w3.org/2000/09/xmldsig#Object" URI="#idInvalidSigLnImg">
      <DigestMethod Algorithm="http://www.w3.org/2001/04/xmlenc#sha256"/>
      <DigestValue>+gZjBQw6HAHHvQsmdzo82wEA0+lKgr6hnleYo7XFHQc=</DigestValue>
    </Reference>
  </SignedInfo>
  <SignatureValue>U9qxvJI7lQoyotzD32Z2S1g6enHoxo6tyNpIhH4JEmdKkxDRZmKimnO1l4K1DOHuTeCBvBWeZvh5
5Fp6Ly3BcLzc4ct6N3rC8/RH/9qvO0roV/BY2L8dssIXd9gINEJsxM1t9Acvm4rfLMooTa2848xS
uoyB1pz1ZA8UTydlQWG+Mk3zC8EkQ8dZ8qYUGLck7MlrzBwOsnsavzN3MI2frlUSnwv2+A9AdP4e
Fk4LalIjSeamiiwh0W9/D7kzz1YVgpwGVgkI2BEyKFeJZya//jE2OBPG3Sb5DcRMjwDYMCsiSG+d
uArF1K8vzckoxaJgU2TgIT/Tt7YRhGviLTY+iw==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2021-11-22T23:28:29Z</mdssi:Value>
        </mdssi:SignatureTime>
      </SignatureProperty>
    </SignatureProperties>
  </Object>
  <Object Id="idOfficeObject">
    <SignatureProperties>
      <SignatureProperty Id="idOfficeV1Details" Target="#idPackageSignature">
        <SignatureInfoV1 xmlns="http://schemas.microsoft.com/office/2006/digsig">
          <SetupID>{40AE9621-432D-460D-85D3-5EFD2F8AD046}</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2021-11-22T23:28:29Z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xO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D48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C53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BvPg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B3Mw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UpQLO8pAEhMKoz6IOHTiQLp/s1gLw3m1A1yg6dFbPTs=</DigestValue>
    </Reference>
    <Reference Type="http://www.w3.org/2000/09/xmldsig#Object" URI="#idOfficeObject">
      <DigestMethod Algorithm="http://www.w3.org/2001/04/xmlenc#sha256"/>
      <DigestValue>Ak4N/XvMTQhDU8YSaasOjq/+cFsXy7z4Hb/aDwMUe+4=</DigestValue>
    </Reference>
    <Reference Type="http://uri.etsi.org/01903#SignedProperties" URI="#idSignedProperties">
      <Transforms>
        <Transform Algorithm="http://www.w3.org/TR/2001/REC-xml-c14n-20010315"/>
      </Transforms>
      <DigestMethod Algorithm="http://www.w3.org/2001/04/xmlenc#sha256"/>
      <DigestValue>AbD78WZ2Ju2ibq+/XVlyFn0fem0gn7BvAXpF7nONtPE=</DigestValue>
    </Reference>
    <Reference Type="http://www.w3.org/2000/09/xmldsig#Object" URI="#idValidSigLnImg">
      <DigestMethod Algorithm="http://www.w3.org/2001/04/xmlenc#sha256"/>
      <DigestValue>QGjDaOJ0tETo8DYV13cWlnImOfkuG6jWriTH/2CBPyk=</DigestValue>
    </Reference>
    <Reference Type="http://www.w3.org/2000/09/xmldsig#Object" URI="#idInvalidSigLnImg">
      <DigestMethod Algorithm="http://www.w3.org/2001/04/xmlenc#sha256"/>
      <DigestValue>pTK+B2gvpgp+CZCzYMklHZybSANdxDNDpmgg21Ofb8s=</DigestValue>
    </Reference>
  </SignedInfo>
  <SignatureValue>JDP4jdT1jvFB5YaEQiRqA70haexgIEUXbBTxGk2/4yKHenTElp5V/70/F1sjOdtJcGNQlMz4BO56
5cn9ET/s0oj804zPXdDi1gAHGB8iNfsyVIehuzC5KwcRfs1GjTzbtgDefu5p+8/Ez4bKtrvaTxSS
XqdFF4UxgQh0rMEtpzFHprOnPhhOsOtRGUMi4SoWl12450AGa5InlrJqT7IcRWnLxv37+ZuARd31
XrWat2ivS5jzglZP747eRmcKU8NqRb+qh58uRtWLALfrDh1odGPgSlW/82/V40+fYSrrr36C/YpR
S/4tu5TOHMCFeYic1wWxbAZHpBN0rg4GJm47BA==</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2021-11-22T23:28:42Z</mdssi:Value>
        </mdssi:SignatureTime>
      </SignatureProperty>
    </SignatureProperties>
  </Object>
  <Object Id="idOfficeObject">
    <SignatureProperties>
      <SignatureProperty Id="idOfficeV1Details" Target="#idPackageSignature">
        <SignatureInfoV1 xmlns="http://schemas.microsoft.com/office/2006/digsig">
          <SetupID>{7EF0EF99-9CA9-4553-81E3-6D4AB29FEBB8}</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2021-11-22T23:28:42Z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K4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D/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b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C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P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jWeHEaTeoNlIYu2Z8r3FGM1iq50uxTL3pN0RPN6Sf1A=</DigestValue>
    </Reference>
    <Reference Type="http://www.w3.org/2000/09/xmldsig#Object" URI="#idOfficeObject">
      <DigestMethod Algorithm="http://www.w3.org/2001/04/xmlenc#sha256"/>
      <DigestValue>dudNIdtPxgT3i2fINHXgbT9Ab09Z7tCq9g5kdtB4pvQ=</DigestValue>
    </Reference>
    <Reference Type="http://uri.etsi.org/01903#SignedProperties" URI="#idSignedProperties">
      <Transforms>
        <Transform Algorithm="http://www.w3.org/TR/2001/REC-xml-c14n-20010315"/>
      </Transforms>
      <DigestMethod Algorithm="http://www.w3.org/2001/04/xmlenc#sha256"/>
      <DigestValue>sHbSzzLL9LvsyTZlcg8QfnjoS1WQSrU6Ogs7AyObQx8=</DigestValue>
    </Reference>
    <Reference Type="http://www.w3.org/2000/09/xmldsig#Object" URI="#idValidSigLnImg">
      <DigestMethod Algorithm="http://www.w3.org/2001/04/xmlenc#sha256"/>
      <DigestValue>bbkKznSEA4u17FTxlUhsvfcYohxQAMAOZIIeTSfaEkM=</DigestValue>
    </Reference>
    <Reference Type="http://www.w3.org/2000/09/xmldsig#Object" URI="#idInvalidSigLnImg">
      <DigestMethod Algorithm="http://www.w3.org/2001/04/xmlenc#sha256"/>
      <DigestValue>k/aX6JAPqA74K+PgSTN6ABmBule+HN2xMdkukzMzWe4=</DigestValue>
    </Reference>
  </SignedInfo>
  <SignatureValue>KWcHHanDh/fVGDYBK3JsZfezruYPrVUoVz2k4zxQGlTI4cu/wcx6eU1rC0BqbuuiCMtU+DkGiZ8L
+VBJEKUfWJONOU4RpEx+NT8OUSjFjz6U/nAFl2s8ke8fW6eBqoZA8nBbzskCgS88d2qem6eQn/EX
GBLG0teP1z+q9X06QsQdUxKMwJcKyB8DQc5eEx1OO4yeFBAS4gLIvFuG/wxA6Z1AYV1POBw9YRo+
JJmGwMB8CgjxIkgt5yZZx3OvNd57u5m1OWksGh7I1POCwSn9r2QXfAiC6MieKe6fLhq/+GhTkJ07
mT11U+qsfz+Z9O23aY4fvwunZXxpgxfroiBHjg==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2021-11-22T23:28:52Z</mdssi:Value>
        </mdssi:SignatureTime>
      </SignatureProperty>
    </SignatureProperties>
  </Object>
  <Object Id="idOfficeObject">
    <SignatureProperties>
      <SignatureProperty Id="idOfficeV1Details" Target="#idPackageSignature">
        <SignatureInfoV1 xmlns="http://schemas.microsoft.com/office/2006/digsig">
          <SetupID>{DA47600B-DFAF-47DD-B8DE-482C8F6F8C7B}</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2021-11-22T23:28:52Z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xO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D48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C53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BvPg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B3Mw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b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C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P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XCO522bKjvbrkEfc4zh+YQWjrLW95tKmB2+gckXPmPE=</DigestValue>
    </Reference>
    <Reference Type="http://www.w3.org/2000/09/xmldsig#Object" URI="#idOfficeObject">
      <DigestMethod Algorithm="http://www.w3.org/2001/04/xmlenc#sha256"/>
      <DigestValue>pLizKtagu+WXvXwf4GiL3Pw4x0TKHYYzRdqfGB8XtXQ=</DigestValue>
    </Reference>
    <Reference Type="http://uri.etsi.org/01903#SignedProperties" URI="#idSignedProperties">
      <Transforms>
        <Transform Algorithm="http://www.w3.org/TR/2001/REC-xml-c14n-20010315"/>
      </Transforms>
      <DigestMethod Algorithm="http://www.w3.org/2001/04/xmlenc#sha256"/>
      <DigestValue>FuBTCw+Y7aBbhtwW3OtLmu2+Y8t1icIhRqxHuQH6tqs=</DigestValue>
    </Reference>
    <Reference Type="http://www.w3.org/2000/09/xmldsig#Object" URI="#idValidSigLnImg">
      <DigestMethod Algorithm="http://www.w3.org/2001/04/xmlenc#sha256"/>
      <DigestValue>QGjDaOJ0tETo8DYV13cWlnImOfkuG6jWriTH/2CBPyk=</DigestValue>
    </Reference>
    <Reference Type="http://www.w3.org/2000/09/xmldsig#Object" URI="#idInvalidSigLnImg">
      <DigestMethod Algorithm="http://www.w3.org/2001/04/xmlenc#sha256"/>
      <DigestValue>k/aX6JAPqA74K+PgSTN6ABmBule+HN2xMdkukzMzWe4=</DigestValue>
    </Reference>
  </SignedInfo>
  <SignatureValue>thAy2SV/YINi/i2BQvsHPKG+kcqUphHEXlKAnwrYfXmEwX3n30eFrhlra1rbwnKYzM+LFkPRmKyx
5mdy+LErIV9TeNaRaHgEHIntfDYkJgIL3OEd91QloX42ajsE+fl7VGjkZW2GGSKQ0zH0JTgGY0+6
UUYf3M+0/TLhIc0ELmwJ3DxbpUGH8gzljl3rkYPdXsnYWUhKiCPjcXWLEuMz4dYkB+xpT5JQEDRI
yeR0iX97X8gB4O1ZJtcoePAgE1+fTe1exEAIUb93zY0etBIsl/wMBv9bJN7Q2hsAdGykyM5KHDdZ
nQFBud15qIYYxqrScqiPM8NmvrGWGgXc29ae2g==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2021-11-22T23:29:01Z</mdssi:Value>
        </mdssi:SignatureTime>
      </SignatureProperty>
    </SignatureProperties>
  </Object>
  <Object Id="idOfficeObject">
    <SignatureProperties>
      <SignatureProperty Id="idOfficeV1Details" Target="#idPackageSignature">
        <SignatureInfoV1 xmlns="http://schemas.microsoft.com/office/2006/digsig">
          <SetupID>{982460E9-85B0-457A-825C-867061688F6D}</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2021-11-22T23:29:01Z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K4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D/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b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C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P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M3OEF6jk0eq9QncaPGLxiGAn26jcRdckcrifQn5ijH0=</DigestValue>
    </Reference>
    <Reference Type="http://www.w3.org/2000/09/xmldsig#Object" URI="#idOfficeObject">
      <DigestMethod Algorithm="http://www.w3.org/2001/04/xmlenc#sha256"/>
      <DigestValue>FPFP7izuFeGEvECN+NV4nZkACCsDKF728B4+fSOPo44=</DigestValue>
    </Reference>
    <Reference Type="http://uri.etsi.org/01903#SignedProperties" URI="#idSignedProperties">
      <Transforms>
        <Transform Algorithm="http://www.w3.org/TR/2001/REC-xml-c14n-20010315"/>
      </Transforms>
      <DigestMethod Algorithm="http://www.w3.org/2001/04/xmlenc#sha256"/>
      <DigestValue>atYewylt7OP6U6yjq4UsVhCDqQS07Wv1L8SqZZp8vs0=</DigestValue>
    </Reference>
    <Reference Type="http://www.w3.org/2000/09/xmldsig#Object" URI="#idValidSigLnImg">
      <DigestMethod Algorithm="http://www.w3.org/2001/04/xmlenc#sha256"/>
      <DigestValue>zA4wNK/aJEJOwW/0H2bLikEFG6nl2SsZMO+h9gGMgQA=</DigestValue>
    </Reference>
    <Reference Type="http://www.w3.org/2000/09/xmldsig#Object" URI="#idInvalidSigLnImg">
      <DigestMethod Algorithm="http://www.w3.org/2001/04/xmlenc#sha256"/>
      <DigestValue>ZuFFDtBBjzgSc9YE/GMw4Shb0RvewrLex+HaHSwgtK8=</DigestValue>
    </Reference>
  </SignedInfo>
  <SignatureValue>WitYPY+o3y0wgHjNNfCJQRgyIUFRksl5UddNj8lBQFerDVLdwErJQedsFtYKCog55b/yWDxt+fcM
d04bRmxyhguf2w2VwikqeUbZFlv3hiKdYjUNX0nbg/yuJavp9DYxwV5zjFjbyol6FvmvWJpzsTF+
66lQcGpH16FjxJcijD8SdkA70MN96Or1p8EomuV6S0+Y9QpvfCMCPko4wagFBtgVvQzO1BQB9qD/
Ui+HgArn2Yxr1Pm4eTyBnjw2tqa6dM0fh0x8JnbrXmplDL4XONoXCkocELfqk3pN0whZINP7iYoE
R5MglYDX6mKdpDXN+tHUzpbiBeSs47kmgmygDA==</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2021-11-22T23:29:09Z</mdssi:Value>
        </mdssi:SignatureTime>
      </SignatureProperty>
    </SignatureProperties>
  </Object>
  <Object Id="idOfficeObject">
    <SignatureProperties>
      <SignatureProperty Id="idOfficeV1Details" Target="#idPackageSignature">
        <SignatureInfoV1 xmlns="http://schemas.microsoft.com/office/2006/digsig">
          <SetupID>{31FD43D3-1F48-424F-B183-187D2A179F3C}</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2021-11-22T23:29:09Z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L0k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G5j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C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RPNJTGFH+ZckEtDxm48esjZKxUEUlHFfgPgOyMXAXLI=</DigestValue>
    </Reference>
    <Reference Type="http://www.w3.org/2000/09/xmldsig#Object" URI="#idOfficeObject">
      <DigestMethod Algorithm="http://www.w3.org/2001/04/xmlenc#sha256"/>
      <DigestValue>SaNONAhLMTLgr2G/8/wF8wPe6/gDIvXiPjjBc5611LU=</DigestValue>
    </Reference>
    <Reference Type="http://uri.etsi.org/01903#SignedProperties" URI="#idSignedProperties">
      <Transforms>
        <Transform Algorithm="http://www.w3.org/TR/2001/REC-xml-c14n-20010315"/>
      </Transforms>
      <DigestMethod Algorithm="http://www.w3.org/2001/04/xmlenc#sha256"/>
      <DigestValue>ZruAKf9QyCYopzbFmqOrCPi3RC/JjW5CpM/CSVROe7w=</DigestValue>
    </Reference>
    <Reference Type="http://www.w3.org/2000/09/xmldsig#Object" URI="#idValidSigLnImg">
      <DigestMethod Algorithm="http://www.w3.org/2001/04/xmlenc#sha256"/>
      <DigestValue>4gF4lLIwjtTHPNYGWqhYyMwoiWBd4nhyRe1c9fHHnMI=</DigestValue>
    </Reference>
    <Reference Type="http://www.w3.org/2000/09/xmldsig#Object" URI="#idInvalidSigLnImg">
      <DigestMethod Algorithm="http://www.w3.org/2001/04/xmlenc#sha256"/>
      <DigestValue>64bWwNf0KsVhE0g+IrZyZ0rq9yhll0H8WmOqwqcIqbQ=</DigestValue>
    </Reference>
  </SignedInfo>
  <SignatureValue>E4bRk8HytSXt3PeUGVD6LSCKuk+/OX7PEJREyHCPa7qSnUQ0M2sA7R0XFzdYfaLQngKyPRjtSrnZ
9bKWSLrO2k2jB/nkVrGINLkrN1QSCMGazpcE8X6MGaqA6n3XmByzZwEX/3qWzv5ekykV5Ltu++x8
1QTczj/sp8qWTVG+AZ4SvPKJi7dSkWaUEMJrIID4/NchrbVmCgdFKUpIClK41M1OS2kRdUI/vWuD
6LWOezZgRZje1tH7+a0IOcihyNbCT0bqQEe2SPrf8c2OvN0CW6i0RCtMvkkGJ0bql04TgyioCNOr
wUfM9C3XgRpMmXeFOEaRa2ynBsx8jjcavDWx1Q==</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2021-11-22T23:12:06Z</mdssi:Value>
        </mdssi:SignatureTime>
      </SignatureProperty>
    </SignatureProperties>
  </Object>
  <Object Id="idOfficeObject">
    <SignatureProperties>
      <SignatureProperty Id="idOfficeV1Details" Target="#idPackageSignature">
        <SignatureInfoV1 xmlns="http://schemas.microsoft.com/office/2006/digsig">
          <SetupID>{65CE507A-D918-4DDE-B84D-9029AB2E2198}</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2021-11-22T23:12:06Z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Cd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H0M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3Aw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ihE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3YLUPPiXxQjsmf7KsXmMy7poLKrk0JO5H5PvD5oBufs=</DigestValue>
    </Reference>
    <Reference Type="http://www.w3.org/2000/09/xmldsig#Object" URI="#idOfficeObject">
      <DigestMethod Algorithm="http://www.w3.org/2001/04/xmlenc#sha256"/>
      <DigestValue>SMEHuiJVGIA33ipdaDawJAbUrTuQYdq8e/waDbvwItE=</DigestValue>
    </Reference>
    <Reference Type="http://uri.etsi.org/01903#SignedProperties" URI="#idSignedProperties">
      <Transforms>
        <Transform Algorithm="http://www.w3.org/TR/2001/REC-xml-c14n-20010315"/>
      </Transforms>
      <DigestMethod Algorithm="http://www.w3.org/2001/04/xmlenc#sha256"/>
      <DigestValue>vfcwv+4lgGZBJ+Bhb1cBX0OegBhFaSsuUGypfKzSIu0=</DigestValue>
    </Reference>
    <Reference Type="http://www.w3.org/2000/09/xmldsig#Object" URI="#idValidSigLnImg">
      <DigestMethod Algorithm="http://www.w3.org/2001/04/xmlenc#sha256"/>
      <DigestValue>QGjDaOJ0tETo8DYV13cWlnImOfkuG6jWriTH/2CBPyk=</DigestValue>
    </Reference>
    <Reference Type="http://www.w3.org/2000/09/xmldsig#Object" URI="#idInvalidSigLnImg">
      <DigestMethod Algorithm="http://www.w3.org/2001/04/xmlenc#sha256"/>
      <DigestValue>GMKfojg9yd3ZGa43Pk9befPmhxy8rlqx/KIxSuYlCTU=</DigestValue>
    </Reference>
  </SignedInfo>
  <SignatureValue>aaAghAa/+YRPOsXQICXKbDupaVBgZhH7/UkfeAT3RJfi7r/2JjJGTPmfsGA2+GNBPj4LNNGetMq6
zQBPRWTpk7sR2sx4SyDJOaZ9CVYOKVGtF6r3lhDQZ5l4ejXtn6N2cUYJ/tL90Zc+nlTKjqC7hfQb
8CcP4wO6E1iemL4Wq/QfpWUHA+KD7fxsahPDP060hcNlGuhN8DBUgea/YsCmhTq29SQPNi9Tz1PY
JEeTkgTn6rKc6iSZxwK3TNi3bzfwkIPwfmIjT72+jKchtpGTKwQ+oaDnPAp4pdV+yhi7c/QoFlKj
1DQAur7Pd89QK2GwmMDqOdmC1l/Mu6iRNuNm7w==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2021-11-22T23:29:19Z</mdssi:Value>
        </mdssi:SignatureTime>
      </SignatureProperty>
    </SignatureProperties>
  </Object>
  <Object Id="idOfficeObject">
    <SignatureProperties>
      <SignatureProperty Id="idOfficeV1Details" Target="#idPackageSignature">
        <SignatureInfoV1 xmlns="http://schemas.microsoft.com/office/2006/digsig">
          <SetupID>{392F3E65-B6A4-462A-91DC-49A002356F92}</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2021-11-22T23:29:19Z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K4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D/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CE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AENT/eSeqFeRlNB9hUnrlq0SDMjNK0x0mUoZZOlSlbI=</DigestValue>
    </Reference>
    <Reference Type="http://www.w3.org/2000/09/xmldsig#Object" URI="#idOfficeObject">
      <DigestMethod Algorithm="http://www.w3.org/2001/04/xmlenc#sha256"/>
      <DigestValue>r4MxQFl3WUgv639lPALH88O8jQARdJtsaNT3R7aI4Pw=</DigestValue>
    </Reference>
    <Reference Type="http://uri.etsi.org/01903#SignedProperties" URI="#idSignedProperties">
      <Transforms>
        <Transform Algorithm="http://www.w3.org/TR/2001/REC-xml-c14n-20010315"/>
      </Transforms>
      <DigestMethod Algorithm="http://www.w3.org/2001/04/xmlenc#sha256"/>
      <DigestValue>i4MKG9QGYJpnyLecLAJpPUCdCJRemJ7wericzvi4XAs=</DigestValue>
    </Reference>
    <Reference Type="http://www.w3.org/2000/09/xmldsig#Object" URI="#idValidSigLnImg">
      <DigestMethod Algorithm="http://www.w3.org/2001/04/xmlenc#sha256"/>
      <DigestValue>zA4wNK/aJEJOwW/0H2bLikEFG6nl2SsZMO+h9gGMgQA=</DigestValue>
    </Reference>
    <Reference Type="http://www.w3.org/2000/09/xmldsig#Object" URI="#idInvalidSigLnImg">
      <DigestMethod Algorithm="http://www.w3.org/2001/04/xmlenc#sha256"/>
      <DigestValue>FP6zdfOs5spFGhO5VYIFaIsE1zimzVU5e8pCLF/V4CI=</DigestValue>
    </Reference>
  </SignedInfo>
  <SignatureValue>plf4VLTnCd4pav92G9DBAHknpO5xU/wgIvuyNgyivRSeZe1YhZBSDyKa63s8KJNy6W3iA7FB4+SP
ZkV1so/TNbzbiVxPjaM7MzJak9qXwWRKuZxUaV3tqNk+jQmTwL7/rPFrMDxr9inSk80xvWjYDUBG
F5k67/UZxa+IDdTB16tL34Mh1Mr6ST9+GPiztZSsAnab7AfwVuHytZwMyUs4cc+0VverTQKU8ljf
7NamCOEkUOPRwIadRHy59MesKIBQ6PpNBARYOHvqB28cDxu1FV7H+mhz29HlQPduFD5i3Bn7uQgP
dAd53az/JhceyZOzEQHbPYa1yCcOZj/NaXYn/g==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2021-11-22T23:29:41Z</mdssi:Value>
        </mdssi:SignatureTime>
      </SignatureProperty>
    </SignatureProperties>
  </Object>
  <Object Id="idOfficeObject">
    <SignatureProperties>
      <SignatureProperty Id="idOfficeV1Details" Target="#idPackageSignature">
        <SignatureInfoV1 xmlns="http://schemas.microsoft.com/office/2006/digsig">
          <SetupID>{96579201-EB2D-4ED1-A9B2-43A5B56FEEA4}</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2021-11-22T23:29:41Z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N3SbD/PgN6wEsxbc0B1kg9eV0cd7jzwh+HkFEfvHqyk=</DigestValue>
    </Reference>
    <Reference Type="http://www.w3.org/2000/09/xmldsig#Object" URI="#idOfficeObject">
      <DigestMethod Algorithm="http://www.w3.org/2001/04/xmlenc#sha256"/>
      <DigestValue>QhMfKTZxa34RFmzcmVjCmdxaln+oefMizlcvvdAzVjU=</DigestValue>
    </Reference>
    <Reference Type="http://uri.etsi.org/01903#SignedProperties" URI="#idSignedProperties">
      <Transforms>
        <Transform Algorithm="http://www.w3.org/TR/2001/REC-xml-c14n-20010315"/>
      </Transforms>
      <DigestMethod Algorithm="http://www.w3.org/2001/04/xmlenc#sha256"/>
      <DigestValue>k0IoNs2WKwSCL7dlhUG4f1fTwyGulapoA3zLu/vrZBY=</DigestValue>
    </Reference>
    <Reference Type="http://www.w3.org/2000/09/xmldsig#Object" URI="#idValidSigLnImg">
      <DigestMethod Algorithm="http://www.w3.org/2001/04/xmlenc#sha256"/>
      <DigestValue>zA4wNK/aJEJOwW/0H2bLikEFG6nl2SsZMO+h9gGMgQA=</DigestValue>
    </Reference>
    <Reference Type="http://www.w3.org/2000/09/xmldsig#Object" URI="#idInvalidSigLnImg">
      <DigestMethod Algorithm="http://www.w3.org/2001/04/xmlenc#sha256"/>
      <DigestValue>ZuFFDtBBjzgSc9YE/GMw4Shb0RvewrLex+HaHSwgtK8=</DigestValue>
    </Reference>
  </SignedInfo>
  <SignatureValue>mALLKOV8PCLYtmpaMO2RA7kDxSDbEpJFNh6fWkoyJne/R3tN+7Ms9i41AuVqoGf3SQX34RyVIXI9
in2VIB7NyiXkI8gbidnee0Mgb4vSdO2uPryuJspClp2WtQGQRJNJId3MrO7o+/u68o1EcWPKXDIh
k+c4v2fi5abF9cfw388qPyF1YH6UDxoMS0RCjj/U7RLOC1b4Dnd8G7Y+bppLRnV6vrS1V7A45Uol
HIpCremNv689HIlEURvrZSmhtcjK+Jg/Yuy1bqZbVQU8ZligjE7XaK5Frf/j31NnEWhL5fGqbUiH
8c8c8cJCFWb+VWPNCEUPp67eC4UkCcHSqcv2Qg==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2021-11-22T23:29:58Z</mdssi:Value>
        </mdssi:SignatureTime>
      </SignatureProperty>
    </SignatureProperties>
  </Object>
  <Object Id="idOfficeObject">
    <SignatureProperties>
      <SignatureProperty Id="idOfficeV1Details" Target="#idPackageSignature">
        <SignatureInfoV1 xmlns="http://schemas.microsoft.com/office/2006/digsig">
          <SetupID>{337F7223-BAE1-4EDF-AFCC-6775AD9BA7A5}</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2021-11-22T23:29:58Z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L0k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G5j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C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wmx8DGZTTrU2QTNvUCHNtXje1VgWVeia9RF1MYOjWhU=</DigestValue>
    </Reference>
    <Reference Type="http://www.w3.org/2000/09/xmldsig#Object" URI="#idOfficeObject">
      <DigestMethod Algorithm="http://www.w3.org/2001/04/xmlenc#sha256"/>
      <DigestValue>upQuQUMSBDWLZFwZiNLUmLz+TSRsK93QjppyMSTwQDg=</DigestValue>
    </Reference>
    <Reference Type="http://uri.etsi.org/01903#SignedProperties" URI="#idSignedProperties">
      <Transforms>
        <Transform Algorithm="http://www.w3.org/TR/2001/REC-xml-c14n-20010315"/>
      </Transforms>
      <DigestMethod Algorithm="http://www.w3.org/2001/04/xmlenc#sha256"/>
      <DigestValue>t7XOB7ksCHBJ2Vtu8fqP6exl7y3GcmmNud7fCtbA8D8=</DigestValue>
    </Reference>
    <Reference Type="http://www.w3.org/2000/09/xmldsig#Object" URI="#idValidSigLnImg">
      <DigestMethod Algorithm="http://www.w3.org/2001/04/xmlenc#sha256"/>
      <DigestValue>bbkKznSEA4u17FTxlUhsvfcYohxQAMAOZIIeTSfaEkM=</DigestValue>
    </Reference>
    <Reference Type="http://www.w3.org/2000/09/xmldsig#Object" URI="#idInvalidSigLnImg">
      <DigestMethod Algorithm="http://www.w3.org/2001/04/xmlenc#sha256"/>
      <DigestValue>I4CObTL/8o7s1cANFRrdUhsN+dqsmxxpOdkOIir9QyA=</DigestValue>
    </Reference>
  </SignedInfo>
  <SignatureValue>Y54PGwzRFFU5TatYm3hNwUd/uW7mtKF4+hThzvdb1Bc1oqXFmI0SyXyd3cBrF0DTY34VKrp+2jxt
hLqlSKQR93v3VG+SisK9HRw5vCleIEfxWNtLyPRGgpT3erxou3zGlXC0BvjB+AgAB/xPPOPDkCL+
EhO8ffvbj1pOE1HZtCH5aMh8iSB8zXURmrEg5AOpyDCeWQOTVSQk0j+MF0wJyP4B4rkA1Br4z5Vq
+fHm+yAZKQVJOZELSRsQf56nEHrEXmqcFc4IX1nRp1NylmqB4PKtZOqoIEC05dcaM73ggUf/66Yb
QxWcAfzTiy9pTpDfzRz0YpOqQD9t5W+3SksF5Q==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2021-11-22T23:30:40Z</mdssi:Value>
        </mdssi:SignatureTime>
      </SignatureProperty>
    </SignatureProperties>
  </Object>
  <Object Id="idOfficeObject">
    <SignatureProperties>
      <SignatureProperty Id="idOfficeV1Details" Target="#idPackageSignature">
        <SignatureInfoV1 xmlns="http://schemas.microsoft.com/office/2006/digsig">
          <SetupID>{2BF2471E-F932-4C72-AA6D-9B805C1E6212}</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2021-11-22T23:30:40Z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xO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D48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C53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BvPg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B3Mw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UM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HiI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C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CE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tL5eCJyosu+hpOI236E6PTY+gdNIEtYf3rKWuvgwE4M=</DigestValue>
    </Reference>
    <Reference Type="http://www.w3.org/2000/09/xmldsig#Object" URI="#idOfficeObject">
      <DigestMethod Algorithm="http://www.w3.org/2001/04/xmlenc#sha256"/>
      <DigestValue>nZnq3x9BQ2tjgB1ir7CmSvuuGruscVq+963UkKEjOvU=</DigestValue>
    </Reference>
    <Reference Type="http://uri.etsi.org/01903#SignedProperties" URI="#idSignedProperties">
      <Transforms>
        <Transform Algorithm="http://www.w3.org/TR/2001/REC-xml-c14n-20010315"/>
      </Transforms>
      <DigestMethod Algorithm="http://www.w3.org/2001/04/xmlenc#sha256"/>
      <DigestValue>piKDs+JEVZBhNkLHuTGRDsbEGGzLt3y/kjHm12tICgM=</DigestValue>
    </Reference>
    <Reference Type="http://www.w3.org/2000/09/xmldsig#Object" URI="#idValidSigLnImg">
      <DigestMethod Algorithm="http://www.w3.org/2001/04/xmlenc#sha256"/>
      <DigestValue>hliZ4s9CXUdkSDBQMColhCz6sQdPCXfNpjG1fd+Ck2I=</DigestValue>
    </Reference>
    <Reference Type="http://www.w3.org/2000/09/xmldsig#Object" URI="#idInvalidSigLnImg">
      <DigestMethod Algorithm="http://www.w3.org/2001/04/xmlenc#sha256"/>
      <DigestValue>+OSzAqbDsCfsIsMJb1CmLplDEqq7tGEVyBWXRuaj+qg=</DigestValue>
    </Reference>
  </SignedInfo>
  <SignatureValue>btzm/DsZm5jyznSjBjgG2AxkUi3C+ME54BX47J/fD6KELCt5PwEI1w+pFEXBty7kzCSqSmyuPw+x
EGIlK8RTmAZAxv+YGTpAStl67osDsEiaDmnzXLMw/i+Zuuw4B0avgh0rgpLB0LIcMc5sedHE9hBr
QkjtFGyRGQRIrfL/Rp5I/CqHi/ae3kWixx/p7DpmhjbMNPHhQhj1cguFZA2YkdsESRxuM/owiG84
DwRoY4m8l5D6NLeBq0NzfVoy0rOR5ZVns2nhx7DLQMUjqzNxhPMXG8Gz/ygN51m4+eVn28EpwpvQ
e1Vnv82+Nu3CAc/fbOzPo6R5UNaAH4f7Wk1AKg==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2021-11-23T01:27:40Z</mdssi:Value>
        </mdssi:SignatureTime>
      </SignatureProperty>
    </SignatureProperties>
  </Object>
  <Object Id="idOfficeObject">
    <SignatureProperties>
      <SignatureProperty Id="idOfficeV1Details" Target="#idPackageSignature">
        <SignatureInfoV1 xmlns="http://schemas.microsoft.com/office/2006/digsig">
          <SetupID>{51482650-FAB3-4CF6-8139-C4451A2B8216}</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2021-11-23T01:27:40Z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BVE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B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SS8wwPYUtLe/+BHlvp+Pdyd9E4blpvjrI1YFznk/Bqo=</DigestValue>
    </Reference>
    <Reference Type="http://www.w3.org/2000/09/xmldsig#Object" URI="#idOfficeObject">
      <DigestMethod Algorithm="http://www.w3.org/2001/04/xmlenc#sha256"/>
      <DigestValue>0vXyNdb0EavvBJ1wom5r66Hg9daIKeC0LU6YU/bmdNo=</DigestValue>
    </Reference>
    <Reference Type="http://uri.etsi.org/01903#SignedProperties" URI="#idSignedProperties">
      <Transforms>
        <Transform Algorithm="http://www.w3.org/TR/2001/REC-xml-c14n-20010315"/>
      </Transforms>
      <DigestMethod Algorithm="http://www.w3.org/2001/04/xmlenc#sha256"/>
      <DigestValue>4hueP1JWLEhoPEYEj8RMvJLB4uzXhhwEeLClF6DsVJI=</DigestValue>
    </Reference>
    <Reference Type="http://www.w3.org/2000/09/xmldsig#Object" URI="#idValidSigLnImg">
      <DigestMethod Algorithm="http://www.w3.org/2001/04/xmlenc#sha256"/>
      <DigestValue>Oa7WTKsxXgoWRf8PM+fJtFpEal2uyx3afjXdpKac2Mk=</DigestValue>
    </Reference>
    <Reference Type="http://www.w3.org/2000/09/xmldsig#Object" URI="#idInvalidSigLnImg">
      <DigestMethod Algorithm="http://www.w3.org/2001/04/xmlenc#sha256"/>
      <DigestValue>+OSzAqbDsCfsIsMJb1CmLplDEqq7tGEVyBWXRuaj+qg=</DigestValue>
    </Reference>
  </SignedInfo>
  <SignatureValue>nwov6Da4H8sR8M8BGycx/Afd8H+vnpIFW5ZzklMeiWeEBCSyjqL99fqkvJp/1O9+JF8sLYYuAGEZ
xHJTnVHY4o++6QBZdn8wgeIrZgxoOClgOknJK5NGLI5cMOihM6I8CUkWc1LF5A2PWF8lg4IflZ3Q
phrqAmRX1JKZoc03X+wUxewwsF12/MFjDLyQVJw4mgJULm7CkK9fuc7cbLCq3VmM07oUAY4aqRBi
iLXHMmxaaUqytQUTbCQSAfY0SIhn8zZxyvHM0RgEUQpU0ZchIMbq2abWssfyK+pgL/u6dNLswBmY
3cqw99O9hYuU3YPRZCyXs72sFL0nHHbBQcYq0Q==</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2021-11-23T01:28:09Z</mdssi:Value>
        </mdssi:SignatureTime>
      </SignatureProperty>
    </SignatureProperties>
  </Object>
  <Object Id="idOfficeObject">
    <SignatureProperties>
      <SignatureProperty Id="idOfficeV1Details" Target="#idPackageSignature">
        <SignatureInfoV1 xmlns="http://schemas.microsoft.com/office/2006/digsig">
          <SetupID>{5FE41046-FCE5-4B39-ADC0-AA790612DB84}</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2021-11-23T01:28:09Z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Y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3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qJa1pWcQHWj4Kr30hNHifUE9x1LipbITEMTdHu4VLxo=</DigestValue>
    </Reference>
    <Reference Type="http://www.w3.org/2000/09/xmldsig#Object" URI="#idOfficeObject">
      <DigestMethod Algorithm="http://www.w3.org/2001/04/xmlenc#sha256"/>
      <DigestValue>GH4HwNEw5ERTv3EsDvBfNvjLLj4EnyvVJdx2sM6ydOQ=</DigestValue>
    </Reference>
    <Reference Type="http://uri.etsi.org/01903#SignedProperties" URI="#idSignedProperties">
      <Transforms>
        <Transform Algorithm="http://www.w3.org/TR/2001/REC-xml-c14n-20010315"/>
      </Transforms>
      <DigestMethod Algorithm="http://www.w3.org/2001/04/xmlenc#sha256"/>
      <DigestValue>2qg2tUGLk/wdmMmf1ewcaw+Gf7jA5F5865fC4YSB9JU=</DigestValue>
    </Reference>
    <Reference Type="http://www.w3.org/2000/09/xmldsig#Object" URI="#idValidSigLnImg">
      <DigestMethod Algorithm="http://www.w3.org/2001/04/xmlenc#sha256"/>
      <DigestValue>SalFFY1g9RM1TuRItDPOqN83ht+VbLoGLgDHYNdZQ+g=</DigestValue>
    </Reference>
    <Reference Type="http://www.w3.org/2000/09/xmldsig#Object" URI="#idInvalidSigLnImg">
      <DigestMethod Algorithm="http://www.w3.org/2001/04/xmlenc#sha256"/>
      <DigestValue>+OSzAqbDsCfsIsMJb1CmLplDEqq7tGEVyBWXRuaj+qg=</DigestValue>
    </Reference>
  </SignedInfo>
  <SignatureValue>Ivup4kCu41FM55mZFBA9bTIvXfCNCDLKlgp0ruI72RDB9USBKyV9wBk0AhS2GTYcyCMNK3ItPQoO
920EcIDheX3HVYtzHZbYEzuhLqYwhnmCHjl7HpaawHimG0n9eaUWeT2r8/OvOpA1aimPwEKyOlAW
l40v4l7/pNyrQO00zTj7n1uAlNcdwXlDCTcMBpJexJk5fP+usVe6OupGmB4LYHHtk/E33naZcaL7
0AzIjlN/vYN5shOv9trbzPqjiprlUDTRww1qhNoePwOHR979IWXGsFafRBGO5VOETs1gfNedHMSQ
9GkRC68yBmqz4ZLo/P5kwxgv3URxF9wm0vf7Yg==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2021-11-23T01:29:22Z</mdssi:Value>
        </mdssi:SignatureTime>
      </SignatureProperty>
    </SignatureProperties>
  </Object>
  <Object Id="idOfficeObject">
    <SignatureProperties>
      <SignatureProperty Id="idOfficeV1Details" Target="#idPackageSignature">
        <SignatureInfoV1 xmlns="http://schemas.microsoft.com/office/2006/digsig">
          <SetupID>{ECB9DA0E-889B-4C5F-8F2F-C4CFD46E8CD1}</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2021-11-23T01:29:22Z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u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Z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HM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3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cxG00LQvX/p6USL2sjmSjwUuN4ZDnDPFKAyOHBxQCO8=</DigestValue>
    </Reference>
    <Reference Type="http://www.w3.org/2000/09/xmldsig#Object" URI="#idOfficeObject">
      <DigestMethod Algorithm="http://www.w3.org/2001/04/xmlenc#sha256"/>
      <DigestValue>/1jYvJiJ9NOucBbkU5rlibePs040JWoH04Y+lLBRmUU=</DigestValue>
    </Reference>
    <Reference Type="http://uri.etsi.org/01903#SignedProperties" URI="#idSignedProperties">
      <Transforms>
        <Transform Algorithm="http://www.w3.org/TR/2001/REC-xml-c14n-20010315"/>
      </Transforms>
      <DigestMethod Algorithm="http://www.w3.org/2001/04/xmlenc#sha256"/>
      <DigestValue>uBzstacOXXICY1Ed2Vja3kUmJg6zmVJcKmXJsRuyV80=</DigestValue>
    </Reference>
    <Reference Type="http://www.w3.org/2000/09/xmldsig#Object" URI="#idValidSigLnImg">
      <DigestMethod Algorithm="http://www.w3.org/2001/04/xmlenc#sha256"/>
      <DigestValue>Oa7WTKsxXgoWRf8PM+fJtFpEal2uyx3afjXdpKac2Mk=</DigestValue>
    </Reference>
    <Reference Type="http://www.w3.org/2000/09/xmldsig#Object" URI="#idInvalidSigLnImg">
      <DigestMethod Algorithm="http://www.w3.org/2001/04/xmlenc#sha256"/>
      <DigestValue>+OSzAqbDsCfsIsMJb1CmLplDEqq7tGEVyBWXRuaj+qg=</DigestValue>
    </Reference>
  </SignedInfo>
  <SignatureValue>Aa3tpdRwExrKXBF5KezBfsTNwPqJJukyHMQmcrtb/vtbo4k/A+ZGpcXzUSbA4LcWtS4ilTfq90nR
UWja1XVs1txv4nOf5AwXzniTPccZ4nljXmbvZdeb3reCR7SA/3rLHgJEtHO4sy6UC3UkL1WvfeBJ
11kTqzCJzravmbPZod91TQncZJTj6pdO/RueGn5DYekTy3bDwSq/03jS1sjGNYfwxSpB3g0HPoQT
bia1IugQsUrpqKdt/EnOg5sa+kXwE1T6ooGwUt10FrHF43f6EJDUsv4znoUy0Gex8vb0sc20aIUD
Me9PhjRAFWAa55e1l1jtL/zcEw3kllotT7oLQg==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2021-11-23T01:29:54Z</mdssi:Value>
        </mdssi:SignatureTime>
      </SignatureProperty>
    </SignatureProperties>
  </Object>
  <Object Id="idOfficeObject">
    <SignatureProperties>
      <SignatureProperty Id="idOfficeV1Details" Target="#idPackageSignature">
        <SignatureInfoV1 xmlns="http://schemas.microsoft.com/office/2006/digsig">
          <SetupID>{4F398FB7-F8BC-4825-9265-95D9C6AB7958}</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2021-11-23T01:29:54Z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Y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3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hOqsZHudPRZtyn8BB2ODpx27OSdvyKkGCdxXsHaj+S8=</DigestValue>
    </Reference>
    <Reference Type="http://www.w3.org/2000/09/xmldsig#Object" URI="#idOfficeObject">
      <DigestMethod Algorithm="http://www.w3.org/2001/04/xmlenc#sha256"/>
      <DigestValue>ZMbpR7ursKDmC3owzo0ZKmlELH9J103VRO1ZY3jwZws=</DigestValue>
    </Reference>
    <Reference Type="http://uri.etsi.org/01903#SignedProperties" URI="#idSignedProperties">
      <Transforms>
        <Transform Algorithm="http://www.w3.org/TR/2001/REC-xml-c14n-20010315"/>
      </Transforms>
      <DigestMethod Algorithm="http://www.w3.org/2001/04/xmlenc#sha256"/>
      <DigestValue>KEYMs0nhHmu+bHsJVel+FYNta/kwfpbDgmQgIaW16bg=</DigestValue>
    </Reference>
    <Reference Type="http://www.w3.org/2000/09/xmldsig#Object" URI="#idValidSigLnImg">
      <DigestMethod Algorithm="http://www.w3.org/2001/04/xmlenc#sha256"/>
      <DigestValue>Oa7WTKsxXgoWRf8PM+fJtFpEal2uyx3afjXdpKac2Mk=</DigestValue>
    </Reference>
    <Reference Type="http://www.w3.org/2000/09/xmldsig#Object" URI="#idInvalidSigLnImg">
      <DigestMethod Algorithm="http://www.w3.org/2001/04/xmlenc#sha256"/>
      <DigestValue>+OSzAqbDsCfsIsMJb1CmLplDEqq7tGEVyBWXRuaj+qg=</DigestValue>
    </Reference>
  </SignedInfo>
  <SignatureValue>hHx3ZLkKxSg0za/rYvvn5ckSrP1oJNBHO8O0AnfRVwQ8e8sIZtowS/7BFqDcHfRIe6tKUtJPJdZ+
U6IdZtpPNPNogP6VRs+YqOcFt+8AiXgqRjEMury1LF1QDp3/SMa9ewHzta4Pw/TaemBP/8J66yry
vsfFThu0rjb9qLIeBjttwA6thyHBE6qxMtzZsBDNDTZ+WST8iPXUZJ0fB092TCbWPdW6xdM6+e9p
4q4OtUfr1EP49QtVZixu6r0WvqM7900H8k1xp/EkGd41FeYlKYZB9B72cuf9FNvN+vQYEv6iATQK
n/a3Yr58480jl52dM0cx/X7wpLhZNtVfMJw3VA==</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2021-11-23T01:30:23Z</mdssi:Value>
        </mdssi:SignatureTime>
      </SignatureProperty>
    </SignatureProperties>
  </Object>
  <Object Id="idOfficeObject">
    <SignatureProperties>
      <SignatureProperty Id="idOfficeV1Details" Target="#idPackageSignature">
        <SignatureInfoV1 xmlns="http://schemas.microsoft.com/office/2006/digsig">
          <SetupID>{8BC6AF4E-542F-48B4-9A9C-B7FF1E45C1CE}</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2021-11-23T01:30:23Z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Y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3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zWhgr8LJxm1YacZecum5x90PkyjmpMNZRklkB0zECzk=</DigestValue>
    </Reference>
    <Reference Type="http://www.w3.org/2000/09/xmldsig#Object" URI="#idOfficeObject">
      <DigestMethod Algorithm="http://www.w3.org/2001/04/xmlenc#sha256"/>
      <DigestValue>P5rLv4v50+rGxTBQdJtqv/6zWdyvOfAJfjy0NF6ZrhY=</DigestValue>
    </Reference>
    <Reference Type="http://uri.etsi.org/01903#SignedProperties" URI="#idSignedProperties">
      <Transforms>
        <Transform Algorithm="http://www.w3.org/TR/2001/REC-xml-c14n-20010315"/>
      </Transforms>
      <DigestMethod Algorithm="http://www.w3.org/2001/04/xmlenc#sha256"/>
      <DigestValue>HjUno6pVXYvG/QmiZmWVUsqb9qsZOYY+S1ccAhtunns=</DigestValue>
    </Reference>
    <Reference Type="http://www.w3.org/2000/09/xmldsig#Object" URI="#idValidSigLnImg">
      <DigestMethod Algorithm="http://www.w3.org/2001/04/xmlenc#sha256"/>
      <DigestValue>Oa7WTKsxXgoWRf8PM+fJtFpEal2uyx3afjXdpKac2Mk=</DigestValue>
    </Reference>
    <Reference Type="http://www.w3.org/2000/09/xmldsig#Object" URI="#idInvalidSigLnImg">
      <DigestMethod Algorithm="http://www.w3.org/2001/04/xmlenc#sha256"/>
      <DigestValue>+OSzAqbDsCfsIsMJb1CmLplDEqq7tGEVyBWXRuaj+qg=</DigestValue>
    </Reference>
  </SignedInfo>
  <SignatureValue>TjJ1o0ymHkNrj8OW7YaMTTtDBMEHTH10wiiC/byCMU7GcG32yriew1+1ubVn8luwgEAdEjBrQSBZ
jFJTJnjamxoGkGV1rvCQQhyUgAXEzwU3hGjKXBNu+SZ4HCUHOUw3YymFrCFa9PopmjmiF6aGzIgN
5QggSDzzeXM48DAvQHL9GXkjepQLbdmSiSghbqRJAwGI2xXFNdBgreLK3BzNcqzOH2JpH9+GYAns
ZzeeJ5a30GWfwivod6QKMhUGc877jS92asjl+pYJ2kL4QL9ATbSojjTXaSjJ/xtXEFCMYVMGp4xr
Rpke7xIderWr2WF8vJ5dJN9kP8GCewbYZvLsTw==</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2021-11-23T01:30:49Z</mdssi:Value>
        </mdssi:SignatureTime>
      </SignatureProperty>
    </SignatureProperties>
  </Object>
  <Object Id="idOfficeObject">
    <SignatureProperties>
      <SignatureProperty Id="idOfficeV1Details" Target="#idPackageSignature">
        <SignatureInfoV1 xmlns="http://schemas.microsoft.com/office/2006/digsig">
          <SetupID>{053ACC5B-954A-4DD6-B4E8-5B2711F136EE}</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2021-11-23T01:30:49Z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Y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eK8+V/J58jpk2YXhPmhRi3DgAqJ8LCXlDeruzv/pfwo=</DigestValue>
    </Reference>
    <Reference Type="http://www.w3.org/2000/09/xmldsig#Object" URI="#idOfficeObject">
      <DigestMethod Algorithm="http://www.w3.org/2001/04/xmlenc#sha256"/>
      <DigestValue>btN53WtpkjpNYQtiQFEhtFEzbL1KLDzyn5dQIlgJP0w=</DigestValue>
    </Reference>
    <Reference Type="http://uri.etsi.org/01903#SignedProperties" URI="#idSignedProperties">
      <Transforms>
        <Transform Algorithm="http://www.w3.org/TR/2001/REC-xml-c14n-20010315"/>
      </Transforms>
      <DigestMethod Algorithm="http://www.w3.org/2001/04/xmlenc#sha256"/>
      <DigestValue>n4Sog4hw3DonIDYtIUc1RHi2p6UCX84g4rRlssuBKUE=</DigestValue>
    </Reference>
    <Reference Type="http://www.w3.org/2000/09/xmldsig#Object" URI="#idValidSigLnImg">
      <DigestMethod Algorithm="http://www.w3.org/2001/04/xmlenc#sha256"/>
      <DigestValue>giRWT2s4pqtVgizz0h9OuTg7paNoM92kwXMwaTdG/tY=</DigestValue>
    </Reference>
    <Reference Type="http://www.w3.org/2000/09/xmldsig#Object" URI="#idInvalidSigLnImg">
      <DigestMethod Algorithm="http://www.w3.org/2001/04/xmlenc#sha256"/>
      <DigestValue>yW07bJDKXcUXQY1NwDxULvuIHR0U+Wyt2JQr8q1Wvdo=</DigestValue>
    </Reference>
  </SignedInfo>
  <SignatureValue>l2CTXYnkjLYUvbMtbUfhrfjlWoxcARMfI5YGHHsoM/3ypuMNppByUKulxxkYf69lXMEJAJWGWVSj
hNuxiH93OtehmwfT/Y/dc//ro2dRamyppSWTk3e0B8pwM6eWSmAn1W0Gft3EruiiQXXL0NPtG//n
jMDj62iQLBzNCL5PQnTOHcnns1/uZQQw2K3/2MRluSgkPVMTERQzCTm11EN3wy6AitKS95T7VbRn
Y0s1AsMQ3WsC+aB8RmNMEbLMOj4NKZV63NeWRyT34gSdw3R4+VpU64SxG1Va2Csp989n/DRN/qou
vX2ieMINQrdrrPpXRrexrgHSx762omVVUABaPw==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2021-11-22T23:12:26Z</mdssi:Value>
        </mdssi:SignatureTime>
      </SignatureProperty>
    </SignatureProperties>
  </Object>
  <Object Id="idOfficeObject">
    <SignatureProperties>
      <SignatureProperty Id="idOfficeV1Details" Target="#idPackageSignature">
        <SignatureInfoV1 xmlns="http://schemas.microsoft.com/office/2006/digsig">
          <SetupID>{E4A21539-90AC-4A2E-A3FF-BAC7C1360110}</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2021-11-22T23:12:26Z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H0M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4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/QeB5D7O0AQ6Rw/rdH4nV9Ys3CpgaFLB/EV+cYF9MgQ=</DigestValue>
    </Reference>
    <Reference Type="http://www.w3.org/2000/09/xmldsig#Object" URI="#idOfficeObject">
      <DigestMethod Algorithm="http://www.w3.org/2001/04/xmlenc#sha256"/>
      <DigestValue>CSFgY7LernUISPiDy2xyIK3y8E49FdvOEvwzCeZ119E=</DigestValue>
    </Reference>
    <Reference Type="http://uri.etsi.org/01903#SignedProperties" URI="#idSignedProperties">
      <Transforms>
        <Transform Algorithm="http://www.w3.org/TR/2001/REC-xml-c14n-20010315"/>
      </Transforms>
      <DigestMethod Algorithm="http://www.w3.org/2001/04/xmlenc#sha256"/>
      <DigestValue>OjZ8E08e5jW7FnsP1rVBFS5s5qZmzgjfhShUXke1mPE=</DigestValue>
    </Reference>
    <Reference Type="http://www.w3.org/2000/09/xmldsig#Object" URI="#idValidSigLnImg">
      <DigestMethod Algorithm="http://www.w3.org/2001/04/xmlenc#sha256"/>
      <DigestValue>4kzRJp2CMLMX4pjkQJv4bHPY+/bQ68pRIZ83700dVFk=</DigestValue>
    </Reference>
    <Reference Type="http://www.w3.org/2000/09/xmldsig#Object" URI="#idInvalidSigLnImg">
      <DigestMethod Algorithm="http://www.w3.org/2001/04/xmlenc#sha256"/>
      <DigestValue>+OSzAqbDsCfsIsMJb1CmLplDEqq7tGEVyBWXRuaj+qg=</DigestValue>
    </Reference>
  </SignedInfo>
  <SignatureValue>Xxr2oJ3FUQny8J1oz+4SML8RYevgUXdqYO2kGvL0BMcuQ8FGB8jOQPt/UbqoeAM1VcVL1UCxWVB/
+RISfRN8Ep0oPu7IwkVNe2rIVuO0e3ADbLg7cD4T929arLt7zFgQTz1ICKPZxWsaQ6rndjDRCfo8
+Sh5kISfJGhsnPzuGPRmT21Q6zms+jLYjAq/OAk+jjXLR0WD3UCHzymirUsLVVDWNR2d7abRdlW1
ps7AkUNTYzPmGgKrv+Yf7daDLwtdQFLpPauvqJmSXquRrp+qlNDmYVC0m6YytlTaTOgVGoNbEQJH
QW6ng+FpptcSu17XhFwKiSo2+8sMjpcC7DQzkQ==</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2021-11-23T01:31:16Z</mdssi:Value>
        </mdssi:SignatureTime>
      </SignatureProperty>
    </SignatureProperties>
  </Object>
  <Object Id="idOfficeObject">
    <SignatureProperties>
      <SignatureProperty Id="idOfficeV1Details" Target="#idPackageSignature">
        <SignatureInfoV1 xmlns="http://schemas.microsoft.com/office/2006/digsig">
          <SetupID>{F779FDD9-C6A9-4C84-AAF1-7A67086439A6}</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2021-11-23T01:31:16Z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AA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7rA9AJXVaS/MJ1ngOiKT9451I2Ustmpu5YK1iWF+EFA=</DigestValue>
    </Reference>
    <Reference Type="http://www.w3.org/2000/09/xmldsig#Object" URI="#idOfficeObject">
      <DigestMethod Algorithm="http://www.w3.org/2001/04/xmlenc#sha256"/>
      <DigestValue>FdQfZEaotnSpdwmrNcPv9rCrdwO6gweqKSsWW7J6sHE=</DigestValue>
    </Reference>
    <Reference Type="http://uri.etsi.org/01903#SignedProperties" URI="#idSignedProperties">
      <Transforms>
        <Transform Algorithm="http://www.w3.org/TR/2001/REC-xml-c14n-20010315"/>
      </Transforms>
      <DigestMethod Algorithm="http://www.w3.org/2001/04/xmlenc#sha256"/>
      <DigestValue>1MdUlQ7q+yJwtVC9mNJ1RIIRRVEb9f2106pf7ghhChQ=</DigestValue>
    </Reference>
    <Reference Type="http://www.w3.org/2000/09/xmldsig#Object" URI="#idValidSigLnImg">
      <DigestMethod Algorithm="http://www.w3.org/2001/04/xmlenc#sha256"/>
      <DigestValue>4kzRJp2CMLMX4pjkQJv4bHPY+/bQ68pRIZ83700dVFk=</DigestValue>
    </Reference>
    <Reference Type="http://www.w3.org/2000/09/xmldsig#Object" URI="#idInvalidSigLnImg">
      <DigestMethod Algorithm="http://www.w3.org/2001/04/xmlenc#sha256"/>
      <DigestValue>+OSzAqbDsCfsIsMJb1CmLplDEqq7tGEVyBWXRuaj+qg=</DigestValue>
    </Reference>
  </SignedInfo>
  <SignatureValue>CNKtpGKUF+dgs/ucmo6SuK+I6qgIVJMqPCYhXSptvw+PuDalEZBXLl4Itlxs+LaYRjrbLdncSzau
DCPL8tR9a3a0mKX787wgqQvHwJIf5WW7NauHhCnyvrujGB3j7RV+P6BJRyrN6W/+Jp7lFUCZKLaY
8CjiqA7Kn6NG1lK2sJ1M91OuResFCX3mgECnw5C4smLEzENI8yIH8TjD2gRePMmAe0TItVNXDttE
YCIE3S3FINAwX0cwsxtqUAw9N+h6Ee2IvKMI5f/d56EqD/zJqUCu08YVmFe/yhXCwAWmiD+KJyAk
NdEMn6jPMfWwt8q6gC4SnLbhyVPp6/+zKhQQ1g==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2021-11-23T01:31:46Z</mdssi:Value>
        </mdssi:SignatureTime>
      </SignatureProperty>
    </SignatureProperties>
  </Object>
  <Object Id="idOfficeObject">
    <SignatureProperties>
      <SignatureProperty Id="idOfficeV1Details" Target="#idPackageSignature">
        <SignatureInfoV1 xmlns="http://schemas.microsoft.com/office/2006/digsig">
          <SetupID>{196DB47C-78DD-49DF-9496-A1947113B94C}</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2021-11-23T01:31:46Z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AA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3/0hDnImI6FrVGxniyEosW31foTl5vrP/7f27dTVy4E=</DigestValue>
    </Reference>
    <Reference Type="http://www.w3.org/2000/09/xmldsig#Object" URI="#idOfficeObject">
      <DigestMethod Algorithm="http://www.w3.org/2001/04/xmlenc#sha256"/>
      <DigestValue>KGeQP+nRvOgEjAgeN/cxAXz2CZGxnf1Tdb2LHhP4O+4=</DigestValue>
    </Reference>
    <Reference Type="http://uri.etsi.org/01903#SignedProperties" URI="#idSignedProperties">
      <Transforms>
        <Transform Algorithm="http://www.w3.org/TR/2001/REC-xml-c14n-20010315"/>
      </Transforms>
      <DigestMethod Algorithm="http://www.w3.org/2001/04/xmlenc#sha256"/>
      <DigestValue>+endU8R2vRSUE7h8K64YefhnML/O3Tp93DKAPwz+eQQ=</DigestValue>
    </Reference>
    <Reference Type="http://www.w3.org/2000/09/xmldsig#Object" URI="#idValidSigLnImg">
      <DigestMethod Algorithm="http://www.w3.org/2001/04/xmlenc#sha256"/>
      <DigestValue>JGcxBlgdpRUpY6qAXT9C8Uu0rzUpxF5grOhuQKH0zBM=</DigestValue>
    </Reference>
    <Reference Type="http://www.w3.org/2000/09/xmldsig#Object" URI="#idInvalidSigLnImg">
      <DigestMethod Algorithm="http://www.w3.org/2001/04/xmlenc#sha256"/>
      <DigestValue>+OSzAqbDsCfsIsMJb1CmLplDEqq7tGEVyBWXRuaj+qg=</DigestValue>
    </Reference>
  </SignedInfo>
  <SignatureValue>XGg+5L35Ayd43vn+oYjluu8XWcgFQaHQOaR+wDcAJQFbLwaKSp3FnxKvrIf3kOwiEnHNVdxoDSBV
KsDb/ZLfg5w6WGkPNJt2jvmlJCmgnCi6hnoqrw3PyiM6vZcvZOALzANZiMB6Z0b573ojHtD1Q0rj
vjoxEPpQgAP9Vy8LouuiSQVpxD7F9sWQAHu9eNB92bxmvZUB2anQL0gq7peNsLExCKooeaHqZgYR
IyFqrkaXU0Ke04d4YK6en5h3+xFFPpsx6hVpmYPKXtSgltST3sZPmeRhvC/hlhoBWNJnP+q7/B1T
LUKRpk8aER81U+K/G3fURLb+2pPZ/tF9O4Dynw==</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2021-11-23T01:32:10Z</mdssi:Value>
        </mdssi:SignatureTime>
      </SignatureProperty>
    </SignatureProperties>
  </Object>
  <Object Id="idOfficeObject">
    <SignatureProperties>
      <SignatureProperty Id="idOfficeV1Details" Target="#idPackageSignature">
        <SignatureInfoV1 xmlns="http://schemas.microsoft.com/office/2006/digsig">
          <SetupID>{A6D9FF73-0646-462C-B4BC-BBA75A34EF5E}</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2021-11-23T01:32:10Z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u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Z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GDPkcmQtLrQpBQz5oCoHNx0jMhHeGTnKOIbGjZYPjwE=</DigestValue>
    </Reference>
    <Reference Type="http://www.w3.org/2000/09/xmldsig#Object" URI="#idOfficeObject">
      <DigestMethod Algorithm="http://www.w3.org/2001/04/xmlenc#sha256"/>
      <DigestValue>MOqm9Ays3DbRO7CZ9zmdsHd+NE3HshMS9Th7ygNJ6Vk=</DigestValue>
    </Reference>
    <Reference Type="http://uri.etsi.org/01903#SignedProperties" URI="#idSignedProperties">
      <Transforms>
        <Transform Algorithm="http://www.w3.org/TR/2001/REC-xml-c14n-20010315"/>
      </Transforms>
      <DigestMethod Algorithm="http://www.w3.org/2001/04/xmlenc#sha256"/>
      <DigestValue>Lw+Cus7vnlxpal8K17LAolpBHbjiS4P6c2po7asZQlI=</DigestValue>
    </Reference>
    <Reference Type="http://www.w3.org/2000/09/xmldsig#Object" URI="#idValidSigLnImg">
      <DigestMethod Algorithm="http://www.w3.org/2001/04/xmlenc#sha256"/>
      <DigestValue>JGcxBlgdpRUpY6qAXT9C8Uu0rzUpxF5grOhuQKH0zBM=</DigestValue>
    </Reference>
    <Reference Type="http://www.w3.org/2000/09/xmldsig#Object" URI="#idInvalidSigLnImg">
      <DigestMethod Algorithm="http://www.w3.org/2001/04/xmlenc#sha256"/>
      <DigestValue>+OSzAqbDsCfsIsMJb1CmLplDEqq7tGEVyBWXRuaj+qg=</DigestValue>
    </Reference>
  </SignedInfo>
  <SignatureValue>AlML0bWd7qyg1s7Tyf4fQj37Hg+Hh/Xgbo2HHyWnIqim60GA+eFZ6i4yUF9kaVSITVdqUg3Cfnwu
2IudA/7mgM2PKYdizrZBVQ5GIEQaRWwq4gb7zkG2zFDqZ7zgsdRn3V+C6FzNAY5a+xsA0GpT97AK
uIVHW8XCKK6n4b1v+h7OblFGyCpR7IZrc6ANs/QV/exW/xcewx25azDFkauoOUagqWIejqXgu0Rv
7Y48fiiT3ZSUhkwbao+hO2vP2gg9Pz0L6GLwSKT5rLlL/RelBWs7qzuX4pZPG/fSYpTzkceRdjk2
A+dHsyXy3PUM0u6iBvSzSX608yJz+fYtkpYoNQ==</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2021-11-23T01:32:34Z</mdssi:Value>
        </mdssi:SignatureTime>
      </SignatureProperty>
    </SignatureProperties>
  </Object>
  <Object Id="idOfficeObject">
    <SignatureProperties>
      <SignatureProperty Id="idOfficeV1Details" Target="#idPackageSignature">
        <SignatureInfoV1 xmlns="http://schemas.microsoft.com/office/2006/digsig">
          <SetupID>{9FA0AF73-F71A-45F4-8A2F-48528C672E36}</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2021-11-23T01:32:34Z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u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Z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K/zbid4eHx6RMDpcQEhim1CaqLzCFRGk98cMoR7kSJU=</DigestValue>
    </Reference>
    <Reference Type="http://www.w3.org/2000/09/xmldsig#Object" URI="#idOfficeObject">
      <DigestMethod Algorithm="http://www.w3.org/2001/04/xmlenc#sha256"/>
      <DigestValue>2kFKS0mGCf16sXUkq9tjAl5CUNJlC0sbGCOe4PVnLtQ=</DigestValue>
    </Reference>
    <Reference Type="http://uri.etsi.org/01903#SignedProperties" URI="#idSignedProperties">
      <Transforms>
        <Transform Algorithm="http://www.w3.org/TR/2001/REC-xml-c14n-20010315"/>
      </Transforms>
      <DigestMethod Algorithm="http://www.w3.org/2001/04/xmlenc#sha256"/>
      <DigestValue>PG9U4BwT35dCBq0FheFBIBSFkKz3tWafg2kl9EMiucI=</DigestValue>
    </Reference>
    <Reference Type="http://www.w3.org/2000/09/xmldsig#Object" URI="#idValidSigLnImg">
      <DigestMethod Algorithm="http://www.w3.org/2001/04/xmlenc#sha256"/>
      <DigestValue>4kzRJp2CMLMX4pjkQJv4bHPY+/bQ68pRIZ83700dVFk=</DigestValue>
    </Reference>
    <Reference Type="http://www.w3.org/2000/09/xmldsig#Object" URI="#idInvalidSigLnImg">
      <DigestMethod Algorithm="http://www.w3.org/2001/04/xmlenc#sha256"/>
      <DigestValue>+OSzAqbDsCfsIsMJb1CmLplDEqq7tGEVyBWXRuaj+qg=</DigestValue>
    </Reference>
  </SignedInfo>
  <SignatureValue>UVeoFEq+GtQLf1aIRvCVes4FGaZm9gfpSydjQ3YMCL/h5Q6M1oVUO14T9dbckFB0XaTuGaVDVmUV
+VK9f9DAN0w1M75JHSXKU9Y1azQ7iWg58xKytweVLn96BsktsE37bHqdZIDRJlutHwpcjjJVD5Jz
6P1o4MKoS/JSuqZkLw+JhcNt2GBLcEh2cJ8wBRWqatFBlr4qHFPcU8h+n3CBxWXNVB8QoT74TOzr
/EmrwxJbsC+HG809guToZZgUU1qh2ceY0WfSbuK57gHhQaSAIyu5aN3HvQcnbxnL8BOLX7XY+Vji
sYvgBthKWcImCM8DZHhjpkwCKi5rf1cJNujYIg==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2021-11-23T01:32:58Z</mdssi:Value>
        </mdssi:SignatureTime>
      </SignatureProperty>
    </SignatureProperties>
  </Object>
  <Object Id="idOfficeObject">
    <SignatureProperties>
      <SignatureProperty Id="idOfficeV1Details" Target="#idPackageSignature">
        <SignatureInfoV1 xmlns="http://schemas.microsoft.com/office/2006/digsig">
          <SetupID>{F075FFBC-66A5-4A97-9C18-9EBA494D9874}</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2021-11-23T01:32:58Z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AA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WV8TEGPtR8BEGPnhB0BWmip2Jbs1IClEEgihHoI+wuk=</DigestValue>
    </Reference>
    <Reference Type="http://www.w3.org/2000/09/xmldsig#Object" URI="#idOfficeObject">
      <DigestMethod Algorithm="http://www.w3.org/2001/04/xmlenc#sha256"/>
      <DigestValue>aqw+/btkm/S38m3R53USwDCWTIN/u1a46kn/7J5KLJs=</DigestValue>
    </Reference>
    <Reference Type="http://uri.etsi.org/01903#SignedProperties" URI="#idSignedProperties">
      <Transforms>
        <Transform Algorithm="http://www.w3.org/TR/2001/REC-xml-c14n-20010315"/>
      </Transforms>
      <DigestMethod Algorithm="http://www.w3.org/2001/04/xmlenc#sha256"/>
      <DigestValue>4EeqxCjXXkH07Ix0vWiIyY2TtsyeDnLzFGzvoF4wy+U=</DigestValue>
    </Reference>
    <Reference Type="http://www.w3.org/2000/09/xmldsig#Object" URI="#idValidSigLnImg">
      <DigestMethod Algorithm="http://www.w3.org/2001/04/xmlenc#sha256"/>
      <DigestValue>JGcxBlgdpRUpY6qAXT9C8Uu0rzUpxF5grOhuQKH0zBM=</DigestValue>
    </Reference>
    <Reference Type="http://www.w3.org/2000/09/xmldsig#Object" URI="#idInvalidSigLnImg">
      <DigestMethod Algorithm="http://www.w3.org/2001/04/xmlenc#sha256"/>
      <DigestValue>+OSzAqbDsCfsIsMJb1CmLplDEqq7tGEVyBWXRuaj+qg=</DigestValue>
    </Reference>
  </SignedInfo>
  <SignatureValue>fOkTW/hBIg8NNi8TSZDdXDeoTBktj/hOaCh79czDdwIQEaV1C3sX5+3ugoJPw/TywnAft25wYsyJ
XvlU3xovDvBsIY4FTQxRFfOCD/Tl5qNn1QqrARfYY8kANStWYsDcmOxhCEXqYr6p1JDQHxv4HK5c
ZL3+oPXh0w5jFUluvVyJJwgfv63iOwCAc9heQGlZOWueuGcE5MV35h5ZtnAN+xYr2OCqDYRkEMfd
htVT/CayY+oWlqJLyGzGqJ3q0zsXMXrs7ZgXBjKnt8T87jKhihJVOGqrcICttcpu6PpSu0t1GpoA
zoLX3EEzmnief6l8WCuBay71/scf5Fb991c7Nw==</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2021-11-23T01:33:17Z</mdssi:Value>
        </mdssi:SignatureTime>
      </SignatureProperty>
    </SignatureProperties>
  </Object>
  <Object Id="idOfficeObject">
    <SignatureProperties>
      <SignatureProperty Id="idOfficeV1Details" Target="#idPackageSignature">
        <SignatureInfoV1 xmlns="http://schemas.microsoft.com/office/2006/digsig">
          <SetupID>{0E6CC29C-1B69-4801-BE4A-CB24041C46A3}</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2021-11-23T01:33:17Z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SINDICO</xd:ClaimedRole>
            </xd:ClaimedRoles>
          </xd:SignerRole>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u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Z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AmvTW/7O6FLrakp8Eb7k9RqNEcsVm9Z47sYS7b2Vbq4=</DigestValue>
    </Reference>
    <Reference Type="http://www.w3.org/2000/09/xmldsig#Object" URI="#idOfficeObject">
      <DigestMethod Algorithm="http://www.w3.org/2001/04/xmlenc#sha256"/>
      <DigestValue>QZH7drYM2k7cbG6BixMn2EW2xQL3RszNC2VA1hSrixs=</DigestValue>
    </Reference>
    <Reference Type="http://uri.etsi.org/01903#SignedProperties" URI="#idSignedProperties">
      <Transforms>
        <Transform Algorithm="http://www.w3.org/TR/2001/REC-xml-c14n-20010315"/>
      </Transforms>
      <DigestMethod Algorithm="http://www.w3.org/2001/04/xmlenc#sha256"/>
      <DigestValue>KPl4DsYby3ls5LVLrXW9rlP1thwkap4L6Avd+3+42CI=</DigestValue>
    </Reference>
    <Reference Type="http://www.w3.org/2000/09/xmldsig#Object" URI="#idValidSigLnImg">
      <DigestMethod Algorithm="http://www.w3.org/2001/04/xmlenc#sha256"/>
      <DigestValue>SalFFY1g9RM1TuRItDPOqN83ht+VbLoGLgDHYNdZQ+g=</DigestValue>
    </Reference>
    <Reference Type="http://www.w3.org/2000/09/xmldsig#Object" URI="#idInvalidSigLnImg">
      <DigestMethod Algorithm="http://www.w3.org/2001/04/xmlenc#sha256"/>
      <DigestValue>+OSzAqbDsCfsIsMJb1CmLplDEqq7tGEVyBWXRuaj+qg=</DigestValue>
    </Reference>
  </SignedInfo>
  <SignatureValue>YjmSRSO8kRL8PaJvMceWDzpjC4OXOAuv+eeBKuutAdamJ1oV3uu8aHnUzzfRuz/Cm68k/oHM852D
J6PfpuH8TyW4pQcGhki1TL5ErNqi7MJkPTQ9g6OWxF2rlPD18uf6UpnVTEiCzf83ZC2+Potn2mrB
0xU59u/Z5xh9Ta8syG6/AareVzUbWPEw7KUgbVFCOBCztTX00bhcds/at+fu8hIIVzsipivEzDwW
wUNoO9U6J3B8t7N2CtW0mZOTfv2nw64IKIzIdbL3QelTDtnXhPdjXPvpD8O+/yDLaMMLZ1d/YFMV
dDXAdNQDC2v1SrrAI0DUchtj+unlsOjHUifJQA==</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2021-11-23T01:33:32Z</mdssi:Value>
        </mdssi:SignatureTime>
      </SignatureProperty>
    </SignatureProperties>
  </Object>
  <Object Id="idOfficeObject">
    <SignatureProperties>
      <SignatureProperty Id="idOfficeV1Details" Target="#idPackageSignature">
        <SignatureInfoV1 xmlns="http://schemas.microsoft.com/office/2006/digsig">
          <SetupID>{CCC09761-F1AD-43BC-AA31-E6E130836E71}</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2021-11-23T01:33:32Z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u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ZQ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HM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Ai1uY//RHAGa6ql7m/eNFUrPse5YPmKxhKIesinuwHE=</DigestValue>
    </Reference>
    <Reference Type="http://www.w3.org/2000/09/xmldsig#Object" URI="#idOfficeObject">
      <DigestMethod Algorithm="http://www.w3.org/2001/04/xmlenc#sha256"/>
      <DigestValue>EsIaRWObYgG98hvaym2S6UTV1+uLQ3xFbX184h20u2I=</DigestValue>
    </Reference>
    <Reference Type="http://uri.etsi.org/01903#SignedProperties" URI="#idSignedProperties">
      <Transforms>
        <Transform Algorithm="http://www.w3.org/TR/2001/REC-xml-c14n-20010315"/>
      </Transforms>
      <DigestMethod Algorithm="http://www.w3.org/2001/04/xmlenc#sha256"/>
      <DigestValue>cgA9XzpuumxxWLlAjFDTB56g+RTHW8OIkXAMHDZE1Dw=</DigestValue>
    </Reference>
    <Reference Type="http://www.w3.org/2000/09/xmldsig#Object" URI="#idValidSigLnImg">
      <DigestMethod Algorithm="http://www.w3.org/2001/04/xmlenc#sha256"/>
      <DigestValue>4kzRJp2CMLMX4pjkQJv4bHPY+/bQ68pRIZ83700dVFk=</DigestValue>
    </Reference>
    <Reference Type="http://www.w3.org/2000/09/xmldsig#Object" URI="#idInvalidSigLnImg">
      <DigestMethod Algorithm="http://www.w3.org/2001/04/xmlenc#sha256"/>
      <DigestValue>+OSzAqbDsCfsIsMJb1CmLplDEqq7tGEVyBWXRuaj+qg=</DigestValue>
    </Reference>
  </SignedInfo>
  <SignatureValue>pZ3545IP/pt69aivskxjjW1WMsKx+sWuH+aF2UgT64NOjm8ZmvgJcpZLv2evp3k3KIJpe/dphEwV
Gjfx4dMiUxYyELgsf6NIgqEzKmBb0FT+P+V68+xffc9m2u1FDaB/1qH+hIv4RUD4HJDmI/W6PLxb
bYGzh4+ejKB2xlKevaxzG9h2tvfwtVvmA3H4mEZ2fOja8jhEe5HHhOzkaGjpLfHMC4PzYUnJ9b0O
g2YyL5YRLNS6QAS3GRn+qc720ElHf0QTkll471GgoMoit5JCOvR5mdew3enFWEw2TerLpEtCpY7v
UpP/XGaWqVbWHlJ315gT4tgbNx31SX+90IoQ3g==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2021-11-23T01:33:46Z</mdssi:Value>
        </mdssi:SignatureTime>
      </SignatureProperty>
    </SignatureProperties>
  </Object>
  <Object Id="idOfficeObject">
    <SignatureProperties>
      <SignatureProperty Id="idOfficeV1Details" Target="#idPackageSignature">
        <SignatureInfoV1 xmlns="http://schemas.microsoft.com/office/2006/digsig">
          <SetupID>{D5210E20-39E0-4F97-97AE-AEE4C66D67E6}</SetupID>
          <SignatureText>Abog- Estefania Careaga</SignatureText>
          <SignatureImage/>
          <SignatureComments/>
          <WindowsVersion>10.0</WindowsVersion>
          <OfficeVersion>16.0.14430/23</OfficeVersion>
          <ApplicationVersion>16.0.14430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2021-11-23T01:33:46Z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AAAAAASAAAADAAAAAEAAAAeAAAAGAAAABUBAAAGAAAAawEAABsAAAAlAAAADAAAAAEAAABUAAAAiAAAABYBAAAGAAAAaQEAABoAAAABAAAAqyp0QcdxdEEWAQAABgAAAAoAAABMAAAAAAAAAAAAAAAAAAAA//////////9gAAAAMgAyAC8AMQAxAC8AMgAwADIAMQ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AEAAAAAAAAAONTPeXsAAAAAAAAAAAAAAIi+TaD/fwAAAAAAAAAAAAAJAAAAAAAAAAAAgEG5AQAA5OXOW/9/AAAAAAAAAAAAAAAAAAAAAAAATmsoFfyUAAC41c95ewAAAAAAYne5AQAAoJZtDLkBAADAn1V5uQEAAODWz3kAAAAAkLRXebkBAAAHAAAAAAAAAAAAAAAAAAAAHNbPeXsAAABZ1s95ewAAAIG3JqD/fwAAAAAAAAAAAACQz58KAAAAAAAAAAAAAAAAAAAAAAAAAADAn1V5uQEAALumKqD/fwAAwNXPeXsAAABZ1s95ew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cGLOeXsAAACQcOokuQEAAJBw6iS5AQAAiL5NoP9/AAAAAAAAAAAAAAAAAAAAAAAAAF7OeXsAAACcbIRc/38AAAAAAAAAAAAAAAAAAAAAAAAO4ykV/JQAAAAAAAAAAAAAAAAAAAAAAADg////AAAAAMCfVXm5AQAAOF/OeQAAAAAAAAAAAAAAAAYAAAAAAAAAAAAAAAAAAABcXs55ewAAAJleznl7AAAAgbcmoP9/AAD4UHIMuQEAAAAAAAAAAAAA+FByDLkBAAAAfVF5uQEAAMCfVXm5AQAAu6YqoP9/AAAAXs55ewAAAJleznl7AAAAAAAAAAAA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BBAQAAZQAAADoAAABGAAAACAEAACAAAAAhAPAAAAAAAAAAAAAAAIA/AAAAAAAAAAAAAIA/AAAAAAAAAAAAAAAAAAAAAAAAAAAAAAAAAAAAAAAAAAAlAAAADAAAAAAAAIAoAAAADAAAAAQAAABSAAAAcAEAAAQAAADo////AAAAAAAAAAAAAAAAkAEAAAAAAAEAAAAAcwBlAGcAbwBlACAAdQBpAAAAAAAAAAAAAAAAAAAAAAAAAAAAAAAAAAAAAAAAAAAAAAAAAAAAAAAAAAAAAAAAAAAAAACwEoYkuQEAAAAAAAAAAAAA8DB3W/9/AACIvk2g/38AAAAAAAAAAAAAJjXNWv9/AABYcVBb/38AAFhxUFv/fwAAAAAAAAAAAAAAAAAAAAAAAG7kKRX8lAAAUHJQW/9/AAAAAAAAuQEAAOj///8AAAAAwJ9VebkBAADYX855AAAAAAAAAAAAAAAACQAAAAAAAAAAAAAAAAAAAPxeznl7AAAAOV/OeXsAAACBtyag/38AAKhq+Rm5AQAAAAAAAAAAAACoavkZuQEAAAAAAAD/////wJ9VebkBAAC7piqg/38AAKBeznl7AAAAOV/OeXsAAAAAAAAAAAAAABA0xhpkdgAIAAAAACUAAAAMAAAABAAAABgAAAAMAAAAAAAAABIAAAAMAAAAAQAAAB4AAAAYAAAAOgAAAEYAAABCAQAAZgAAACUAAAAMAAAABAAAAFQAAADYAAAAOwAAAEYAAABAAQAAZQAAAAEAAACrKnRBx3F0QTsAAABGAAAAFwAAAEwAAAAAAAAAAAAAAAAAAAD//////////3wAAABBAGIAbwBnAC0AIABFAHMAdABlAGYAYQBuAGkAYQAgAEMAYQByAGUAYQBnAGEAAAAPAAAADgAAAA4AAAAOAAAACg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IHNc/38AAAAgc1z/fwAAfEJXXP9/AAAAAJOh/38AAKHjzlv/fwAAMBaTof9/AAB8Qldc/38AAJAWAAAAAAAAQAAAwP9/AAAAAJOh/38AAHHmzlv/fwAABAAAAAAAAAAwFpOh/38AALC3z3l7AAAAfEJXXAAAAABIAAAAAAAAAHxCV1z/fwAAoCNzXP9/AADARldc/38AAAEAAAAAAAAA9mtXXP9/AAAAAJOh/38AAAAAAAAAAAAAAAAAALkBAAAAAAAAAAAAAMCfVXm5AQAAu6YqoP9/AACAuM95ewAAABm5z3l7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AQAAAAAAAAA41M95ewAAAAAAAAAAAAAAiL5NoP9/AAAAAAAAAAAAAAkAAAAAAAAAAACAQbkBAADk5c5b/38AAAAAAAAAAAAAAAAAAAAAAABOaygV/JQAALjVz3l7AAAAAABid7kBAACglm0MuQEAAMCfVXm5AQAA4NbPeQAAAACQtFd5uQEAAAcAAAAAAAAAAAAAAAAAAAAc1s95ewAAAFnWz3l7AAAAgbcmoP9/AAAAAAAAAAAAAJDPnwoAAAAAAAAAAAAAAAAAAAAAAAAAAMCfVXm5AQAAu6YqoP9/AADA1c95ewAAAFnWz3l7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BwYs55ewAAAJBw6iS5AQAAkHDqJLkBAACIvk2g/38AAAAAAAAAAAAAAAAAAAAAAAAAXs55ewAAAJxshFz/fwAAAAAAAAAAAAAAAAAAAAAAAA7jKRX8lAAAAAAAAAAAAAAAAAAAAAAAAOD///8AAAAAwJ9VebkBAAA4X855AAAAAAAAAAAAAAAABgAAAAAAAAAAAAAAAAAAAFxeznl7AAAAmV7OeXsAAACBtyag/38AAPhQcgy5AQAAAAAAAAAAAAD4UHIMuQEAAAB9UXm5AQAAwJ9VebkBAAC7piqg/38AAABeznl7AAAAmV7OeXsAAAAAAAAAAAA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EEBAABlAAAAOgAAAEYAAAAIAQAAIAAAACEA8AAAAAAAAAAAAAAAgD8AAAAAAAAAAAAAgD8AAAAAAAAAAAAAAAAAAAAAAAAAAAAAAAAAAAAAAAAAACUAAAAMAAAAAAAAgCgAAAAMAAAABAAAAFIAAABwAQAABAAAAOj///8AAAAAAAAAAAAAAACQAQAAAAAAAQAAAABzAGUAZwBvAGUAIAB1AGkAAAAAAAAAAAAAAAAAAAAAAAAAAAAAAAAAAAAAAAAAAAAAAAAAAAAAAAAAAAAAAAAAAAAAALAShiS5AQAAAAAAAAAAAADwMHdb/38AAIi+TaD/fwAAAAAAAAAAAAAmNc1a/38AAFhxUFv/fwAAWHFQW/9/AAAAAAAAAAAAAAAAAAAAAAAAbuQpFfyUAABQclBb/38AAAAAAAC5AQAA6P///wAAAADAn1V5uQEAANhfznkAAAAAAAAAAAAAAAAJAAAAAAAAAAAAAAAAAAAA/F7OeXsAAAA5X855ewAAAIG3JqD/fwAAqGr5GbkBAAAAAAAAAAAAAKhq+Rm5AQAAAAAAAP/////An1V5uQEAALumKqD/fwAAoF7OeXsAAAA5X855ewAAAAAAAAAAAAAAEDTGGmR2AAgAAAAAJQAAAAwAAAAEAAAAGAAAAAwAAAAAAAAAEgAAAAwAAAABAAAAHgAAABgAAAA6AAAARgAAAEIBAABmAAAAJQAAAAwAAAAEAAAAVAAAANgAAAA7AAAARgAAAEABAABlAAAAAQAAAKsqdEHHcXRBOwAAAEYAAAAXAAAATAAAAAAAAAAAAAAAAAAAAP//////////fAAAAEEAYgBvAGcALQAgAEUAcwB0AGUAZgBhAG4AaQBhACAAQwBhAHIAZQBhAGcAYQAAAA8AAAAOAAAADgAAAA4AAAAK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8Ae7NzrOV6HZBZ22gtEl1b/Xb2EFBCLDQjPsANfGwHs=</DigestValue>
    </Reference>
    <Reference Type="http://www.w3.org/2000/09/xmldsig#Object" URI="#idOfficeObject">
      <DigestMethod Algorithm="http://www.w3.org/2001/04/xmlenc#sha256"/>
      <DigestValue>2GAYYSmL/BmqIL5Ng1pKb1FZayGuFquknMVSjyp6jnk=</DigestValue>
    </Reference>
    <Reference Type="http://uri.etsi.org/01903#SignedProperties" URI="#idSignedProperties">
      <Transforms>
        <Transform Algorithm="http://www.w3.org/TR/2001/REC-xml-c14n-20010315"/>
      </Transforms>
      <DigestMethod Algorithm="http://www.w3.org/2001/04/xmlenc#sha256"/>
      <DigestValue>QzRXwDoLGsDOz/0L+Z14cBRBGJfPLOkJzaGR2NfImCk=</DigestValue>
    </Reference>
    <Reference Type="http://www.w3.org/2000/09/xmldsig#Object" URI="#idValidSigLnImg">
      <DigestMethod Algorithm="http://www.w3.org/2001/04/xmlenc#sha256"/>
      <DigestValue>DeFBT2YUU+n4kPd6AriVLLFzm5WR9d93WL3s3BUEoG4=</DigestValue>
    </Reference>
    <Reference Type="http://www.w3.org/2000/09/xmldsig#Object" URI="#idInvalidSigLnImg">
      <DigestMethod Algorithm="http://www.w3.org/2001/04/xmlenc#sha256"/>
      <DigestValue>YW5jOywCnCHnVmM3gBwEsykA4iocjJXEqbEuhCq1B6k=</DigestValue>
    </Reference>
  </SignedInfo>
  <SignatureValue>WzUpbW7phD5Nt8SyVWkJQCSRtPIL5EeuYeJbAbQC4PkyySxagb1OMizB0WgKMCELvhoMxW9CRIGm
K/Ux5C6ipodRDh/LtaXkGn9JLrlSuGnYKQUvwFBb7r6GBpGi1IQmTUjf0rON5x4xGYi6o/JtJ1wx
EcnNCb4pxbpanaLGkn+509y/CfSvmOtgXqdR0YO787Ciq+wULKut1PxUJa8aSIGUfiOJobL1a3Ct
Q9tCSVIdCifmeVbjchjOfFXavu4UkVGhkXSg/k+K3egcb7+y/wVdS8kackPwBZ6dHXp54q4fcC12
aASpGk0wuDVC7QL08AfetrrWBRhPzVmYr8h1Kw==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2021-11-22T23:12:49Z</mdssi:Value>
        </mdssi:SignatureTime>
      </SignatureProperty>
    </SignatureProperties>
  </Object>
  <Object Id="idOfficeObject">
    <SignatureProperties>
      <SignatureProperty Id="idOfficeV1Details" Target="#idPackageSignature">
        <SignatureInfoV1 xmlns="http://schemas.microsoft.com/office/2006/digsig">
          <SetupID>{65C95C62-0C5A-4B98-A76B-952946AC5901}</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2021-11-22T23:12:49Z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ZQ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gD8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JdgAAAAcKDQcKDQcJDQ4WMShFrjFU1TJV1gECBAIDBAECBQoRKyZBowsTMVmRAAAAfqbJd6PIeqDCQFZ4JTd0Lk/HMVPSGy5uFiE4GypVJ0KnHjN9AAABsfAAAACcz+7S6ffb7fnC0t1haH0hMm8aLXIuT8ggOIwoRKslP58cK08AAAGURgAAAMHg9P///////////+bm5k9SXjw/SzBRzTFU0y1NwSAyVzFGXwEBAnnMCA8mnM/u69/SvI9jt4tgjIR9FBosDBEjMVTUMlXWMVPRKUSeDxk4AAAAd1cAAADT6ff///////+Tk5MjK0krSbkvUcsuT8YVJFoTIFIrSbgtTcEQHEeqeQAAAJzP7vT6/bTa8kRleixHhy1Nwi5PxiQtTnBwcJKSki81SRwtZAgOI3G5AAAAweD02+35gsLqZ5q6Jz1jNEJyOUZ4qamp+/v7////wdPeVnCJAQECcLAAAACv1/Ho8/ubzu6CwuqMudS3u769vb3////////////L5fZymsABAgM90AAAAK/X8fz9/uLx+snk9uTy+vz9/v///////////////8vl9nKawAECA/1UAAAAotHvtdryxOL1xOL1tdry0+r32+350+r3tdryxOL1pdPvc5rAAQIDpI4AAABpj7ZnjrZqj7Zqj7ZnjrZtkbdukrdtkbdnjrZqj7ZojrZ3rdUCAwRETgAAAAAAAAAAAAAAAAAAAAAAAAAAAAAAAAAAAAAAAAAAAAAAAAAAAAAAAK3f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bc5M5Vwp+at9jqx1ebxSpBSgOKW+bkZvDmOewlxHCaY=</DigestValue>
    </Reference>
    <Reference Type="http://www.w3.org/2000/09/xmldsig#Object" URI="#idOfficeObject">
      <DigestMethod Algorithm="http://www.w3.org/2001/04/xmlenc#sha256"/>
      <DigestValue>xn+2YltXOIQZaYlg/UCexUXT3EzpW8ZG9GrYXo7pKv0=</DigestValue>
    </Reference>
    <Reference Type="http://uri.etsi.org/01903#SignedProperties" URI="#idSignedProperties">
      <Transforms>
        <Transform Algorithm="http://www.w3.org/TR/2001/REC-xml-c14n-20010315"/>
      </Transforms>
      <DigestMethod Algorithm="http://www.w3.org/2001/04/xmlenc#sha256"/>
      <DigestValue>CeMyyeCiSjQxFB/HG90CCQYRIsTU6z+tgBEnF/XHyt8=</DigestValue>
    </Reference>
    <Reference Type="http://www.w3.org/2000/09/xmldsig#Object" URI="#idValidSigLnImg">
      <DigestMethod Algorithm="http://www.w3.org/2001/04/xmlenc#sha256"/>
      <DigestValue>giRWT2s4pqtVgizz0h9OuTg7paNoM92kwXMwaTdG/tY=</DigestValue>
    </Reference>
    <Reference Type="http://www.w3.org/2000/09/xmldsig#Object" URI="#idInvalidSigLnImg">
      <DigestMethod Algorithm="http://www.w3.org/2001/04/xmlenc#sha256"/>
      <DigestValue>ZThdD7xMZThrBZV6FJh+peT5y2Dd5dzleddOLxBeISM=</DigestValue>
    </Reference>
  </SignedInfo>
  <SignatureValue>ofnhXzbHCprk0a5odnJcxAwzSm33WTrPvv7+pRBp4giF6qsMdvZUD5oi5xEts1/oxDZEyGNU2nW4
Tc6RjkqX4JhMn/Nh5GS0OnK+O2978A/wnViWVxv+fZtIS6L4eT4MoUySH7/aSPPIsvt2OdQY/dPc
d3Eby0uMEtbvtvEDYucuowv8Gex7K8ZGS/AtZIMarj3MRt/lbsJm18Avg0q20Fy8K38NcH+a9/9t
Nc5/PuiU7OUhxAJ6yVXCvcXnzfQOF08Ho77+noEU1XZ+tErVQdGGrYLLezZfB19ZVMGIVFgiASXq
gFVHcNS7uXQK1XEqYSDN+jyKRd2wLDTJYE2jpw==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2021-11-22T23:13:02Z</mdssi:Value>
        </mdssi:SignatureTime>
      </SignatureProperty>
    </SignatureProperties>
  </Object>
  <Object Id="idOfficeObject">
    <SignatureProperties>
      <SignatureProperty Id="idOfficeV1Details" Target="#idPackageSignature">
        <SignatureInfoV1 xmlns="http://schemas.microsoft.com/office/2006/digsig">
          <SetupID>{452D77F8-AA36-4E36-978D-B978B188E8AB}</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2021-11-22T23:13:02Z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G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Bo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b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5ygrbKaeDwCfzDHvWgcQ5LLFLJoqCdA+vtiOeIOGkMU=</DigestValue>
    </Reference>
    <Reference Type="http://www.w3.org/2000/09/xmldsig#Object" URI="#idOfficeObject">
      <DigestMethod Algorithm="http://www.w3.org/2001/04/xmlenc#sha256"/>
      <DigestValue>tjCOOxdpjmEj3xUOh+oJYrrobTnXy6mfdEzYiLYVcik=</DigestValue>
    </Reference>
    <Reference Type="http://uri.etsi.org/01903#SignedProperties" URI="#idSignedProperties">
      <Transforms>
        <Transform Algorithm="http://www.w3.org/TR/2001/REC-xml-c14n-20010315"/>
      </Transforms>
      <DigestMethod Algorithm="http://www.w3.org/2001/04/xmlenc#sha256"/>
      <DigestValue>Uvt6vWmrOO0bJLF8GT8MWnygLM48N3TWx4BZDk/Uh8s=</DigestValue>
    </Reference>
    <Reference Type="http://www.w3.org/2000/09/xmldsig#Object" URI="#idValidSigLnImg">
      <DigestMethod Algorithm="http://www.w3.org/2001/04/xmlenc#sha256"/>
      <DigestValue>zA4wNK/aJEJOwW/0H2bLikEFG6nl2SsZMO+h9gGMgQA=</DigestValue>
    </Reference>
    <Reference Type="http://www.w3.org/2000/09/xmldsig#Object" URI="#idInvalidSigLnImg">
      <DigestMethod Algorithm="http://www.w3.org/2001/04/xmlenc#sha256"/>
      <DigestValue>yoZOtbDm7OI0UgYcrKMRGHxCfjjlv9mmJTb0Bklmcdw=</DigestValue>
    </Reference>
  </SignedInfo>
  <SignatureValue>Q2ay2uFGEsD0ufEFCnHeuxm4waFCJAE6xlHMKNdwRXcueXIAZjW3i7bBa7HJmC5qfEDFmgP98nnm
FoOjtkHDGmnQJG9UF5RlyI5PjBJ552xWPdkLHbsVhML16IDEDEImweB1xOm+2ptBYTQ/nsUE/gaw
rI2K4ya/CtvZ65GgIe+JcwKmoqE7QmWiuY+efWAeFmQjxK8BFkYlEPcvahNmS5Zm3vFFXr1Ol8IZ
ztm+W+T2c/QB2uzPi+iGdYBLU0igBRjgGOAbD+iFrSee13wjlbxkXG6riOhxIoWHhRfhHC+d8Cqg
jgGoG0nlDwXUGoIxqreZ2vjYTLdv6BF44Ak7Jg==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2021-11-22T23:27:23Z</mdssi:Value>
        </mdssi:SignatureTime>
      </SignatureProperty>
    </SignatureProperties>
  </Object>
  <Object Id="idOfficeObject">
    <SignatureProperties>
      <SignatureProperty Id="idOfficeV1Details" Target="#idPackageSignature">
        <SignatureInfoV1 xmlns="http://schemas.microsoft.com/office/2006/digsig">
          <SetupID>{0801D98B-6EF4-4EF6-91E8-C3BCE4BC1BBB}</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2021-11-22T23:27:23Z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cg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AA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CE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18wqMJWgojT35l7ZNSY+PVzcqFqCViZ7jnm2CXZxEj4=</DigestValue>
    </Reference>
    <Reference Type="http://www.w3.org/2000/09/xmldsig#Object" URI="#idOfficeObject">
      <DigestMethod Algorithm="http://www.w3.org/2001/04/xmlenc#sha256"/>
      <DigestValue>oc7pXN/eytt6FE1hRIRcsR8Odv+VXgkwhcM+BcvZ4T0=</DigestValue>
    </Reference>
    <Reference Type="http://uri.etsi.org/01903#SignedProperties" URI="#idSignedProperties">
      <Transforms>
        <Transform Algorithm="http://www.w3.org/TR/2001/REC-xml-c14n-20010315"/>
      </Transforms>
      <DigestMethod Algorithm="http://www.w3.org/2001/04/xmlenc#sha256"/>
      <DigestValue>Jkfi5pd18F4HylgUuSGvFiSBeLuEbA8vUbOIO1+d580=</DigestValue>
    </Reference>
    <Reference Type="http://www.w3.org/2000/09/xmldsig#Object" URI="#idValidSigLnImg">
      <DigestMethod Algorithm="http://www.w3.org/2001/04/xmlenc#sha256"/>
      <DigestValue>zA4wNK/aJEJOwW/0H2bLikEFG6nl2SsZMO+h9gGMgQA=</DigestValue>
    </Reference>
    <Reference Type="http://www.w3.org/2000/09/xmldsig#Object" URI="#idInvalidSigLnImg">
      <DigestMethod Algorithm="http://www.w3.org/2001/04/xmlenc#sha256"/>
      <DigestValue>PQxIzjvA8OYEx23/ZMKvMwzOK8GT7GTq4vlUKUGC1BU=</DigestValue>
    </Reference>
  </SignedInfo>
  <SignatureValue>IGE0R+ZLdtrGokYbE96Dcwuta3nwXQRw/VGENzL3uqXvj0KLAYMhl/y9UD3mdejVrwGJr7W7l+1+
j4z3Te2Rh7DVdq8yYCUr/JhAQFodeMeIO0oPyq43X/tyi4HjHUFyUFQFRZMy72njZmGmUOseRjw8
lqO+EmLpsBzyS7AI6jUvij0ummkgaO85MRopZoQkr5nQU6BdbzQgTWW4xhn7rru51FfuA7YHLg6x
8x5NPA2HUqm3XLZqlX/AcAjy7XGO1CqN74JrafJI1mt0LSnVqLQpYewaHkFtsyVjYu6dWCwi3Eyg
y/9aOvKDupJoEtSkc5dAndylwG4kNRfSSc82OQ==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2021-11-22T23:27:31Z</mdssi:Value>
        </mdssi:SignatureTime>
      </SignatureProperty>
    </SignatureProperties>
  </Object>
  <Object Id="idOfficeObject">
    <SignatureProperties>
      <SignatureProperty Id="idOfficeV1Details" Target="#idPackageSignature">
        <SignatureInfoV1 xmlns="http://schemas.microsoft.com/office/2006/digsig">
          <SetupID>{51010E4D-32F3-48AB-B49A-86D3FFC55C54}</SetupID>
          <SignatureText>Dr. Diego Christian Borja Terán</SignatureText>
          <SignatureImage/>
          <SignatureComments/>
          <WindowsVersion>10.0</WindowsVersion>
          <OfficeVersion>16.0.14527/23</OfficeVersion>
          <ApplicationVersion>16.0.14527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2021-11-22T23:27:31Z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AAAAAASAAAADAAAAAEAAAAeAAAAGAAAAL0AAAAEAAAA9wAAABEAAAAlAAAADAAAAAEAAABUAAAAiAAAAL4AAAAEAAAA9QAAABAAAAABAAAA/B3wQVWV70G+AAAABAAAAAoAAABMAAAAAAAAAAAAAAAAAAAA//////////9gAAAAMgAyAC8AMQAxAC8AMgAwADIAMQ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CwdwkAAADIJuMAAAAAAJDO3ACQztwAQFsQbQAAAABOWxBtAAAAAAAAAAAAAAAAAAAAAAAAAAB4z9wAAAAAAAAAAAAAAAAAAAAAAAAAAAAAAAAAAAAAAAAAAAAAAAAAAAAAAAAAAAAAAAAAAAAAAAAAAAAAAAAAWOSvAM/nJZEAALp3TOWvAAjSrHeQztwARKKDbAAAAAAY06x3//8AAAAAAAD706x3+9Osd3zlrwCA5a8AQFsQbQAAAAAAAAAAAAAAAAAAAADRiuR2CQAAAAcAAAC05a8AtOWvAAACAAD8////AQAAAAAAAAAAAAAAAAAAAAAAAAAAAAAAkAcpE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4ALvKAd+yMrgCwSzYdgxQKL2gvuaZoMpZrMPGxFQAAAABY+kgdiImuADDxsRX/////aDKWa7NORGvwDZZrKI2uAAAAAACkFJ1rWPpIHaQUnWvwDZZrlImuAPFHRGvwDZZrAQAAAH8pJAsDAAAApIquAEnxgHf0iK4ABwAAAAAAgHccia4A4P///wAAAAAAAAAAAAAAAJABAAAAAAABAAAAAGEAcgBpAGEAbAAAAAAAAAAAAAAAAAAAAAAAAAAAAAAABgAAAAAAAADRiuR2AAAAAAYAAABYiq4AWIquAAACAAD8////AQAAAAAAAAAAAAAAAAAAAJAHKRH41K51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rgAu8oB3AAAAAER8bNiJEAqZ61EIagEAAABoia4AIA0AhAAAAAAR3olovIiuAM2GimyQiRwRIBc/EUwruaYCAAAAfIquAOOiWmv/////iIquABp1QWsMKbmmLQAAAFyPrgDrcEFrSykkCwAAAACwiq4ASfGAdwCJrgAHAAAAAACAd7j8OR3w////AAAAAAAAAAAAAAAAkAEAAAAAAAEAAAAAcwBlAGcAbwBlACAAdQBpAAAAAAAAAAAAAAAAAAAAAAAAAAAA0YrkdgAAAAAJAAAAZIquAGSKrgAAAgAA/P///wEAAAAAAAAAAAAAAAAAAAAAAAAAAAAAAJAHKRF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LvKAd/BerXWQztwAalsQbUDJrwDIclARAAAAAFB4UBEAAAAAoKJaayzJrwCgolprAgAAADjJrwBtXztriKadA1CiShEAAAAAiKadawTHrwBidTtrUKJKEYimnWvE/59rmIaxFX9nJQuYpUoRpMivAEnxgHf0xq8AAAAAAAAAgHcAAAAA9f///wAAAAAAAAAAAAAAAJABAAAAAAABAAAAAHMAZQBnAG8AZQAgAHUAaQAnwyWRWMevAB2A5XYAAK11TMevAAAAAABUx68AAAAAAESig2wAAK11AAAAABMAFABqWxBt8F6tdWzHrwBk9WB3AAAAAJAHKRH41K51ZHYACAAAAAAlAAAADAAAAAEAAAAYAAAADAAAAP8AAAASAAAADAAAAAEAAAAeAAAAGAAAACIAAAAEAAAAcgAAABEAAAAlAAAADAAAAAEAAABUAAAAqAAAACMAAAAEAAAAcAAAABAAAAABAAAA/B3wQVWV70EjAAAABAAAAA8AAABMAAAAAAAAAAAAAAAAAAAA//////////9sAAAARgBpAHIAbQBhACAAbgBvACAAdgDhAGwAaQBkAGEAb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LB3CQAAAMgm4wAAAAAAkM7cAJDO3ABAWxBtAAAAAE5bEG0AAAAAAAAAAAAAAAAAAAAAAAAAAHjP3AAAAAAAAAAAAAAAAAAAAAAAAAAAAAAAAAAAAAAAAAAAAAAAAAAAAAAAAAAAAAAAAAAAAAAAAAAAAAAAAABY5K8Az+clkQAAundM5a8ACNKsd5DO3ABEooNsAAAAABjTrHf//wAAAAAAAPvTrHf706x3fOWvAIDlrwBAWxBtAAAAAAAAAAAAAAAAAAAAANGK5HYJAAAABwAAALTlrwC05a8AAAIAAPz///8BAAAAAAAAAAAAAAAAAAAAAAAAAAAAAACQBykR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rgAu8oB37IyuALBLNh2DFAovaC+5pmgylmsw8bEVAAAAAFj6SB2Iia4AMPGxFf////9oMpZrs05Ea/ANlmsoja4AAAAAAKQUnWtY+kgdpBSda/ANlmuUia4A8UdEa/ANlmsBAAAAfykkCwMAAACkiq4ASfGAd/SIrgAHAAAAAACAdxyJrgDg////AAAAAAAAAAAAAAAAkAEAAAAAAAEAAAAAYQByAGkAYQBsAAAAAAAAAAAAAAAAAAAAAAAAAAAAAAAGAAAAAAAAANGK5HYAAAAABgAAAFiKrgBYiq4AAAIAAPz///8BAAAAAAAAAAAAAAAAAAAAkAcpEfjUrnVkdgAIAAAAACUAAAAMAAAAAwAAABgAAAAMAAAAAAAAABIAAAAMAAAAAQAAABYAAAAMAAAACAAAAFQAAABUAAAACgAAACcAAAAeAAAASgAAAAEAAAD8HfBBVZXvQQoAAABLAAAAAQAAAEwAAAAEAAAACQAAACcAAAAgAAAASwAAAFAAAABYAC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CuAC7ygHcAAAAARHxs2IkQCpnrUQhqAQAAAGiJrgAgDQCEAAAAABHeiWi8iK4AzYaKbJCJHBEgFz8RTCu5pgIAAAB8iq4A46Jaa/////+Iiq4AGnVBawwpuaYtAAAAXI+uAOtwQWtLKSQLAAAAALCKrgBJ8YB3AImuAAcAAAAAAIB3uPw5HfD///8AAAAAAAAAAAAAAACQAQAAAAAAAQAAAABzAGUAZwBvAGUAIAB1AGkAAAAAAAAAAAAAAAAAAAAAAAAAAADRiuR2AAAAAAkAAABkiq4AZIquAAACAAD8////AQAAAAAAAAAAAAAAAAAAAAAAAAAAAAAAkAcpEW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P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AA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qAAu5Hh61TtCNcvCvmvnIzF6YO3RuZo6nM29Cwc4hwI=</DigestValue>
    </Reference>
    <Reference Type="http://www.w3.org/2000/09/xmldsig#Object" URI="#idOfficeObject">
      <DigestMethod Algorithm="http://www.w3.org/2001/04/xmlenc#sha256"/>
      <DigestValue>Hn7s5ULLEsaXu1FxPBgCacJwj2QVruloGo6p6x+58os=</DigestValue>
    </Reference>
    <Reference Type="http://uri.etsi.org/01903#SignedProperties" URI="#idSignedProperties">
      <Transforms>
        <Transform Algorithm="http://www.w3.org/TR/2001/REC-xml-c14n-20010315"/>
      </Transforms>
      <DigestMethod Algorithm="http://www.w3.org/2001/04/xmlenc#sha256"/>
      <DigestValue>RLGEJruR/xdTYuBuP7QLF9/xLdz8lJSgCaA+bgR9bJY=</DigestValue>
    </Reference>
    <Reference Type="http://www.w3.org/2000/09/xmldsig#Object" URI="#idValidSigLnImg">
      <DigestMethod Algorithm="http://www.w3.org/2001/04/xmlenc#sha256"/>
      <DigestValue>giRWT2s4pqtVgizz0h9OuTg7paNoM92kwXMwaTdG/tY=</DigestValue>
    </Reference>
    <Reference Type="http://www.w3.org/2000/09/xmldsig#Object" URI="#idInvalidSigLnImg">
      <DigestMethod Algorithm="http://www.w3.org/2001/04/xmlenc#sha256"/>
      <DigestValue>5RcfDJqDUYZp5slfAFfWKQ+57+CoKVy++pWcgdL2G1w=</DigestValue>
    </Reference>
  </SignedInfo>
  <SignatureValue>MQB9Nc3sFYoU2Xkfigf9ND4ONCs7Ek4K52ZVY1tK5CU7aRZWIp65tG9So96YbxWPaX5HfAg442QS
IDKfC+p1KHlDzaJ2NVISe8FUOoQGO4m6UI+j0mAtxVBu1j/wEkHECJ14JP67/pACTKyLYr2U/0ps
JKedF6Y3JracQtxPOwfQWidnetry+k6pbzEXPKF10xwdsD/83mICHDXxHufdct0qT3S4d3+mVCdM
lDfMV4e85NRdF4cQ25GFeIv6aeD6Mk/1JIhiL0X088IiqawK0Psk9sVrkux51vuKqOm9mj2AMU7S
SyIw2f9uhNnGSVhDqseqrIcwM+A3mG/1KcGOlw==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qVBgadNMzFjTn9dQBGcpNDy2KRV5aAlfJhmVQZR9iyA=</DigestValue>
      </Reference>
      <Reference URI="/xl/calcChain.xml?ContentType=application/vnd.openxmlformats-officedocument.spreadsheetml.calcChain+xml">
        <DigestMethod Algorithm="http://www.w3.org/2001/04/xmlenc#sha256"/>
        <DigestValue>JktpDlzJ0sSqU644XDD08AbR9q0qEPK/Aq2ll57f+o8=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4OL1gFmMQYjF87li/PAw1FZFQLAmls6v12vJ2ETW/KI=</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IF5FftUa57J3Sn/IHjZq2dVN0D7rHFowwvkO4aypirE=</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sIpy1dVjV9cBtPaa6BSyxZzuAc/dwOS/IFkDJxJeqyI=</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LjFtwqxi/5UXqGGfAIKRYDwnTUEJ/lNu3WKy46OlzYU=</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GENCY9UnO2UVNxQNlT/MIbJ8Xf5EOcOnVBkHLUY2tTs=</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Fu/vZO5leVpjkfxVQEYWMxJkm0To7Xxs0JDnPjjpM9M=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duW5+J0sGR6mcEIHVpSpfwGXZVNY2NGyLGKdzE7bhZ0=</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cPeoQ+RS4aQpVaMxM/TkhhPrqNwVMGo/fgUN1P6KAVQ=</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ZlfYyYfElYj7/ikasw4tZmrDagTNDeSltEcnG0HKnyY=</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Myh6rprvBTnu40qDoMUn5M6dnAobgbU2rcEIHolop3o=</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VxrgmgZNu4sLIN6UR09aqXrsrGBs4Vw1VMgEPi7XVxo=</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BKToOO0oRAm00Nzaen8AwVl43XwQHYXnNUloriBukUM=</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4n9tPiIlBvWC7qN0KNiIpUUNFLwB2YCUe6uNK2iu/K0=</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NNe1Hrl9+JnrIdnvpz0CUAuFfPrIS2VXUKJsH3JiAgA=</DigestValue>
      </Reference>
      <Reference URI="/xl/drawings/drawing1.xml?ContentType=application/vnd.openxmlformats-officedocument.drawing+xml">
        <DigestMethod Algorithm="http://www.w3.org/2001/04/xmlenc#sha256"/>
        <DigestValue>RCuEFQxKFqalYQOwtpbjY/nJRtiMSt0d7HphetQqQs4=</DigestValue>
      </Reference>
      <Reference URI="/xl/drawings/drawing2.xml?ContentType=application/vnd.openxmlformats-officedocument.drawing+xml">
        <DigestMethod Algorithm="http://www.w3.org/2001/04/xmlenc#sha256"/>
        <DigestValue>yC0d6JxeotENb10T8sxEA22N0VoaHF0Z1QfRjTkO3GY=</DigestValue>
      </Reference>
      <Reference URI="/xl/drawings/drawing3.xml?ContentType=application/vnd.openxmlformats-officedocument.drawing+xml">
        <DigestMethod Algorithm="http://www.w3.org/2001/04/xmlenc#sha256"/>
        <DigestValue>vQmyVUW/W5a029SRRZXoEWCbW7t4LzCOPdxg0Rookj8=</DigestValue>
      </Reference>
      <Reference URI="/xl/drawings/drawing4.xml?ContentType=application/vnd.openxmlformats-officedocument.drawing+xml">
        <DigestMethod Algorithm="http://www.w3.org/2001/04/xmlenc#sha256"/>
        <DigestValue>vkX5flJ8mGUfKJw2nCZ+5Sk/82SJ+rghbr1edfinfyk=</DigestValue>
      </Reference>
      <Reference URI="/xl/drawings/vmlDrawing1.vml?ContentType=application/vnd.openxmlformats-officedocument.vmlDrawing">
        <DigestMethod Algorithm="http://www.w3.org/2001/04/xmlenc#sha256"/>
        <DigestValue>Sl29ge1ZsHIvXGioyJBBFuZXkEOqX/qCI+vUztaBaPc=</DigestValue>
      </Reference>
      <Reference URI="/xl/drawings/vmlDrawing10.vml?ContentType=application/vnd.openxmlformats-officedocument.vmlDrawing">
        <DigestMethod Algorithm="http://www.w3.org/2001/04/xmlenc#sha256"/>
        <DigestValue>nRMc7OJ7Z5aFbst7HwVnKg4Ee2v6RfiYKHkWRUqP5Sg=</DigestValue>
      </Reference>
      <Reference URI="/xl/drawings/vmlDrawing11.vml?ContentType=application/vnd.openxmlformats-officedocument.vmlDrawing">
        <DigestMethod Algorithm="http://www.w3.org/2001/04/xmlenc#sha256"/>
        <DigestValue>S5ZlRoqDfBmY8EHkvavPMfTDed7wmGd+Klz9/5FdTbA=</DigestValue>
      </Reference>
      <Reference URI="/xl/drawings/vmlDrawing12.vml?ContentType=application/vnd.openxmlformats-officedocument.vmlDrawing">
        <DigestMethod Algorithm="http://www.w3.org/2001/04/xmlenc#sha256"/>
        <DigestValue>9ggVJfgrbwkxOhvp7Jr96iKs6uXTxxbAqYtX2VvX8Kw=</DigestValue>
      </Reference>
      <Reference URI="/xl/drawings/vmlDrawing13.vml?ContentType=application/vnd.openxmlformats-officedocument.vmlDrawing">
        <DigestMethod Algorithm="http://www.w3.org/2001/04/xmlenc#sha256"/>
        <DigestValue>4vGCCIwLTbIr2BV1vuGfAL/Z++MqLKPWc/COiKj6rcI=</DigestValue>
      </Reference>
      <Reference URI="/xl/drawings/vmlDrawing14.vml?ContentType=application/vnd.openxmlformats-officedocument.vmlDrawing">
        <DigestMethod Algorithm="http://www.w3.org/2001/04/xmlenc#sha256"/>
        <DigestValue>lvH7B7dfmiz8meNLSAdorVwg5Co60SMcUrsaSQPmf7E=</DigestValue>
      </Reference>
      <Reference URI="/xl/drawings/vmlDrawing15.vml?ContentType=application/vnd.openxmlformats-officedocument.vmlDrawing">
        <DigestMethod Algorithm="http://www.w3.org/2001/04/xmlenc#sha256"/>
        <DigestValue>O74OxSZwaKEjOKKfrwcJdTZHlyYE31E/a+PYjzq0AFQ=</DigestValue>
      </Reference>
      <Reference URI="/xl/drawings/vmlDrawing2.vml?ContentType=application/vnd.openxmlformats-officedocument.vmlDrawing">
        <DigestMethod Algorithm="http://www.w3.org/2001/04/xmlenc#sha256"/>
        <DigestValue>Hn/GGu6lhDWLEb6WzgC48V/IYA9OYeQ2BmyRck3FOTg=</DigestValue>
      </Reference>
      <Reference URI="/xl/drawings/vmlDrawing3.vml?ContentType=application/vnd.openxmlformats-officedocument.vmlDrawing">
        <DigestMethod Algorithm="http://www.w3.org/2001/04/xmlenc#sha256"/>
        <DigestValue>9snfzcBIf9519Vi4HUL1pcrz1NDW456yUoYySXwD9J8=</DigestValue>
      </Reference>
      <Reference URI="/xl/drawings/vmlDrawing4.vml?ContentType=application/vnd.openxmlformats-officedocument.vmlDrawing">
        <DigestMethod Algorithm="http://www.w3.org/2001/04/xmlenc#sha256"/>
        <DigestValue>6TuMsRM+EAH5OJ/4dOv9WfKnTPzmDlaHwFiYkr9eSPc=</DigestValue>
      </Reference>
      <Reference URI="/xl/drawings/vmlDrawing5.vml?ContentType=application/vnd.openxmlformats-officedocument.vmlDrawing">
        <DigestMethod Algorithm="http://www.w3.org/2001/04/xmlenc#sha256"/>
        <DigestValue>lCZAojqb3ivK8NrppH55QVzDicGUv+XYl0drB7fWndU=</DigestValue>
      </Reference>
      <Reference URI="/xl/drawings/vmlDrawing6.vml?ContentType=application/vnd.openxmlformats-officedocument.vmlDrawing">
        <DigestMethod Algorithm="http://www.w3.org/2001/04/xmlenc#sha256"/>
        <DigestValue>NFezINUDOTyNK95u6RcOjHyUBCiC4e6tXJMoDWI3oYo=</DigestValue>
      </Reference>
      <Reference URI="/xl/drawings/vmlDrawing7.vml?ContentType=application/vnd.openxmlformats-officedocument.vmlDrawing">
        <DigestMethod Algorithm="http://www.w3.org/2001/04/xmlenc#sha256"/>
        <DigestValue>zCEvkdwMQxzH993S5N+7jnsL1TIExK796l/jm51EDSc=</DigestValue>
      </Reference>
      <Reference URI="/xl/drawings/vmlDrawing8.vml?ContentType=application/vnd.openxmlformats-officedocument.vmlDrawing">
        <DigestMethod Algorithm="http://www.w3.org/2001/04/xmlenc#sha256"/>
        <DigestValue>SmGOesghXQkeuaIcT1dup4TlrwJ8ocNqWMhmynCfOZQ=</DigestValue>
      </Reference>
      <Reference URI="/xl/drawings/vmlDrawing9.vml?ContentType=application/vnd.openxmlformats-officedocument.vmlDrawing">
        <DigestMethod Algorithm="http://www.w3.org/2001/04/xmlenc#sha256"/>
        <DigestValue>kLyPfAf69ExKSSbl/uxDbRMK3Yv1RjM+vCMEA1z7xtA=</DigestValue>
      </Reference>
      <Reference URI="/xl/embeddings/Microsoft_Excel_97-2003_Worksheet.xls?ContentType=application/vnd.ms-excel">
        <DigestMethod Algorithm="http://www.w3.org/2001/04/xmlenc#sha256"/>
        <DigestValue>N+dMQ4xfrSeRUCxjWEUcqudosy3gw3Hx8Tw0wGDMbvg=</DigestValue>
      </Reference>
      <Reference URI="/xl/embeddings/Microsoft_Excel_97-2003_Worksheet1.xls?ContentType=application/vnd.ms-excel">
        <DigestMethod Algorithm="http://www.w3.org/2001/04/xmlenc#sha256"/>
        <DigestValue>XK2LCPPfABBFJh+x8eBAw7f7rmwflIwmg9tTNQsSZMk=</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seStDPP56e81rJebBFE/W3NLfnNPHJdEk1L0uorJfWE=</DigestValue>
      </Reference>
      <Reference URI="/xl/externalLinks/externalLink1.xml?ContentType=application/vnd.openxmlformats-officedocument.spreadsheetml.externalLink+xml">
        <DigestMethod Algorithm="http://www.w3.org/2001/04/xmlenc#sha256"/>
        <DigestValue>7IwFrdPXeEh0/q0HZTjs9xr92Iiw50y6/T4XTLKtFSs=</DigestValue>
      </Reference>
      <Reference URI="/xl/externalLinks/externalLink2.xml?ContentType=application/vnd.openxmlformats-officedocument.spreadsheetml.externalLink+xml">
        <DigestMethod Algorithm="http://www.w3.org/2001/04/xmlenc#sha256"/>
        <DigestValue>N613K/ltiqOIkGWB0eg2NPfWvRBJ/glf/WBpQZZH1b0=</DigestValue>
      </Reference>
      <Reference URI="/xl/media/image1.png?ContentType=image/png">
        <DigestMethod Algorithm="http://www.w3.org/2001/04/xmlenc#sha256"/>
        <DigestValue>WED0zgOl7WVNMwvj/Sj0Kl1BMbK21ZKqpmpEaXzKN8s=</DigestValue>
      </Reference>
      <Reference URI="/xl/media/image10.emf?ContentType=image/x-emf">
        <DigestMethod Algorithm="http://www.w3.org/2001/04/xmlenc#sha256"/>
        <DigestValue>AvDWeTNhkqlsRHaSPFl687fYO7cGgGXyCzIoFX+9ogs=</DigestValue>
      </Reference>
      <Reference URI="/xl/media/image11.emf?ContentType=image/x-emf">
        <DigestMethod Algorithm="http://www.w3.org/2001/04/xmlenc#sha256"/>
        <DigestValue>rKsx88Qv4lu+BzZUC4BwiuRSJBJFDx/TM4jADWHdvt8=</DigestValue>
      </Reference>
      <Reference URI="/xl/media/image12.emf?ContentType=image/x-emf">
        <DigestMethod Algorithm="http://www.w3.org/2001/04/xmlenc#sha256"/>
        <DigestValue>/QXIemIW4qET1F/KhXeWiu85iwpVr7jZ4P04/X5/9A4=</DigestValue>
      </Reference>
      <Reference URI="/xl/media/image13.emf?ContentType=image/x-emf">
        <DigestMethod Algorithm="http://www.w3.org/2001/04/xmlenc#sha256"/>
        <DigestValue>MZ2xO3AXNGPi30VP0vG+MTOG8hrSeSm9e9LaWlJoOZk=</DigestValue>
      </Reference>
      <Reference URI="/xl/media/image14.emf?ContentType=image/x-emf">
        <DigestMethod Algorithm="http://www.w3.org/2001/04/xmlenc#sha256"/>
        <DigestValue>0Iih0SuVeZnL/l+Tok9CWQeGIGVQd8uxd0QHOrjAO2w=</DigestValue>
      </Reference>
      <Reference URI="/xl/media/image15.emf?ContentType=image/x-emf">
        <DigestMethod Algorithm="http://www.w3.org/2001/04/xmlenc#sha256"/>
        <DigestValue>uFNKxknhhxa9nb6rqztUpy99M+8B/Di+fyGhugXYjQk=</DigestValue>
      </Reference>
      <Reference URI="/xl/media/image16.emf?ContentType=image/x-emf">
        <DigestMethod Algorithm="http://www.w3.org/2001/04/xmlenc#sha256"/>
        <DigestValue>JPecOceJGchyLiPU97BY3dG4f8zk4PHs9TtU+2ZTc/I=</DigestValue>
      </Reference>
      <Reference URI="/xl/media/image17.emf?ContentType=image/x-emf">
        <DigestMethod Algorithm="http://www.w3.org/2001/04/xmlenc#sha256"/>
        <DigestValue>TUwTN7L4Y5N2+yurhyxRAlyV9V6uGUmZ3mmlqzSSaak=</DigestValue>
      </Reference>
      <Reference URI="/xl/media/image18.emf?ContentType=image/x-emf">
        <DigestMethod Algorithm="http://www.w3.org/2001/04/xmlenc#sha256"/>
        <DigestValue>AbkFd841polHhIFcj3TuWzBgdZEDUwUM1IxgJwbYS2E=</DigestValue>
      </Reference>
      <Reference URI="/xl/media/image19.emf?ContentType=image/x-emf">
        <DigestMethod Algorithm="http://www.w3.org/2001/04/xmlenc#sha256"/>
        <DigestValue>JQwAeEIAzv9PDUy8vt+bOVNSZJYL8vOn70JVO4/4B88=</DigestValue>
      </Reference>
      <Reference URI="/xl/media/image2.emf?ContentType=image/x-emf">
        <DigestMethod Algorithm="http://www.w3.org/2001/04/xmlenc#sha256"/>
        <DigestValue>ijGiGz5eCarNyYmo0cnGU7mNMbF3+FPnRDqdEk3VK1U=</DigestValue>
      </Reference>
      <Reference URI="/xl/media/image20.emf?ContentType=image/x-emf">
        <DigestMethod Algorithm="http://www.w3.org/2001/04/xmlenc#sha256"/>
        <DigestValue>it3PzJn5MFhT05CdN15Oux7Po78mcGDEnWsXfpkeg+U=</DigestValue>
      </Reference>
      <Reference URI="/xl/media/image21.emf?ContentType=image/x-emf">
        <DigestMethod Algorithm="http://www.w3.org/2001/04/xmlenc#sha256"/>
        <DigestValue>7ma7HPdaGdZagpU4isaftQ0G3BAnpLP5kJdXSTnSyqE=</DigestValue>
      </Reference>
      <Reference URI="/xl/media/image22.emf?ContentType=image/x-emf">
        <DigestMethod Algorithm="http://www.w3.org/2001/04/xmlenc#sha256"/>
        <DigestValue>UtYy2hGBtsACocTDxHNjlQKrGtr/oxCgv8LmAV0nE2Y=</DigestValue>
      </Reference>
      <Reference URI="/xl/media/image23.png?ContentType=image/png">
        <DigestMethod Algorithm="http://www.w3.org/2001/04/xmlenc#sha256"/>
        <DigestValue>tDZd9dvfjob1GyDGfKC47c2ImlAB9O8BcgpwyTTJIw0=</DigestValue>
      </Reference>
      <Reference URI="/xl/media/image3.emf?ContentType=image/x-emf">
        <DigestMethod Algorithm="http://www.w3.org/2001/04/xmlenc#sha256"/>
        <DigestValue>09s3mJut0ko9bZZxUcBMmzBaqxACfAMLbWKNOPSm2OM=</DigestValue>
      </Reference>
      <Reference URI="/xl/media/image4.emf?ContentType=image/x-emf">
        <DigestMethod Algorithm="http://www.w3.org/2001/04/xmlenc#sha256"/>
        <DigestValue>9TFddgpUfZQ/IgnMoRKoHms65wZvrxaXo/OXS6zcuns=</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8VXIrIRYN3l0QP0LItY2ImcNjJ7QkEeVCvOlbD93Mds=</DigestValue>
      </Reference>
      <Reference URI="/xl/media/image7.emf?ContentType=image/x-emf">
        <DigestMethod Algorithm="http://www.w3.org/2001/04/xmlenc#sha256"/>
        <DigestValue>7DeAY+Wq3blhPSj7nlisYMKgSL6L6hDVDVM0KofvGv8=</DigestValue>
      </Reference>
      <Reference URI="/xl/media/image8.emf?ContentType=image/x-emf">
        <DigestMethod Algorithm="http://www.w3.org/2001/04/xmlenc#sha256"/>
        <DigestValue>hGlYK4sJJPqI2U+zQeRFOPwbreZufxEtw70vjvxfHwg=</DigestValue>
      </Reference>
      <Reference URI="/xl/media/image9.emf?ContentType=image/x-emf">
        <DigestMethod Algorithm="http://www.w3.org/2001/04/xmlenc#sha256"/>
        <DigestValue>XvJOFYrFL6+I8zZNPlr3wp4sKqBYkgXzUnWmvt1TxC0=</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Ibnvf/2tykz6qufy1N2jb59u9YsSz7j8l22qWqD7v/U=</DigestValue>
      </Reference>
      <Reference URI="/xl/printerSettings/printerSettings11.bin?ContentType=application/vnd.openxmlformats-officedocument.spreadsheetml.printerSettings">
        <DigestMethod Algorithm="http://www.w3.org/2001/04/xmlenc#sha256"/>
        <DigestValue>v4FyVrdlz6wB9dKLeAQIupw4SV3CWH1Uxa6t40978w0=</DigestValue>
      </Reference>
      <Reference URI="/xl/printerSettings/printerSettings12.bin?ContentType=application/vnd.openxmlformats-officedocument.spreadsheetml.printerSettings">
        <DigestMethod Algorithm="http://www.w3.org/2001/04/xmlenc#sha256"/>
        <DigestValue>Ibnvf/2tykz6qufy1N2jb59u9YsSz7j8l22qWqD7v/U=</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KPjrDr1VIMWkMTwgscfMqBam99VE9SV0DyTnOxmJYcw=</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a8TS1TcAiBhugpdpUl1ZRpjF3a6B9hy1hNzqjuY0aGI=</DigestValue>
      </Reference>
      <Reference URI="/xl/printerSettings/printerSettings6.bin?ContentType=application/vnd.openxmlformats-officedocument.spreadsheetml.printerSettings">
        <DigestMethod Algorithm="http://www.w3.org/2001/04/xmlenc#sha256"/>
        <DigestValue>KPjrDr1VIMWkMTwgscfMqBam99VE9SV0DyTnOxmJYcw=</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ucBhH//7l0F1AOzlZVLZt+qhVYg+bBAistj38QDo23c=</DigestValue>
      </Reference>
      <Reference URI="/xl/printerSettings/printerSettings9.bin?ContentType=application/vnd.openxmlformats-officedocument.spreadsheetml.printerSettings">
        <DigestMethod Algorithm="http://www.w3.org/2001/04/xmlenc#sha256"/>
        <DigestValue>Abhy4IYAgXIk9YpNpYtvEl8eygg1ady/o0mTrFCjsV8=</DigestValue>
      </Reference>
      <Reference URI="/xl/sharedStrings.xml?ContentType=application/vnd.openxmlformats-officedocument.spreadsheetml.sharedStrings+xml">
        <DigestMethod Algorithm="http://www.w3.org/2001/04/xmlenc#sha256"/>
        <DigestValue>AZ1k7Z28JcDUpGceZ4K0sv5mo2wzadERRA85SgP1wc4=</DigestValue>
      </Reference>
      <Reference URI="/xl/styles.xml?ContentType=application/vnd.openxmlformats-officedocument.spreadsheetml.styles+xml">
        <DigestMethod Algorithm="http://www.w3.org/2001/04/xmlenc#sha256"/>
        <DigestValue>Ly8IRvsdaYICO2uWMvmZMtHRWIvawWGHNwCQabGjkBo=</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jINuE7GQGfoITOmTvPbsUgGDIrsgeaE1MHqD8k4EHPM=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ZOifpEcQhLLWnhvUKxK2ydN/0XL+/IpRUBABjm0JjDs=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1cpzadYv5CgNMUP3Vo96H6OlHBsBZGz03+TPOrd8GX4=</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/qpUit/nnk33npiJA5Wr8xbBnnASpe001w7HZ1oy1Ec=</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BvUvbN4LR/5oOAmy+76ZOKx75MKtsyQA2vvriWynses=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/ZyC7iMF7U+tfDsoeLxPJ94o9aACfo49amVDNxsVD4Y=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z51W42QpfCgU1V5TAIp93MMy6rLdRsGiMKa84ZkdxeA=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2q20BxGNjmEAkBT/GFjPhNKc48zlchNrYKjxDDgZ+Nw=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YrqQGLAF0LUw3tm63lQtTtQ4I6iUDOpGdueQ+uvF1QQ=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zFqacEqY5taTUCI/7QTB4+K4iPTAmGuccqmrqqW/eIM=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zbHLF4vmEjOPmDjevBs+zuWcL69oENFa6Gszh6Z8yDQ=</DigestValue>
      </Reference>
      <Reference URI="/xl/worksheets/sheet1.xml?ContentType=application/vnd.openxmlformats-officedocument.spreadsheetml.worksheet+xml">
        <DigestMethod Algorithm="http://www.w3.org/2001/04/xmlenc#sha256"/>
        <DigestValue>K80KTtV6TyemSecBaV2ConOF8YZzs+NeKtOBKKMdgPA=</DigestValue>
      </Reference>
      <Reference URI="/xl/worksheets/sheet10.xml?ContentType=application/vnd.openxmlformats-officedocument.spreadsheetml.worksheet+xml">
        <DigestMethod Algorithm="http://www.w3.org/2001/04/xmlenc#sha256"/>
        <DigestValue>EzjXNBRVja5LIz0zzRjHZSGg4D49g64tVJLLAE+WQjw=</DigestValue>
      </Reference>
      <Reference URI="/xl/worksheets/sheet11.xml?ContentType=application/vnd.openxmlformats-officedocument.spreadsheetml.worksheet+xml">
        <DigestMethod Algorithm="http://www.w3.org/2001/04/xmlenc#sha256"/>
        <DigestValue>6VruK7bzLEb9U1XV6jlRzJG8S5vjyUBWsbQVwWkFeJY=</DigestValue>
      </Reference>
      <Reference URI="/xl/worksheets/sheet12.xml?ContentType=application/vnd.openxmlformats-officedocument.spreadsheetml.worksheet+xml">
        <DigestMethod Algorithm="http://www.w3.org/2001/04/xmlenc#sha256"/>
        <DigestValue>wujphzCj1jV/hLAp11JKVFI2+sV+fOYeqVQhUgZkrs8=</DigestValue>
      </Reference>
      <Reference URI="/xl/worksheets/sheet13.xml?ContentType=application/vnd.openxmlformats-officedocument.spreadsheetml.worksheet+xml">
        <DigestMethod Algorithm="http://www.w3.org/2001/04/xmlenc#sha256"/>
        <DigestValue>6Re6Tc2YFdctsH3V0IpHDAeYuHg2dBvwrcDQXtjNI+A=</DigestValue>
      </Reference>
      <Reference URI="/xl/worksheets/sheet14.xml?ContentType=application/vnd.openxmlformats-officedocument.spreadsheetml.worksheet+xml">
        <DigestMethod Algorithm="http://www.w3.org/2001/04/xmlenc#sha256"/>
        <DigestValue>pYFaPuS0Ei1ppVzzXGr5Q9084Se7ieVgdEAPqiuhIgw=</DigestValue>
      </Reference>
      <Reference URI="/xl/worksheets/sheet15.xml?ContentType=application/vnd.openxmlformats-officedocument.spreadsheetml.worksheet+xml">
        <DigestMethod Algorithm="http://www.w3.org/2001/04/xmlenc#sha256"/>
        <DigestValue>G+7Rg6QLkz2Y6a+KzbmHVOHPBvOQZ3pHJ9kcSG7gXEI=</DigestValue>
      </Reference>
      <Reference URI="/xl/worksheets/sheet2.xml?ContentType=application/vnd.openxmlformats-officedocument.spreadsheetml.worksheet+xml">
        <DigestMethod Algorithm="http://www.w3.org/2001/04/xmlenc#sha256"/>
        <DigestValue>20mZmSbuEKOR61ib6JvwesVo8B0MYxpCD6PJe6M6YQU=</DigestValue>
      </Reference>
      <Reference URI="/xl/worksheets/sheet3.xml?ContentType=application/vnd.openxmlformats-officedocument.spreadsheetml.worksheet+xml">
        <DigestMethod Algorithm="http://www.w3.org/2001/04/xmlenc#sha256"/>
        <DigestValue>yX7AtD7REnShCxYweu3tg5/dinxN6HpIkfI/9QQleaU=</DigestValue>
      </Reference>
      <Reference URI="/xl/worksheets/sheet4.xml?ContentType=application/vnd.openxmlformats-officedocument.spreadsheetml.worksheet+xml">
        <DigestMethod Algorithm="http://www.w3.org/2001/04/xmlenc#sha256"/>
        <DigestValue>q1oEyI/DfJNU0PUkuUUJ9rw+wfgng8v/lLq23BYhZX8=</DigestValue>
      </Reference>
      <Reference URI="/xl/worksheets/sheet5.xml?ContentType=application/vnd.openxmlformats-officedocument.spreadsheetml.worksheet+xml">
        <DigestMethod Algorithm="http://www.w3.org/2001/04/xmlenc#sha256"/>
        <DigestValue>TVlYSi9gHFxRgfMz70Zuj/mHCPIeaM/zHavJvS13x8M=</DigestValue>
      </Reference>
      <Reference URI="/xl/worksheets/sheet6.xml?ContentType=application/vnd.openxmlformats-officedocument.spreadsheetml.worksheet+xml">
        <DigestMethod Algorithm="http://www.w3.org/2001/04/xmlenc#sha256"/>
        <DigestValue>hbR5LQHaxJaCs2QbA52Nsw9vLnuZgkyYTvMYG+XNpHk=</DigestValue>
      </Reference>
      <Reference URI="/xl/worksheets/sheet7.xml?ContentType=application/vnd.openxmlformats-officedocument.spreadsheetml.worksheet+xml">
        <DigestMethod Algorithm="http://www.w3.org/2001/04/xmlenc#sha256"/>
        <DigestValue>DvzM49/TIN9kTTT3EvVMFvij5TrQaY6/wXqndO6j758=</DigestValue>
      </Reference>
      <Reference URI="/xl/worksheets/sheet8.xml?ContentType=application/vnd.openxmlformats-officedocument.spreadsheetml.worksheet+xml">
        <DigestMethod Algorithm="http://www.w3.org/2001/04/xmlenc#sha256"/>
        <DigestValue>CQoYwQkkf0XFAS7a6H5BeLzyfrUGNGwue0Dm0HQw9Jw=</DigestValue>
      </Reference>
      <Reference URI="/xl/worksheets/sheet9.xml?ContentType=application/vnd.openxmlformats-officedocument.spreadsheetml.worksheet+xml">
        <DigestMethod Algorithm="http://www.w3.org/2001/04/xmlenc#sha256"/>
        <DigestValue>DDeD/Sbyw/ZYZQkfF5u7lgH6/jBOoG2dCECczI3tKqk=</DigestValue>
      </Reference>
    </Manifest>
    <SignatureProperties>
      <SignatureProperty Id="idSignatureTime" Target="#idPackageSignature">
        <mdssi:SignatureTime xmlns:mdssi="http://schemas.openxmlformats.org/package/2006/digital-signature">
          <mdssi:Format>YYYY-MM-DDThh:mm:ssTZD</mdssi:Format>
          <mdssi:Value>2021-11-22T23:13:46Z</mdssi:Value>
        </mdssi:SignatureTime>
      </SignatureProperty>
    </SignatureProperties>
  </Object>
  <Object Id="idOfficeObject">
    <SignatureProperties>
      <SignatureProperty Id="idOfficeV1Details" Target="#idPackageSignature">
        <SignatureInfoV1 xmlns="http://schemas.microsoft.com/office/2006/digsig">
          <SetupID>{DE9A4186-AC2C-48DA-8626-DB2556A97AD5}</SetupID>
          <SignatureText>Lic. Elvira Ruffinelli </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2021-11-22T23:13:46Z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nnNo+WAAHqZXY0h7lwBSAAAASAAAAJJ9V2MuggJ3AAAAAAAAlnSgyFMAkR4IdwAAAACSfVdjsR4Id9zIUwCgCmEAkn1XYwAAAACgCmEAdAsbAAAAAAAAAAAAAAAAAAAAAAAEAAAA0MlTANDJUwAAAgAAzMhTAAAAZXWkyFMAFBNddRAAAADSyVMACQAAAJlvZXW3fGYCVAZNfgkAAAAkE1110MlTAAACAADQyVMAAAAAAAAAAAAAAAAAAAAAAAAAAAAepldjIK2ec9DIUwAUoudznEDbCx6mV2P4yFMAImpldQAAAAAAAgAA0MlTAAkAAADQyVMAZHYACAAAAAAlAAAADAAAAAEAAAAYAAAADAAAAAAAAAISAAAADAAAAAEAAAAeAAAAGAAAAL0AAAAEAAAA9wAAABEAAAAlAAAADAAAAAEAAABUAAAAiAAAAL4AAAAEAAAA9QAAABAAAAABAAAA0XbJQasKyUG+AAAABAAAAAoAAABMAAAAAAAAAAAAAAAAAAAA//////////9gAAAAMgAyAC8AMQAxAC8AMgAwADIAMQ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A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Z5zaPlgAB6mV2NIe5cAUgAAAEgAAACSfVdjLoICdwAAAAAAAJZ0oMhTAJEeCHcAAAAAkn1XY7EeCHfcyFMAoAphAJJ9V2MAAAAAoAphAHQLGwAAAAAAAAAAAAAAAAAAAAAABAAAANDJUwDQyVMAAAIAAMzIUwAAAGV1pMhTABQTXXUQAAAA0slTAAkAAACZb2V1t3xmAlQGTX4JAAAAJBNdddDJUwAAAgAA0MlTAAAAAAAAAAAAAAAAAAAAAAAAAAAAHqZXYyCtnnPQyFMAFKLnc5xA2wsepldj+MhTACJqZXUAAAAAAAIAANDJUwAJAAAA0MlTAG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EdwAAYABQ0QIPkN/zDhAAAACA5X0MAMICD6AAAAAAAAAAkOV9DGQAAAAZAaAAkN/zDqzuUwDiWgR3AgAAAFDRAg8AAGAAAPBTAF6fBHcAAGAAAgAAAFDRAg8/RGYCAABgAEjRAg+GnwR3sAOvBAQAAABM8FMATPBTAAACAAAAAFMAXG5ldSTvUwAUE111EAAAAE7wUwAHAAAAmW9ldTTvUwBUBk1+BwAAACQTXXVM8FMAAAIAAEzwUwAAAAAAAAAAAAAAAAAAAAAAAAAAACB36g5P0QIPRO9TAKDPBXccZ9sLdO9TACJqZXUAAAAAAAIAAEzwUwAHAAAATPBT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MAqAAAAAEAAAAAAAAAFwAAAAMAAAAAAAAAAgAAAAUAAAABAAAAyGTYGwAAAAAY0XkMAwAAALQqO2KovXwSAAAAABjReQzjhQliAwAAAOyFCWIBAAAAeAtDGGjNOmKOaAFiZ4VDfAAAAABMKnR1BAAAAGxSUwBsUlMAAAIAAAAAUwBcbmV1RFFTABQTXXUQAAAAblJTAAYAAACZb2V1kAEAAFQGTX4GAAAAJBNddWxSUwAAAgAAbFJTAAAAAAAAAAAAAAAAAAAAAAAAAAAAAAAAAAAAAAAAAAAAAAAAADzZ2wuUUVMAImpldQAAAAAAAgAAbFJTAAYAAABsUlM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wAAAARwAAACkAAAAzAAAAiAAAABUAAAAhAPAAAAAAAAAAAAAAAIA/AAAAAAAAAAAAAIA/AAAAAAAAAAAAAAAAAAAAAAAAAAAAAAAAAAAAAAAAAAAlAAAADAAAAAAAAIAoAAAADAAAAAQAAABSAAAAcAEAAAQAAADw////AAAAAAAAAAAAAAAAkAEAAAAAAAEAAAAAcwBlAGcAbwBlACAAdQBpAAAAAAAAAAAAAAAAAAAAAAAAAAAAAAAAAAAAAAAAAAAAAAAAAAAAAAAAAAAAAAAAAAAAAAAVAAAAAf8BAGwAAAAAAAAA7ZMVYuBPUwAtlxViQCMB/5hQcwx0khViELKuBJhQcwx4VoUMFQAAAJhQcwygkhViSLGVF5hQcwwbAAAAFQAAAAhRUwB4VoUMAAAAAAAAAAAAAAAACAAAAEwqdHUEAAAApFFTAKRRUwAAAgAAAABTAFxuZXV8UFMAFBNddRAAAACmUVMACQAAAJlvZXWQAQAAVAZNfgkAAAAkE111pFFTAAACAACkUVMAAAAAAAAAAAAAAAAAAAAAAAAAAAAAAAAAAAAAAAAAAAAAAAAARNjbC8xQUwAiamV1AAAAAAACAACkUVMACQAAAKRRUwBkdgAIAAAAACUAAAAMAAAABAAAABgAAAAMAAAAAAAAAhIAAAAMAAAAAQAAAB4AAAAYAAAAKQAAADMAAACxAAAASAAAACUAAAAMAAAABAAAAFQAAADYAAAAKgAAADMAAACvAAAARwAAAAEAAADRdslBqwrJQSoAAAAzAAAAFwAAAEwAAAAAAAAAAAAAAAAAAAD//////////3wAAABMAGkAYwAuACAARQBsAHYAaQByAGEAIABSAHUAZgBmAGkAbgBlAGwAbABpACAA8AAIAAAABAAAAAcAAAADAAAABAAAAAgAAAAEAAAACAAAAAQAAAAGAAAACAAAAAQAAAAKAAAACQAAAAUAAAAFAAAABAAAAAkAAAAIAAAAB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CARATULA I</vt:lpstr>
      <vt:lpstr>CARATULA II</vt:lpstr>
      <vt:lpstr>CARATULA III</vt:lpstr>
      <vt:lpstr>ACTIVO-PASIVO</vt:lpstr>
      <vt:lpstr>RESULTADO</vt:lpstr>
      <vt:lpstr>FLUJO</vt:lpstr>
      <vt:lpstr>VARIAC.PATRIM</vt:lpstr>
      <vt:lpstr>NOTA INICIAL</vt:lpstr>
      <vt:lpstr>NOTA 5 A-E</vt:lpstr>
      <vt:lpstr>NOTA 5 F</vt:lpstr>
      <vt:lpstr>ANEXO G-L</vt:lpstr>
      <vt:lpstr>ANEXO M-P</vt:lpstr>
      <vt:lpstr>ANEXO R-U</vt:lpstr>
      <vt:lpstr>ANEXO V-X</vt:lpstr>
      <vt:lpstr>NOTA FINAL</vt:lpstr>
      <vt:lpstr>'CARATULA I'!Área_de_impresión</vt:lpstr>
      <vt:lpstr>'CARATULA III'!Área_de_impresión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Contabilidad2</dc:creator>
  <cp:lastModifiedBy>Andrea Celeste Nuñez</cp:lastModifiedBy>
  <cp:lastPrinted>2021-11-22T20:45:39Z</cp:lastPrinted>
  <dcterms:created xsi:type="dcterms:W3CDTF">2020-11-26T19:26:45Z</dcterms:created>
  <dcterms:modified xsi:type="dcterms:W3CDTF">2021-11-22T22:19:52Z</dcterms:modified>
</cp:coreProperties>
</file>