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2.xml" ContentType="application/vnd.openxmlformats-package.digital-signature-xmlsignature+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Pablo Roa\Desktop\CONTROL BALANCES\"/>
    </mc:Choice>
  </mc:AlternateContent>
  <xr:revisionPtr revIDLastSave="0" documentId="13_ncr:201_{1AE9C9B2-D9FF-4BC7-B224-649BB1C80C53}" xr6:coauthVersionLast="47" xr6:coauthVersionMax="47" xr10:uidLastSave="{00000000-0000-0000-0000-000000000000}"/>
  <bookViews>
    <workbookView xWindow="-120" yWindow="-120" windowWidth="29040" windowHeight="15720" tabRatio="850" xr2:uid="{00000000-000D-0000-FFFF-FFFF00000000}"/>
  </bookViews>
  <sheets>
    <sheet name="Indice" sheetId="8" r:id="rId1"/>
    <sheet name="1" sheetId="4" r:id="rId2"/>
    <sheet name="2" sheetId="3" r:id="rId3"/>
    <sheet name="3" sheetId="2" r:id="rId4"/>
    <sheet name="4" sheetId="1" r:id="rId5"/>
    <sheet name="5" sheetId="9" r:id="rId6"/>
    <sheet name="6" sheetId="11" r:id="rId7"/>
  </sheets>
  <definedNames>
    <definedName name="_Hlk486413223" localSheetId="5">'5'!$A$27</definedName>
    <definedName name="_Hlk492023274" localSheetId="5">'5'!$A$97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5" i="9" l="1"/>
  <c r="D145" i="9"/>
  <c r="C7" i="8"/>
  <c r="E6" i="3"/>
  <c r="A2" i="11"/>
  <c r="B3" i="1"/>
  <c r="B3" i="2"/>
  <c r="E14" i="3"/>
  <c r="B4" i="3"/>
  <c r="B4" i="4"/>
  <c r="J11" i="11"/>
  <c r="C108" i="9" l="1"/>
  <c r="D108" i="9"/>
  <c r="E15" i="3" l="1"/>
  <c r="E6" i="4" l="1"/>
  <c r="C6" i="4"/>
  <c r="D5" i="2"/>
  <c r="C5" i="2"/>
  <c r="D5" i="1"/>
  <c r="C5" i="1"/>
</calcChain>
</file>

<file path=xl/sharedStrings.xml><?xml version="1.0" encoding="utf-8"?>
<sst xmlns="http://schemas.openxmlformats.org/spreadsheetml/2006/main" count="235" uniqueCount="210">
  <si>
    <t>G</t>
  </si>
  <si>
    <t>Saldo de Caja al inicio del año</t>
  </si>
  <si>
    <t>Actividades Operativas</t>
  </si>
  <si>
    <t>Causa de Las Variaciones de efectivo</t>
  </si>
  <si>
    <t>Cambios en activos y pasivos operativos</t>
  </si>
  <si>
    <t>Aumento o disminucion deudores por operaciones</t>
  </si>
  <si>
    <t>Aumento o Disminucion intereses a cobrar</t>
  </si>
  <si>
    <t>Aumentoo disminución en acreedores por operaciones</t>
  </si>
  <si>
    <t>Aumento o disminución en otros pasivos</t>
  </si>
  <si>
    <t>Flujo neto generado por actividades operativas</t>
  </si>
  <si>
    <t>Actividades de financiación</t>
  </si>
  <si>
    <t>Rescate</t>
  </si>
  <si>
    <t>Aumento o disminución de inversiones</t>
  </si>
  <si>
    <t>Suscripciones</t>
  </si>
  <si>
    <t>Flujo Neto de efectivo por actividades de financiación</t>
  </si>
  <si>
    <t>Saldo final de efectivos</t>
  </si>
  <si>
    <t>ESTADO DE VARIACIÓN DEL ACTIVO NETO</t>
  </si>
  <si>
    <t>CUENTAS</t>
  </si>
  <si>
    <t>APORTANTES</t>
  </si>
  <si>
    <t>RESULTADOS</t>
  </si>
  <si>
    <t>Saldo al inicio del periodo</t>
  </si>
  <si>
    <t>Movimientos del periodo</t>
  </si>
  <si>
    <t>Rescates</t>
  </si>
  <si>
    <t>Resultado del Periodo</t>
  </si>
  <si>
    <t>Saldo al final del periodo</t>
  </si>
  <si>
    <t>INGRESOS</t>
  </si>
  <si>
    <t>Resultado por Tenencia</t>
  </si>
  <si>
    <t xml:space="preserve">Intereses </t>
  </si>
  <si>
    <t>Total Ingresos</t>
  </si>
  <si>
    <t>EGRESOS</t>
  </si>
  <si>
    <t>Comisión por Administración</t>
  </si>
  <si>
    <t xml:space="preserve">- Gastos de Ventas </t>
  </si>
  <si>
    <t>Comisión por Corretaje</t>
  </si>
  <si>
    <t>Otros Egresos</t>
  </si>
  <si>
    <t>Total Egresos</t>
  </si>
  <si>
    <t>Resultado del Ejercicio</t>
  </si>
  <si>
    <t>ACTIVOS</t>
  </si>
  <si>
    <t>ACTIVO CORRIENTE</t>
  </si>
  <si>
    <t>DISPONIBILIDADES</t>
  </si>
  <si>
    <t>Titulo de Renta Variable</t>
  </si>
  <si>
    <t>ACTIVO NO CORRIENTE</t>
  </si>
  <si>
    <t>Total de Activo Bruto</t>
  </si>
  <si>
    <t xml:space="preserve">PASIVOS </t>
  </si>
  <si>
    <t xml:space="preserve">PASIVO </t>
  </si>
  <si>
    <t>ACREEDORES POR OPERACIONES</t>
  </si>
  <si>
    <t>Rescates a Pagar</t>
  </si>
  <si>
    <t xml:space="preserve">Total Pasivo </t>
  </si>
  <si>
    <t>Activo Neto</t>
  </si>
  <si>
    <t>Cuotas partes en circulación</t>
  </si>
  <si>
    <t>Valor cuota parte al cierre</t>
  </si>
  <si>
    <t>TOTAL ACTIVO CORRIENTE</t>
  </si>
  <si>
    <t>Banco</t>
  </si>
  <si>
    <t>Otros (Ventas de Activos Fijos)</t>
  </si>
  <si>
    <t>Desde</t>
  </si>
  <si>
    <t>Comparativo</t>
  </si>
  <si>
    <t>FECHA DE REPORTE</t>
  </si>
  <si>
    <t>Estados Financieros</t>
  </si>
  <si>
    <t>(Anexo D)</t>
  </si>
  <si>
    <t>Índice</t>
  </si>
  <si>
    <t>NOTAS A LOS ESTADOS FINANCIEROS</t>
  </si>
  <si>
    <t>CUADRO DE INVERSIONES</t>
  </si>
  <si>
    <t xml:space="preserve">ESTADO DE FLUJO DE CAJA </t>
  </si>
  <si>
    <t>ESTADO DE VARIACION DEL ACTIVO NETO</t>
  </si>
  <si>
    <t xml:space="preserve">ESTADO DE RESULTADO </t>
  </si>
  <si>
    <t xml:space="preserve">BALANCE GENERAL </t>
  </si>
  <si>
    <t>Nota  1 – INFORMACIÓN BÁSICA DEL FONDO</t>
  </si>
  <si>
    <t>Nota  2 – Información sobre la Administradora</t>
  </si>
  <si>
    <t>2.1 - 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Numero 7612 serie 1 folio 1 y siguientes, de la sección contratos de fecha 18 de enero de 2017.</t>
  </si>
  <si>
    <t>Fue inscripta en la Comisión Nacional de Valores por medio de la Resolucion Nº 34 E/17.</t>
  </si>
  <si>
    <t>Nota 3.- Principales políticas y prácticas contables aplicadas.</t>
  </si>
  <si>
    <t>3.1 Los Estados Financieros han sido preparados de acuerdo a las normas establecidas por la comisión Nacional de Valores y Normas de Información Financiera emitidas por el Consejo de Contadores del Paraguay.</t>
  </si>
  <si>
    <t xml:space="preserve">3.2. La moneda de cuenta </t>
  </si>
  <si>
    <t>3.3 Política de Constitución de Previsiones:</t>
  </si>
  <si>
    <t>3.5 – Valuación de las Inversiones</t>
  </si>
  <si>
    <t>3.6 Política de Reconocimiento de Ingresos:</t>
  </si>
  <si>
    <t xml:space="preserve">3.7  Flujo de Efectivo  </t>
  </si>
  <si>
    <t>3.13 Tipos de cambio utilizados para convertir en moneda nacional los saldos en Moneda Extranjera:</t>
  </si>
  <si>
    <t>Periodo actual</t>
  </si>
  <si>
    <t>Periodo anterior</t>
  </si>
  <si>
    <t>Ejercicio anterior</t>
  </si>
  <si>
    <t>Tipo de cambio comprador</t>
  </si>
  <si>
    <t>NO APLICABLE</t>
  </si>
  <si>
    <t>tipo de cambio vendedor</t>
  </si>
  <si>
    <t>Detalle</t>
  </si>
  <si>
    <t>Moneda extranjera clase</t>
  </si>
  <si>
    <t>Moneda extranjera Monto</t>
  </si>
  <si>
    <t>Cambio vigente</t>
  </si>
  <si>
    <t>Saldo periodo actual (Gs.)</t>
  </si>
  <si>
    <t>Activos</t>
  </si>
  <si>
    <t>Pasivos</t>
  </si>
  <si>
    <t>Concepto</t>
  </si>
  <si>
    <t>Monto del periodo actual</t>
  </si>
  <si>
    <t>Monto del periodo anterior</t>
  </si>
  <si>
    <t>Comisiones por Administración</t>
  </si>
  <si>
    <t>Otros</t>
  </si>
  <si>
    <t>TOTAL</t>
  </si>
  <si>
    <t>Mes</t>
  </si>
  <si>
    <t>Valor cuota</t>
  </si>
  <si>
    <t>Patrimonio Neto del Fondo</t>
  </si>
  <si>
    <t>N° de Partícipes</t>
  </si>
  <si>
    <t>1er. Trimestre</t>
  </si>
  <si>
    <t>Enero</t>
  </si>
  <si>
    <t>Febrero</t>
  </si>
  <si>
    <t>Marzo</t>
  </si>
  <si>
    <t>2do. Trimestre</t>
  </si>
  <si>
    <t>Abril</t>
  </si>
  <si>
    <t>Mayo</t>
  </si>
  <si>
    <t>Junio</t>
  </si>
  <si>
    <t>3er. Trimestre</t>
  </si>
  <si>
    <t>Julio</t>
  </si>
  <si>
    <t>Agosto</t>
  </si>
  <si>
    <t>Setiembre</t>
  </si>
  <si>
    <t>4to. Trimestre</t>
  </si>
  <si>
    <t>Octubre</t>
  </si>
  <si>
    <t>Noviembre</t>
  </si>
  <si>
    <t>Diciembre</t>
  </si>
  <si>
    <t>4.- COMPOSICIÓN DE LAS CUENTAS</t>
  </si>
  <si>
    <t>4.1 - DIPONIBILIDADES</t>
  </si>
  <si>
    <t>Efectivos en moneda nacional depositadas en las cuentas de INVESTOR CASA DE BOLSA S.A.</t>
  </si>
  <si>
    <t>Valores al Cobro</t>
  </si>
  <si>
    <t>4.3 – ACREEDORES  POR OPERACIONES</t>
  </si>
  <si>
    <t>No aplicable no existen obligaciones</t>
  </si>
  <si>
    <t>4.4 – COMISIONES A PAGAR A LA ADMINISTRADORA</t>
  </si>
  <si>
    <t>4.2 - CUADRO DE INVERSIONES</t>
  </si>
  <si>
    <t xml:space="preserve">       4.2 INVERSIONES</t>
  </si>
  <si>
    <t>Instrumento</t>
  </si>
  <si>
    <t>Emisor</t>
  </si>
  <si>
    <t>Fecha de vencimiento</t>
  </si>
  <si>
    <t>Total de las Inversiones</t>
  </si>
  <si>
    <t>NOTAS A LOS ESTADOS CONTABLES</t>
  </si>
  <si>
    <t>Ganancia en operaciones</t>
  </si>
  <si>
    <t>Sector</t>
  </si>
  <si>
    <t>Pais</t>
  </si>
  <si>
    <t>Fecha de Compra</t>
  </si>
  <si>
    <t>Moneda</t>
  </si>
  <si>
    <t>Monto</t>
  </si>
  <si>
    <t>Valor de compra</t>
  </si>
  <si>
    <t>Valor contable</t>
  </si>
  <si>
    <t>Valor Nominal</t>
  </si>
  <si>
    <t>Tasa de interés</t>
  </si>
  <si>
    <t>% de las Inversiones según Reglam. Interno</t>
  </si>
  <si>
    <t>% de las Inversiones con relación al patrimonio neto del fondo</t>
  </si>
  <si>
    <t>% de las Inversiones por grupo económico</t>
  </si>
  <si>
    <t>Titulo de Renta fija</t>
  </si>
  <si>
    <t xml:space="preserve">Valores al cobro  </t>
  </si>
  <si>
    <t xml:space="preserve">Titulo de Renta fija </t>
  </si>
  <si>
    <t>Ver Cuadro</t>
  </si>
  <si>
    <t>Banco Familiar Cta.Cte. Gs.</t>
  </si>
  <si>
    <t>Investor Casa de Bolsa SA</t>
  </si>
  <si>
    <t>Resultados Acumulados</t>
  </si>
  <si>
    <t>Las cinco (5) Notas que se acompañan son parte integrante de de estos Estados Financieros</t>
  </si>
  <si>
    <t>Comision por corretaje</t>
  </si>
  <si>
    <t>Fondo de Inversión IN Venture Capital Fund Guaraníes</t>
  </si>
  <si>
    <t>FONDO DE INVERSION IN VENTURE CAPITAL FUND GUARANÍES</t>
  </si>
  <si>
    <t>3.11</t>
  </si>
  <si>
    <t>CARACTERISTICAS DE LA EMISIÓN DE CUOTAS DE PARTICIPACIÓN</t>
  </si>
  <si>
    <t>Precio: No podrá ser inferior al que resulte de dividir el valor diario del patrimonio del fondo por el número de cuotas pagadas a la fecha.</t>
  </si>
  <si>
    <t xml:space="preserve">Plazo de colocación: El plazo para la colocación, suscripción y pago de las cuotas, no podrá exceder de 12 (doce) meses, contados desde la fecha de su autorización por la Comisión Nacional de Valores (C.N.V.). Dicho plazo podrá ser prorrogado por la C.N.V., por causas debidamente fundadas. Cumplido el plazo establecido, el número de cuotas del fondo quedará reducido al de las efectivamente pagadas. </t>
  </si>
  <si>
    <t>Agente colocador: INVESTOR Administradora de Fondos Patrimoniales de Inversión S.A. e INVESTOR Casa de Bolsa S.A.</t>
  </si>
  <si>
    <t>Entidad de Custodia de las cuotas partes: Bolsa de Valores y Productos de Asunción S.A. (B.V.P.A.S.A), forma desmaterializada por Sistema Electrónico de Negociación (S.E.N.).</t>
  </si>
  <si>
    <t>Entidad de Custodia del portafolio del Fondo: Bolsa de Valores y Productos de Asunción S.A. (B.V.P.A.S.A) e Investor Casa de Bolsa S.A.</t>
  </si>
  <si>
    <t>Condiciones de compra de cuotas del fondo:</t>
  </si>
  <si>
    <t xml:space="preserve">Reglas para suscripción: Los partícipes deberán suscribir con la Sociedad Administradora el Contrato de Suscripción al fondo y la Solicitud de Inversión correspondiente. </t>
  </si>
  <si>
    <t>Forma de representación de las cuotas: Los aportes quedarán expresados en cuotas del fondo, nominativas, unitarias de igual valor y características, y no podrán rescatarse antes de la liquidación del Fondo.</t>
  </si>
  <si>
    <t>POLITICA DE INVERSION</t>
  </si>
  <si>
    <t>Al efecto de materializar la inversión del Fondo, sus recursos se invertirán en los siguientes instrumentos:</t>
  </si>
  <si>
    <t>Valor total del Fondo: Gs 15.000.000,00 (Guaraníes Quincemil millones).</t>
  </si>
  <si>
    <t>Cantidad de cuotas: 15.000 quince mil).</t>
  </si>
  <si>
    <t>El valor nominal de cada cuota: Gs. 1.000.000 (Guaranies  Un millon).</t>
  </si>
  <si>
    <t>Valor mínimo de compra: 1 cuotas por : Gs. 1.000.000 (Guaranies  Un millon).</t>
  </si>
  <si>
    <t xml:space="preserve">Valor máximo de compra: hasta 25% de las cuotas del fondo (3.750 cuotas) por valor nominal de cada cuota  Gs. 1.000.000 (Guaranies  Un millon) = Gs. 3.750.000.000 (Guaranies tres mil setecientos cincuenta millones). </t>
  </si>
  <si>
    <t>Límites de permanencia:10 años, prorrogable sucesivamente por periodos de 5 años, a criterio de la Asamblea Extraordinaria de Aportantes.</t>
  </si>
  <si>
    <t>La Administradora velará porque las inversiones efectuadas con los recursos del Fondo se realicen siempre con estricta sujeción al presente Reglamento Interno, aprobado por Resolución CNV Nº 16E/20 de fecha 26 de Mayo de 2020 y registrado en la Dirección de Registro y Control de la CNV por el Certificado de Registro N° 40_27052020, teniendo como objetivo fundamental maximizar los retornos del Fondo y resguardar los intereses de los Aportantes.</t>
  </si>
  <si>
    <t>El Fondo tendrá como objeto principal invertir en sociedades listadas y no listadas en bolsa, con ventajas competitivas sustentables, manejadas por equipos de administradores con una estrategia de crecimiento y/o reestructuración claramente definidas, incentivos alineados y con una estructura de capital apropiada al tipo de empresa y su negocio. Permitirá a las empresas acceder a vehículos de financiación diferentes a los existentes en la banca tradicional, multiplicando el valor del capital de la empresa.</t>
  </si>
  <si>
    <t>Está enfocado a los inversionistas que aspiran tener rendimientos superiores a las inversiones tradicionales asumiendo un riesgo mayor, y sin disponibilidad en el corto o mediano plazo de sus recursos.</t>
  </si>
  <si>
    <t>El Fondo buscará mecanismos de inversión que tengan probabilidades interesantes de rentabilidad y unas oportunidades visibles de salida o liquidación de las posiciones en un período inferior al planteado para la duración del Fondo.</t>
  </si>
  <si>
    <t>Las inversiones del Fondo se efectuarán en Paraguay, pudiendo además realizarse en otros paises.</t>
  </si>
  <si>
    <t>La inversión del Fondo en los términos antes señalados, se efectuará sin perjuicio de las inversiones en otros instrumentos que efectué el Fondo, de conformidad con el presente Reglamento Interno por motivos de liquidez, de conformidad con lo dispuesto en el numeral 2 siguiente.</t>
  </si>
  <si>
    <t>DISPONIBILIDADES (Nota 4.1)</t>
  </si>
  <si>
    <t>INVERSIONES (Nota  4.2)</t>
  </si>
  <si>
    <t>Comisiones a Pagar a la Administradora (Nota  4.4)</t>
  </si>
  <si>
    <t>Nota 5. HECHOS POSTERIORES</t>
  </si>
  <si>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 6.891,96 Gs., Tipo Vendedor  para los pasivos 1 USD = 6.941,65</t>
  </si>
  <si>
    <r>
      <t xml:space="preserve"> </t>
    </r>
    <r>
      <rPr>
        <b/>
        <sz val="11"/>
        <color theme="1"/>
        <rFont val="Noto Sans"/>
        <family val="2"/>
      </rPr>
      <t xml:space="preserve"> Naturaleza jurídica : </t>
    </r>
    <r>
      <rPr>
        <sz val="11"/>
        <color theme="1"/>
        <rFont val="Noto Sans"/>
        <family val="2"/>
      </rPr>
      <t xml:space="preserve">       Fondo de Inversión</t>
    </r>
  </si>
  <si>
    <r>
      <t xml:space="preserve"> Autorizados por Resolución Nro. 16 E/20 de fecha 26 de Mayo de 2020 de la Comisión Nacional de Valores</t>
    </r>
    <r>
      <rPr>
        <b/>
        <sz val="11"/>
        <color theme="1"/>
        <rFont val="Noto Sans"/>
        <family val="2"/>
      </rPr>
      <t>;</t>
    </r>
  </si>
  <si>
    <t xml:space="preserve">  .   La emisión de cuotas de participación se realizará en moneda local , los valores serán de oferta pública, inscriptas en el registro de la Comisión Nacional de Valores (C.N.V.) y registrada en la Bolsa de Valores y Productos de Asunción S.A. (B.V.P.A.S.A).</t>
  </si>
  <si>
    <r>
      <t xml:space="preserve">1.1.  </t>
    </r>
    <r>
      <rPr>
        <sz val="11"/>
        <color theme="1"/>
        <rFont val="Noto Sans"/>
        <family val="2"/>
      </rPr>
      <t>En acciones de sociedades paraguayas que no se negocien en una Bolsa de Valores.</t>
    </r>
  </si>
  <si>
    <r>
      <t xml:space="preserve">1.2.  </t>
    </r>
    <r>
      <rPr>
        <sz val="11"/>
        <color theme="1"/>
        <rFont val="Noto Sans"/>
        <family val="2"/>
      </rPr>
      <t>En Acciones de sociedades paraguayas que se negocian en la Bolsa de Valores e inscritas en el Registro de Valores de la Comisión Nacional de Valores (CNV).</t>
    </r>
  </si>
  <si>
    <r>
      <t xml:space="preserve">1.3.  </t>
    </r>
    <r>
      <rPr>
        <sz val="11"/>
        <color theme="1"/>
        <rFont val="Noto Sans"/>
        <family val="2"/>
      </rPr>
      <t>Acciones, cuotas o derechos emitidos por fondos de inversión extranjeros abiertos o cerrados que cuenten con estados financieros anuales auditados por una empresa de auditoría externa de reconocido prestigio en el exterior. No se requerirá que dichos fondos tengan un límite de inversión ni de diversificación de sus activos.</t>
    </r>
  </si>
  <si>
    <r>
      <t xml:space="preserve">1.4.  </t>
    </r>
    <r>
      <rPr>
        <sz val="11"/>
        <color theme="1"/>
        <rFont val="Noto Sans"/>
        <family val="2"/>
      </rPr>
      <t>En cuotas de participación o como beneficiario de Fideicomisos nacionales o extranjeros.</t>
    </r>
  </si>
  <si>
    <r>
      <t xml:space="preserve">1.5.  </t>
    </r>
    <r>
      <rPr>
        <sz val="11"/>
        <color theme="1"/>
        <rFont val="Noto Sans"/>
        <family val="2"/>
      </rPr>
      <t>No se requiere de una clasificación determinada para los instrumentos en los que pueda invertir el Fondo.</t>
    </r>
  </si>
  <si>
    <r>
      <t xml:space="preserve">1.6.  </t>
    </r>
    <r>
      <rPr>
        <sz val="11"/>
        <color theme="1"/>
        <rFont val="Noto Sans"/>
        <family val="2"/>
      </rPr>
      <t>Adicionalmente, el Fondo podrá invertir sus recursos en los siguientes valores y bienes, sin perjuicio de las cantidades que mantenga en bancos y siempre con un límite global para cada una de estas inversiones de un 40% del activo total del Fondo:</t>
    </r>
  </si>
  <si>
    <r>
      <t xml:space="preserve">1.6.1.     </t>
    </r>
    <r>
      <rPr>
        <sz val="11"/>
        <color theme="1"/>
        <rFont val="Noto Sans"/>
        <family val="2"/>
      </rPr>
      <t>Bonos emitidos por el Tesoro Paraguayo o garantizados por el mismo, cuya emisión haya sido registrada en el Registro de Valores que lleva la Comisión Nacional de Valores (CNV) o que cuenten con garantía estatal por el 100% de su valor hasta su total extinción.</t>
    </r>
  </si>
  <si>
    <r>
      <t xml:space="preserve">1.6.2.     </t>
    </r>
    <r>
      <rPr>
        <sz val="11"/>
        <color theme="1"/>
        <rFont val="Noto Sans"/>
        <family val="2"/>
      </rPr>
      <t>Depósitos a plazo y otros títulos representativos de captaciones de instituciones financieras o garantizados por éstas.</t>
    </r>
  </si>
  <si>
    <r>
      <t xml:space="preserve">1.6.3.     </t>
    </r>
    <r>
      <rPr>
        <sz val="11"/>
        <color theme="1"/>
        <rFont val="Noto Sans"/>
        <family val="2"/>
      </rPr>
      <t>Bonos emitidos en la Bolsa de Valores y registrados en la Comisión Nacional de Valores.</t>
    </r>
  </si>
  <si>
    <r>
      <t>1.6.4.</t>
    </r>
    <r>
      <rPr>
        <sz val="11"/>
        <color theme="1"/>
        <rFont val="Noto Sans"/>
        <family val="2"/>
      </rPr>
      <t xml:space="preserve"> Cuotas de fondos mutuos, tanto nacionales como extranjeros, que seansusceptibles de ser rescatadas. No se requerirá que dichos fondos tengan límite de inversión ni de diversificación en sus activos.</t>
    </r>
  </si>
  <si>
    <r>
      <t xml:space="preserve">2.2 – Entidad encargada de la custodia: </t>
    </r>
    <r>
      <rPr>
        <u/>
        <sz val="11"/>
        <color theme="1"/>
        <rFont val="Noto Sans"/>
        <family val="2"/>
      </rPr>
      <t>:</t>
    </r>
    <r>
      <rPr>
        <sz val="11"/>
        <color theme="1"/>
        <rFont val="Noto Sans"/>
        <family val="2"/>
      </rPr>
      <t xml:space="preserve"> BVPASA e INVESTOR Casa de Bolsa S.A.</t>
    </r>
  </si>
  <si>
    <r>
      <rPr>
        <b/>
        <sz val="11"/>
        <color theme="1"/>
        <rFont val="Noto Sans"/>
        <family val="2"/>
      </rPr>
      <t xml:space="preserve">3.8 </t>
    </r>
    <r>
      <rPr>
        <sz val="11"/>
        <color theme="1"/>
        <rFont val="Noto Sans"/>
        <family val="2"/>
      </rPr>
      <t xml:space="preserve">– </t>
    </r>
  </si>
  <si>
    <r>
      <rPr>
        <b/>
        <sz val="11"/>
        <color theme="1"/>
        <rFont val="Noto Sans"/>
        <family val="2"/>
      </rPr>
      <t>3.9</t>
    </r>
    <r>
      <rPr>
        <sz val="11"/>
        <color theme="1"/>
        <rFont val="Noto Sans"/>
        <family val="2"/>
      </rPr>
      <t xml:space="preserve"> </t>
    </r>
  </si>
  <si>
    <r>
      <rPr>
        <b/>
        <sz val="11"/>
        <color theme="1"/>
        <rFont val="Noto Sans"/>
        <family val="2"/>
      </rPr>
      <t>3.10</t>
    </r>
    <r>
      <rPr>
        <sz val="11"/>
        <color theme="1"/>
        <rFont val="Noto Sans"/>
        <family val="2"/>
      </rPr>
      <t xml:space="preserve"> –</t>
    </r>
  </si>
  <si>
    <r>
      <rPr>
        <b/>
        <sz val="11"/>
        <color theme="1"/>
        <rFont val="Noto Sans"/>
        <family val="2"/>
      </rPr>
      <t>3.12</t>
    </r>
    <r>
      <rPr>
        <sz val="11"/>
        <color theme="1"/>
        <rFont val="Noto Sans"/>
        <family val="2"/>
      </rPr>
      <t xml:space="preserve"> - </t>
    </r>
  </si>
  <si>
    <t>a)    Posición en moneda extranjera</t>
  </si>
  <si>
    <t>b)   Diferencia de cambio en Moneda Extranjera</t>
  </si>
  <si>
    <t>c)    Gastos operacionales y comisiones de la administradora con cargo al Fondo:</t>
  </si>
  <si>
    <r>
      <t xml:space="preserve">Ø  </t>
    </r>
    <r>
      <rPr>
        <u/>
        <sz val="11"/>
        <color theme="1"/>
        <rFont val="Noto Sans"/>
        <family val="2"/>
      </rPr>
      <t>Comisión de administración</t>
    </r>
    <r>
      <rPr>
        <sz val="11"/>
        <color theme="1"/>
        <rFont val="Noto Sans"/>
        <family val="2"/>
      </rPr>
      <t xml:space="preserve">: 5,00% nominal anual (base 365) IVA incluido sobre el patrimonio neto de pre cierre administrado. La comisión se devenga diariamente y se cobra mensualmente. </t>
    </r>
  </si>
  <si>
    <r>
      <t xml:space="preserve">Ø  </t>
    </r>
    <r>
      <rPr>
        <u/>
        <sz val="11"/>
        <color theme="1"/>
        <rFont val="Noto Sans"/>
        <family val="2"/>
      </rPr>
      <t>Comisiones propias de las operaciones de inversión</t>
    </r>
    <r>
      <rPr>
        <sz val="11"/>
        <color theme="1"/>
        <rFont val="Noto Sans"/>
        <family val="2"/>
      </rPr>
      <t>: de 0% a 0,50% del monto negociado (incluye comisión de intermediación por transacciones bursátiles o extrabursátiles) y arancel BVPASA 0,025% del monto negociado también.</t>
    </r>
  </si>
  <si>
    <r>
      <t xml:space="preserve">Ø  </t>
    </r>
    <r>
      <rPr>
        <u/>
        <sz val="11"/>
        <color theme="1"/>
        <rFont val="Noto Sans"/>
        <family val="2"/>
      </rPr>
      <t xml:space="preserve">Gastos y comisiones bancarias: </t>
    </r>
    <r>
      <rPr>
        <sz val="11"/>
        <color theme="1"/>
        <rFont val="Noto Sans"/>
        <family val="2"/>
      </rPr>
      <t>mantenimiento de cuentas, transferencias interbancarias y otras de similar naturaleza).</t>
    </r>
  </si>
  <si>
    <t>d)   Información Estadística</t>
  </si>
  <si>
    <t>Saldo al 30/06/2022</t>
  </si>
  <si>
    <t>No existen hechos posteriores al cierre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</si>
</sst>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 #,##0_ ;_ * \-#,##0_ ;_ * &quot;-&quot;_ ;_ @_ "/>
    <numFmt numFmtId="165" formatCode="0_);\(#,#00\)"/>
    <numFmt numFmtId="166" formatCode="#,##0.000000"/>
    <numFmt numFmtId="167" formatCode="#,##0.##"/>
    <numFmt numFmtId="168" formatCode="_-* #,##0_-;\-* #,##0_-;_-*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0"/>
      <name val="Arial"/>
      <family val="2"/>
    </font>
    <font>
      <b/>
      <sz val="11"/>
      <name val="Arial"/>
      <family val="2"/>
    </font>
    <font>
      <sz val="9"/>
      <name val="Arial"/>
      <family val="2"/>
    </font>
    <font>
      <b/>
      <sz val="11"/>
      <color indexed="8"/>
      <name val="Arial"/>
      <family val="2"/>
    </font>
    <font>
      <b/>
      <sz val="12"/>
      <name val="Arial"/>
      <family val="2"/>
    </font>
    <font>
      <b/>
      <sz val="10"/>
      <name val="Arial"/>
      <family val="2"/>
    </font>
    <font>
      <sz val="8"/>
      <name val="Arial"/>
      <family val="2"/>
    </font>
    <font>
      <b/>
      <sz val="8"/>
      <name val="Arial"/>
      <family val="2"/>
    </font>
    <font>
      <sz val="10"/>
      <color rgb="FF222222"/>
      <name val="Arial"/>
      <family val="2"/>
    </font>
    <font>
      <u/>
      <sz val="11"/>
      <color theme="10"/>
      <name val="Calibri"/>
      <family val="2"/>
      <scheme val="minor"/>
    </font>
    <font>
      <sz val="18"/>
      <name val="Arial"/>
      <family val="2"/>
    </font>
    <font>
      <sz val="10"/>
      <color theme="1"/>
      <name val="Arial"/>
      <family val="2"/>
    </font>
    <font>
      <sz val="11"/>
      <color theme="1"/>
      <name val="Arial"/>
      <family val="2"/>
    </font>
    <font>
      <u/>
      <sz val="11"/>
      <name val="Arial"/>
      <family val="2"/>
    </font>
    <font>
      <u/>
      <sz val="11"/>
      <color theme="1"/>
      <name val="Arial"/>
      <family val="2"/>
    </font>
    <font>
      <sz val="11"/>
      <color indexed="8"/>
      <name val="Arial"/>
      <family val="2"/>
    </font>
    <font>
      <b/>
      <sz val="12"/>
      <color indexed="8"/>
      <name val="Arial"/>
      <family val="2"/>
    </font>
    <font>
      <sz val="11"/>
      <color indexed="8"/>
      <name val="Calibri"/>
      <family val="2"/>
      <scheme val="minor"/>
    </font>
    <font>
      <u/>
      <sz val="11"/>
      <name val="Noto Sans"/>
      <family val="2"/>
    </font>
    <font>
      <sz val="11"/>
      <color theme="1"/>
      <name val="Noto Sans"/>
      <family val="2"/>
    </font>
    <font>
      <sz val="18"/>
      <name val="Noto Sans"/>
      <family val="2"/>
    </font>
    <font>
      <sz val="10"/>
      <color theme="1"/>
      <name val="Noto Sans"/>
      <family val="2"/>
    </font>
    <font>
      <sz val="11"/>
      <name val="Noto Sans"/>
      <family val="2"/>
    </font>
    <font>
      <sz val="10"/>
      <name val="Noto Sans"/>
      <family val="2"/>
    </font>
    <font>
      <u/>
      <sz val="11"/>
      <color theme="1"/>
      <name val="Noto Sans"/>
      <family val="2"/>
    </font>
    <font>
      <sz val="11"/>
      <color indexed="8"/>
      <name val="Noto Sans"/>
      <family val="2"/>
    </font>
    <font>
      <b/>
      <sz val="20"/>
      <color indexed="8"/>
      <name val="Noto Sans"/>
      <family val="2"/>
    </font>
    <font>
      <b/>
      <sz val="11"/>
      <color indexed="8"/>
      <name val="Noto Sans"/>
      <family val="2"/>
    </font>
    <font>
      <b/>
      <sz val="11"/>
      <name val="Noto Sans"/>
      <family val="2"/>
    </font>
    <font>
      <b/>
      <sz val="10"/>
      <name val="Noto Sans"/>
      <family val="2"/>
    </font>
    <font>
      <b/>
      <u/>
      <sz val="11"/>
      <name val="Noto Sans"/>
      <family val="2"/>
    </font>
    <font>
      <b/>
      <u/>
      <sz val="16"/>
      <name val="Noto Sans"/>
      <family val="2"/>
    </font>
    <font>
      <b/>
      <sz val="11"/>
      <color theme="1"/>
      <name val="Noto Sans"/>
      <family val="2"/>
    </font>
    <font>
      <b/>
      <sz val="8"/>
      <name val="Noto Sans"/>
      <family val="2"/>
    </font>
    <font>
      <sz val="11"/>
      <color rgb="FF000000"/>
      <name val="Noto Sans"/>
      <family val="2"/>
    </font>
    <font>
      <b/>
      <sz val="11"/>
      <color rgb="FF000000"/>
      <name val="Noto Sans"/>
      <family val="2"/>
    </font>
    <font>
      <b/>
      <u/>
      <sz val="14"/>
      <color theme="1"/>
      <name val="Noto Sans"/>
      <family val="2"/>
    </font>
    <font>
      <b/>
      <sz val="14"/>
      <color indexed="8"/>
      <name val="Noto Sans"/>
      <family val="2"/>
    </font>
    <font>
      <sz val="11"/>
      <name val="Calibri"/>
      <family val="2"/>
      <scheme val="minor"/>
    </font>
    <font>
      <sz val="28"/>
      <name val="Noto Sans"/>
      <family val="2"/>
    </font>
    <font>
      <sz val="12"/>
      <color theme="1"/>
      <name val="Noto Sans"/>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0" fontId="13" fillId="0" borderId="0" applyNumberForma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cellStyleXfs>
  <cellXfs count="290">
    <xf numFmtId="0" fontId="0" fillId="0" borderId="0" xfId="0"/>
    <xf numFmtId="0" fontId="3" fillId="0" borderId="0" xfId="0" applyFont="1"/>
    <xf numFmtId="0" fontId="4" fillId="0" borderId="0" xfId="0" applyFont="1"/>
    <xf numFmtId="0" fontId="5" fillId="0" borderId="0" xfId="0" applyFont="1"/>
    <xf numFmtId="165" fontId="3" fillId="0" borderId="0" xfId="0" applyNumberFormat="1" applyFont="1" applyAlignment="1">
      <alignment horizontal="right"/>
    </xf>
    <xf numFmtId="3" fontId="4" fillId="0" borderId="0" xfId="0" applyNumberFormat="1" applyFont="1"/>
    <xf numFmtId="1" fontId="5" fillId="0" borderId="0" xfId="0" applyNumberFormat="1" applyFont="1" applyAlignment="1">
      <alignment horizontal="center"/>
    </xf>
    <xf numFmtId="0" fontId="6" fillId="0" borderId="0" xfId="0" applyFont="1"/>
    <xf numFmtId="3" fontId="6" fillId="0" borderId="0" xfId="0" applyNumberFormat="1" applyFont="1"/>
    <xf numFmtId="0" fontId="5" fillId="0" borderId="0" xfId="0" applyFont="1" applyAlignment="1">
      <alignment horizontal="center"/>
    </xf>
    <xf numFmtId="3" fontId="5" fillId="0" borderId="0" xfId="0" applyNumberFormat="1" applyFont="1" applyAlignment="1">
      <alignment horizontal="center"/>
    </xf>
    <xf numFmtId="37" fontId="3" fillId="0" borderId="0" xfId="0" applyNumberFormat="1" applyFont="1"/>
    <xf numFmtId="3" fontId="3" fillId="0" borderId="0" xfId="1" applyNumberFormat="1" applyFont="1"/>
    <xf numFmtId="3" fontId="3" fillId="0" borderId="0" xfId="0" applyNumberFormat="1" applyFont="1"/>
    <xf numFmtId="0" fontId="7" fillId="0" borderId="0" xfId="0" applyFont="1"/>
    <xf numFmtId="0" fontId="9" fillId="0" borderId="0" xfId="0" applyFont="1"/>
    <xf numFmtId="0" fontId="0" fillId="0" borderId="0" xfId="0" applyAlignment="1">
      <alignment horizontal="center"/>
    </xf>
    <xf numFmtId="0" fontId="8" fillId="0" borderId="0" xfId="0" applyFont="1" applyAlignment="1">
      <alignment horizontal="center"/>
    </xf>
    <xf numFmtId="0" fontId="10" fillId="0" borderId="0" xfId="0" applyFont="1"/>
    <xf numFmtId="0" fontId="11" fillId="0" borderId="0" xfId="0" applyFont="1" applyAlignment="1">
      <alignment vertical="center"/>
    </xf>
    <xf numFmtId="0" fontId="11" fillId="0" borderId="0" xfId="0" applyFont="1" applyAlignment="1">
      <alignment horizontal="center" wrapText="1"/>
    </xf>
    <xf numFmtId="14" fontId="11" fillId="0" borderId="0" xfId="0" applyNumberFormat="1" applyFont="1" applyAlignment="1">
      <alignment horizontal="center"/>
    </xf>
    <xf numFmtId="3" fontId="10" fillId="0" borderId="0" xfId="0" applyNumberFormat="1" applyFont="1"/>
    <xf numFmtId="3" fontId="0" fillId="0" borderId="0" xfId="0" applyNumberFormat="1"/>
    <xf numFmtId="0" fontId="11" fillId="0" borderId="0" xfId="0" applyFont="1"/>
    <xf numFmtId="3" fontId="9" fillId="0" borderId="0" xfId="0" applyNumberFormat="1" applyFont="1"/>
    <xf numFmtId="166" fontId="12" fillId="0" borderId="0" xfId="0" applyNumberFormat="1" applyFont="1"/>
    <xf numFmtId="3" fontId="9" fillId="2" borderId="0" xfId="0" applyNumberFormat="1" applyFont="1" applyFill="1"/>
    <xf numFmtId="37" fontId="10" fillId="0" borderId="0" xfId="0" applyNumberFormat="1" applyFont="1"/>
    <xf numFmtId="3" fontId="5" fillId="0" borderId="0" xfId="0" applyNumberFormat="1" applyFont="1" applyAlignment="1">
      <alignment horizontal="right"/>
    </xf>
    <xf numFmtId="3" fontId="3" fillId="0" borderId="0" xfId="1" applyNumberFormat="1" applyFont="1" applyAlignment="1">
      <alignment horizontal="right"/>
    </xf>
    <xf numFmtId="37" fontId="3" fillId="0" borderId="0" xfId="0" applyNumberFormat="1" applyFont="1" applyAlignment="1">
      <alignment horizontal="right"/>
    </xf>
    <xf numFmtId="3" fontId="3" fillId="0" borderId="0" xfId="0" applyNumberFormat="1" applyFont="1" applyAlignment="1">
      <alignment horizontal="right"/>
    </xf>
    <xf numFmtId="0" fontId="9" fillId="0" borderId="0" xfId="0" applyFont="1" applyAlignment="1">
      <alignment horizontal="center"/>
    </xf>
    <xf numFmtId="0" fontId="2" fillId="0" borderId="0" xfId="0" applyFont="1"/>
    <xf numFmtId="14" fontId="2" fillId="3" borderId="0" xfId="0" applyNumberFormat="1" applyFont="1" applyFill="1" applyAlignment="1">
      <alignment horizontal="center"/>
    </xf>
    <xf numFmtId="1" fontId="2" fillId="3" borderId="0" xfId="0" applyNumberFormat="1" applyFont="1" applyFill="1" applyAlignment="1">
      <alignment horizontal="center"/>
    </xf>
    <xf numFmtId="0" fontId="15" fillId="0" borderId="0" xfId="0" applyFont="1"/>
    <xf numFmtId="0" fontId="16" fillId="0" borderId="0" xfId="0" applyFont="1"/>
    <xf numFmtId="0" fontId="17" fillId="0" borderId="0" xfId="2" applyFont="1"/>
    <xf numFmtId="3" fontId="16" fillId="2" borderId="0" xfId="0" applyNumberFormat="1" applyFont="1" applyFill="1"/>
    <xf numFmtId="0" fontId="16" fillId="0" borderId="0" xfId="0" applyFont="1" applyAlignment="1">
      <alignment horizontal="center"/>
    </xf>
    <xf numFmtId="0" fontId="18" fillId="0" borderId="0" xfId="2" applyFont="1"/>
    <xf numFmtId="0" fontId="16" fillId="2" borderId="0" xfId="0" applyFont="1" applyFill="1"/>
    <xf numFmtId="0" fontId="19" fillId="0" borderId="0" xfId="0" applyFont="1"/>
    <xf numFmtId="14" fontId="7" fillId="0" borderId="0" xfId="0" applyNumberFormat="1" applyFont="1" applyAlignment="1">
      <alignment horizontal="center"/>
    </xf>
    <xf numFmtId="0" fontId="19" fillId="0" borderId="0" xfId="0" applyFont="1" applyAlignment="1">
      <alignment horizontal="center"/>
    </xf>
    <xf numFmtId="3" fontId="16" fillId="0" borderId="0" xfId="0" applyNumberFormat="1" applyFont="1"/>
    <xf numFmtId="0" fontId="20" fillId="0" borderId="0" xfId="0" applyFont="1" applyAlignment="1">
      <alignment horizontal="left" vertical="center"/>
    </xf>
    <xf numFmtId="164" fontId="20" fillId="0" borderId="0" xfId="0" applyNumberFormat="1" applyFont="1"/>
    <xf numFmtId="0" fontId="22" fillId="0" borderId="0" xfId="2" applyFont="1"/>
    <xf numFmtId="0" fontId="23" fillId="2" borderId="0" xfId="0" applyFont="1" applyFill="1"/>
    <xf numFmtId="0" fontId="23" fillId="0" borderId="0" xfId="0" applyFont="1"/>
    <xf numFmtId="0" fontId="26" fillId="0" borderId="0" xfId="0" applyFont="1"/>
    <xf numFmtId="0" fontId="27" fillId="0" borderId="0" xfId="0" applyFont="1"/>
    <xf numFmtId="0" fontId="24" fillId="0" borderId="0" xfId="0" applyFont="1" applyAlignment="1">
      <alignment horizontal="center"/>
    </xf>
    <xf numFmtId="0" fontId="25" fillId="0" borderId="0" xfId="0" applyFont="1"/>
    <xf numFmtId="0" fontId="29" fillId="0" borderId="0" xfId="0" applyFont="1"/>
    <xf numFmtId="0" fontId="29" fillId="0" borderId="0" xfId="0" applyFont="1" applyAlignment="1">
      <alignment horizontal="center"/>
    </xf>
    <xf numFmtId="0" fontId="30" fillId="0" borderId="0" xfId="0" applyFont="1"/>
    <xf numFmtId="165" fontId="26" fillId="0" borderId="0" xfId="0" applyNumberFormat="1" applyFont="1" applyAlignment="1">
      <alignment horizontal="right"/>
    </xf>
    <xf numFmtId="0" fontId="26" fillId="0" borderId="20" xfId="0" applyFont="1" applyBorder="1"/>
    <xf numFmtId="1"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1" fontId="32" fillId="0" borderId="16" xfId="0" applyNumberFormat="1" applyFont="1" applyBorder="1" applyAlignment="1">
      <alignment horizontal="center" vertical="center"/>
    </xf>
    <xf numFmtId="0" fontId="26" fillId="0" borderId="14" xfId="0" applyFont="1" applyBorder="1"/>
    <xf numFmtId="3" fontId="32" fillId="0" borderId="1" xfId="0" applyNumberFormat="1" applyFont="1" applyBorder="1" applyAlignment="1">
      <alignment horizontal="center" vertical="center"/>
    </xf>
    <xf numFmtId="0" fontId="32" fillId="0" borderId="0" xfId="0" applyFont="1" applyAlignment="1">
      <alignment horizontal="center" vertical="center"/>
    </xf>
    <xf numFmtId="3" fontId="32" fillId="0" borderId="13" xfId="0" applyNumberFormat="1" applyFont="1" applyBorder="1" applyAlignment="1">
      <alignment horizontal="center" vertical="center"/>
    </xf>
    <xf numFmtId="3" fontId="32" fillId="0" borderId="0" xfId="0" applyNumberFormat="1" applyFont="1" applyAlignment="1">
      <alignment horizontal="center" vertical="center"/>
    </xf>
    <xf numFmtId="3" fontId="32" fillId="0" borderId="15" xfId="0" applyNumberFormat="1" applyFont="1" applyBorder="1" applyAlignment="1">
      <alignment horizontal="center" vertical="center"/>
    </xf>
    <xf numFmtId="0" fontId="32" fillId="0" borderId="14" xfId="0" applyFont="1" applyBorder="1"/>
    <xf numFmtId="37" fontId="26" fillId="0" borderId="0" xfId="0" applyNumberFormat="1" applyFont="1" applyAlignment="1">
      <alignment horizontal="center" vertical="center"/>
    </xf>
    <xf numFmtId="3" fontId="26" fillId="0" borderId="0" xfId="1" applyNumberFormat="1" applyFont="1" applyBorder="1" applyAlignment="1">
      <alignment horizontal="center" vertical="center"/>
    </xf>
    <xf numFmtId="43" fontId="26" fillId="0" borderId="0" xfId="1" applyFont="1" applyBorder="1" applyAlignment="1">
      <alignment horizontal="right" vertical="center"/>
    </xf>
    <xf numFmtId="43" fontId="26" fillId="0" borderId="0" xfId="1" applyFont="1" applyBorder="1" applyAlignment="1">
      <alignment horizontal="center" vertical="center"/>
    </xf>
    <xf numFmtId="43" fontId="26" fillId="0" borderId="15" xfId="1" applyFont="1" applyBorder="1" applyAlignment="1">
      <alignment horizontal="right" vertical="center"/>
    </xf>
    <xf numFmtId="37" fontId="32" fillId="0" borderId="0" xfId="0" applyNumberFormat="1" applyFont="1" applyAlignment="1">
      <alignment horizontal="center" vertical="center"/>
    </xf>
    <xf numFmtId="0" fontId="26" fillId="0" borderId="12" xfId="0" applyFont="1" applyBorder="1"/>
    <xf numFmtId="37" fontId="26" fillId="0" borderId="1" xfId="0" applyNumberFormat="1" applyFont="1" applyBorder="1"/>
    <xf numFmtId="37" fontId="26" fillId="0" borderId="13" xfId="0" applyNumberFormat="1" applyFont="1" applyBorder="1"/>
    <xf numFmtId="37" fontId="26" fillId="0" borderId="0" xfId="0" applyNumberFormat="1" applyFont="1"/>
    <xf numFmtId="3" fontId="26" fillId="0" borderId="0" xfId="0" applyNumberFormat="1" applyFont="1"/>
    <xf numFmtId="0" fontId="31" fillId="0" borderId="0" xfId="0" applyFont="1"/>
    <xf numFmtId="0" fontId="33" fillId="0" borderId="0" xfId="0" applyFont="1"/>
    <xf numFmtId="0" fontId="32" fillId="0" borderId="0" xfId="0" applyFont="1"/>
    <xf numFmtId="0" fontId="23" fillId="0" borderId="0" xfId="0" applyFont="1" applyAlignment="1">
      <alignment horizontal="center"/>
    </xf>
    <xf numFmtId="0" fontId="32" fillId="0" borderId="4" xfId="0" applyFont="1" applyBorder="1" applyAlignment="1">
      <alignment horizontal="center" vertical="center"/>
    </xf>
    <xf numFmtId="0" fontId="32" fillId="0" borderId="4" xfId="0" applyFont="1" applyBorder="1" applyAlignment="1">
      <alignment horizontal="center" vertical="center" wrapText="1"/>
    </xf>
    <xf numFmtId="0" fontId="32" fillId="0" borderId="5" xfId="0" applyFont="1" applyBorder="1" applyAlignment="1">
      <alignment horizontal="center" wrapText="1"/>
    </xf>
    <xf numFmtId="3" fontId="32" fillId="0" borderId="5" xfId="0" applyNumberFormat="1" applyFont="1" applyBorder="1" applyAlignment="1">
      <alignment horizontal="right"/>
    </xf>
    <xf numFmtId="0" fontId="26" fillId="0" borderId="6" xfId="0" applyFont="1" applyBorder="1" applyAlignment="1">
      <alignment horizontal="center" wrapText="1"/>
    </xf>
    <xf numFmtId="3" fontId="26" fillId="0" borderId="6" xfId="0" applyNumberFormat="1" applyFont="1" applyBorder="1" applyAlignment="1">
      <alignment horizontal="right"/>
    </xf>
    <xf numFmtId="0" fontId="32" fillId="0" borderId="6" xfId="0" applyFont="1" applyBorder="1" applyAlignment="1">
      <alignment horizontal="center" wrapText="1"/>
    </xf>
    <xf numFmtId="0" fontId="26" fillId="0" borderId="6" xfId="0" applyFont="1" applyBorder="1" applyAlignment="1">
      <alignment vertical="center"/>
    </xf>
    <xf numFmtId="0" fontId="26" fillId="0" borderId="6" xfId="0" applyFont="1" applyBorder="1" applyAlignment="1">
      <alignment horizontal="left"/>
    </xf>
    <xf numFmtId="0" fontId="26" fillId="0" borderId="6" xfId="0" applyFont="1" applyBorder="1"/>
    <xf numFmtId="3" fontId="32" fillId="0" borderId="5" xfId="0" applyNumberFormat="1" applyFont="1" applyBorder="1" applyAlignment="1">
      <alignment horizontal="center" vertical="center" wrapText="1"/>
    </xf>
    <xf numFmtId="0" fontId="32" fillId="0" borderId="4" xfId="0" applyFont="1" applyBorder="1" applyAlignment="1">
      <alignment horizontal="center" wrapText="1"/>
    </xf>
    <xf numFmtId="3" fontId="26" fillId="0" borderId="9" xfId="0" applyNumberFormat="1" applyFont="1" applyBorder="1"/>
    <xf numFmtId="0" fontId="34" fillId="0" borderId="0" xfId="0" applyFont="1"/>
    <xf numFmtId="0" fontId="32" fillId="0" borderId="0" xfId="0" applyFont="1" applyAlignment="1">
      <alignment vertical="center"/>
    </xf>
    <xf numFmtId="0" fontId="32" fillId="0" borderId="0" xfId="0" applyFont="1" applyAlignment="1">
      <alignment horizontal="center"/>
    </xf>
    <xf numFmtId="0" fontId="32" fillId="0" borderId="0" xfId="0" applyFont="1" applyAlignment="1">
      <alignment horizontal="center" wrapText="1"/>
    </xf>
    <xf numFmtId="0" fontId="22" fillId="0" borderId="0" xfId="0" applyFont="1"/>
    <xf numFmtId="3" fontId="26" fillId="0" borderId="0" xfId="0" applyNumberFormat="1" applyFont="1" applyAlignment="1">
      <alignment horizontal="center" vertical="center"/>
    </xf>
    <xf numFmtId="0" fontId="29" fillId="2" borderId="0" xfId="0" applyFont="1" applyFill="1"/>
    <xf numFmtId="0" fontId="30" fillId="0" borderId="0" xfId="0" applyFont="1" applyAlignment="1">
      <alignment horizontal="center"/>
    </xf>
    <xf numFmtId="0" fontId="35" fillId="0" borderId="0" xfId="0" applyFont="1" applyAlignment="1">
      <alignment horizontal="center"/>
    </xf>
    <xf numFmtId="0" fontId="23" fillId="0" borderId="10" xfId="0" applyFont="1" applyBorder="1"/>
    <xf numFmtId="0" fontId="23" fillId="0" borderId="12" xfId="0" applyFont="1" applyBorder="1"/>
    <xf numFmtId="3" fontId="23" fillId="0" borderId="0" xfId="0" applyNumberFormat="1" applyFont="1" applyAlignment="1">
      <alignment horizontal="center"/>
    </xf>
    <xf numFmtId="3" fontId="23" fillId="0" borderId="15" xfId="0" applyNumberFormat="1" applyFont="1" applyBorder="1" applyAlignment="1">
      <alignment horizontal="center"/>
    </xf>
    <xf numFmtId="49" fontId="26" fillId="0" borderId="14" xfId="0" applyNumberFormat="1" applyFont="1" applyBorder="1"/>
    <xf numFmtId="49" fontId="23" fillId="0" borderId="14" xfId="0" applyNumberFormat="1" applyFont="1" applyBorder="1"/>
    <xf numFmtId="49" fontId="32" fillId="0" borderId="14" xfId="0" applyNumberFormat="1" applyFont="1" applyBorder="1"/>
    <xf numFmtId="49" fontId="23" fillId="0" borderId="12" xfId="0" applyNumberFormat="1" applyFont="1" applyBorder="1"/>
    <xf numFmtId="3" fontId="23" fillId="0" borderId="1" xfId="0" applyNumberFormat="1" applyFont="1" applyBorder="1" applyAlignment="1">
      <alignment horizontal="center"/>
    </xf>
    <xf numFmtId="3" fontId="23" fillId="0" borderId="13" xfId="0" applyNumberFormat="1" applyFont="1" applyBorder="1" applyAlignment="1">
      <alignment horizontal="center"/>
    </xf>
    <xf numFmtId="49" fontId="23" fillId="0" borderId="0" xfId="0" applyNumberFormat="1" applyFont="1"/>
    <xf numFmtId="3" fontId="23" fillId="0" borderId="0" xfId="0" applyNumberFormat="1" applyFont="1"/>
    <xf numFmtId="3" fontId="33" fillId="0" borderId="0" xfId="0" applyNumberFormat="1" applyFont="1"/>
    <xf numFmtId="0" fontId="35" fillId="0" borderId="10" xfId="0" applyFont="1" applyBorder="1" applyAlignment="1">
      <alignment horizontal="center"/>
    </xf>
    <xf numFmtId="0" fontId="32" fillId="0" borderId="12" xfId="0" applyFont="1" applyBorder="1"/>
    <xf numFmtId="3" fontId="23" fillId="2" borderId="0" xfId="0" applyNumberFormat="1" applyFont="1" applyFill="1" applyAlignment="1">
      <alignment horizontal="center"/>
    </xf>
    <xf numFmtId="3" fontId="23" fillId="2" borderId="15" xfId="0" applyNumberFormat="1" applyFont="1" applyFill="1" applyBorder="1" applyAlignment="1">
      <alignment horizontal="center"/>
    </xf>
    <xf numFmtId="0" fontId="23" fillId="0" borderId="14" xfId="0" applyFont="1" applyBorder="1"/>
    <xf numFmtId="166" fontId="23" fillId="0" borderId="0" xfId="0" applyNumberFormat="1" applyFont="1" applyAlignment="1">
      <alignment horizontal="right"/>
    </xf>
    <xf numFmtId="166" fontId="26" fillId="0" borderId="0" xfId="0" applyNumberFormat="1" applyFont="1" applyAlignment="1">
      <alignment horizontal="right"/>
    </xf>
    <xf numFmtId="0" fontId="33" fillId="0" borderId="12" xfId="0" applyFont="1" applyBorder="1"/>
    <xf numFmtId="166" fontId="33" fillId="0" borderId="1" xfId="0" applyNumberFormat="1" applyFont="1" applyBorder="1"/>
    <xf numFmtId="3" fontId="33" fillId="2" borderId="13" xfId="0" applyNumberFormat="1" applyFont="1" applyFill="1" applyBorder="1"/>
    <xf numFmtId="166" fontId="23" fillId="2" borderId="0" xfId="0" applyNumberFormat="1" applyFont="1" applyFill="1"/>
    <xf numFmtId="3" fontId="23" fillId="2" borderId="0" xfId="0" applyNumberFormat="1" applyFont="1" applyFill="1"/>
    <xf numFmtId="3" fontId="31" fillId="2" borderId="0" xfId="0" applyNumberFormat="1" applyFont="1" applyFill="1"/>
    <xf numFmtId="0" fontId="23" fillId="0" borderId="0" xfId="0" applyFont="1" applyAlignment="1">
      <alignment horizontal="left" wrapText="1"/>
    </xf>
    <xf numFmtId="0" fontId="23" fillId="0" borderId="0" xfId="0" applyFont="1" applyAlignment="1">
      <alignment wrapText="1"/>
    </xf>
    <xf numFmtId="0" fontId="38" fillId="0" borderId="4" xfId="0" applyFont="1" applyBorder="1" applyAlignment="1">
      <alignment vertical="center"/>
    </xf>
    <xf numFmtId="0" fontId="38" fillId="0" borderId="4" xfId="0" applyFont="1" applyBorder="1" applyAlignment="1">
      <alignment horizontal="center" vertical="center" wrapText="1"/>
    </xf>
    <xf numFmtId="0" fontId="38" fillId="0" borderId="4" xfId="0" applyFont="1" applyBorder="1" applyAlignment="1">
      <alignment horizontal="left" vertical="center"/>
    </xf>
    <xf numFmtId="0" fontId="39" fillId="0" borderId="4" xfId="0" applyFont="1" applyBorder="1" applyAlignment="1">
      <alignment horizontal="center" vertical="center" wrapText="1"/>
    </xf>
    <xf numFmtId="43" fontId="38" fillId="0" borderId="4" xfId="1" applyFont="1" applyBorder="1" applyAlignment="1">
      <alignment horizontal="center" vertical="center"/>
    </xf>
    <xf numFmtId="0" fontId="39" fillId="0" borderId="4" xfId="0" applyFont="1" applyBorder="1" applyAlignment="1">
      <alignment vertical="center"/>
    </xf>
    <xf numFmtId="43" fontId="39" fillId="0" borderId="4" xfId="1" applyFont="1" applyBorder="1" applyAlignment="1">
      <alignment horizontal="center" vertical="center"/>
    </xf>
    <xf numFmtId="0" fontId="39" fillId="0" borderId="4" xfId="0" applyFont="1" applyBorder="1" applyAlignment="1">
      <alignment horizontal="center" vertical="center"/>
    </xf>
    <xf numFmtId="43" fontId="36" fillId="0" borderId="4" xfId="1" applyFont="1" applyBorder="1" applyAlignment="1">
      <alignment horizontal="center" vertical="center"/>
    </xf>
    <xf numFmtId="43" fontId="36" fillId="0" borderId="4" xfId="1" applyFont="1" applyBorder="1" applyAlignment="1">
      <alignment horizontal="center"/>
    </xf>
    <xf numFmtId="168" fontId="23" fillId="0" borderId="0" xfId="1" applyNumberFormat="1" applyFont="1"/>
    <xf numFmtId="0" fontId="39" fillId="0" borderId="0" xfId="0" applyFont="1" applyAlignment="1">
      <alignment vertical="center"/>
    </xf>
    <xf numFmtId="3" fontId="39" fillId="0" borderId="0" xfId="0" applyNumberFormat="1" applyFont="1" applyAlignment="1">
      <alignment vertical="center"/>
    </xf>
    <xf numFmtId="0" fontId="36" fillId="0" borderId="0" xfId="0" applyFont="1" applyAlignment="1">
      <alignment vertical="center"/>
    </xf>
    <xf numFmtId="0" fontId="22" fillId="0" borderId="0" xfId="2" applyFont="1" applyAlignment="1">
      <alignment vertical="center"/>
    </xf>
    <xf numFmtId="3" fontId="38" fillId="0" borderId="4" xfId="0" applyNumberFormat="1" applyFont="1" applyBorder="1" applyAlignment="1">
      <alignment horizontal="center" vertical="center"/>
    </xf>
    <xf numFmtId="0" fontId="38" fillId="0" borderId="4" xfId="0" applyFont="1" applyBorder="1" applyAlignment="1">
      <alignment horizontal="center" vertical="center"/>
    </xf>
    <xf numFmtId="3" fontId="39" fillId="0" borderId="4" xfId="0" applyNumberFormat="1" applyFont="1" applyBorder="1" applyAlignment="1">
      <alignment horizontal="center" vertical="center"/>
    </xf>
    <xf numFmtId="0" fontId="23" fillId="0" borderId="0" xfId="0" applyFont="1" applyAlignment="1">
      <alignment vertical="center"/>
    </xf>
    <xf numFmtId="0" fontId="23" fillId="0" borderId="0" xfId="0" applyFont="1" applyAlignment="1">
      <alignment vertical="center" wrapText="1"/>
    </xf>
    <xf numFmtId="0" fontId="23" fillId="0" borderId="0" xfId="0" applyFont="1" applyAlignment="1">
      <alignment horizontal="left" vertical="top"/>
    </xf>
    <xf numFmtId="0" fontId="36" fillId="0" borderId="0" xfId="0" applyFont="1" applyAlignment="1">
      <alignment horizontal="left" vertical="top"/>
    </xf>
    <xf numFmtId="0" fontId="23" fillId="0" borderId="0" xfId="0" applyFont="1" applyAlignment="1">
      <alignment vertical="top" wrapText="1"/>
    </xf>
    <xf numFmtId="0" fontId="23" fillId="0" borderId="0" xfId="0" applyFont="1" applyAlignment="1">
      <alignment horizontal="left" vertical="top" wrapText="1"/>
    </xf>
    <xf numFmtId="0" fontId="23" fillId="0" borderId="0" xfId="0" applyFont="1" applyAlignment="1">
      <alignment horizontal="left" vertical="center" wrapText="1"/>
    </xf>
    <xf numFmtId="0" fontId="39" fillId="0" borderId="0" xfId="0" applyFont="1"/>
    <xf numFmtId="0" fontId="37" fillId="0" borderId="4" xfId="0" applyFont="1" applyBorder="1" applyAlignment="1">
      <alignment horizontal="center" vertical="center" wrapText="1"/>
    </xf>
    <xf numFmtId="0" fontId="37" fillId="2" borderId="4" xfId="0" applyFont="1" applyFill="1" applyBorder="1" applyAlignment="1">
      <alignment horizontal="center" vertical="center" wrapText="1"/>
    </xf>
    <xf numFmtId="0" fontId="23" fillId="0" borderId="16" xfId="0" applyFont="1" applyBorder="1" applyAlignment="1">
      <alignment horizontal="left" vertical="center"/>
    </xf>
    <xf numFmtId="0" fontId="23" fillId="2" borderId="16" xfId="0" applyFont="1" applyFill="1" applyBorder="1" applyAlignment="1">
      <alignment horizontal="left" vertical="center"/>
    </xf>
    <xf numFmtId="41" fontId="23" fillId="0" borderId="16" xfId="4" applyFont="1" applyBorder="1" applyAlignment="1">
      <alignment horizontal="right" vertical="center"/>
    </xf>
    <xf numFmtId="10" fontId="23" fillId="0" borderId="16" xfId="3" applyNumberFormat="1" applyFont="1" applyBorder="1" applyAlignment="1">
      <alignment horizontal="right" vertical="center"/>
    </xf>
    <xf numFmtId="167" fontId="23" fillId="0" borderId="16" xfId="0" applyNumberFormat="1" applyFont="1" applyBorder="1" applyAlignment="1">
      <alignment horizontal="right" vertical="center"/>
    </xf>
    <xf numFmtId="41" fontId="33" fillId="0" borderId="16" xfId="4" applyFont="1" applyBorder="1" applyAlignment="1">
      <alignment horizontal="right"/>
    </xf>
    <xf numFmtId="0" fontId="14" fillId="2" borderId="0" xfId="0" applyFont="1" applyFill="1"/>
    <xf numFmtId="0" fontId="24" fillId="2" borderId="0" xfId="0" applyFont="1" applyFill="1"/>
    <xf numFmtId="0" fontId="42" fillId="2" borderId="0" xfId="0" applyFont="1" applyFill="1"/>
    <xf numFmtId="0" fontId="14" fillId="2" borderId="0" xfId="0" applyFont="1" applyFill="1" applyAlignment="1">
      <alignment vertical="center" wrapText="1"/>
    </xf>
    <xf numFmtId="0" fontId="14" fillId="2" borderId="0" xfId="0" applyFont="1" applyFill="1" applyAlignment="1">
      <alignment horizontal="center" vertical="center"/>
    </xf>
    <xf numFmtId="0" fontId="24" fillId="2" borderId="0" xfId="0" applyFont="1" applyFill="1" applyAlignment="1">
      <alignment vertical="center" wrapText="1"/>
    </xf>
    <xf numFmtId="0" fontId="26" fillId="2" borderId="0" xfId="0" applyFont="1" applyFill="1"/>
    <xf numFmtId="0" fontId="24" fillId="2" borderId="0" xfId="0" applyFont="1" applyFill="1" applyAlignment="1">
      <alignment vertical="center"/>
    </xf>
    <xf numFmtId="0" fontId="27" fillId="2" borderId="0" xfId="0" applyFont="1" applyFill="1"/>
    <xf numFmtId="0" fontId="26" fillId="2" borderId="0" xfId="0" applyFont="1" applyFill="1" applyAlignment="1">
      <alignment horizontal="center"/>
    </xf>
    <xf numFmtId="43" fontId="32" fillId="0" borderId="13" xfId="1" applyFont="1" applyBorder="1" applyAlignment="1">
      <alignment horizontal="right"/>
    </xf>
    <xf numFmtId="43" fontId="32" fillId="0" borderId="15" xfId="1" applyFont="1" applyBorder="1" applyAlignment="1">
      <alignment horizontal="center" vertical="center"/>
    </xf>
    <xf numFmtId="43" fontId="26" fillId="0" borderId="15" xfId="1" applyFont="1" applyBorder="1" applyAlignment="1">
      <alignment horizontal="center" vertical="center"/>
    </xf>
    <xf numFmtId="43" fontId="26" fillId="0" borderId="15" xfId="1" applyFont="1" applyBorder="1" applyAlignment="1">
      <alignment horizontal="right"/>
    </xf>
    <xf numFmtId="43" fontId="32" fillId="0" borderId="16" xfId="1" applyFont="1" applyBorder="1" applyAlignment="1">
      <alignment horizontal="right" vertical="center"/>
    </xf>
    <xf numFmtId="43" fontId="23" fillId="2" borderId="15" xfId="1" applyFont="1" applyFill="1" applyBorder="1" applyAlignment="1">
      <alignment horizontal="right" vertical="center"/>
    </xf>
    <xf numFmtId="43" fontId="23" fillId="2" borderId="13" xfId="1" applyFont="1" applyFill="1" applyBorder="1" applyAlignment="1">
      <alignment horizontal="right" vertical="center"/>
    </xf>
    <xf numFmtId="43" fontId="32" fillId="0" borderId="19" xfId="1" applyFont="1" applyBorder="1" applyAlignment="1">
      <alignment horizontal="right" vertical="center"/>
    </xf>
    <xf numFmtId="43" fontId="32" fillId="0" borderId="1" xfId="1" applyFont="1" applyBorder="1" applyAlignment="1">
      <alignment horizontal="right" vertical="center"/>
    </xf>
    <xf numFmtId="43" fontId="32" fillId="0" borderId="0" xfId="1" applyFont="1" applyAlignment="1">
      <alignment horizontal="right" vertical="center"/>
    </xf>
    <xf numFmtId="43" fontId="26" fillId="0" borderId="0" xfId="1" applyFont="1" applyAlignment="1">
      <alignment horizontal="right" vertical="center"/>
    </xf>
    <xf numFmtId="43" fontId="23" fillId="2" borderId="0" xfId="1" applyFont="1" applyFill="1" applyAlignment="1">
      <alignment horizontal="right" vertical="center"/>
    </xf>
    <xf numFmtId="43" fontId="32" fillId="0" borderId="2" xfId="1" applyFont="1" applyBorder="1" applyAlignment="1">
      <alignment horizontal="right" vertical="center"/>
    </xf>
    <xf numFmtId="43" fontId="23" fillId="2" borderId="0" xfId="1" applyFont="1" applyFill="1" applyBorder="1" applyAlignment="1">
      <alignment horizontal="right" vertical="center"/>
    </xf>
    <xf numFmtId="168" fontId="23" fillId="2" borderId="1" xfId="1" applyNumberFormat="1" applyFont="1" applyFill="1" applyBorder="1" applyAlignment="1">
      <alignment horizontal="right" vertical="center"/>
    </xf>
    <xf numFmtId="168" fontId="32" fillId="0" borderId="3" xfId="1" applyNumberFormat="1" applyFont="1" applyBorder="1" applyAlignment="1">
      <alignment horizontal="right" vertical="center"/>
    </xf>
    <xf numFmtId="168" fontId="36" fillId="0" borderId="5" xfId="1" applyNumberFormat="1" applyFont="1" applyBorder="1" applyAlignment="1">
      <alignment horizontal="center"/>
    </xf>
    <xf numFmtId="168" fontId="36" fillId="0" borderId="5" xfId="1" applyNumberFormat="1" applyFont="1" applyBorder="1" applyAlignment="1">
      <alignment horizontal="right"/>
    </xf>
    <xf numFmtId="168" fontId="23" fillId="0" borderId="6" xfId="1" applyNumberFormat="1" applyFont="1" applyBorder="1"/>
    <xf numFmtId="168" fontId="32" fillId="0" borderId="6" xfId="1" applyNumberFormat="1" applyFont="1" applyBorder="1" applyAlignment="1">
      <alignment vertical="center"/>
    </xf>
    <xf numFmtId="168" fontId="26" fillId="0" borderId="6" xfId="1" applyNumberFormat="1" applyFont="1" applyBorder="1" applyAlignment="1">
      <alignment horizontal="right" vertical="center"/>
    </xf>
    <xf numFmtId="168" fontId="26" fillId="0" borderId="6" xfId="1" applyNumberFormat="1" applyFont="1" applyBorder="1" applyAlignment="1">
      <alignment horizontal="right" wrapText="1"/>
    </xf>
    <xf numFmtId="168" fontId="32" fillId="0" borderId="6" xfId="1" applyNumberFormat="1" applyFont="1" applyBorder="1" applyAlignment="1">
      <alignment horizontal="center"/>
    </xf>
    <xf numFmtId="168" fontId="26" fillId="0" borderId="6" xfId="1" applyNumberFormat="1" applyFont="1" applyBorder="1" applyAlignment="1">
      <alignment horizontal="right"/>
    </xf>
    <xf numFmtId="168" fontId="26" fillId="0" borderId="6" xfId="1" applyNumberFormat="1" applyFont="1" applyBorder="1"/>
    <xf numFmtId="168" fontId="26" fillId="0" borderId="7" xfId="1" applyNumberFormat="1" applyFont="1" applyBorder="1" applyAlignment="1">
      <alignment horizontal="right"/>
    </xf>
    <xf numFmtId="168" fontId="36" fillId="0" borderId="5" xfId="1" applyNumberFormat="1" applyFont="1" applyBorder="1" applyAlignment="1">
      <alignment horizontal="center" vertical="center" wrapText="1"/>
    </xf>
    <xf numFmtId="168" fontId="36" fillId="0" borderId="5" xfId="1" applyNumberFormat="1" applyFont="1" applyBorder="1" applyAlignment="1">
      <alignment horizontal="right" vertical="center"/>
    </xf>
    <xf numFmtId="168" fontId="36" fillId="0" borderId="18" xfId="1" applyNumberFormat="1" applyFont="1" applyBorder="1" applyAlignment="1">
      <alignment horizontal="center"/>
    </xf>
    <xf numFmtId="43" fontId="23" fillId="0" borderId="0" xfId="1" applyFont="1" applyBorder="1" applyAlignment="1">
      <alignment horizontal="center"/>
    </xf>
    <xf numFmtId="43" fontId="23" fillId="0" borderId="15" xfId="1" applyFont="1" applyBorder="1" applyAlignment="1">
      <alignment horizontal="right"/>
    </xf>
    <xf numFmtId="43" fontId="23" fillId="0" borderId="1" xfId="1" applyFont="1" applyBorder="1" applyAlignment="1">
      <alignment horizontal="center"/>
    </xf>
    <xf numFmtId="43" fontId="23" fillId="0" borderId="13" xfId="1" applyFont="1" applyBorder="1" applyAlignment="1">
      <alignment horizontal="right"/>
    </xf>
    <xf numFmtId="43" fontId="32" fillId="0" borderId="1" xfId="1" applyFont="1" applyBorder="1" applyAlignment="1">
      <alignment horizontal="center"/>
    </xf>
    <xf numFmtId="43" fontId="26" fillId="0" borderId="0" xfId="1" applyFont="1" applyBorder="1" applyAlignment="1">
      <alignment horizontal="center"/>
    </xf>
    <xf numFmtId="43" fontId="32" fillId="0" borderId="2" xfId="1" applyFont="1" applyBorder="1" applyAlignment="1">
      <alignment horizontal="center"/>
    </xf>
    <xf numFmtId="43" fontId="32" fillId="0" borderId="16" xfId="1" applyFont="1" applyBorder="1" applyAlignment="1">
      <alignment horizontal="center"/>
    </xf>
    <xf numFmtId="43" fontId="32" fillId="0" borderId="8" xfId="1" applyFont="1" applyBorder="1" applyAlignment="1">
      <alignment horizontal="center"/>
    </xf>
    <xf numFmtId="43" fontId="32" fillId="0" borderId="17" xfId="1" applyFont="1" applyBorder="1" applyAlignment="1">
      <alignment horizontal="center"/>
    </xf>
    <xf numFmtId="43" fontId="23" fillId="2" borderId="0" xfId="1" applyFont="1" applyFill="1" applyAlignment="1">
      <alignment horizontal="center"/>
    </xf>
    <xf numFmtId="43" fontId="23" fillId="2" borderId="15" xfId="1" applyFont="1" applyFill="1" applyBorder="1" applyAlignment="1">
      <alignment horizontal="center"/>
    </xf>
    <xf numFmtId="168" fontId="23" fillId="2" borderId="0" xfId="1" applyNumberFormat="1" applyFont="1" applyFill="1" applyAlignment="1">
      <alignment horizontal="right"/>
    </xf>
    <xf numFmtId="168" fontId="32" fillId="2" borderId="2" xfId="1" applyNumberFormat="1" applyFont="1" applyFill="1" applyBorder="1" applyAlignment="1">
      <alignment horizontal="right"/>
    </xf>
    <xf numFmtId="168" fontId="23" fillId="2" borderId="0" xfId="1" applyNumberFormat="1" applyFont="1" applyFill="1" applyAlignment="1">
      <alignment horizontal="center"/>
    </xf>
    <xf numFmtId="168" fontId="23" fillId="2" borderId="0" xfId="1" applyNumberFormat="1" applyFont="1" applyFill="1" applyBorder="1" applyAlignment="1">
      <alignment horizontal="right"/>
    </xf>
    <xf numFmtId="168" fontId="32" fillId="2" borderId="0" xfId="1" applyNumberFormat="1" applyFont="1" applyFill="1" applyAlignment="1">
      <alignment horizontal="center"/>
    </xf>
    <xf numFmtId="168" fontId="26" fillId="2" borderId="0" xfId="1" applyNumberFormat="1" applyFont="1" applyFill="1" applyAlignment="1">
      <alignment horizontal="right"/>
    </xf>
    <xf numFmtId="168" fontId="26" fillId="2" borderId="1" xfId="1" applyNumberFormat="1" applyFont="1" applyFill="1" applyBorder="1" applyAlignment="1">
      <alignment horizontal="right"/>
    </xf>
    <xf numFmtId="168" fontId="32" fillId="2" borderId="0" xfId="1" applyNumberFormat="1" applyFont="1" applyFill="1" applyAlignment="1">
      <alignment horizontal="right"/>
    </xf>
    <xf numFmtId="168" fontId="32" fillId="2" borderId="8" xfId="1" applyNumberFormat="1" applyFont="1" applyFill="1" applyBorder="1" applyAlignment="1">
      <alignment horizontal="right"/>
    </xf>
    <xf numFmtId="168" fontId="32" fillId="2" borderId="1" xfId="1" applyNumberFormat="1" applyFont="1" applyFill="1" applyBorder="1" applyAlignment="1">
      <alignment horizontal="center"/>
    </xf>
    <xf numFmtId="168" fontId="32" fillId="2" borderId="1" xfId="1" applyNumberFormat="1" applyFont="1" applyFill="1" applyBorder="1" applyAlignment="1">
      <alignment horizontal="right"/>
    </xf>
    <xf numFmtId="43" fontId="23" fillId="2" borderId="15" xfId="1" applyFont="1" applyFill="1" applyBorder="1" applyAlignment="1">
      <alignment horizontal="center" vertical="center"/>
    </xf>
    <xf numFmtId="43" fontId="23" fillId="2" borderId="13" xfId="1" applyFont="1" applyFill="1" applyBorder="1" applyAlignment="1">
      <alignment horizontal="center" vertical="center"/>
    </xf>
    <xf numFmtId="43" fontId="32" fillId="2" borderId="16" xfId="1" applyFont="1" applyFill="1" applyBorder="1" applyAlignment="1">
      <alignment horizontal="center" vertical="center"/>
    </xf>
    <xf numFmtId="43" fontId="32" fillId="2" borderId="15" xfId="1" applyFont="1" applyFill="1" applyBorder="1" applyAlignment="1">
      <alignment horizontal="center" vertical="center"/>
    </xf>
    <xf numFmtId="43" fontId="26" fillId="2" borderId="13" xfId="1" applyFont="1" applyFill="1" applyBorder="1" applyAlignment="1">
      <alignment horizontal="center" vertical="center"/>
    </xf>
    <xf numFmtId="43" fontId="32" fillId="2" borderId="17" xfId="1" applyFont="1" applyFill="1" applyBorder="1" applyAlignment="1">
      <alignment horizontal="center" vertical="center"/>
    </xf>
    <xf numFmtId="43" fontId="32" fillId="2" borderId="13" xfId="1" applyFont="1" applyFill="1" applyBorder="1" applyAlignment="1">
      <alignment horizontal="center" vertical="center"/>
    </xf>
    <xf numFmtId="43" fontId="23" fillId="0" borderId="15" xfId="1" applyFont="1" applyBorder="1" applyAlignment="1">
      <alignment horizontal="center" vertical="center"/>
    </xf>
    <xf numFmtId="168" fontId="38" fillId="0" borderId="4" xfId="1" applyNumberFormat="1" applyFont="1" applyBorder="1" applyAlignment="1">
      <alignment horizontal="center" vertical="center"/>
    </xf>
    <xf numFmtId="168" fontId="38" fillId="0" borderId="4" xfId="1" applyNumberFormat="1" applyFont="1" applyBorder="1" applyAlignment="1">
      <alignment vertical="center"/>
    </xf>
    <xf numFmtId="168" fontId="39" fillId="0" borderId="4" xfId="1" applyNumberFormat="1" applyFont="1" applyBorder="1" applyAlignment="1">
      <alignment vertical="center"/>
    </xf>
    <xf numFmtId="0" fontId="43" fillId="2" borderId="0" xfId="0" applyFont="1" applyFill="1" applyAlignment="1">
      <alignment horizontal="center" vertical="center"/>
    </xf>
    <xf numFmtId="0" fontId="24" fillId="2" borderId="0" xfId="0" applyFont="1" applyFill="1" applyAlignment="1">
      <alignment horizontal="center" vertical="center"/>
    </xf>
    <xf numFmtId="14" fontId="24" fillId="2" borderId="0" xfId="0" applyNumberFormat="1" applyFont="1" applyFill="1" applyAlignment="1">
      <alignment horizontal="center" vertical="center"/>
    </xf>
    <xf numFmtId="0" fontId="5" fillId="0" borderId="0" xfId="0" applyFont="1" applyAlignment="1">
      <alignment horizontal="center"/>
    </xf>
    <xf numFmtId="0" fontId="29" fillId="0" borderId="0" xfId="0" applyFont="1" applyAlignment="1">
      <alignment horizontal="center"/>
    </xf>
    <xf numFmtId="0" fontId="19" fillId="0" borderId="0" xfId="0" applyFont="1" applyAlignment="1">
      <alignment horizontal="center"/>
    </xf>
    <xf numFmtId="14" fontId="7" fillId="0" borderId="0" xfId="0" applyNumberFormat="1" applyFont="1" applyAlignment="1">
      <alignment horizontal="center"/>
    </xf>
    <xf numFmtId="0" fontId="34" fillId="0" borderId="0" xfId="0" applyFont="1" applyAlignment="1">
      <alignment horizontal="center"/>
    </xf>
    <xf numFmtId="0" fontId="30" fillId="0" borderId="0" xfId="0" applyFont="1" applyAlignment="1">
      <alignment horizontal="center"/>
    </xf>
    <xf numFmtId="0" fontId="32" fillId="0" borderId="0" xfId="0" applyFont="1" applyAlignment="1">
      <alignment horizontal="center"/>
    </xf>
    <xf numFmtId="0" fontId="41" fillId="0" borderId="0" xfId="0" applyFont="1" applyAlignment="1">
      <alignment horizontal="center"/>
    </xf>
    <xf numFmtId="0" fontId="35" fillId="0" borderId="0" xfId="0" applyFont="1" applyAlignment="1">
      <alignment horizontal="center"/>
    </xf>
    <xf numFmtId="1" fontId="32" fillId="0" borderId="9" xfId="0" applyNumberFormat="1" applyFont="1" applyBorder="1" applyAlignment="1">
      <alignment horizontal="center" vertical="center"/>
    </xf>
    <xf numFmtId="0" fontId="32" fillId="0" borderId="1" xfId="0" applyFont="1" applyBorder="1" applyAlignment="1">
      <alignment horizontal="center" vertical="center"/>
    </xf>
    <xf numFmtId="1" fontId="32" fillId="0" borderId="11" xfId="0" applyNumberFormat="1" applyFont="1" applyBorder="1" applyAlignment="1">
      <alignment horizontal="center" vertical="center"/>
    </xf>
    <xf numFmtId="0" fontId="32" fillId="0" borderId="13" xfId="0" applyFont="1" applyBorder="1" applyAlignment="1">
      <alignment horizontal="center" vertical="center"/>
    </xf>
    <xf numFmtId="1" fontId="32" fillId="2" borderId="9" xfId="0" applyNumberFormat="1" applyFont="1" applyFill="1" applyBorder="1" applyAlignment="1">
      <alignment horizontal="center" vertical="center"/>
    </xf>
    <xf numFmtId="1" fontId="32" fillId="2" borderId="1" xfId="0" applyNumberFormat="1" applyFont="1" applyFill="1" applyBorder="1" applyAlignment="1">
      <alignment horizontal="center" vertical="center"/>
    </xf>
    <xf numFmtId="1" fontId="32" fillId="2" borderId="11" xfId="0" applyNumberFormat="1" applyFont="1" applyFill="1" applyBorder="1" applyAlignment="1">
      <alignment horizontal="center" vertical="center"/>
    </xf>
    <xf numFmtId="1" fontId="32" fillId="2" borderId="13" xfId="0" applyNumberFormat="1" applyFont="1" applyFill="1" applyBorder="1" applyAlignment="1">
      <alignment horizontal="center" vertical="center"/>
    </xf>
    <xf numFmtId="0" fontId="30" fillId="0" borderId="0" xfId="0" applyFont="1" applyAlignment="1">
      <alignment horizontal="center" vertical="center"/>
    </xf>
    <xf numFmtId="0" fontId="23" fillId="0" borderId="0" xfId="0" applyFont="1" applyAlignment="1">
      <alignment horizontal="left" vertical="center" wrapText="1"/>
    </xf>
    <xf numFmtId="0" fontId="36" fillId="0" borderId="0" xfId="0" applyFont="1" applyAlignment="1">
      <alignment horizontal="left" vertical="center"/>
    </xf>
    <xf numFmtId="0" fontId="36" fillId="0" borderId="0" xfId="0" applyFont="1" applyAlignment="1">
      <alignment horizontal="left" vertical="center" wrapText="1"/>
    </xf>
    <xf numFmtId="0" fontId="23" fillId="0" borderId="0" xfId="0" applyFont="1" applyAlignment="1">
      <alignment horizontal="left" vertical="top" wrapText="1"/>
    </xf>
    <xf numFmtId="0" fontId="44" fillId="0" borderId="0" xfId="0" applyFont="1" applyAlignment="1">
      <alignment horizontal="left" vertical="top" wrapText="1"/>
    </xf>
    <xf numFmtId="0" fontId="36" fillId="0" borderId="0" xfId="0" applyFont="1" applyAlignment="1">
      <alignment horizontal="center" vertical="center"/>
    </xf>
    <xf numFmtId="0" fontId="23" fillId="0" borderId="0" xfId="0" applyFont="1" applyAlignment="1">
      <alignment horizontal="left" vertical="center"/>
    </xf>
    <xf numFmtId="0" fontId="38" fillId="0" borderId="10" xfId="0" applyFont="1" applyBorder="1" applyAlignment="1">
      <alignment horizontal="center" wrapText="1"/>
    </xf>
    <xf numFmtId="0" fontId="38" fillId="0" borderId="11" xfId="0" applyFont="1" applyBorder="1" applyAlignment="1">
      <alignment horizontal="center" wrapText="1"/>
    </xf>
    <xf numFmtId="0" fontId="38" fillId="0" borderId="12" xfId="0" applyFont="1" applyBorder="1" applyAlignment="1">
      <alignment horizontal="center" wrapText="1"/>
    </xf>
    <xf numFmtId="0" fontId="38" fillId="0" borderId="13" xfId="0" applyFont="1" applyBorder="1" applyAlignment="1">
      <alignment horizontal="center" wrapText="1"/>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 xfId="0" applyFont="1" applyBorder="1" applyAlignment="1">
      <alignment horizontal="center" vertical="center"/>
    </xf>
    <xf numFmtId="0" fontId="38" fillId="0" borderId="13" xfId="0" applyFont="1" applyBorder="1" applyAlignment="1">
      <alignment horizontal="center" vertical="center"/>
    </xf>
    <xf numFmtId="0" fontId="39" fillId="0" borderId="20" xfId="0" applyFont="1" applyBorder="1" applyAlignment="1">
      <alignment horizontal="center" vertical="center"/>
    </xf>
    <xf numFmtId="0" fontId="39" fillId="0" borderId="2" xfId="0" applyFont="1" applyBorder="1" applyAlignment="1">
      <alignment horizontal="center" vertical="center"/>
    </xf>
    <xf numFmtId="0" fontId="39" fillId="0" borderId="16" xfId="0" applyFont="1" applyBorder="1" applyAlignment="1">
      <alignment horizontal="center" vertical="center"/>
    </xf>
    <xf numFmtId="0" fontId="36" fillId="0" borderId="1" xfId="0" applyFont="1" applyBorder="1" applyAlignment="1">
      <alignment horizontal="left"/>
    </xf>
    <xf numFmtId="0" fontId="40" fillId="0" borderId="20" xfId="0" applyFont="1" applyBorder="1" applyAlignment="1">
      <alignment horizontal="center"/>
    </xf>
    <xf numFmtId="0" fontId="40" fillId="0" borderId="2" xfId="0" applyFont="1" applyBorder="1" applyAlignment="1">
      <alignment horizontal="center"/>
    </xf>
    <xf numFmtId="0" fontId="33" fillId="0" borderId="16" xfId="0" applyFont="1" applyBorder="1" applyAlignment="1">
      <alignment horizontal="right"/>
    </xf>
    <xf numFmtId="0" fontId="37" fillId="0" borderId="4" xfId="0" applyFont="1" applyBorder="1" applyAlignment="1">
      <alignment horizontal="center" vertical="center" wrapText="1"/>
    </xf>
  </cellXfs>
  <cellStyles count="9">
    <cellStyle name="Hipervínculo" xfId="2" builtinId="8"/>
    <cellStyle name="Millares" xfId="1" builtinId="3"/>
    <cellStyle name="Millares [0]" xfId="4" builtinId="6"/>
    <cellStyle name="Millares 2" xfId="7" xr:uid="{40735CB8-9BE2-47F7-94A2-7CF24FB877C9}"/>
    <cellStyle name="Millares 3" xfId="5" xr:uid="{7AFA1E84-0C81-4931-8B4D-B0D76978369F}"/>
    <cellStyle name="Normal" xfId="0" builtinId="0"/>
    <cellStyle name="Normal 2" xfId="6" xr:uid="{34548478-31B5-45DC-AC74-C09A6EBAC288}"/>
    <cellStyle name="Porcentaje" xfId="3" builtinId="5"/>
    <cellStyle name="Porcentaje 2" xfId="8" xr:uid="{518E0EC6-A2A6-40F0-B27D-6BD6EC2F89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313765</xdr:colOff>
      <xdr:row>0</xdr:row>
      <xdr:rowOff>112059</xdr:rowOff>
    </xdr:from>
    <xdr:to>
      <xdr:col>4</xdr:col>
      <xdr:colOff>283845</xdr:colOff>
      <xdr:row>3</xdr:row>
      <xdr:rowOff>54349</xdr:rowOff>
    </xdr:to>
    <xdr:pic>
      <xdr:nvPicPr>
        <xdr:cNvPr id="3" name="Imagen 2" descr="Logotipo, nombre de la empresa&#10;&#10;Descripción generada automáticamente">
          <a:extLst>
            <a:ext uri="{FF2B5EF4-FFF2-40B4-BE49-F238E27FC236}">
              <a16:creationId xmlns:a16="http://schemas.microsoft.com/office/drawing/2014/main" id="{471EAC95-4865-422C-BDC3-BC685305C83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687" t="31374" r="14951" b="34287"/>
        <a:stretch/>
      </xdr:blipFill>
      <xdr:spPr>
        <a:xfrm>
          <a:off x="313765" y="112059"/>
          <a:ext cx="3141345"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802821</xdr:colOff>
      <xdr:row>4</xdr:row>
      <xdr:rowOff>81643</xdr:rowOff>
    </xdr:from>
    <xdr:ext cx="5246501" cy="937629"/>
    <xdr:sp macro="" textlink="">
      <xdr:nvSpPr>
        <xdr:cNvPr id="2" name="Rectángulo 1">
          <a:extLst>
            <a:ext uri="{FF2B5EF4-FFF2-40B4-BE49-F238E27FC236}">
              <a16:creationId xmlns:a16="http://schemas.microsoft.com/office/drawing/2014/main" id="{C42192FF-64C9-46E5-98FC-02A782A82D7D}"/>
            </a:ext>
          </a:extLst>
        </xdr:cNvPr>
        <xdr:cNvSpPr/>
      </xdr:nvSpPr>
      <xdr:spPr>
        <a:xfrm>
          <a:off x="7225392" y="1428750"/>
          <a:ext cx="5246501" cy="937629"/>
        </a:xfrm>
        <a:prstGeom prst="rect">
          <a:avLst/>
        </a:prstGeom>
        <a:noFill/>
      </xdr:spPr>
      <xdr:txBody>
        <a:bodyPr wrap="none" lIns="91440" tIns="45720" rIns="91440" bIns="45720">
          <a:spAutoFit/>
        </a:bodyPr>
        <a:lstStyle/>
        <a:p>
          <a:pPr algn="ctr"/>
          <a:r>
            <a:rPr lang="es-ES" sz="5400" b="0" cap="none" spc="0">
              <a:ln w="0"/>
              <a:solidFill>
                <a:schemeClr val="tx1"/>
              </a:solidFill>
              <a:effectLst>
                <a:outerShdw blurRad="38100" dist="19050" dir="2700000" algn="tl" rotWithShape="0">
                  <a:schemeClr val="dk1">
                    <a:alpha val="40000"/>
                  </a:schemeClr>
                </a:outerShdw>
              </a:effectLst>
            </a:rPr>
            <a:t>SIN</a:t>
          </a:r>
          <a:r>
            <a:rPr lang="es-ES" sz="5400" b="0" cap="none" spc="0" baseline="0">
              <a:ln w="0"/>
              <a:solidFill>
                <a:schemeClr val="tx1"/>
              </a:solidFill>
              <a:effectLst>
                <a:outerShdw blurRad="38100" dist="19050" dir="2700000" algn="tl" rotWithShape="0">
                  <a:schemeClr val="dk1">
                    <a:alpha val="40000"/>
                  </a:schemeClr>
                </a:outerShdw>
              </a:effectLst>
            </a:rPr>
            <a:t> MOVIMIENTO</a:t>
          </a:r>
          <a:endParaRPr lang="es-E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showGridLines="0" tabSelected="1" topLeftCell="A5" zoomScale="130" zoomScaleNormal="130" workbookViewId="0">
      <selection activeCell="C27" sqref="C27"/>
    </sheetView>
  </sheetViews>
  <sheetFormatPr baseColWidth="10" defaultRowHeight="15" x14ac:dyDescent="0.25"/>
  <cols>
    <col min="3" max="3" width="13.28515625" customWidth="1"/>
    <col min="5" max="5" width="19.140625" customWidth="1"/>
    <col min="7" max="7" width="12.85546875" customWidth="1"/>
    <col min="8" max="8" width="12.140625" customWidth="1"/>
    <col min="9" max="9" width="12.5703125" customWidth="1"/>
    <col min="10" max="10" width="19.42578125" bestFit="1" customWidth="1"/>
    <col min="11" max="11" width="11" customWidth="1"/>
    <col min="12" max="12" width="10.85546875" customWidth="1"/>
    <col min="13" max="13" width="25.28515625" hidden="1" customWidth="1"/>
    <col min="14" max="14" width="10.85546875" hidden="1" customWidth="1"/>
    <col min="15" max="15" width="5.140625" hidden="1" customWidth="1"/>
    <col min="16" max="16" width="11.42578125" customWidth="1"/>
    <col min="261" max="261" width="33.28515625" bestFit="1" customWidth="1"/>
    <col min="265" max="265" width="8.5703125" customWidth="1"/>
    <col min="266" max="266" width="19.42578125" bestFit="1" customWidth="1"/>
    <col min="269" max="269" width="17.85546875" bestFit="1" customWidth="1"/>
    <col min="270" max="270" width="18" bestFit="1" customWidth="1"/>
    <col min="517" max="517" width="33.28515625" bestFit="1" customWidth="1"/>
    <col min="521" max="521" width="8.5703125" customWidth="1"/>
    <col min="522" max="522" width="19.42578125" bestFit="1" customWidth="1"/>
    <col min="525" max="525" width="17.85546875" bestFit="1" customWidth="1"/>
    <col min="526" max="526" width="18" bestFit="1" customWidth="1"/>
    <col min="773" max="773" width="33.28515625" bestFit="1" customWidth="1"/>
    <col min="777" max="777" width="8.5703125" customWidth="1"/>
    <col min="778" max="778" width="19.42578125" bestFit="1" customWidth="1"/>
    <col min="781" max="781" width="17.85546875" bestFit="1" customWidth="1"/>
    <col min="782" max="782" width="18" bestFit="1" customWidth="1"/>
    <col min="1029" max="1029" width="33.28515625" bestFit="1" customWidth="1"/>
    <col min="1033" max="1033" width="8.5703125" customWidth="1"/>
    <col min="1034" max="1034" width="19.42578125" bestFit="1" customWidth="1"/>
    <col min="1037" max="1037" width="17.85546875" bestFit="1" customWidth="1"/>
    <col min="1038" max="1038" width="18" bestFit="1" customWidth="1"/>
    <col min="1285" max="1285" width="33.28515625" bestFit="1" customWidth="1"/>
    <col min="1289" max="1289" width="8.5703125" customWidth="1"/>
    <col min="1290" max="1290" width="19.42578125" bestFit="1" customWidth="1"/>
    <col min="1293" max="1293" width="17.85546875" bestFit="1" customWidth="1"/>
    <col min="1294" max="1294" width="18" bestFit="1" customWidth="1"/>
    <col min="1541" max="1541" width="33.28515625" bestFit="1" customWidth="1"/>
    <col min="1545" max="1545" width="8.5703125" customWidth="1"/>
    <col min="1546" max="1546" width="19.42578125" bestFit="1" customWidth="1"/>
    <col min="1549" max="1549" width="17.85546875" bestFit="1" customWidth="1"/>
    <col min="1550" max="1550" width="18" bestFit="1" customWidth="1"/>
    <col min="1797" max="1797" width="33.28515625" bestFit="1" customWidth="1"/>
    <col min="1801" max="1801" width="8.5703125" customWidth="1"/>
    <col min="1802" max="1802" width="19.42578125" bestFit="1" customWidth="1"/>
    <col min="1805" max="1805" width="17.85546875" bestFit="1" customWidth="1"/>
    <col min="1806" max="1806" width="18" bestFit="1" customWidth="1"/>
    <col min="2053" max="2053" width="33.28515625" bestFit="1" customWidth="1"/>
    <col min="2057" max="2057" width="8.5703125" customWidth="1"/>
    <col min="2058" max="2058" width="19.42578125" bestFit="1" customWidth="1"/>
    <col min="2061" max="2061" width="17.85546875" bestFit="1" customWidth="1"/>
    <col min="2062" max="2062" width="18" bestFit="1" customWidth="1"/>
    <col min="2309" max="2309" width="33.28515625" bestFit="1" customWidth="1"/>
    <col min="2313" max="2313" width="8.5703125" customWidth="1"/>
    <col min="2314" max="2314" width="19.42578125" bestFit="1" customWidth="1"/>
    <col min="2317" max="2317" width="17.85546875" bestFit="1" customWidth="1"/>
    <col min="2318" max="2318" width="18" bestFit="1" customWidth="1"/>
    <col min="2565" max="2565" width="33.28515625" bestFit="1" customWidth="1"/>
    <col min="2569" max="2569" width="8.5703125" customWidth="1"/>
    <col min="2570" max="2570" width="19.42578125" bestFit="1" customWidth="1"/>
    <col min="2573" max="2573" width="17.85546875" bestFit="1" customWidth="1"/>
    <col min="2574" max="2574" width="18" bestFit="1" customWidth="1"/>
    <col min="2821" max="2821" width="33.28515625" bestFit="1" customWidth="1"/>
    <col min="2825" max="2825" width="8.5703125" customWidth="1"/>
    <col min="2826" max="2826" width="19.42578125" bestFit="1" customWidth="1"/>
    <col min="2829" max="2829" width="17.85546875" bestFit="1" customWidth="1"/>
    <col min="2830" max="2830" width="18" bestFit="1" customWidth="1"/>
    <col min="3077" max="3077" width="33.28515625" bestFit="1" customWidth="1"/>
    <col min="3081" max="3081" width="8.5703125" customWidth="1"/>
    <col min="3082" max="3082" width="19.42578125" bestFit="1" customWidth="1"/>
    <col min="3085" max="3085" width="17.85546875" bestFit="1" customWidth="1"/>
    <col min="3086" max="3086" width="18" bestFit="1" customWidth="1"/>
    <col min="3333" max="3333" width="33.28515625" bestFit="1" customWidth="1"/>
    <col min="3337" max="3337" width="8.5703125" customWidth="1"/>
    <col min="3338" max="3338" width="19.42578125" bestFit="1" customWidth="1"/>
    <col min="3341" max="3341" width="17.85546875" bestFit="1" customWidth="1"/>
    <col min="3342" max="3342" width="18" bestFit="1" customWidth="1"/>
    <col min="3589" max="3589" width="33.28515625" bestFit="1" customWidth="1"/>
    <col min="3593" max="3593" width="8.5703125" customWidth="1"/>
    <col min="3594" max="3594" width="19.42578125" bestFit="1" customWidth="1"/>
    <col min="3597" max="3597" width="17.85546875" bestFit="1" customWidth="1"/>
    <col min="3598" max="3598" width="18" bestFit="1" customWidth="1"/>
    <col min="3845" max="3845" width="33.28515625" bestFit="1" customWidth="1"/>
    <col min="3849" max="3849" width="8.5703125" customWidth="1"/>
    <col min="3850" max="3850" width="19.42578125" bestFit="1" customWidth="1"/>
    <col min="3853" max="3853" width="17.85546875" bestFit="1" customWidth="1"/>
    <col min="3854" max="3854" width="18" bestFit="1" customWidth="1"/>
    <col min="4101" max="4101" width="33.28515625" bestFit="1" customWidth="1"/>
    <col min="4105" max="4105" width="8.5703125" customWidth="1"/>
    <col min="4106" max="4106" width="19.42578125" bestFit="1" customWidth="1"/>
    <col min="4109" max="4109" width="17.85546875" bestFit="1" customWidth="1"/>
    <col min="4110" max="4110" width="18" bestFit="1" customWidth="1"/>
    <col min="4357" max="4357" width="33.28515625" bestFit="1" customWidth="1"/>
    <col min="4361" max="4361" width="8.5703125" customWidth="1"/>
    <col min="4362" max="4362" width="19.42578125" bestFit="1" customWidth="1"/>
    <col min="4365" max="4365" width="17.85546875" bestFit="1" customWidth="1"/>
    <col min="4366" max="4366" width="18" bestFit="1" customWidth="1"/>
    <col min="4613" max="4613" width="33.28515625" bestFit="1" customWidth="1"/>
    <col min="4617" max="4617" width="8.5703125" customWidth="1"/>
    <col min="4618" max="4618" width="19.42578125" bestFit="1" customWidth="1"/>
    <col min="4621" max="4621" width="17.85546875" bestFit="1" customWidth="1"/>
    <col min="4622" max="4622" width="18" bestFit="1" customWidth="1"/>
    <col min="4869" max="4869" width="33.28515625" bestFit="1" customWidth="1"/>
    <col min="4873" max="4873" width="8.5703125" customWidth="1"/>
    <col min="4874" max="4874" width="19.42578125" bestFit="1" customWidth="1"/>
    <col min="4877" max="4877" width="17.85546875" bestFit="1" customWidth="1"/>
    <col min="4878" max="4878" width="18" bestFit="1" customWidth="1"/>
    <col min="5125" max="5125" width="33.28515625" bestFit="1" customWidth="1"/>
    <col min="5129" max="5129" width="8.5703125" customWidth="1"/>
    <col min="5130" max="5130" width="19.42578125" bestFit="1" customWidth="1"/>
    <col min="5133" max="5133" width="17.85546875" bestFit="1" customWidth="1"/>
    <col min="5134" max="5134" width="18" bestFit="1" customWidth="1"/>
    <col min="5381" max="5381" width="33.28515625" bestFit="1" customWidth="1"/>
    <col min="5385" max="5385" width="8.5703125" customWidth="1"/>
    <col min="5386" max="5386" width="19.42578125" bestFit="1" customWidth="1"/>
    <col min="5389" max="5389" width="17.85546875" bestFit="1" customWidth="1"/>
    <col min="5390" max="5390" width="18" bestFit="1" customWidth="1"/>
    <col min="5637" max="5637" width="33.28515625" bestFit="1" customWidth="1"/>
    <col min="5641" max="5641" width="8.5703125" customWidth="1"/>
    <col min="5642" max="5642" width="19.42578125" bestFit="1" customWidth="1"/>
    <col min="5645" max="5645" width="17.85546875" bestFit="1" customWidth="1"/>
    <col min="5646" max="5646" width="18" bestFit="1" customWidth="1"/>
    <col min="5893" max="5893" width="33.28515625" bestFit="1" customWidth="1"/>
    <col min="5897" max="5897" width="8.5703125" customWidth="1"/>
    <col min="5898" max="5898" width="19.42578125" bestFit="1" customWidth="1"/>
    <col min="5901" max="5901" width="17.85546875" bestFit="1" customWidth="1"/>
    <col min="5902" max="5902" width="18" bestFit="1" customWidth="1"/>
    <col min="6149" max="6149" width="33.28515625" bestFit="1" customWidth="1"/>
    <col min="6153" max="6153" width="8.5703125" customWidth="1"/>
    <col min="6154" max="6154" width="19.42578125" bestFit="1" customWidth="1"/>
    <col min="6157" max="6157" width="17.85546875" bestFit="1" customWidth="1"/>
    <col min="6158" max="6158" width="18" bestFit="1" customWidth="1"/>
    <col min="6405" max="6405" width="33.28515625" bestFit="1" customWidth="1"/>
    <col min="6409" max="6409" width="8.5703125" customWidth="1"/>
    <col min="6410" max="6410" width="19.42578125" bestFit="1" customWidth="1"/>
    <col min="6413" max="6413" width="17.85546875" bestFit="1" customWidth="1"/>
    <col min="6414" max="6414" width="18" bestFit="1" customWidth="1"/>
    <col min="6661" max="6661" width="33.28515625" bestFit="1" customWidth="1"/>
    <col min="6665" max="6665" width="8.5703125" customWidth="1"/>
    <col min="6666" max="6666" width="19.42578125" bestFit="1" customWidth="1"/>
    <col min="6669" max="6669" width="17.85546875" bestFit="1" customWidth="1"/>
    <col min="6670" max="6670" width="18" bestFit="1" customWidth="1"/>
    <col min="6917" max="6917" width="33.28515625" bestFit="1" customWidth="1"/>
    <col min="6921" max="6921" width="8.5703125" customWidth="1"/>
    <col min="6922" max="6922" width="19.42578125" bestFit="1" customWidth="1"/>
    <col min="6925" max="6925" width="17.85546875" bestFit="1" customWidth="1"/>
    <col min="6926" max="6926" width="18" bestFit="1" customWidth="1"/>
    <col min="7173" max="7173" width="33.28515625" bestFit="1" customWidth="1"/>
    <col min="7177" max="7177" width="8.5703125" customWidth="1"/>
    <col min="7178" max="7178" width="19.42578125" bestFit="1" customWidth="1"/>
    <col min="7181" max="7181" width="17.85546875" bestFit="1" customWidth="1"/>
    <col min="7182" max="7182" width="18" bestFit="1" customWidth="1"/>
    <col min="7429" max="7429" width="33.28515625" bestFit="1" customWidth="1"/>
    <col min="7433" max="7433" width="8.5703125" customWidth="1"/>
    <col min="7434" max="7434" width="19.42578125" bestFit="1" customWidth="1"/>
    <col min="7437" max="7437" width="17.85546875" bestFit="1" customWidth="1"/>
    <col min="7438" max="7438" width="18" bestFit="1" customWidth="1"/>
    <col min="7685" max="7685" width="33.28515625" bestFit="1" customWidth="1"/>
    <col min="7689" max="7689" width="8.5703125" customWidth="1"/>
    <col min="7690" max="7690" width="19.42578125" bestFit="1" customWidth="1"/>
    <col min="7693" max="7693" width="17.85546875" bestFit="1" customWidth="1"/>
    <col min="7694" max="7694" width="18" bestFit="1" customWidth="1"/>
    <col min="7941" max="7941" width="33.28515625" bestFit="1" customWidth="1"/>
    <col min="7945" max="7945" width="8.5703125" customWidth="1"/>
    <col min="7946" max="7946" width="19.42578125" bestFit="1" customWidth="1"/>
    <col min="7949" max="7949" width="17.85546875" bestFit="1" customWidth="1"/>
    <col min="7950" max="7950" width="18" bestFit="1" customWidth="1"/>
    <col min="8197" max="8197" width="33.28515625" bestFit="1" customWidth="1"/>
    <col min="8201" max="8201" width="8.5703125" customWidth="1"/>
    <col min="8202" max="8202" width="19.42578125" bestFit="1" customWidth="1"/>
    <col min="8205" max="8205" width="17.85546875" bestFit="1" customWidth="1"/>
    <col min="8206" max="8206" width="18" bestFit="1" customWidth="1"/>
    <col min="8453" max="8453" width="33.28515625" bestFit="1" customWidth="1"/>
    <col min="8457" max="8457" width="8.5703125" customWidth="1"/>
    <col min="8458" max="8458" width="19.42578125" bestFit="1" customWidth="1"/>
    <col min="8461" max="8461" width="17.85546875" bestFit="1" customWidth="1"/>
    <col min="8462" max="8462" width="18" bestFit="1" customWidth="1"/>
    <col min="8709" max="8709" width="33.28515625" bestFit="1" customWidth="1"/>
    <col min="8713" max="8713" width="8.5703125" customWidth="1"/>
    <col min="8714" max="8714" width="19.42578125" bestFit="1" customWidth="1"/>
    <col min="8717" max="8717" width="17.85546875" bestFit="1" customWidth="1"/>
    <col min="8718" max="8718" width="18" bestFit="1" customWidth="1"/>
    <col min="8965" max="8965" width="33.28515625" bestFit="1" customWidth="1"/>
    <col min="8969" max="8969" width="8.5703125" customWidth="1"/>
    <col min="8970" max="8970" width="19.42578125" bestFit="1" customWidth="1"/>
    <col min="8973" max="8973" width="17.85546875" bestFit="1" customWidth="1"/>
    <col min="8974" max="8974" width="18" bestFit="1" customWidth="1"/>
    <col min="9221" max="9221" width="33.28515625" bestFit="1" customWidth="1"/>
    <col min="9225" max="9225" width="8.5703125" customWidth="1"/>
    <col min="9226" max="9226" width="19.42578125" bestFit="1" customWidth="1"/>
    <col min="9229" max="9229" width="17.85546875" bestFit="1" customWidth="1"/>
    <col min="9230" max="9230" width="18" bestFit="1" customWidth="1"/>
    <col min="9477" max="9477" width="33.28515625" bestFit="1" customWidth="1"/>
    <col min="9481" max="9481" width="8.5703125" customWidth="1"/>
    <col min="9482" max="9482" width="19.42578125" bestFit="1" customWidth="1"/>
    <col min="9485" max="9485" width="17.85546875" bestFit="1" customWidth="1"/>
    <col min="9486" max="9486" width="18" bestFit="1" customWidth="1"/>
    <col min="9733" max="9733" width="33.28515625" bestFit="1" customWidth="1"/>
    <col min="9737" max="9737" width="8.5703125" customWidth="1"/>
    <col min="9738" max="9738" width="19.42578125" bestFit="1" customWidth="1"/>
    <col min="9741" max="9741" width="17.85546875" bestFit="1" customWidth="1"/>
    <col min="9742" max="9742" width="18" bestFit="1" customWidth="1"/>
    <col min="9989" max="9989" width="33.28515625" bestFit="1" customWidth="1"/>
    <col min="9993" max="9993" width="8.5703125" customWidth="1"/>
    <col min="9994" max="9994" width="19.42578125" bestFit="1" customWidth="1"/>
    <col min="9997" max="9997" width="17.85546875" bestFit="1" customWidth="1"/>
    <col min="9998" max="9998" width="18" bestFit="1" customWidth="1"/>
    <col min="10245" max="10245" width="33.28515625" bestFit="1" customWidth="1"/>
    <col min="10249" max="10249" width="8.5703125" customWidth="1"/>
    <col min="10250" max="10250" width="19.42578125" bestFit="1" customWidth="1"/>
    <col min="10253" max="10253" width="17.85546875" bestFit="1" customWidth="1"/>
    <col min="10254" max="10254" width="18" bestFit="1" customWidth="1"/>
    <col min="10501" max="10501" width="33.28515625" bestFit="1" customWidth="1"/>
    <col min="10505" max="10505" width="8.5703125" customWidth="1"/>
    <col min="10506" max="10506" width="19.42578125" bestFit="1" customWidth="1"/>
    <col min="10509" max="10509" width="17.85546875" bestFit="1" customWidth="1"/>
    <col min="10510" max="10510" width="18" bestFit="1" customWidth="1"/>
    <col min="10757" max="10757" width="33.28515625" bestFit="1" customWidth="1"/>
    <col min="10761" max="10761" width="8.5703125" customWidth="1"/>
    <col min="10762" max="10762" width="19.42578125" bestFit="1" customWidth="1"/>
    <col min="10765" max="10765" width="17.85546875" bestFit="1" customWidth="1"/>
    <col min="10766" max="10766" width="18" bestFit="1" customWidth="1"/>
    <col min="11013" max="11013" width="33.28515625" bestFit="1" customWidth="1"/>
    <col min="11017" max="11017" width="8.5703125" customWidth="1"/>
    <col min="11018" max="11018" width="19.42578125" bestFit="1" customWidth="1"/>
    <col min="11021" max="11021" width="17.85546875" bestFit="1" customWidth="1"/>
    <col min="11022" max="11022" width="18" bestFit="1" customWidth="1"/>
    <col min="11269" max="11269" width="33.28515625" bestFit="1" customWidth="1"/>
    <col min="11273" max="11273" width="8.5703125" customWidth="1"/>
    <col min="11274" max="11274" width="19.42578125" bestFit="1" customWidth="1"/>
    <col min="11277" max="11277" width="17.85546875" bestFit="1" customWidth="1"/>
    <col min="11278" max="11278" width="18" bestFit="1" customWidth="1"/>
    <col min="11525" max="11525" width="33.28515625" bestFit="1" customWidth="1"/>
    <col min="11529" max="11529" width="8.5703125" customWidth="1"/>
    <col min="11530" max="11530" width="19.42578125" bestFit="1" customWidth="1"/>
    <col min="11533" max="11533" width="17.85546875" bestFit="1" customWidth="1"/>
    <col min="11534" max="11534" width="18" bestFit="1" customWidth="1"/>
    <col min="11781" max="11781" width="33.28515625" bestFit="1" customWidth="1"/>
    <col min="11785" max="11785" width="8.5703125" customWidth="1"/>
    <col min="11786" max="11786" width="19.42578125" bestFit="1" customWidth="1"/>
    <col min="11789" max="11789" width="17.85546875" bestFit="1" customWidth="1"/>
    <col min="11790" max="11790" width="18" bestFit="1" customWidth="1"/>
    <col min="12037" max="12037" width="33.28515625" bestFit="1" customWidth="1"/>
    <col min="12041" max="12041" width="8.5703125" customWidth="1"/>
    <col min="12042" max="12042" width="19.42578125" bestFit="1" customWidth="1"/>
    <col min="12045" max="12045" width="17.85546875" bestFit="1" customWidth="1"/>
    <col min="12046" max="12046" width="18" bestFit="1" customWidth="1"/>
    <col min="12293" max="12293" width="33.28515625" bestFit="1" customWidth="1"/>
    <col min="12297" max="12297" width="8.5703125" customWidth="1"/>
    <col min="12298" max="12298" width="19.42578125" bestFit="1" customWidth="1"/>
    <col min="12301" max="12301" width="17.85546875" bestFit="1" customWidth="1"/>
    <col min="12302" max="12302" width="18" bestFit="1" customWidth="1"/>
    <col min="12549" max="12549" width="33.28515625" bestFit="1" customWidth="1"/>
    <col min="12553" max="12553" width="8.5703125" customWidth="1"/>
    <col min="12554" max="12554" width="19.42578125" bestFit="1" customWidth="1"/>
    <col min="12557" max="12557" width="17.85546875" bestFit="1" customWidth="1"/>
    <col min="12558" max="12558" width="18" bestFit="1" customWidth="1"/>
    <col min="12805" max="12805" width="33.28515625" bestFit="1" customWidth="1"/>
    <col min="12809" max="12809" width="8.5703125" customWidth="1"/>
    <col min="12810" max="12810" width="19.42578125" bestFit="1" customWidth="1"/>
    <col min="12813" max="12813" width="17.85546875" bestFit="1" customWidth="1"/>
    <col min="12814" max="12814" width="18" bestFit="1" customWidth="1"/>
    <col min="13061" max="13061" width="33.28515625" bestFit="1" customWidth="1"/>
    <col min="13065" max="13065" width="8.5703125" customWidth="1"/>
    <col min="13066" max="13066" width="19.42578125" bestFit="1" customWidth="1"/>
    <col min="13069" max="13069" width="17.85546875" bestFit="1" customWidth="1"/>
    <col min="13070" max="13070" width="18" bestFit="1" customWidth="1"/>
    <col min="13317" max="13317" width="33.28515625" bestFit="1" customWidth="1"/>
    <col min="13321" max="13321" width="8.5703125" customWidth="1"/>
    <col min="13322" max="13322" width="19.42578125" bestFit="1" customWidth="1"/>
    <col min="13325" max="13325" width="17.85546875" bestFit="1" customWidth="1"/>
    <col min="13326" max="13326" width="18" bestFit="1" customWidth="1"/>
    <col min="13573" max="13573" width="33.28515625" bestFit="1" customWidth="1"/>
    <col min="13577" max="13577" width="8.5703125" customWidth="1"/>
    <col min="13578" max="13578" width="19.42578125" bestFit="1" customWidth="1"/>
    <col min="13581" max="13581" width="17.85546875" bestFit="1" customWidth="1"/>
    <col min="13582" max="13582" width="18" bestFit="1" customWidth="1"/>
    <col min="13829" max="13829" width="33.28515625" bestFit="1" customWidth="1"/>
    <col min="13833" max="13833" width="8.5703125" customWidth="1"/>
    <col min="13834" max="13834" width="19.42578125" bestFit="1" customWidth="1"/>
    <col min="13837" max="13837" width="17.85546875" bestFit="1" customWidth="1"/>
    <col min="13838" max="13838" width="18" bestFit="1" customWidth="1"/>
    <col min="14085" max="14085" width="33.28515625" bestFit="1" customWidth="1"/>
    <col min="14089" max="14089" width="8.5703125" customWidth="1"/>
    <col min="14090" max="14090" width="19.42578125" bestFit="1" customWidth="1"/>
    <col min="14093" max="14093" width="17.85546875" bestFit="1" customWidth="1"/>
    <col min="14094" max="14094" width="18" bestFit="1" customWidth="1"/>
    <col min="14341" max="14341" width="33.28515625" bestFit="1" customWidth="1"/>
    <col min="14345" max="14345" width="8.5703125" customWidth="1"/>
    <col min="14346" max="14346" width="19.42578125" bestFit="1" customWidth="1"/>
    <col min="14349" max="14349" width="17.85546875" bestFit="1" customWidth="1"/>
    <col min="14350" max="14350" width="18" bestFit="1" customWidth="1"/>
    <col min="14597" max="14597" width="33.28515625" bestFit="1" customWidth="1"/>
    <col min="14601" max="14601" width="8.5703125" customWidth="1"/>
    <col min="14602" max="14602" width="19.42578125" bestFit="1" customWidth="1"/>
    <col min="14605" max="14605" width="17.85546875" bestFit="1" customWidth="1"/>
    <col min="14606" max="14606" width="18" bestFit="1" customWidth="1"/>
    <col min="14853" max="14853" width="33.28515625" bestFit="1" customWidth="1"/>
    <col min="14857" max="14857" width="8.5703125" customWidth="1"/>
    <col min="14858" max="14858" width="19.42578125" bestFit="1" customWidth="1"/>
    <col min="14861" max="14861" width="17.85546875" bestFit="1" customWidth="1"/>
    <col min="14862" max="14862" width="18" bestFit="1" customWidth="1"/>
    <col min="15109" max="15109" width="33.28515625" bestFit="1" customWidth="1"/>
    <col min="15113" max="15113" width="8.5703125" customWidth="1"/>
    <col min="15114" max="15114" width="19.42578125" bestFit="1" customWidth="1"/>
    <col min="15117" max="15117" width="17.85546875" bestFit="1" customWidth="1"/>
    <col min="15118" max="15118" width="18" bestFit="1" customWidth="1"/>
    <col min="15365" max="15365" width="33.28515625" bestFit="1" customWidth="1"/>
    <col min="15369" max="15369" width="8.5703125" customWidth="1"/>
    <col min="15370" max="15370" width="19.42578125" bestFit="1" customWidth="1"/>
    <col min="15373" max="15373" width="17.85546875" bestFit="1" customWidth="1"/>
    <col min="15374" max="15374" width="18" bestFit="1" customWidth="1"/>
    <col min="15621" max="15621" width="33.28515625" bestFit="1" customWidth="1"/>
    <col min="15625" max="15625" width="8.5703125" customWidth="1"/>
    <col min="15626" max="15626" width="19.42578125" bestFit="1" customWidth="1"/>
    <col min="15629" max="15629" width="17.85546875" bestFit="1" customWidth="1"/>
    <col min="15630" max="15630" width="18" bestFit="1" customWidth="1"/>
    <col min="15877" max="15877" width="33.28515625" bestFit="1" customWidth="1"/>
    <col min="15881" max="15881" width="8.5703125" customWidth="1"/>
    <col min="15882" max="15882" width="19.42578125" bestFit="1" customWidth="1"/>
    <col min="15885" max="15885" width="17.85546875" bestFit="1" customWidth="1"/>
    <col min="15886" max="15886" width="18" bestFit="1" customWidth="1"/>
    <col min="16133" max="16133" width="33.28515625" bestFit="1" customWidth="1"/>
    <col min="16137" max="16137" width="8.5703125" customWidth="1"/>
    <col min="16138" max="16138" width="19.42578125" bestFit="1" customWidth="1"/>
    <col min="16141" max="16141" width="17.85546875" bestFit="1" customWidth="1"/>
    <col min="16142" max="16142" width="18" bestFit="1" customWidth="1"/>
  </cols>
  <sheetData>
    <row r="1" spans="1:15" x14ac:dyDescent="0.25">
      <c r="A1" s="173"/>
      <c r="B1" s="173"/>
      <c r="C1" s="173"/>
      <c r="D1" s="173"/>
      <c r="E1" s="173"/>
      <c r="F1" s="173"/>
      <c r="G1" s="173"/>
      <c r="H1" s="173"/>
      <c r="I1" s="173"/>
      <c r="J1" s="173"/>
      <c r="K1" s="173"/>
      <c r="L1" s="173"/>
      <c r="M1" s="34" t="s">
        <v>53</v>
      </c>
      <c r="N1" s="35">
        <v>44562</v>
      </c>
    </row>
    <row r="2" spans="1:15" ht="23.25" x14ac:dyDescent="0.35">
      <c r="A2" s="174"/>
      <c r="B2" s="174"/>
      <c r="C2" s="174"/>
      <c r="D2" s="173"/>
      <c r="E2" s="173"/>
      <c r="F2" s="173"/>
      <c r="G2" s="173"/>
      <c r="H2" s="173"/>
      <c r="I2" s="171"/>
      <c r="J2" s="175"/>
      <c r="K2" s="171"/>
      <c r="L2" s="173"/>
      <c r="M2" s="34" t="s">
        <v>54</v>
      </c>
      <c r="N2" s="35">
        <v>44377</v>
      </c>
      <c r="O2" s="36">
        <v>2021</v>
      </c>
    </row>
    <row r="3" spans="1:15" ht="27" x14ac:dyDescent="0.5">
      <c r="A3" s="176"/>
      <c r="B3" s="176"/>
      <c r="C3" s="176"/>
      <c r="D3" s="177"/>
      <c r="E3" s="177"/>
      <c r="F3" s="177"/>
      <c r="G3" s="177"/>
      <c r="H3" s="177"/>
      <c r="I3" s="172"/>
      <c r="J3" s="178"/>
      <c r="K3" s="172"/>
      <c r="L3" s="173"/>
      <c r="M3" s="34" t="s">
        <v>55</v>
      </c>
      <c r="N3" s="35">
        <v>44742</v>
      </c>
      <c r="O3" s="36">
        <v>2022</v>
      </c>
    </row>
    <row r="4" spans="1:15" ht="34.5" x14ac:dyDescent="0.25">
      <c r="A4" s="244" t="s">
        <v>152</v>
      </c>
      <c r="B4" s="244"/>
      <c r="C4" s="244"/>
      <c r="D4" s="244"/>
      <c r="E4" s="244"/>
      <c r="F4" s="244"/>
      <c r="G4" s="244"/>
      <c r="H4" s="244"/>
      <c r="I4" s="244"/>
      <c r="J4" s="244"/>
      <c r="K4" s="244"/>
      <c r="L4" s="173"/>
    </row>
    <row r="5" spans="1:15" ht="41.25" x14ac:dyDescent="0.3">
      <c r="A5" s="177"/>
      <c r="B5" s="177"/>
      <c r="C5" s="244" t="s">
        <v>56</v>
      </c>
      <c r="D5" s="244"/>
      <c r="E5" s="244"/>
      <c r="F5" s="244"/>
      <c r="G5" s="244"/>
      <c r="H5" s="244"/>
      <c r="I5" s="244"/>
      <c r="J5" s="177"/>
      <c r="K5" s="177"/>
      <c r="L5" s="173"/>
    </row>
    <row r="6" spans="1:15" ht="27" x14ac:dyDescent="0.3">
      <c r="A6" s="177"/>
      <c r="B6" s="177"/>
      <c r="C6" s="245" t="s">
        <v>57</v>
      </c>
      <c r="D6" s="245"/>
      <c r="E6" s="245"/>
      <c r="F6" s="245"/>
      <c r="G6" s="245"/>
      <c r="H6" s="245"/>
      <c r="I6" s="245"/>
      <c r="J6" s="179"/>
      <c r="K6" s="177"/>
      <c r="L6" s="173"/>
    </row>
    <row r="7" spans="1:15" ht="27" x14ac:dyDescent="0.3">
      <c r="A7" s="177"/>
      <c r="B7" s="177"/>
      <c r="C7" s="246">
        <f>+N3</f>
        <v>44742</v>
      </c>
      <c r="D7" s="246"/>
      <c r="E7" s="246"/>
      <c r="F7" s="246"/>
      <c r="G7" s="246"/>
      <c r="H7" s="246"/>
      <c r="I7" s="246"/>
      <c r="J7" s="179"/>
      <c r="K7" s="177"/>
      <c r="L7" s="173"/>
    </row>
    <row r="8" spans="1:15" ht="16.5" x14ac:dyDescent="0.3">
      <c r="A8" s="177"/>
      <c r="B8" s="177"/>
      <c r="C8" s="180"/>
      <c r="D8" s="180"/>
      <c r="E8" s="180"/>
      <c r="F8" s="180"/>
      <c r="G8" s="180"/>
      <c r="H8" s="180"/>
      <c r="I8" s="179"/>
      <c r="J8" s="179"/>
      <c r="K8" s="177"/>
      <c r="L8" s="173"/>
    </row>
    <row r="9" spans="1:15" ht="16.5" x14ac:dyDescent="0.3">
      <c r="A9" s="177"/>
      <c r="B9" s="177"/>
      <c r="C9" s="180"/>
      <c r="D9" s="180"/>
      <c r="E9" s="180"/>
      <c r="F9" s="180"/>
      <c r="G9" s="180"/>
      <c r="H9" s="180"/>
      <c r="I9" s="179"/>
      <c r="J9" s="179"/>
      <c r="K9" s="177"/>
      <c r="L9" s="173"/>
    </row>
    <row r="10" spans="1:15" ht="23.25" x14ac:dyDescent="0.35">
      <c r="A10" s="52"/>
      <c r="B10" s="53"/>
      <c r="C10" s="54"/>
      <c r="D10" s="54"/>
      <c r="E10" s="55" t="s">
        <v>58</v>
      </c>
      <c r="F10" s="53"/>
      <c r="G10" s="53"/>
      <c r="H10" s="53"/>
      <c r="I10" s="53"/>
      <c r="J10" s="52"/>
      <c r="K10" s="52"/>
    </row>
    <row r="11" spans="1:15" ht="16.5" x14ac:dyDescent="0.3">
      <c r="A11" s="52"/>
      <c r="B11" s="53"/>
      <c r="C11" s="50" t="s">
        <v>61</v>
      </c>
      <c r="D11" s="53"/>
      <c r="E11" s="53"/>
      <c r="F11" s="53"/>
      <c r="G11" s="53"/>
      <c r="H11" s="50">
        <v>1</v>
      </c>
      <c r="I11" s="53"/>
      <c r="J11" s="52"/>
      <c r="K11" s="52"/>
    </row>
    <row r="12" spans="1:15" ht="16.5" x14ac:dyDescent="0.3">
      <c r="A12" s="52"/>
      <c r="B12" s="53"/>
      <c r="C12" s="50" t="s">
        <v>62</v>
      </c>
      <c r="D12" s="53"/>
      <c r="E12" s="53"/>
      <c r="F12" s="53"/>
      <c r="G12" s="53"/>
      <c r="H12" s="50">
        <v>2</v>
      </c>
      <c r="I12" s="53"/>
      <c r="J12" s="52"/>
      <c r="K12" s="52"/>
    </row>
    <row r="13" spans="1:15" ht="16.5" x14ac:dyDescent="0.3">
      <c r="A13" s="52"/>
      <c r="B13" s="53"/>
      <c r="C13" s="50" t="s">
        <v>63</v>
      </c>
      <c r="D13" s="53"/>
      <c r="E13" s="53"/>
      <c r="F13" s="53"/>
      <c r="G13" s="53"/>
      <c r="H13" s="50">
        <v>3</v>
      </c>
      <c r="I13" s="53"/>
      <c r="J13" s="52"/>
      <c r="K13" s="52"/>
    </row>
    <row r="14" spans="1:15" ht="16.5" x14ac:dyDescent="0.3">
      <c r="A14" s="52"/>
      <c r="B14" s="53"/>
      <c r="C14" s="50" t="s">
        <v>64</v>
      </c>
      <c r="D14" s="53"/>
      <c r="E14" s="53"/>
      <c r="F14" s="53"/>
      <c r="G14" s="53"/>
      <c r="H14" s="50">
        <v>4</v>
      </c>
      <c r="I14" s="53"/>
      <c r="J14" s="52"/>
      <c r="K14" s="52"/>
    </row>
    <row r="15" spans="1:15" ht="16.5" x14ac:dyDescent="0.3">
      <c r="A15" s="52"/>
      <c r="B15" s="53"/>
      <c r="C15" s="50" t="s">
        <v>129</v>
      </c>
      <c r="D15" s="53"/>
      <c r="E15" s="53"/>
      <c r="F15" s="53"/>
      <c r="G15" s="53"/>
      <c r="H15" s="50">
        <v>5</v>
      </c>
      <c r="I15" s="53"/>
      <c r="J15" s="52"/>
      <c r="K15" s="52"/>
    </row>
    <row r="16" spans="1:15" ht="16.5" x14ac:dyDescent="0.3">
      <c r="A16" s="52"/>
      <c r="B16" s="53"/>
      <c r="C16" s="50" t="s">
        <v>60</v>
      </c>
      <c r="D16" s="53"/>
      <c r="E16" s="53"/>
      <c r="F16" s="53"/>
      <c r="G16" s="53"/>
      <c r="H16" s="50">
        <v>6</v>
      </c>
      <c r="I16" s="53"/>
      <c r="J16" s="52"/>
      <c r="K16" s="52"/>
    </row>
    <row r="17" spans="1:11" ht="16.5" x14ac:dyDescent="0.3">
      <c r="A17" s="52"/>
      <c r="B17" s="53"/>
      <c r="C17" s="50"/>
      <c r="D17" s="53"/>
      <c r="E17" s="53"/>
      <c r="F17" s="53"/>
      <c r="G17" s="53"/>
      <c r="H17" s="50"/>
      <c r="I17" s="53"/>
      <c r="J17" s="56"/>
      <c r="K17" s="52"/>
    </row>
    <row r="18" spans="1:11" x14ac:dyDescent="0.25">
      <c r="B18" s="1"/>
      <c r="C18" s="42"/>
      <c r="D18" s="38"/>
      <c r="E18" s="38"/>
      <c r="F18" s="38"/>
      <c r="G18" s="38"/>
      <c r="H18" s="42"/>
      <c r="I18" s="1"/>
      <c r="J18" s="37"/>
    </row>
    <row r="19" spans="1:11" x14ac:dyDescent="0.25">
      <c r="B19" s="1"/>
      <c r="C19" s="42"/>
      <c r="D19" s="38"/>
      <c r="E19" s="38"/>
      <c r="F19" s="38"/>
      <c r="G19" s="38"/>
      <c r="H19" s="42"/>
      <c r="I19" s="1"/>
      <c r="J19" s="37"/>
    </row>
    <row r="20" spans="1:11" x14ac:dyDescent="0.25">
      <c r="B20" s="1"/>
      <c r="C20" s="42"/>
      <c r="D20" s="38"/>
      <c r="E20" s="38"/>
      <c r="F20" s="38"/>
      <c r="G20" s="38"/>
      <c r="H20" s="42"/>
      <c r="I20" s="1"/>
      <c r="J20" s="37"/>
    </row>
    <row r="21" spans="1:11" ht="24.75" customHeight="1" x14ac:dyDescent="0.25">
      <c r="B21" s="1"/>
      <c r="C21" s="42"/>
      <c r="D21" s="38"/>
      <c r="E21" s="38"/>
      <c r="F21" s="38"/>
      <c r="G21" s="38"/>
      <c r="H21" s="42"/>
      <c r="I21" s="1"/>
      <c r="J21" s="37"/>
    </row>
    <row r="22" spans="1:11" x14ac:dyDescent="0.25">
      <c r="B22" s="1"/>
      <c r="C22" s="42"/>
      <c r="D22" s="38"/>
      <c r="E22" s="38"/>
      <c r="F22" s="38"/>
      <c r="G22" s="38"/>
      <c r="H22" s="42"/>
      <c r="I22" s="1"/>
      <c r="J22" s="37"/>
    </row>
    <row r="23" spans="1:11" x14ac:dyDescent="0.25">
      <c r="B23" s="1"/>
      <c r="C23" s="42"/>
      <c r="D23" s="38"/>
      <c r="E23" s="38"/>
      <c r="F23" s="38"/>
      <c r="G23" s="38"/>
      <c r="H23" s="42"/>
      <c r="I23" s="1"/>
      <c r="J23" s="37"/>
    </row>
    <row r="24" spans="1:11" x14ac:dyDescent="0.25">
      <c r="B24" s="38"/>
      <c r="C24" s="42"/>
      <c r="D24" s="38"/>
      <c r="E24" s="38"/>
      <c r="F24" s="38"/>
      <c r="G24" s="38"/>
      <c r="H24" s="42"/>
      <c r="I24" s="1"/>
      <c r="J24" s="37"/>
    </row>
    <row r="25" spans="1:11" x14ac:dyDescent="0.25">
      <c r="C25" s="39"/>
      <c r="D25" s="1"/>
      <c r="E25" s="1"/>
      <c r="F25" s="1"/>
      <c r="G25" s="1"/>
      <c r="H25" s="39"/>
      <c r="I25" s="1"/>
    </row>
    <row r="26" spans="1:11" x14ac:dyDescent="0.25">
      <c r="C26" s="37"/>
      <c r="D26" s="37"/>
      <c r="E26" s="37"/>
      <c r="F26" s="37"/>
      <c r="G26" s="37"/>
      <c r="H26" s="37"/>
      <c r="I26" s="37"/>
      <c r="J26" s="37"/>
    </row>
  </sheetData>
  <mergeCells count="4">
    <mergeCell ref="C5:I5"/>
    <mergeCell ref="C6:I6"/>
    <mergeCell ref="C7:I7"/>
    <mergeCell ref="A4:K4"/>
  </mergeCells>
  <hyperlinks>
    <hyperlink ref="C11" location="'Estado de Flujo de caja'!A1" display="ESTADO DE FLUJO DE CAJA " xr:uid="{00000000-0004-0000-0000-000000000000}"/>
    <hyperlink ref="H11" location="'Estado de Flujo de caja'!A1" display="'Estado de Flujo de caja'!A1" xr:uid="{00000000-0004-0000-0000-000001000000}"/>
    <hyperlink ref="C12" location="Indice!A1" display="ESTADO DE VARIACION DEL ACTIVO NETO" xr:uid="{00000000-0004-0000-0000-000002000000}"/>
    <hyperlink ref="H12" location="'Estado de Variacion del Activo '!A1" display="'Estado de Variacion del Activo '!A1" xr:uid="{00000000-0004-0000-0000-000003000000}"/>
    <hyperlink ref="C13" location="'Estado de Resultados'!A1" display="ESTADO DE RESULTADO " xr:uid="{00000000-0004-0000-0000-000004000000}"/>
    <hyperlink ref="H13" location="'Estado de Resultados'!A1" display="'Estado de Resultados'!A1" xr:uid="{00000000-0004-0000-0000-000005000000}"/>
    <hyperlink ref="C14" location="'Balance General'!A1" display="BALANCE GENERAL " xr:uid="{00000000-0004-0000-0000-000006000000}"/>
    <hyperlink ref="H14" location="'Balance General'!A1" display="'Balance General'!A1" xr:uid="{00000000-0004-0000-0000-000007000000}"/>
    <hyperlink ref="C15" location="'5'!A1" display="NOTAS A LOS ESTADOS CONTABLES" xr:uid="{00000000-0004-0000-0000-00000A000000}"/>
    <hyperlink ref="H15" location="'5'!A1" display="'5'!A1" xr:uid="{00000000-0004-0000-0000-00000B000000}"/>
    <hyperlink ref="C16" location="'6'!A1" display="CUADRO DE INVERSIONES" xr:uid="{00000000-0004-0000-0000-00000C000000}"/>
    <hyperlink ref="H16" location="'6'!A1" display="'6'!A1" xr:uid="{00000000-0004-0000-0000-00000D000000}"/>
  </hyperlink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showGridLines="0" zoomScale="70" zoomScaleNormal="70" workbookViewId="0">
      <selection activeCell="B43" sqref="B43"/>
    </sheetView>
  </sheetViews>
  <sheetFormatPr baseColWidth="10" defaultColWidth="9.140625" defaultRowHeight="14.25" x14ac:dyDescent="0.2"/>
  <cols>
    <col min="1" max="1" width="10.28515625" style="1" customWidth="1"/>
    <col min="2" max="2" width="65.42578125" style="1" customWidth="1"/>
    <col min="3" max="3" width="20.7109375" style="1" bestFit="1" customWidth="1"/>
    <col min="4" max="4" width="4.140625" style="1" customWidth="1"/>
    <col min="5" max="5" width="18.5703125" style="1" bestFit="1" customWidth="1"/>
    <col min="6" max="6" width="22.28515625" style="2" customWidth="1"/>
    <col min="7" max="7" width="12.85546875" style="2" bestFit="1" customWidth="1"/>
    <col min="8" max="8" width="9.28515625" style="2" customWidth="1"/>
    <col min="9" max="9" width="16" style="2" bestFit="1" customWidth="1"/>
    <col min="10" max="10" width="19.42578125" style="2" customWidth="1"/>
    <col min="11" max="16384" width="9.140625" style="2"/>
  </cols>
  <sheetData>
    <row r="1" spans="1:9" ht="15" x14ac:dyDescent="0.25">
      <c r="A1" s="53"/>
      <c r="B1" s="57"/>
      <c r="C1" s="57"/>
      <c r="D1" s="53"/>
      <c r="E1" s="57"/>
      <c r="F1" s="57"/>
      <c r="G1" s="44"/>
      <c r="H1" s="45"/>
    </row>
    <row r="2" spans="1:9" x14ac:dyDescent="0.2">
      <c r="A2" s="53"/>
      <c r="B2" s="57"/>
      <c r="C2" s="58"/>
      <c r="D2" s="53"/>
      <c r="E2" s="248"/>
      <c r="F2" s="248"/>
      <c r="G2" s="249"/>
      <c r="H2" s="249"/>
    </row>
    <row r="3" spans="1:9" ht="26.25" x14ac:dyDescent="0.4">
      <c r="A3" s="252" t="s">
        <v>153</v>
      </c>
      <c r="B3" s="252"/>
      <c r="C3" s="252"/>
      <c r="D3" s="252"/>
      <c r="E3" s="252"/>
      <c r="F3" s="252"/>
      <c r="G3" s="250"/>
      <c r="H3" s="250"/>
    </row>
    <row r="4" spans="1:9" ht="15" x14ac:dyDescent="0.25">
      <c r="A4" s="54"/>
      <c r="B4" s="251" t="str">
        <f>+"ESTADO DE FLUJOS DE EFECTIVO AL "&amp;UPPER(TEXT(Indice!$N$3,"DD \D\E MMMM \D\E AAAA"))</f>
        <v>ESTADO DE FLUJOS DE EFECTIVO AL 30 DE JUNIO DE 2022</v>
      </c>
      <c r="C4" s="251"/>
      <c r="D4" s="251"/>
      <c r="E4" s="251"/>
      <c r="F4" s="53"/>
    </row>
    <row r="5" spans="1:9" ht="12" customHeight="1" x14ac:dyDescent="0.25">
      <c r="A5" s="85"/>
      <c r="B5" s="53"/>
      <c r="C5" s="60"/>
      <c r="D5" s="53"/>
      <c r="E5" s="53"/>
      <c r="F5" s="53"/>
    </row>
    <row r="6" spans="1:9" s="7" customFormat="1" ht="15" x14ac:dyDescent="0.25">
      <c r="A6" s="53"/>
      <c r="B6" s="61"/>
      <c r="C6" s="62">
        <f>+Indice!O3</f>
        <v>2022</v>
      </c>
      <c r="D6" s="63"/>
      <c r="E6" s="64">
        <f>+Indice!O2</f>
        <v>2021</v>
      </c>
      <c r="F6" s="53"/>
      <c r="G6" s="8"/>
      <c r="H6" s="8"/>
      <c r="I6" s="6"/>
    </row>
    <row r="7" spans="1:9" s="7" customFormat="1" ht="15" x14ac:dyDescent="0.25">
      <c r="A7" s="53"/>
      <c r="B7" s="65"/>
      <c r="C7" s="66" t="s">
        <v>0</v>
      </c>
      <c r="D7" s="67"/>
      <c r="E7" s="68" t="s">
        <v>0</v>
      </c>
      <c r="F7" s="53"/>
      <c r="G7" s="8"/>
      <c r="H7" s="8"/>
      <c r="I7" s="10"/>
    </row>
    <row r="8" spans="1:9" s="7" customFormat="1" ht="15" x14ac:dyDescent="0.25">
      <c r="A8" s="53"/>
      <c r="B8" s="65"/>
      <c r="C8" s="69"/>
      <c r="D8" s="67"/>
      <c r="E8" s="70"/>
      <c r="F8" s="53"/>
      <c r="G8" s="8"/>
      <c r="H8" s="8"/>
      <c r="I8" s="10"/>
    </row>
    <row r="9" spans="1:9" s="7" customFormat="1" ht="15" x14ac:dyDescent="0.25">
      <c r="A9" s="53"/>
      <c r="B9" s="71" t="s">
        <v>1</v>
      </c>
      <c r="C9" s="189">
        <v>0</v>
      </c>
      <c r="D9" s="67"/>
      <c r="E9" s="181">
        <v>0</v>
      </c>
      <c r="F9" s="53"/>
      <c r="G9" s="8"/>
      <c r="H9" s="8"/>
      <c r="I9" s="29"/>
    </row>
    <row r="10" spans="1:9" s="7" customFormat="1" ht="15" x14ac:dyDescent="0.25">
      <c r="A10" s="53"/>
      <c r="B10" s="65" t="s">
        <v>2</v>
      </c>
      <c r="C10" s="190"/>
      <c r="D10" s="69"/>
      <c r="E10" s="182"/>
      <c r="F10" s="53"/>
      <c r="G10" s="8"/>
      <c r="H10" s="8"/>
      <c r="I10" s="10"/>
    </row>
    <row r="11" spans="1:9" s="7" customFormat="1" ht="15" x14ac:dyDescent="0.25">
      <c r="A11" s="85"/>
      <c r="B11" s="71" t="s">
        <v>3</v>
      </c>
      <c r="C11" s="191"/>
      <c r="D11" s="72"/>
      <c r="E11" s="183"/>
      <c r="F11" s="53"/>
      <c r="G11" s="8"/>
      <c r="H11" s="8"/>
      <c r="I11" s="11"/>
    </row>
    <row r="12" spans="1:9" s="7" customFormat="1" ht="15" x14ac:dyDescent="0.25">
      <c r="A12" s="85"/>
      <c r="B12" s="71" t="s">
        <v>4</v>
      </c>
      <c r="C12" s="191"/>
      <c r="D12" s="72"/>
      <c r="E12" s="183"/>
      <c r="F12" s="53"/>
      <c r="G12" s="8"/>
      <c r="H12" s="8"/>
      <c r="I12" s="11"/>
    </row>
    <row r="13" spans="1:9" s="7" customFormat="1" x14ac:dyDescent="0.2">
      <c r="A13" s="53"/>
      <c r="B13" s="65" t="s">
        <v>5</v>
      </c>
      <c r="C13" s="192"/>
      <c r="D13" s="73"/>
      <c r="E13" s="184">
        <v>0</v>
      </c>
      <c r="F13" s="82"/>
      <c r="G13" s="8"/>
      <c r="H13" s="8"/>
      <c r="I13" s="31"/>
    </row>
    <row r="14" spans="1:9" s="7" customFormat="1" x14ac:dyDescent="0.2">
      <c r="A14" s="53"/>
      <c r="B14" s="65" t="s">
        <v>6</v>
      </c>
      <c r="C14" s="74"/>
      <c r="D14" s="75"/>
      <c r="E14" s="184">
        <v>0</v>
      </c>
      <c r="F14" s="53"/>
      <c r="G14" s="8"/>
      <c r="H14" s="8"/>
      <c r="I14" s="4"/>
    </row>
    <row r="15" spans="1:9" s="7" customFormat="1" x14ac:dyDescent="0.2">
      <c r="A15" s="53"/>
      <c r="B15" s="65" t="s">
        <v>7</v>
      </c>
      <c r="C15" s="74"/>
      <c r="D15" s="72"/>
      <c r="E15" s="184">
        <v>0</v>
      </c>
      <c r="F15" s="53"/>
      <c r="G15" s="8"/>
      <c r="H15" s="8"/>
      <c r="I15" s="31"/>
    </row>
    <row r="16" spans="1:9" s="7" customFormat="1" x14ac:dyDescent="0.2">
      <c r="A16" s="53"/>
      <c r="B16" s="65" t="s">
        <v>8</v>
      </c>
      <c r="C16" s="74"/>
      <c r="D16" s="75"/>
      <c r="E16" s="184">
        <v>0</v>
      </c>
      <c r="F16" s="53"/>
      <c r="G16" s="8"/>
      <c r="H16" s="8"/>
      <c r="I16" s="30"/>
    </row>
    <row r="17" spans="1:10" s="7" customFormat="1" ht="15" x14ac:dyDescent="0.2">
      <c r="A17" s="53"/>
      <c r="B17" s="65" t="s">
        <v>9</v>
      </c>
      <c r="C17" s="193"/>
      <c r="D17" s="77"/>
      <c r="E17" s="185">
        <v>0</v>
      </c>
      <c r="F17" s="53"/>
      <c r="G17" s="8"/>
      <c r="H17" s="8"/>
      <c r="I17" s="30"/>
    </row>
    <row r="18" spans="1:10" s="7" customFormat="1" x14ac:dyDescent="0.2">
      <c r="A18" s="53"/>
      <c r="B18" s="65"/>
      <c r="C18" s="74"/>
      <c r="D18" s="72"/>
      <c r="E18" s="183"/>
      <c r="F18" s="53"/>
      <c r="G18" s="8"/>
      <c r="H18" s="8"/>
      <c r="I18" s="12"/>
    </row>
    <row r="19" spans="1:10" s="7" customFormat="1" x14ac:dyDescent="0.2">
      <c r="A19" s="53"/>
      <c r="B19" s="65" t="s">
        <v>10</v>
      </c>
      <c r="C19" s="74"/>
      <c r="D19" s="72"/>
      <c r="E19" s="183"/>
      <c r="F19" s="53"/>
      <c r="G19" s="8"/>
      <c r="H19" s="8"/>
      <c r="I19" s="12"/>
    </row>
    <row r="20" spans="1:10" s="7" customFormat="1" ht="15" x14ac:dyDescent="0.25">
      <c r="A20" s="85"/>
      <c r="B20" s="65" t="s">
        <v>11</v>
      </c>
      <c r="C20" s="191"/>
      <c r="D20" s="72"/>
      <c r="E20" s="183"/>
      <c r="F20" s="53"/>
      <c r="G20" s="8"/>
      <c r="H20" s="8"/>
      <c r="I20" s="32"/>
    </row>
    <row r="21" spans="1:10" s="7" customFormat="1" ht="15" x14ac:dyDescent="0.25">
      <c r="A21" s="85"/>
      <c r="B21" s="65" t="s">
        <v>12</v>
      </c>
      <c r="C21" s="194"/>
      <c r="D21" s="75"/>
      <c r="E21" s="186"/>
      <c r="F21" s="53"/>
      <c r="G21" s="8"/>
      <c r="H21" s="8"/>
      <c r="I21" s="40"/>
    </row>
    <row r="22" spans="1:10" s="7" customFormat="1" ht="15" x14ac:dyDescent="0.25">
      <c r="A22" s="53"/>
      <c r="B22" s="65" t="s">
        <v>13</v>
      </c>
      <c r="C22" s="195">
        <v>1250000000</v>
      </c>
      <c r="D22" s="72"/>
      <c r="E22" s="187"/>
      <c r="F22" s="53"/>
      <c r="G22" s="8"/>
      <c r="I22" s="29"/>
    </row>
    <row r="23" spans="1:10" s="7" customFormat="1" x14ac:dyDescent="0.2">
      <c r="A23" s="53"/>
      <c r="B23" s="65" t="s">
        <v>14</v>
      </c>
      <c r="C23" s="74"/>
      <c r="D23" s="72"/>
      <c r="E23" s="76"/>
      <c r="F23" s="53"/>
      <c r="I23" s="12"/>
    </row>
    <row r="24" spans="1:10" s="7" customFormat="1" ht="15.75" thickBot="1" x14ac:dyDescent="0.3">
      <c r="A24" s="85"/>
      <c r="B24" s="71" t="s">
        <v>15</v>
      </c>
      <c r="C24" s="196">
        <v>1250000000</v>
      </c>
      <c r="D24" s="77"/>
      <c r="E24" s="188">
        <v>0</v>
      </c>
      <c r="F24" s="82"/>
      <c r="I24" s="12"/>
      <c r="J24" s="8"/>
    </row>
    <row r="25" spans="1:10" s="7" customFormat="1" ht="15" thickTop="1" x14ac:dyDescent="0.2">
      <c r="A25" s="53"/>
      <c r="B25" s="78"/>
      <c r="C25" s="79"/>
      <c r="D25" s="79"/>
      <c r="E25" s="80"/>
      <c r="F25" s="53"/>
    </row>
    <row r="26" spans="1:10" s="7" customFormat="1" x14ac:dyDescent="0.2">
      <c r="A26" s="53"/>
      <c r="B26" s="53"/>
      <c r="C26" s="81"/>
      <c r="D26" s="81"/>
      <c r="E26" s="81"/>
      <c r="F26" s="53"/>
    </row>
    <row r="27" spans="1:10" x14ac:dyDescent="0.2">
      <c r="A27" s="53"/>
      <c r="B27" s="53" t="s">
        <v>150</v>
      </c>
      <c r="C27" s="82"/>
      <c r="D27" s="82"/>
      <c r="E27" s="82"/>
      <c r="F27" s="53"/>
      <c r="I27" s="5"/>
    </row>
    <row r="28" spans="1:10" ht="15" x14ac:dyDescent="0.25">
      <c r="A28" s="53"/>
      <c r="B28" s="83"/>
      <c r="C28" s="82"/>
      <c r="D28" s="82"/>
      <c r="E28" s="82"/>
      <c r="F28" s="82"/>
      <c r="G28" s="5"/>
      <c r="H28" s="5"/>
      <c r="I28" s="5"/>
      <c r="J28" s="26"/>
    </row>
    <row r="29" spans="1:10" ht="15" x14ac:dyDescent="0.25">
      <c r="A29" s="53"/>
      <c r="B29" s="85"/>
      <c r="C29" s="82"/>
      <c r="D29" s="82"/>
      <c r="E29" s="82"/>
      <c r="F29" s="53"/>
    </row>
    <row r="30" spans="1:10" ht="15" x14ac:dyDescent="0.25">
      <c r="A30" s="53"/>
      <c r="B30" s="83"/>
      <c r="C30" s="82"/>
      <c r="D30" s="82"/>
      <c r="E30" s="82"/>
      <c r="F30" s="54"/>
    </row>
    <row r="31" spans="1:10" x14ac:dyDescent="0.2">
      <c r="C31" s="13"/>
      <c r="D31" s="13"/>
      <c r="E31" s="13"/>
    </row>
    <row r="32" spans="1:10" ht="15" x14ac:dyDescent="0.25">
      <c r="B32" s="9"/>
      <c r="C32" s="247"/>
      <c r="D32" s="247"/>
      <c r="E32" s="247"/>
      <c r="F32" s="247"/>
      <c r="G32" s="247"/>
    </row>
    <row r="33" spans="2:7" ht="15" x14ac:dyDescent="0.25">
      <c r="B33" s="9"/>
      <c r="C33" s="247"/>
      <c r="D33" s="247"/>
      <c r="E33" s="247"/>
      <c r="F33" s="247"/>
      <c r="G33" s="247"/>
    </row>
    <row r="34" spans="2:7" x14ac:dyDescent="0.2">
      <c r="C34" s="13"/>
      <c r="D34" s="13"/>
      <c r="E34" s="13"/>
    </row>
  </sheetData>
  <mergeCells count="7">
    <mergeCell ref="C32:G32"/>
    <mergeCell ref="C33:G33"/>
    <mergeCell ref="E2:F2"/>
    <mergeCell ref="G2:H2"/>
    <mergeCell ref="G3:H3"/>
    <mergeCell ref="B4:E4"/>
    <mergeCell ref="A3:F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showGridLines="0" zoomScale="85" zoomScaleNormal="85" workbookViewId="0">
      <selection activeCell="F34" sqref="F34"/>
    </sheetView>
  </sheetViews>
  <sheetFormatPr baseColWidth="10" defaultColWidth="9.140625" defaultRowHeight="15" x14ac:dyDescent="0.25"/>
  <cols>
    <col min="1" max="1" width="5.7109375" customWidth="1"/>
    <col min="2" max="2" width="31.42578125" customWidth="1"/>
    <col min="3" max="3" width="19.42578125" customWidth="1"/>
    <col min="4" max="4" width="18.5703125" customWidth="1"/>
    <col min="5" max="5" width="25.42578125" customWidth="1"/>
    <col min="6" max="6" width="11.7109375" bestFit="1" customWidth="1"/>
    <col min="7" max="11" width="12.42578125" customWidth="1"/>
  </cols>
  <sheetData>
    <row r="1" spans="1:13" x14ac:dyDescent="0.25">
      <c r="A1" s="100"/>
      <c r="B1" s="85"/>
      <c r="C1" s="85"/>
      <c r="D1" s="85"/>
      <c r="E1" s="52"/>
      <c r="F1" s="52"/>
      <c r="G1" s="52"/>
    </row>
    <row r="2" spans="1:13" ht="18" x14ac:dyDescent="0.25">
      <c r="A2" s="85"/>
      <c r="B2" s="254" t="s">
        <v>153</v>
      </c>
      <c r="C2" s="254"/>
      <c r="D2" s="254"/>
      <c r="E2" s="254"/>
      <c r="F2" s="85"/>
      <c r="G2" s="85"/>
      <c r="H2" s="15"/>
      <c r="I2" s="15"/>
      <c r="J2" s="15"/>
      <c r="K2" s="15"/>
    </row>
    <row r="3" spans="1:13" x14ac:dyDescent="0.25">
      <c r="A3" s="100"/>
      <c r="B3" s="253" t="s">
        <v>16</v>
      </c>
      <c r="C3" s="253"/>
      <c r="D3" s="253"/>
      <c r="E3" s="253"/>
      <c r="F3" s="85"/>
      <c r="G3" s="85"/>
      <c r="H3" s="15"/>
      <c r="I3" s="16"/>
      <c r="J3" s="16"/>
      <c r="K3" s="16"/>
    </row>
    <row r="4" spans="1:13" x14ac:dyDescent="0.25">
      <c r="A4" s="86"/>
      <c r="B4" s="253" t="str">
        <f>+"Correspondiente al periodo cerrado al "&amp;TEXT(Indice!$N$3,"DD \d\e MMMM \d\e AAAA")</f>
        <v>Correspondiente al periodo cerrado al 30 de junio de 2022</v>
      </c>
      <c r="C4" s="253"/>
      <c r="D4" s="253"/>
      <c r="E4" s="253"/>
      <c r="F4" s="85"/>
      <c r="G4" s="85"/>
      <c r="H4" s="15"/>
      <c r="I4" s="16"/>
      <c r="J4" s="16"/>
      <c r="K4" s="16"/>
    </row>
    <row r="5" spans="1:13" x14ac:dyDescent="0.25">
      <c r="A5" s="86"/>
      <c r="B5" s="52"/>
      <c r="C5" s="52"/>
      <c r="D5" s="52"/>
      <c r="E5" s="52"/>
      <c r="F5" s="52"/>
      <c r="G5" s="52"/>
      <c r="H5" s="38"/>
      <c r="I5" s="16"/>
      <c r="J5" s="16"/>
      <c r="K5" s="16"/>
    </row>
    <row r="6" spans="1:13" ht="30" x14ac:dyDescent="0.25">
      <c r="A6" s="86"/>
      <c r="B6" s="87" t="s">
        <v>17</v>
      </c>
      <c r="C6" s="87" t="s">
        <v>18</v>
      </c>
      <c r="D6" s="87" t="s">
        <v>19</v>
      </c>
      <c r="E6" s="88" t="str">
        <f>+"TOTAL ACTIVO NETO "&amp;UPPER(TEXT(Indice!N2,"DD \D\E MMMM \D\E AAAA"))</f>
        <v>TOTAL ACTIVO NETO 30 DE JUNIO DE 2021</v>
      </c>
      <c r="F6" s="86"/>
      <c r="G6" s="86"/>
      <c r="H6" s="41"/>
      <c r="I6" s="16"/>
      <c r="J6" s="16"/>
      <c r="K6" s="16"/>
    </row>
    <row r="7" spans="1:13" ht="15.75" x14ac:dyDescent="0.25">
      <c r="A7" s="86"/>
      <c r="B7" s="89" t="s">
        <v>20</v>
      </c>
      <c r="C7" s="197"/>
      <c r="D7" s="198"/>
      <c r="E7" s="90"/>
      <c r="F7" s="86"/>
      <c r="G7" s="86"/>
      <c r="H7" s="41"/>
      <c r="I7" s="16"/>
      <c r="J7" s="16"/>
      <c r="K7" s="17"/>
    </row>
    <row r="8" spans="1:13" x14ac:dyDescent="0.25">
      <c r="A8" s="52"/>
      <c r="B8" s="91"/>
      <c r="C8" s="199"/>
      <c r="D8" s="199"/>
      <c r="E8" s="92"/>
      <c r="F8" s="52"/>
      <c r="G8" s="52"/>
      <c r="H8" s="38"/>
    </row>
    <row r="9" spans="1:13" x14ac:dyDescent="0.25">
      <c r="A9" s="53"/>
      <c r="B9" s="93" t="s">
        <v>21</v>
      </c>
      <c r="C9" s="200"/>
      <c r="D9" s="200"/>
      <c r="E9" s="92"/>
      <c r="F9" s="101"/>
      <c r="G9" s="101"/>
      <c r="H9" s="40"/>
      <c r="I9" s="19"/>
      <c r="J9" s="19"/>
      <c r="K9" s="19"/>
    </row>
    <row r="10" spans="1:13" x14ac:dyDescent="0.25">
      <c r="A10" s="53"/>
      <c r="B10" s="94" t="s">
        <v>13</v>
      </c>
      <c r="C10" s="201">
        <v>1250000000</v>
      </c>
      <c r="D10" s="200"/>
      <c r="E10" s="92"/>
      <c r="F10" s="101"/>
      <c r="G10" s="101"/>
      <c r="H10" s="27"/>
      <c r="I10" s="19"/>
      <c r="J10" s="19"/>
      <c r="K10" s="19"/>
    </row>
    <row r="11" spans="1:13" x14ac:dyDescent="0.25">
      <c r="A11" s="102"/>
      <c r="B11" s="95" t="s">
        <v>22</v>
      </c>
      <c r="C11" s="202"/>
      <c r="D11" s="203"/>
      <c r="E11" s="92"/>
      <c r="F11" s="103"/>
      <c r="G11" s="102"/>
      <c r="H11" s="40"/>
      <c r="I11" s="20"/>
      <c r="J11" s="21"/>
      <c r="K11" s="21"/>
    </row>
    <row r="12" spans="1:13" x14ac:dyDescent="0.25">
      <c r="A12" s="53"/>
      <c r="B12" s="96" t="s">
        <v>149</v>
      </c>
      <c r="C12" s="204"/>
      <c r="D12" s="205"/>
      <c r="E12" s="92"/>
      <c r="F12" s="53"/>
      <c r="G12" s="53"/>
      <c r="H12" s="22"/>
      <c r="I12" s="28"/>
      <c r="J12" s="28"/>
      <c r="K12" s="18"/>
    </row>
    <row r="13" spans="1:13" x14ac:dyDescent="0.25">
      <c r="A13" s="53"/>
      <c r="B13" s="96" t="s">
        <v>23</v>
      </c>
      <c r="C13" s="206"/>
      <c r="D13" s="206"/>
      <c r="E13" s="92"/>
      <c r="F13" s="53"/>
      <c r="G13" s="82"/>
      <c r="H13" s="22"/>
      <c r="I13" s="28"/>
      <c r="J13" s="28"/>
      <c r="K13" s="18"/>
    </row>
    <row r="14" spans="1:13" ht="45" x14ac:dyDescent="0.25">
      <c r="A14" s="53"/>
      <c r="B14" s="97" t="s">
        <v>24</v>
      </c>
      <c r="C14" s="207">
        <v>1250000000</v>
      </c>
      <c r="D14" s="208">
        <v>0</v>
      </c>
      <c r="E14" s="98" t="str">
        <f>+"TOTAL ACTIVO NETO AL "&amp;UPPER(TEXT(Indice!$N$3,"DD \D\E MMMM \D\E AAAA"))</f>
        <v>TOTAL ACTIVO NETO AL 30 DE JUNIO DE 2022</v>
      </c>
      <c r="F14" s="82"/>
      <c r="G14" s="82"/>
      <c r="H14" s="22"/>
      <c r="I14" s="22"/>
      <c r="J14" s="22"/>
      <c r="K14" s="22"/>
    </row>
    <row r="15" spans="1:13" ht="18.75" customHeight="1" thickBot="1" x14ac:dyDescent="0.3">
      <c r="A15" s="53"/>
      <c r="B15" s="99"/>
      <c r="C15" s="99"/>
      <c r="D15" s="99"/>
      <c r="E15" s="209">
        <f>+C14+D14</f>
        <v>1250000000</v>
      </c>
      <c r="F15" s="82"/>
      <c r="G15" s="82"/>
      <c r="H15" s="22"/>
      <c r="I15" s="22"/>
      <c r="J15" s="22"/>
      <c r="K15" s="22"/>
      <c r="M15" s="23"/>
    </row>
    <row r="16" spans="1:13" ht="15.75" thickTop="1" x14ac:dyDescent="0.25">
      <c r="A16" s="104"/>
      <c r="B16" s="82"/>
      <c r="C16" s="82"/>
      <c r="D16" s="82"/>
      <c r="E16" s="105"/>
      <c r="F16" s="82"/>
      <c r="G16" s="82"/>
      <c r="H16" s="22"/>
      <c r="I16" s="22"/>
      <c r="J16" s="22"/>
      <c r="K16" s="22"/>
      <c r="M16" s="23"/>
    </row>
    <row r="17" spans="1:11" x14ac:dyDescent="0.25">
      <c r="A17" s="53"/>
      <c r="B17" s="53" t="s">
        <v>150</v>
      </c>
      <c r="C17" s="82"/>
      <c r="D17" s="82"/>
      <c r="E17" s="82"/>
      <c r="F17" s="82"/>
      <c r="G17" s="82"/>
      <c r="H17" s="22"/>
      <c r="I17" s="22"/>
      <c r="J17" s="22"/>
      <c r="K17" s="22"/>
    </row>
    <row r="18" spans="1:11" x14ac:dyDescent="0.25">
      <c r="A18" s="53"/>
      <c r="B18" s="83"/>
      <c r="C18" s="82"/>
      <c r="D18" s="82"/>
      <c r="E18" s="82"/>
      <c r="F18" s="82"/>
      <c r="G18" s="82"/>
      <c r="H18" s="22"/>
      <c r="I18" s="22"/>
      <c r="J18" s="22"/>
      <c r="K18" s="22"/>
    </row>
    <row r="19" spans="1:11" x14ac:dyDescent="0.25">
      <c r="A19" s="18"/>
      <c r="B19" s="15"/>
      <c r="C19" s="22"/>
      <c r="D19" s="22"/>
      <c r="E19" s="22"/>
      <c r="F19" s="22"/>
      <c r="G19" s="22"/>
      <c r="H19" s="22"/>
      <c r="I19" s="22"/>
      <c r="J19" s="22"/>
      <c r="K19" s="22"/>
    </row>
    <row r="20" spans="1:11" x14ac:dyDescent="0.25">
      <c r="A20" s="18"/>
      <c r="B20" s="14"/>
      <c r="C20" s="22"/>
      <c r="D20" s="22"/>
      <c r="E20" s="22"/>
      <c r="F20" s="22"/>
      <c r="G20" s="22"/>
      <c r="H20" s="22"/>
      <c r="I20" s="22"/>
      <c r="J20" s="22"/>
      <c r="K20" s="22"/>
    </row>
    <row r="21" spans="1:11" x14ac:dyDescent="0.25">
      <c r="A21" s="18"/>
      <c r="B21" s="15"/>
      <c r="C21" s="22"/>
      <c r="D21" s="22"/>
      <c r="E21" s="22"/>
      <c r="F21" s="22"/>
      <c r="G21" s="22"/>
      <c r="H21" s="22"/>
      <c r="I21" s="22"/>
      <c r="J21" s="22"/>
      <c r="K21" s="22"/>
    </row>
    <row r="22" spans="1:11" x14ac:dyDescent="0.25">
      <c r="A22" s="18"/>
      <c r="B22" s="22"/>
      <c r="C22" s="22"/>
      <c r="D22" s="22"/>
      <c r="E22" s="22"/>
      <c r="F22" s="22"/>
      <c r="G22" s="22"/>
      <c r="H22" s="22"/>
      <c r="I22" s="22"/>
      <c r="J22" s="22"/>
      <c r="K22" s="22"/>
    </row>
    <row r="23" spans="1:11" x14ac:dyDescent="0.25">
      <c r="A23" s="18"/>
      <c r="B23" s="22"/>
      <c r="C23" s="22"/>
      <c r="D23" s="22"/>
      <c r="E23" s="22"/>
      <c r="F23" s="22"/>
      <c r="G23" s="22"/>
      <c r="H23" s="22"/>
      <c r="I23" s="22"/>
      <c r="J23" s="22"/>
      <c r="K23" s="22"/>
    </row>
    <row r="24" spans="1:11" x14ac:dyDescent="0.25">
      <c r="A24" s="18"/>
      <c r="B24" s="22"/>
      <c r="C24" s="22"/>
      <c r="D24" s="22"/>
      <c r="E24" s="22"/>
      <c r="F24" s="22"/>
      <c r="G24" s="22"/>
      <c r="H24" s="22"/>
      <c r="I24" s="22"/>
      <c r="J24" s="22"/>
      <c r="K24" s="22"/>
    </row>
    <row r="25" spans="1:11" x14ac:dyDescent="0.25">
      <c r="A25" s="24"/>
      <c r="B25" s="22"/>
      <c r="C25" s="22"/>
      <c r="D25" s="22"/>
      <c r="E25" s="22"/>
      <c r="F25" s="22"/>
      <c r="G25" s="22"/>
      <c r="H25" s="22"/>
      <c r="I25" s="22"/>
      <c r="J25" s="22"/>
      <c r="K25" s="22"/>
    </row>
    <row r="26" spans="1:11" x14ac:dyDescent="0.25">
      <c r="A26" s="24"/>
      <c r="B26" s="22"/>
      <c r="C26" s="22"/>
      <c r="D26" s="22"/>
      <c r="E26" s="22"/>
      <c r="F26" s="22"/>
      <c r="G26" s="22"/>
      <c r="H26" s="22"/>
      <c r="I26" s="22"/>
      <c r="J26" s="22"/>
      <c r="K26" s="22"/>
    </row>
    <row r="28" spans="1:11" x14ac:dyDescent="0.25">
      <c r="J28" s="23"/>
    </row>
    <row r="29" spans="1:11" x14ac:dyDescent="0.25">
      <c r="G29" s="23"/>
    </row>
    <row r="30" spans="1:11" x14ac:dyDescent="0.25">
      <c r="J30" s="23"/>
    </row>
    <row r="31" spans="1:11" x14ac:dyDescent="0.25">
      <c r="J31" s="23"/>
    </row>
    <row r="32" spans="1:11" x14ac:dyDescent="0.25">
      <c r="J32" s="23"/>
    </row>
    <row r="35" spans="2:8" x14ac:dyDescent="0.25">
      <c r="B35" s="9"/>
      <c r="C35" s="3"/>
      <c r="D35" s="3"/>
      <c r="E35" s="247"/>
      <c r="F35" s="247"/>
      <c r="G35" s="247"/>
      <c r="H35" s="247"/>
    </row>
    <row r="36" spans="2:8" x14ac:dyDescent="0.25">
      <c r="B36" s="9"/>
      <c r="C36" s="3"/>
      <c r="D36" s="3"/>
      <c r="E36" s="247"/>
      <c r="F36" s="247"/>
      <c r="G36" s="247"/>
      <c r="H36" s="247"/>
    </row>
  </sheetData>
  <mergeCells count="5">
    <mergeCell ref="B3:E3"/>
    <mergeCell ref="B4:E4"/>
    <mergeCell ref="E35:H35"/>
    <mergeCell ref="E36:H36"/>
    <mergeCell ref="B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showGridLines="0" zoomScale="85" zoomScaleNormal="85" workbookViewId="0">
      <selection activeCell="C20" sqref="C20"/>
    </sheetView>
  </sheetViews>
  <sheetFormatPr baseColWidth="10" defaultColWidth="9.140625" defaultRowHeight="14.25" x14ac:dyDescent="0.2"/>
  <cols>
    <col min="1" max="1" width="11.42578125" style="38" customWidth="1"/>
    <col min="2" max="2" width="68.5703125" style="38" customWidth="1"/>
    <col min="3" max="3" width="17.85546875" style="38" customWidth="1"/>
    <col min="4" max="4" width="16.42578125" style="38" customWidth="1"/>
    <col min="5" max="5" width="17.85546875" style="38" customWidth="1"/>
    <col min="6" max="7" width="9.140625" style="38"/>
    <col min="8" max="8" width="15.5703125" style="38" customWidth="1"/>
    <col min="9" max="16384" width="9.140625" style="38"/>
  </cols>
  <sheetData>
    <row r="1" spans="1:8" x14ac:dyDescent="0.2">
      <c r="A1" s="52"/>
      <c r="B1" s="57"/>
      <c r="C1" s="106"/>
      <c r="D1" s="57"/>
      <c r="E1" s="57"/>
      <c r="F1" s="44"/>
    </row>
    <row r="2" spans="1:8" ht="26.25" x14ac:dyDescent="0.4">
      <c r="A2" s="52"/>
      <c r="B2" s="59" t="s">
        <v>153</v>
      </c>
      <c r="C2" s="59"/>
      <c r="D2" s="59"/>
      <c r="E2" s="107"/>
      <c r="F2" s="46"/>
    </row>
    <row r="3" spans="1:8" ht="20.25" x14ac:dyDescent="0.3">
      <c r="A3" s="52"/>
      <c r="B3" s="255" t="str">
        <f>+"ESTADOS DE RESULTADOS AL "&amp;UPPER(TEXT(Indice!$N$3,"DD \D\E MMMM \D\E AAAA"))</f>
        <v>ESTADOS DE RESULTADOS AL 30 DE JUNIO DE 2022</v>
      </c>
      <c r="C3" s="255"/>
      <c r="D3" s="255"/>
      <c r="E3" s="108"/>
    </row>
    <row r="4" spans="1:8" ht="20.25" x14ac:dyDescent="0.3">
      <c r="A4" s="52"/>
      <c r="B4" s="108"/>
      <c r="C4" s="108"/>
      <c r="D4" s="108"/>
      <c r="E4" s="52"/>
    </row>
    <row r="5" spans="1:8" x14ac:dyDescent="0.2">
      <c r="A5" s="52"/>
      <c r="B5" s="109"/>
      <c r="C5" s="256">
        <f>+Indice!O3</f>
        <v>2022</v>
      </c>
      <c r="D5" s="258">
        <f>+Indice!O2</f>
        <v>2021</v>
      </c>
      <c r="E5" s="52"/>
    </row>
    <row r="6" spans="1:8" x14ac:dyDescent="0.2">
      <c r="A6" s="52"/>
      <c r="B6" s="110"/>
      <c r="C6" s="257"/>
      <c r="D6" s="259"/>
      <c r="E6" s="52"/>
      <c r="H6" s="33"/>
    </row>
    <row r="7" spans="1:8" ht="15" x14ac:dyDescent="0.25">
      <c r="A7" s="52"/>
      <c r="B7" s="71" t="s">
        <v>25</v>
      </c>
      <c r="C7" s="111"/>
      <c r="D7" s="112"/>
      <c r="E7" s="52"/>
      <c r="H7" s="47"/>
    </row>
    <row r="8" spans="1:8" ht="15" x14ac:dyDescent="0.25">
      <c r="A8" s="52"/>
      <c r="B8" s="71" t="s">
        <v>26</v>
      </c>
      <c r="C8" s="111"/>
      <c r="D8" s="112"/>
      <c r="E8" s="52"/>
      <c r="H8" s="47"/>
    </row>
    <row r="9" spans="1:8" x14ac:dyDescent="0.2">
      <c r="A9" s="52"/>
      <c r="B9" s="65" t="s">
        <v>27</v>
      </c>
      <c r="C9" s="210">
        <v>0</v>
      </c>
      <c r="D9" s="211">
        <v>0</v>
      </c>
      <c r="E9" s="52"/>
      <c r="H9" s="47"/>
    </row>
    <row r="10" spans="1:8" x14ac:dyDescent="0.2">
      <c r="A10" s="52"/>
      <c r="B10" s="113" t="s">
        <v>130</v>
      </c>
      <c r="C10" s="210">
        <v>0</v>
      </c>
      <c r="D10" s="211">
        <v>0</v>
      </c>
      <c r="E10" s="52"/>
      <c r="H10" s="47"/>
    </row>
    <row r="11" spans="1:8" x14ac:dyDescent="0.2">
      <c r="A11" s="52"/>
      <c r="B11" s="113" t="s">
        <v>52</v>
      </c>
      <c r="C11" s="212">
        <v>0</v>
      </c>
      <c r="D11" s="213">
        <v>0</v>
      </c>
      <c r="E11" s="52"/>
      <c r="H11" s="47"/>
    </row>
    <row r="12" spans="1:8" ht="15" x14ac:dyDescent="0.25">
      <c r="A12" s="52"/>
      <c r="B12" s="71" t="s">
        <v>28</v>
      </c>
      <c r="C12" s="214">
        <v>0</v>
      </c>
      <c r="D12" s="181">
        <v>0</v>
      </c>
      <c r="E12" s="52"/>
      <c r="H12" s="25"/>
    </row>
    <row r="13" spans="1:8" ht="21.75" customHeight="1" x14ac:dyDescent="0.25">
      <c r="A13" s="52"/>
      <c r="B13" s="71" t="s">
        <v>29</v>
      </c>
      <c r="C13" s="210"/>
      <c r="D13" s="211"/>
      <c r="E13" s="52"/>
      <c r="H13" s="47"/>
    </row>
    <row r="14" spans="1:8" x14ac:dyDescent="0.2">
      <c r="A14" s="52"/>
      <c r="B14" s="113" t="s">
        <v>30</v>
      </c>
      <c r="C14" s="210">
        <v>0</v>
      </c>
      <c r="D14" s="211">
        <v>0</v>
      </c>
      <c r="E14" s="52"/>
      <c r="F14" s="47"/>
      <c r="H14" s="47"/>
    </row>
    <row r="15" spans="1:8" hidden="1" x14ac:dyDescent="0.2">
      <c r="A15" s="52"/>
      <c r="B15" s="114" t="s">
        <v>31</v>
      </c>
      <c r="C15" s="210"/>
      <c r="D15" s="211"/>
      <c r="E15" s="52"/>
      <c r="H15" s="47"/>
    </row>
    <row r="16" spans="1:8" x14ac:dyDescent="0.2">
      <c r="A16" s="52"/>
      <c r="B16" s="113" t="s">
        <v>32</v>
      </c>
      <c r="C16" s="210">
        <v>0</v>
      </c>
      <c r="D16" s="211">
        <v>0</v>
      </c>
      <c r="E16" s="52"/>
      <c r="H16" s="47"/>
    </row>
    <row r="17" spans="1:9" x14ac:dyDescent="0.2">
      <c r="A17" s="52"/>
      <c r="B17" s="65" t="s">
        <v>33</v>
      </c>
      <c r="C17" s="215">
        <v>0</v>
      </c>
      <c r="D17" s="213">
        <v>0</v>
      </c>
      <c r="E17" s="52"/>
      <c r="F17" s="47"/>
      <c r="H17" s="5"/>
    </row>
    <row r="18" spans="1:9" ht="15" x14ac:dyDescent="0.25">
      <c r="A18" s="52"/>
      <c r="B18" s="115" t="s">
        <v>34</v>
      </c>
      <c r="C18" s="216">
        <v>0</v>
      </c>
      <c r="D18" s="217">
        <v>0</v>
      </c>
      <c r="E18" s="52"/>
      <c r="H18" s="25"/>
    </row>
    <row r="19" spans="1:9" ht="15.75" thickBot="1" x14ac:dyDescent="0.3">
      <c r="A19" s="52"/>
      <c r="B19" s="115" t="s">
        <v>35</v>
      </c>
      <c r="C19" s="218">
        <v>0</v>
      </c>
      <c r="D19" s="219">
        <v>0</v>
      </c>
      <c r="E19" s="52"/>
      <c r="H19" s="25"/>
    </row>
    <row r="20" spans="1:9" ht="15" thickTop="1" x14ac:dyDescent="0.2">
      <c r="A20" s="52"/>
      <c r="B20" s="116"/>
      <c r="C20" s="117"/>
      <c r="D20" s="118"/>
      <c r="E20" s="52"/>
    </row>
    <row r="21" spans="1:9" x14ac:dyDescent="0.2">
      <c r="A21" s="52"/>
      <c r="B21" s="119"/>
      <c r="C21" s="120"/>
      <c r="D21" s="120"/>
      <c r="E21" s="52"/>
    </row>
    <row r="22" spans="1:9" x14ac:dyDescent="0.2">
      <c r="A22" s="52"/>
      <c r="B22" s="54" t="s">
        <v>150</v>
      </c>
      <c r="C22" s="121"/>
      <c r="D22" s="121"/>
      <c r="E22" s="121"/>
      <c r="I22" s="47"/>
    </row>
    <row r="23" spans="1:9" x14ac:dyDescent="0.2">
      <c r="A23" s="52"/>
      <c r="B23" s="52"/>
      <c r="C23" s="120"/>
      <c r="D23" s="120"/>
      <c r="E23" s="120"/>
    </row>
    <row r="24" spans="1:9" ht="15" x14ac:dyDescent="0.25">
      <c r="A24" s="52"/>
      <c r="B24" s="83"/>
      <c r="C24" s="120"/>
      <c r="D24" s="120"/>
      <c r="E24" s="120"/>
      <c r="I24" s="47"/>
    </row>
    <row r="25" spans="1:9" x14ac:dyDescent="0.2">
      <c r="B25" s="15"/>
      <c r="C25" s="47"/>
      <c r="D25" s="47"/>
      <c r="E25" s="47"/>
    </row>
    <row r="26" spans="1:9" ht="15" x14ac:dyDescent="0.25">
      <c r="B26" s="14"/>
      <c r="C26" s="47"/>
      <c r="D26" s="47"/>
      <c r="E26" s="47"/>
    </row>
    <row r="27" spans="1:9" x14ac:dyDescent="0.2">
      <c r="B27" s="15"/>
      <c r="C27" s="25"/>
      <c r="D27" s="25"/>
      <c r="E27" s="25"/>
    </row>
    <row r="28" spans="1:9" x14ac:dyDescent="0.2">
      <c r="B28" s="15"/>
      <c r="C28" s="47"/>
      <c r="D28" s="47"/>
      <c r="E28" s="47"/>
    </row>
    <row r="29" spans="1:9" x14ac:dyDescent="0.2">
      <c r="B29" s="2"/>
      <c r="C29" s="47"/>
      <c r="D29" s="47"/>
      <c r="E29" s="47"/>
    </row>
    <row r="30" spans="1:9" x14ac:dyDescent="0.2">
      <c r="B30" s="15"/>
      <c r="C30" s="47"/>
      <c r="D30" s="47"/>
      <c r="E30" s="47"/>
    </row>
    <row r="31" spans="1:9" x14ac:dyDescent="0.2">
      <c r="B31" s="2"/>
      <c r="C31" s="47"/>
      <c r="D31" s="47"/>
      <c r="E31" s="47"/>
    </row>
    <row r="32" spans="1:9" x14ac:dyDescent="0.2">
      <c r="B32" s="15"/>
      <c r="C32" s="25"/>
      <c r="D32" s="25"/>
      <c r="E32" s="25"/>
    </row>
    <row r="33" spans="2:5" x14ac:dyDescent="0.2">
      <c r="B33" s="2"/>
      <c r="C33" s="47"/>
      <c r="D33" s="47"/>
      <c r="E33" s="47"/>
    </row>
    <row r="34" spans="2:5" x14ac:dyDescent="0.2">
      <c r="B34" s="15"/>
      <c r="C34" s="47"/>
      <c r="D34" s="47"/>
      <c r="E34" s="47"/>
    </row>
    <row r="35" spans="2:5" x14ac:dyDescent="0.2">
      <c r="B35" s="15"/>
      <c r="C35" s="47"/>
      <c r="D35" s="47"/>
      <c r="E35" s="47"/>
    </row>
    <row r="36" spans="2:5" x14ac:dyDescent="0.2">
      <c r="B36" s="15"/>
      <c r="C36" s="47"/>
      <c r="D36" s="47"/>
      <c r="E36" s="47"/>
    </row>
    <row r="37" spans="2:5" x14ac:dyDescent="0.2">
      <c r="B37" s="15"/>
      <c r="C37" s="25"/>
      <c r="D37" s="25"/>
      <c r="E37" s="25"/>
    </row>
    <row r="39" spans="2:5" x14ac:dyDescent="0.2">
      <c r="C39" s="47"/>
      <c r="D39" s="47"/>
      <c r="E39" s="47"/>
    </row>
    <row r="41" spans="2:5" x14ac:dyDescent="0.2">
      <c r="C41" s="47"/>
    </row>
    <row r="42" spans="2:5" x14ac:dyDescent="0.2">
      <c r="C42" s="47"/>
    </row>
    <row r="43" spans="2:5" x14ac:dyDescent="0.2">
      <c r="C43" s="47"/>
    </row>
  </sheetData>
  <mergeCells count="3">
    <mergeCell ref="B3:D3"/>
    <mergeCell ref="C5:C6"/>
    <mergeCell ref="D5:D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1"/>
  <sheetViews>
    <sheetView showGridLines="0" zoomScale="70" zoomScaleNormal="70" workbookViewId="0">
      <selection activeCell="C34" sqref="C34"/>
    </sheetView>
  </sheetViews>
  <sheetFormatPr baseColWidth="10" defaultColWidth="9.140625" defaultRowHeight="14.25" x14ac:dyDescent="0.2"/>
  <cols>
    <col min="1" max="1" width="11.42578125" style="38" customWidth="1"/>
    <col min="2" max="2" width="51.85546875" style="38" customWidth="1"/>
    <col min="3" max="3" width="20.5703125" style="43" customWidth="1"/>
    <col min="4" max="4" width="21.5703125" style="43" customWidth="1"/>
    <col min="5" max="5" width="15.85546875" style="43" customWidth="1"/>
    <col min="6" max="6" width="19.5703125" style="38" customWidth="1"/>
    <col min="7" max="16384" width="9.140625" style="38"/>
  </cols>
  <sheetData>
    <row r="1" spans="1:7" s="2" customFormat="1" x14ac:dyDescent="0.2">
      <c r="A1" s="53"/>
      <c r="B1" s="57"/>
      <c r="C1" s="106"/>
      <c r="D1" s="57"/>
      <c r="E1" s="51"/>
      <c r="F1" s="54"/>
      <c r="G1" s="54"/>
    </row>
    <row r="2" spans="1:7" s="2" customFormat="1" ht="26.25" x14ac:dyDescent="0.2">
      <c r="A2" s="264" t="s">
        <v>153</v>
      </c>
      <c r="B2" s="264"/>
      <c r="C2" s="264"/>
      <c r="D2" s="264"/>
      <c r="E2" s="264"/>
      <c r="F2" s="264"/>
      <c r="G2" s="54"/>
    </row>
    <row r="3" spans="1:7" ht="21.75" customHeight="1" x14ac:dyDescent="0.3">
      <c r="A3" s="52"/>
      <c r="B3" s="255" t="str">
        <f>+"ESTADO DEL ACTIVO NETO AL "&amp;UPPER(TEXT(Indice!$N$3,"DD \D\E MMMM \D\E AAAA"))</f>
        <v>ESTADO DEL ACTIVO NETO AL 30 DE JUNIO DE 2022</v>
      </c>
      <c r="C3" s="255"/>
      <c r="D3" s="255"/>
      <c r="E3" s="51"/>
      <c r="F3" s="52"/>
      <c r="G3" s="52"/>
    </row>
    <row r="4" spans="1:7" ht="14.25" customHeight="1" x14ac:dyDescent="0.3">
      <c r="A4" s="52"/>
      <c r="B4" s="108"/>
      <c r="C4" s="108"/>
      <c r="D4" s="108"/>
      <c r="E4" s="51"/>
      <c r="F4" s="52"/>
      <c r="G4" s="52"/>
    </row>
    <row r="5" spans="1:7" ht="14.25" customHeight="1" x14ac:dyDescent="0.3">
      <c r="A5" s="52"/>
      <c r="B5" s="122"/>
      <c r="C5" s="260">
        <f>+Indice!O3</f>
        <v>2022</v>
      </c>
      <c r="D5" s="262">
        <f>+Indice!O2</f>
        <v>2021</v>
      </c>
      <c r="E5" s="51"/>
      <c r="F5" s="52"/>
      <c r="G5" s="52"/>
    </row>
    <row r="6" spans="1:7" ht="15" x14ac:dyDescent="0.25">
      <c r="A6" s="52"/>
      <c r="B6" s="123" t="s">
        <v>36</v>
      </c>
      <c r="C6" s="261"/>
      <c r="D6" s="263"/>
      <c r="E6" s="51"/>
      <c r="F6" s="52"/>
      <c r="G6" s="52"/>
    </row>
    <row r="7" spans="1:7" ht="17.25" customHeight="1" x14ac:dyDescent="0.25">
      <c r="A7" s="52"/>
      <c r="B7" s="71" t="s">
        <v>37</v>
      </c>
      <c r="C7" s="124"/>
      <c r="D7" s="125"/>
      <c r="E7" s="51"/>
      <c r="F7" s="52"/>
      <c r="G7" s="52"/>
    </row>
    <row r="8" spans="1:7" ht="15" customHeight="1" x14ac:dyDescent="0.25">
      <c r="A8" s="52"/>
      <c r="B8" s="71" t="s">
        <v>178</v>
      </c>
      <c r="C8" s="220"/>
      <c r="D8" s="221"/>
      <c r="E8" s="51"/>
      <c r="F8" s="52"/>
      <c r="G8" s="52"/>
    </row>
    <row r="9" spans="1:7" ht="14.25" customHeight="1" x14ac:dyDescent="0.2">
      <c r="A9" s="52"/>
      <c r="B9" s="65" t="s">
        <v>51</v>
      </c>
      <c r="C9" s="222">
        <v>1250000000</v>
      </c>
      <c r="D9" s="233">
        <v>0</v>
      </c>
      <c r="E9" s="51"/>
      <c r="F9" s="52"/>
      <c r="G9" s="52"/>
    </row>
    <row r="10" spans="1:7" ht="14.25" customHeight="1" x14ac:dyDescent="0.2">
      <c r="A10" s="52"/>
      <c r="B10" s="126" t="s">
        <v>144</v>
      </c>
      <c r="C10" s="222">
        <v>0</v>
      </c>
      <c r="D10" s="234">
        <v>0</v>
      </c>
      <c r="E10" s="51"/>
      <c r="F10" s="52"/>
      <c r="G10" s="52"/>
    </row>
    <row r="11" spans="1:7" ht="15" x14ac:dyDescent="0.25">
      <c r="A11" s="52"/>
      <c r="B11" s="126"/>
      <c r="C11" s="223">
        <v>1250000000</v>
      </c>
      <c r="D11" s="235">
        <v>0</v>
      </c>
      <c r="E11" s="51"/>
      <c r="F11" s="52"/>
      <c r="G11" s="52"/>
    </row>
    <row r="12" spans="1:7" ht="15" x14ac:dyDescent="0.25">
      <c r="A12" s="52"/>
      <c r="B12" s="71" t="s">
        <v>179</v>
      </c>
      <c r="C12" s="224"/>
      <c r="D12" s="233"/>
      <c r="E12" s="51"/>
      <c r="F12" s="52"/>
      <c r="G12" s="52"/>
    </row>
    <row r="13" spans="1:7" x14ac:dyDescent="0.2">
      <c r="A13" s="52"/>
      <c r="B13" s="65" t="s">
        <v>143</v>
      </c>
      <c r="C13" s="222">
        <v>0</v>
      </c>
      <c r="D13" s="233">
        <v>0</v>
      </c>
      <c r="E13" s="51"/>
      <c r="F13" s="120"/>
      <c r="G13" s="52"/>
    </row>
    <row r="14" spans="1:7" x14ac:dyDescent="0.2">
      <c r="A14" s="52"/>
      <c r="B14" s="65" t="s">
        <v>39</v>
      </c>
      <c r="C14" s="225">
        <v>0</v>
      </c>
      <c r="D14" s="233">
        <v>0</v>
      </c>
      <c r="E14" s="51"/>
      <c r="F14" s="52"/>
      <c r="G14" s="52"/>
    </row>
    <row r="15" spans="1:7" ht="15" x14ac:dyDescent="0.25">
      <c r="A15" s="52"/>
      <c r="B15" s="71"/>
      <c r="C15" s="223"/>
      <c r="D15" s="235"/>
      <c r="E15" s="51"/>
      <c r="F15" s="52"/>
      <c r="G15" s="52"/>
    </row>
    <row r="16" spans="1:7" ht="15" x14ac:dyDescent="0.25">
      <c r="A16" s="52"/>
      <c r="B16" s="71" t="s">
        <v>50</v>
      </c>
      <c r="C16" s="223">
        <v>0</v>
      </c>
      <c r="D16" s="235">
        <v>0</v>
      </c>
      <c r="E16" s="51"/>
      <c r="F16" s="52"/>
      <c r="G16" s="52"/>
    </row>
    <row r="17" spans="1:7" ht="15" x14ac:dyDescent="0.25">
      <c r="A17" s="52"/>
      <c r="B17" s="71"/>
      <c r="C17" s="226"/>
      <c r="D17" s="236"/>
      <c r="E17" s="51"/>
      <c r="F17" s="52"/>
      <c r="G17" s="52"/>
    </row>
    <row r="18" spans="1:7" ht="15" x14ac:dyDescent="0.25">
      <c r="A18" s="52"/>
      <c r="B18" s="71" t="s">
        <v>40</v>
      </c>
      <c r="C18" s="226"/>
      <c r="D18" s="236"/>
      <c r="E18" s="51"/>
      <c r="F18" s="52"/>
      <c r="G18" s="52"/>
    </row>
    <row r="19" spans="1:7" ht="15" x14ac:dyDescent="0.25">
      <c r="A19" s="52"/>
      <c r="B19" s="71" t="s">
        <v>179</v>
      </c>
      <c r="C19" s="226"/>
      <c r="D19" s="236"/>
      <c r="E19" s="51"/>
      <c r="F19" s="52"/>
      <c r="G19" s="52"/>
    </row>
    <row r="20" spans="1:7" ht="15" x14ac:dyDescent="0.2">
      <c r="A20" s="52"/>
      <c r="B20" s="65" t="s">
        <v>145</v>
      </c>
      <c r="C20" s="227">
        <v>0</v>
      </c>
      <c r="D20" s="236">
        <v>0</v>
      </c>
      <c r="E20" s="51"/>
      <c r="F20" s="52"/>
      <c r="G20" s="52"/>
    </row>
    <row r="21" spans="1:7" x14ac:dyDescent="0.2">
      <c r="A21" s="52"/>
      <c r="B21" s="65" t="s">
        <v>39</v>
      </c>
      <c r="C21" s="228">
        <v>0</v>
      </c>
      <c r="D21" s="237">
        <v>0</v>
      </c>
      <c r="E21" s="51"/>
      <c r="F21" s="52"/>
      <c r="G21" s="52"/>
    </row>
    <row r="22" spans="1:7" ht="15" x14ac:dyDescent="0.25">
      <c r="A22" s="52"/>
      <c r="B22" s="71"/>
      <c r="C22" s="229"/>
      <c r="D22" s="236"/>
      <c r="E22" s="51"/>
      <c r="F22" s="52"/>
      <c r="G22" s="52"/>
    </row>
    <row r="23" spans="1:7" ht="15.75" thickBot="1" x14ac:dyDescent="0.3">
      <c r="A23" s="52"/>
      <c r="B23" s="71" t="s">
        <v>41</v>
      </c>
      <c r="C23" s="230">
        <v>0</v>
      </c>
      <c r="D23" s="238">
        <v>0</v>
      </c>
      <c r="E23" s="51"/>
      <c r="F23" s="52"/>
      <c r="G23" s="52"/>
    </row>
    <row r="24" spans="1:7" ht="27.75" customHeight="1" thickTop="1" x14ac:dyDescent="0.25">
      <c r="A24" s="52"/>
      <c r="B24" s="123" t="s">
        <v>42</v>
      </c>
      <c r="C24" s="231"/>
      <c r="D24" s="239"/>
      <c r="E24" s="51"/>
      <c r="F24" s="52"/>
      <c r="G24" s="52"/>
    </row>
    <row r="25" spans="1:7" ht="15" x14ac:dyDescent="0.25">
      <c r="A25" s="52"/>
      <c r="B25" s="71" t="s">
        <v>43</v>
      </c>
      <c r="C25" s="224"/>
      <c r="D25" s="233"/>
      <c r="E25" s="51"/>
      <c r="F25" s="52"/>
      <c r="G25" s="52"/>
    </row>
    <row r="26" spans="1:7" ht="15" x14ac:dyDescent="0.25">
      <c r="A26" s="52"/>
      <c r="B26" s="71" t="s">
        <v>44</v>
      </c>
      <c r="C26" s="224"/>
      <c r="D26" s="233"/>
      <c r="E26" s="51"/>
      <c r="F26" s="52"/>
      <c r="G26" s="52"/>
    </row>
    <row r="27" spans="1:7" x14ac:dyDescent="0.2">
      <c r="A27" s="52"/>
      <c r="B27" s="126" t="s">
        <v>180</v>
      </c>
      <c r="C27" s="227">
        <v>0</v>
      </c>
      <c r="D27" s="233">
        <v>0</v>
      </c>
      <c r="E27" s="51"/>
      <c r="F27" s="120"/>
      <c r="G27" s="52"/>
    </row>
    <row r="28" spans="1:7" x14ac:dyDescent="0.2">
      <c r="A28" s="52"/>
      <c r="B28" s="65" t="s">
        <v>45</v>
      </c>
      <c r="C28" s="228">
        <v>0</v>
      </c>
      <c r="D28" s="233">
        <v>0</v>
      </c>
      <c r="E28" s="51"/>
      <c r="F28" s="52"/>
      <c r="G28" s="52"/>
    </row>
    <row r="29" spans="1:7" ht="15.75" customHeight="1" x14ac:dyDescent="0.25">
      <c r="A29" s="52"/>
      <c r="B29" s="71" t="s">
        <v>46</v>
      </c>
      <c r="C29" s="232">
        <v>0</v>
      </c>
      <c r="D29" s="235">
        <v>0</v>
      </c>
      <c r="E29" s="51"/>
      <c r="F29" s="52"/>
      <c r="G29" s="52"/>
    </row>
    <row r="30" spans="1:7" ht="15.75" thickBot="1" x14ac:dyDescent="0.3">
      <c r="A30" s="52"/>
      <c r="B30" s="71" t="s">
        <v>47</v>
      </c>
      <c r="C30" s="230">
        <v>1250000000</v>
      </c>
      <c r="D30" s="238">
        <v>0</v>
      </c>
      <c r="E30" s="51"/>
      <c r="F30" s="120"/>
      <c r="G30" s="52"/>
    </row>
    <row r="31" spans="1:7" ht="15.75" thickTop="1" x14ac:dyDescent="0.25">
      <c r="A31" s="52"/>
      <c r="B31" s="71" t="s">
        <v>48</v>
      </c>
      <c r="C31" s="127">
        <v>1250</v>
      </c>
      <c r="D31" s="240">
        <v>0</v>
      </c>
      <c r="E31" s="51"/>
      <c r="F31" s="52"/>
      <c r="G31" s="52"/>
    </row>
    <row r="32" spans="1:7" ht="15" x14ac:dyDescent="0.25">
      <c r="A32" s="52"/>
      <c r="B32" s="71" t="s">
        <v>49</v>
      </c>
      <c r="C32" s="128">
        <v>1000000</v>
      </c>
      <c r="D32" s="183">
        <v>0</v>
      </c>
      <c r="E32" s="51"/>
      <c r="F32" s="52"/>
      <c r="G32" s="52"/>
    </row>
    <row r="33" spans="1:7" x14ac:dyDescent="0.2">
      <c r="A33" s="52"/>
      <c r="B33" s="129"/>
      <c r="C33" s="130"/>
      <c r="D33" s="131"/>
      <c r="E33" s="51"/>
      <c r="F33" s="52"/>
      <c r="G33" s="52"/>
    </row>
    <row r="34" spans="1:7" x14ac:dyDescent="0.2">
      <c r="A34" s="52"/>
      <c r="B34" s="52"/>
      <c r="C34" s="132"/>
      <c r="D34" s="51"/>
      <c r="E34" s="51"/>
      <c r="F34" s="52"/>
      <c r="G34" s="52"/>
    </row>
    <row r="35" spans="1:7" x14ac:dyDescent="0.2">
      <c r="A35" s="52"/>
      <c r="B35" s="54" t="s">
        <v>150</v>
      </c>
      <c r="C35" s="133"/>
      <c r="D35" s="51"/>
      <c r="E35" s="51"/>
      <c r="F35" s="52"/>
      <c r="G35" s="52"/>
    </row>
    <row r="36" spans="1:7" ht="15" x14ac:dyDescent="0.25">
      <c r="A36" s="52"/>
      <c r="B36" s="83"/>
      <c r="C36" s="134"/>
      <c r="D36" s="51"/>
      <c r="E36" s="51"/>
      <c r="F36" s="52"/>
      <c r="G36" s="52"/>
    </row>
    <row r="37" spans="1:7" x14ac:dyDescent="0.2">
      <c r="A37" s="52"/>
      <c r="B37" s="84"/>
      <c r="C37" s="51"/>
      <c r="D37" s="51"/>
      <c r="E37" s="51"/>
      <c r="F37" s="52"/>
      <c r="G37" s="52"/>
    </row>
    <row r="38" spans="1:7" ht="15" x14ac:dyDescent="0.25">
      <c r="A38" s="52"/>
      <c r="B38" s="83"/>
      <c r="C38" s="51"/>
      <c r="D38" s="51"/>
      <c r="E38" s="51"/>
      <c r="F38" s="52"/>
      <c r="G38" s="52"/>
    </row>
    <row r="39" spans="1:7" x14ac:dyDescent="0.2">
      <c r="A39" s="52"/>
      <c r="B39" s="52"/>
      <c r="C39" s="51"/>
      <c r="D39" s="51"/>
      <c r="E39" s="51"/>
      <c r="F39" s="52"/>
      <c r="G39" s="52"/>
    </row>
    <row r="51" ht="21" customHeight="1" x14ac:dyDescent="0.2"/>
  </sheetData>
  <mergeCells count="4">
    <mergeCell ref="B3:D3"/>
    <mergeCell ref="C5:C6"/>
    <mergeCell ref="D5:D6"/>
    <mergeCell ref="A2:F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G191"/>
  <sheetViews>
    <sheetView showGridLines="0" zoomScale="70" zoomScaleNormal="70" zoomScalePageLayoutView="85" workbookViewId="0">
      <pane ySplit="2" topLeftCell="A154" activePane="bottomLeft" state="frozen"/>
      <selection pane="bottomLeft" activeCell="E201" sqref="E201"/>
    </sheetView>
  </sheetViews>
  <sheetFormatPr baseColWidth="10" defaultRowHeight="14.25" x14ac:dyDescent="0.2"/>
  <cols>
    <col min="1" max="1" width="11.42578125" style="52"/>
    <col min="2" max="2" width="34.42578125" style="52" customWidth="1"/>
    <col min="3" max="3" width="15.42578125" style="52" customWidth="1"/>
    <col min="4" max="4" width="20.28515625" style="52" bestFit="1" customWidth="1"/>
    <col min="5" max="5" width="15" style="52" bestFit="1" customWidth="1"/>
    <col min="6" max="6" width="14.140625" style="52" bestFit="1" customWidth="1"/>
    <col min="7" max="7" width="23.28515625" style="52" customWidth="1"/>
    <col min="8" max="16384" width="11.42578125" style="52"/>
  </cols>
  <sheetData>
    <row r="2" spans="1:7" ht="15" x14ac:dyDescent="0.2">
      <c r="A2" s="270" t="s">
        <v>59</v>
      </c>
      <c r="B2" s="270"/>
      <c r="C2" s="270"/>
      <c r="D2" s="270"/>
      <c r="E2" s="270"/>
      <c r="F2" s="270"/>
      <c r="G2" s="270"/>
    </row>
    <row r="3" spans="1:7" ht="15" x14ac:dyDescent="0.2">
      <c r="A3" s="266" t="s">
        <v>65</v>
      </c>
      <c r="B3" s="266"/>
      <c r="C3" s="266"/>
      <c r="D3" s="266"/>
      <c r="E3" s="266"/>
      <c r="F3" s="266"/>
      <c r="G3" s="266"/>
    </row>
    <row r="4" spans="1:7" ht="15" x14ac:dyDescent="0.2">
      <c r="A4" s="271" t="s">
        <v>183</v>
      </c>
      <c r="B4" s="271"/>
      <c r="C4" s="271"/>
      <c r="D4" s="271"/>
      <c r="E4" s="271"/>
      <c r="F4" s="271"/>
      <c r="G4" s="271"/>
    </row>
    <row r="5" spans="1:7" ht="34.5" customHeight="1" x14ac:dyDescent="0.2">
      <c r="A5" s="265" t="s">
        <v>184</v>
      </c>
      <c r="B5" s="265"/>
      <c r="C5" s="265"/>
      <c r="D5" s="265"/>
      <c r="E5" s="265"/>
      <c r="F5" s="265"/>
      <c r="G5" s="265"/>
    </row>
    <row r="6" spans="1:7" ht="81.75" customHeight="1" x14ac:dyDescent="0.2">
      <c r="A6" s="265" t="s">
        <v>173</v>
      </c>
      <c r="B6" s="265"/>
      <c r="C6" s="265"/>
      <c r="D6" s="265"/>
      <c r="E6" s="265"/>
      <c r="F6" s="265"/>
      <c r="G6" s="265"/>
    </row>
    <row r="7" spans="1:7" ht="34.5" customHeight="1" x14ac:dyDescent="0.2">
      <c r="A7" s="268" t="s">
        <v>174</v>
      </c>
      <c r="B7" s="268"/>
      <c r="C7" s="268"/>
      <c r="D7" s="268"/>
      <c r="E7" s="268"/>
      <c r="F7" s="268"/>
      <c r="G7" s="268"/>
    </row>
    <row r="8" spans="1:7" ht="34.5" customHeight="1" x14ac:dyDescent="0.2">
      <c r="A8" s="268" t="s">
        <v>175</v>
      </c>
      <c r="B8" s="268"/>
      <c r="C8" s="268"/>
      <c r="D8" s="268"/>
      <c r="E8" s="268"/>
      <c r="F8" s="268"/>
      <c r="G8" s="268"/>
    </row>
    <row r="9" spans="1:7" ht="34.5" customHeight="1" x14ac:dyDescent="0.2">
      <c r="A9" s="155" t="s">
        <v>176</v>
      </c>
      <c r="B9" s="156"/>
      <c r="C9" s="156"/>
      <c r="D9" s="156"/>
      <c r="E9" s="156"/>
      <c r="F9" s="156"/>
      <c r="G9" s="156"/>
    </row>
    <row r="10" spans="1:7" ht="45" customHeight="1" x14ac:dyDescent="0.2">
      <c r="A10" s="265" t="s">
        <v>177</v>
      </c>
      <c r="B10" s="265"/>
      <c r="C10" s="265"/>
      <c r="D10" s="265"/>
      <c r="E10" s="265"/>
      <c r="F10" s="265"/>
      <c r="G10" s="265"/>
    </row>
    <row r="11" spans="1:7" ht="34.5" customHeight="1" x14ac:dyDescent="0.2">
      <c r="A11" s="266" t="s">
        <v>155</v>
      </c>
      <c r="B11" s="266"/>
      <c r="C11" s="266"/>
      <c r="D11" s="266"/>
      <c r="E11" s="266"/>
      <c r="F11" s="266"/>
      <c r="G11" s="266"/>
    </row>
    <row r="12" spans="1:7" ht="60" customHeight="1" x14ac:dyDescent="0.2">
      <c r="A12" s="265" t="s">
        <v>185</v>
      </c>
      <c r="B12" s="265"/>
      <c r="C12" s="265"/>
      <c r="D12" s="265"/>
      <c r="E12" s="265"/>
      <c r="F12" s="265"/>
      <c r="G12" s="265"/>
    </row>
    <row r="13" spans="1:7" ht="34.5" customHeight="1" x14ac:dyDescent="0.2">
      <c r="A13" s="265" t="s">
        <v>166</v>
      </c>
      <c r="B13" s="265"/>
      <c r="C13" s="265"/>
      <c r="D13" s="265"/>
      <c r="E13" s="265"/>
      <c r="F13" s="265"/>
      <c r="G13" s="265"/>
    </row>
    <row r="14" spans="1:7" ht="34.5" customHeight="1" x14ac:dyDescent="0.2">
      <c r="A14" s="265" t="s">
        <v>168</v>
      </c>
      <c r="B14" s="265"/>
      <c r="C14" s="265"/>
      <c r="D14" s="265"/>
      <c r="E14" s="265"/>
      <c r="F14" s="265"/>
      <c r="G14" s="265"/>
    </row>
    <row r="15" spans="1:7" ht="82.5" customHeight="1" x14ac:dyDescent="0.2">
      <c r="A15" s="265" t="s">
        <v>157</v>
      </c>
      <c r="B15" s="265"/>
      <c r="C15" s="265"/>
      <c r="D15" s="265"/>
      <c r="E15" s="265"/>
      <c r="F15" s="265"/>
      <c r="G15" s="265"/>
    </row>
    <row r="16" spans="1:7" ht="34.5" customHeight="1" x14ac:dyDescent="0.2">
      <c r="A16" s="265" t="s">
        <v>167</v>
      </c>
      <c r="B16" s="265"/>
      <c r="C16" s="265"/>
      <c r="D16" s="265"/>
      <c r="E16" s="265"/>
      <c r="F16" s="265"/>
      <c r="G16" s="265"/>
    </row>
    <row r="17" spans="1:7" ht="39.75" customHeight="1" x14ac:dyDescent="0.2">
      <c r="A17" s="265" t="s">
        <v>156</v>
      </c>
      <c r="B17" s="265"/>
      <c r="C17" s="265"/>
      <c r="D17" s="265"/>
      <c r="E17" s="265"/>
      <c r="F17" s="265"/>
      <c r="G17" s="265"/>
    </row>
    <row r="18" spans="1:7" ht="68.25" customHeight="1" x14ac:dyDescent="0.2">
      <c r="A18" s="265" t="s">
        <v>157</v>
      </c>
      <c r="B18" s="265"/>
      <c r="C18" s="265"/>
      <c r="D18" s="265"/>
      <c r="E18" s="265"/>
      <c r="F18" s="265"/>
      <c r="G18" s="265"/>
    </row>
    <row r="19" spans="1:7" ht="39" customHeight="1" x14ac:dyDescent="0.2">
      <c r="A19" s="265" t="s">
        <v>158</v>
      </c>
      <c r="B19" s="265"/>
      <c r="C19" s="265"/>
      <c r="D19" s="265"/>
      <c r="E19" s="265"/>
      <c r="F19" s="265"/>
      <c r="G19" s="265"/>
    </row>
    <row r="20" spans="1:7" ht="34.5" customHeight="1" x14ac:dyDescent="0.2">
      <c r="A20" s="265" t="s">
        <v>159</v>
      </c>
      <c r="B20" s="265"/>
      <c r="C20" s="265"/>
      <c r="D20" s="265"/>
      <c r="E20" s="265"/>
      <c r="F20" s="265"/>
      <c r="G20" s="265"/>
    </row>
    <row r="21" spans="1:7" ht="34.5" customHeight="1" x14ac:dyDescent="0.2">
      <c r="A21" s="265" t="s">
        <v>160</v>
      </c>
      <c r="B21" s="265"/>
      <c r="C21" s="265"/>
      <c r="D21" s="265"/>
      <c r="E21" s="265"/>
      <c r="F21" s="265"/>
      <c r="G21" s="265"/>
    </row>
    <row r="22" spans="1:7" ht="34.5" customHeight="1" x14ac:dyDescent="0.2">
      <c r="A22" s="265" t="s">
        <v>161</v>
      </c>
      <c r="B22" s="265"/>
      <c r="C22" s="265"/>
      <c r="D22" s="265"/>
      <c r="E22" s="265"/>
      <c r="F22" s="265"/>
      <c r="G22" s="265"/>
    </row>
    <row r="23" spans="1:7" ht="34.5" customHeight="1" x14ac:dyDescent="0.2">
      <c r="A23" s="265" t="s">
        <v>169</v>
      </c>
      <c r="B23" s="265"/>
      <c r="C23" s="265"/>
      <c r="D23" s="265"/>
      <c r="E23" s="265"/>
      <c r="F23" s="265"/>
      <c r="G23" s="265"/>
    </row>
    <row r="24" spans="1:7" ht="34.5" customHeight="1" x14ac:dyDescent="0.2">
      <c r="A24" s="265" t="s">
        <v>170</v>
      </c>
      <c r="B24" s="265"/>
      <c r="C24" s="265"/>
      <c r="D24" s="265"/>
      <c r="E24" s="265"/>
      <c r="F24" s="265"/>
      <c r="G24" s="265"/>
    </row>
    <row r="25" spans="1:7" ht="34.5" customHeight="1" x14ac:dyDescent="0.2">
      <c r="A25" s="265" t="s">
        <v>171</v>
      </c>
      <c r="B25" s="265"/>
      <c r="C25" s="265"/>
      <c r="D25" s="265"/>
      <c r="E25" s="265"/>
      <c r="F25" s="265"/>
      <c r="G25" s="265"/>
    </row>
    <row r="26" spans="1:7" ht="34.5" customHeight="1" x14ac:dyDescent="0.2">
      <c r="A26" s="265" t="s">
        <v>162</v>
      </c>
      <c r="B26" s="265"/>
      <c r="C26" s="265"/>
      <c r="D26" s="265"/>
      <c r="E26" s="265"/>
      <c r="F26" s="265"/>
      <c r="G26" s="265"/>
    </row>
    <row r="27" spans="1:7" ht="50.25" customHeight="1" x14ac:dyDescent="0.2">
      <c r="A27" s="265" t="s">
        <v>163</v>
      </c>
      <c r="B27" s="265"/>
      <c r="C27" s="265"/>
      <c r="D27" s="265"/>
      <c r="E27" s="265"/>
      <c r="F27" s="265"/>
      <c r="G27" s="265"/>
    </row>
    <row r="28" spans="1:7" ht="15" x14ac:dyDescent="0.2">
      <c r="A28" s="267" t="s">
        <v>164</v>
      </c>
      <c r="B28" s="267"/>
      <c r="C28" s="267"/>
      <c r="D28" s="267"/>
      <c r="E28" s="267"/>
      <c r="F28" s="267"/>
      <c r="G28" s="267"/>
    </row>
    <row r="29" spans="1:7" ht="15" customHeight="1" x14ac:dyDescent="0.2">
      <c r="A29" s="157" t="s">
        <v>165</v>
      </c>
      <c r="B29" s="156"/>
      <c r="C29" s="156"/>
      <c r="D29" s="156"/>
      <c r="E29" s="156"/>
      <c r="F29" s="156"/>
      <c r="G29" s="156"/>
    </row>
    <row r="30" spans="1:7" ht="15" x14ac:dyDescent="0.2">
      <c r="A30" s="158" t="s">
        <v>186</v>
      </c>
      <c r="B30" s="156"/>
      <c r="C30" s="156"/>
      <c r="D30" s="156"/>
      <c r="E30" s="156"/>
      <c r="F30" s="156"/>
      <c r="G30" s="156"/>
    </row>
    <row r="31" spans="1:7" ht="15" customHeight="1" x14ac:dyDescent="0.2">
      <c r="A31" s="158" t="s">
        <v>187</v>
      </c>
      <c r="B31" s="156"/>
      <c r="C31" s="156"/>
      <c r="D31" s="156"/>
      <c r="E31" s="156"/>
      <c r="F31" s="156"/>
      <c r="G31" s="156"/>
    </row>
    <row r="32" spans="1:7" ht="15" customHeight="1" x14ac:dyDescent="0.2">
      <c r="A32" s="158" t="s">
        <v>188</v>
      </c>
      <c r="B32" s="156"/>
      <c r="C32" s="156"/>
      <c r="D32" s="156"/>
      <c r="E32" s="156"/>
      <c r="F32" s="156"/>
      <c r="G32" s="156"/>
    </row>
    <row r="33" spans="1:7" ht="15" x14ac:dyDescent="0.2">
      <c r="A33" s="158" t="s">
        <v>189</v>
      </c>
      <c r="B33" s="155"/>
      <c r="C33" s="155"/>
      <c r="D33" s="155"/>
      <c r="E33" s="155"/>
      <c r="F33" s="155"/>
      <c r="G33" s="155"/>
    </row>
    <row r="34" spans="1:7" ht="15" x14ac:dyDescent="0.2">
      <c r="A34" s="158" t="s">
        <v>190</v>
      </c>
      <c r="B34" s="156"/>
      <c r="C34" s="156"/>
      <c r="D34" s="156"/>
      <c r="E34" s="156"/>
      <c r="F34" s="156"/>
      <c r="G34" s="156"/>
    </row>
    <row r="35" spans="1:7" ht="15" x14ac:dyDescent="0.2">
      <c r="A35" s="158" t="s">
        <v>191</v>
      </c>
      <c r="B35" s="156"/>
      <c r="C35" s="156"/>
      <c r="D35" s="156"/>
      <c r="E35" s="156"/>
      <c r="F35" s="156"/>
      <c r="G35" s="156"/>
    </row>
    <row r="36" spans="1:7" ht="15" x14ac:dyDescent="0.2">
      <c r="A36" s="158" t="s">
        <v>192</v>
      </c>
      <c r="B36" s="156"/>
      <c r="C36" s="156"/>
      <c r="D36" s="156"/>
      <c r="E36" s="156"/>
      <c r="F36" s="156"/>
      <c r="G36" s="156"/>
    </row>
    <row r="37" spans="1:7" ht="15" x14ac:dyDescent="0.2">
      <c r="A37" s="158" t="s">
        <v>193</v>
      </c>
      <c r="B37" s="156"/>
      <c r="C37" s="156"/>
      <c r="D37" s="156"/>
      <c r="E37" s="156"/>
      <c r="F37" s="156"/>
      <c r="G37" s="156"/>
    </row>
    <row r="38" spans="1:7" ht="15" x14ac:dyDescent="0.2">
      <c r="A38" s="158" t="s">
        <v>194</v>
      </c>
      <c r="B38" s="156"/>
      <c r="C38" s="156"/>
      <c r="D38" s="156"/>
      <c r="E38" s="156"/>
      <c r="F38" s="156"/>
      <c r="G38" s="156"/>
    </row>
    <row r="39" spans="1:7" ht="15" x14ac:dyDescent="0.2">
      <c r="A39" s="158" t="s">
        <v>195</v>
      </c>
      <c r="B39" s="156"/>
      <c r="C39" s="156"/>
      <c r="D39" s="156"/>
      <c r="E39" s="156"/>
      <c r="F39" s="156"/>
      <c r="G39" s="156"/>
    </row>
    <row r="40" spans="1:7" x14ac:dyDescent="0.2">
      <c r="B40" s="135"/>
      <c r="C40" s="135"/>
      <c r="D40" s="135"/>
      <c r="E40" s="135"/>
      <c r="F40" s="136"/>
      <c r="G40" s="136"/>
    </row>
    <row r="41" spans="1:7" ht="15" customHeight="1" x14ac:dyDescent="0.2">
      <c r="A41" s="157"/>
    </row>
    <row r="42" spans="1:7" ht="19.5" customHeight="1" x14ac:dyDescent="0.2">
      <c r="A42" s="157" t="s">
        <v>172</v>
      </c>
      <c r="B42" s="159"/>
      <c r="C42" s="159"/>
      <c r="D42" s="159"/>
      <c r="E42" s="159"/>
      <c r="F42" s="159"/>
      <c r="G42" s="159"/>
    </row>
    <row r="43" spans="1:7" ht="19.5" customHeight="1" x14ac:dyDescent="0.2">
      <c r="A43" s="160"/>
      <c r="B43" s="160"/>
      <c r="C43" s="160"/>
      <c r="D43" s="160"/>
      <c r="E43" s="160"/>
      <c r="F43" s="160"/>
      <c r="G43" s="160"/>
    </row>
    <row r="44" spans="1:7" ht="15" customHeight="1" x14ac:dyDescent="0.2">
      <c r="A44" s="266" t="s">
        <v>66</v>
      </c>
      <c r="B44" s="266"/>
      <c r="C44" s="266"/>
      <c r="D44" s="266"/>
      <c r="E44" s="266"/>
      <c r="F44" s="266"/>
      <c r="G44" s="266"/>
    </row>
    <row r="45" spans="1:7" ht="34.5" customHeight="1" x14ac:dyDescent="0.2">
      <c r="A45" s="265" t="s">
        <v>67</v>
      </c>
      <c r="B45" s="265"/>
      <c r="C45" s="265"/>
      <c r="D45" s="265"/>
      <c r="E45" s="265"/>
      <c r="F45" s="265"/>
      <c r="G45" s="265"/>
    </row>
    <row r="46" spans="1:7" ht="76.5" customHeight="1" x14ac:dyDescent="0.2">
      <c r="A46" s="265"/>
      <c r="B46" s="265"/>
      <c r="C46" s="265"/>
      <c r="D46" s="265"/>
      <c r="E46" s="265"/>
      <c r="F46" s="265"/>
      <c r="G46" s="265"/>
    </row>
    <row r="47" spans="1:7" ht="15" customHeight="1" x14ac:dyDescent="0.2">
      <c r="A47" s="265" t="s">
        <v>68</v>
      </c>
      <c r="B47" s="265"/>
      <c r="C47" s="265"/>
      <c r="D47" s="265"/>
      <c r="E47" s="265"/>
      <c r="F47" s="265"/>
      <c r="G47" s="265"/>
    </row>
    <row r="48" spans="1:7" ht="15.75" customHeight="1" x14ac:dyDescent="0.2">
      <c r="A48" s="265"/>
      <c r="B48" s="265"/>
      <c r="C48" s="265"/>
      <c r="D48" s="265"/>
      <c r="E48" s="265"/>
      <c r="F48" s="265"/>
      <c r="G48" s="265"/>
    </row>
    <row r="49" spans="1:7" ht="15" customHeight="1" x14ac:dyDescent="0.2">
      <c r="A49" s="265" t="s">
        <v>196</v>
      </c>
      <c r="B49" s="265"/>
      <c r="C49" s="265"/>
      <c r="D49" s="265"/>
      <c r="E49" s="265"/>
      <c r="F49" s="265"/>
      <c r="G49" s="265"/>
    </row>
    <row r="50" spans="1:7" ht="18.75" customHeight="1" x14ac:dyDescent="0.2">
      <c r="A50" s="265"/>
      <c r="B50" s="265"/>
      <c r="C50" s="265"/>
      <c r="D50" s="265"/>
      <c r="E50" s="265"/>
      <c r="F50" s="265"/>
      <c r="G50" s="265"/>
    </row>
    <row r="51" spans="1:7" ht="15" x14ac:dyDescent="0.2">
      <c r="A51" s="266" t="s">
        <v>69</v>
      </c>
      <c r="B51" s="266"/>
      <c r="C51" s="266"/>
      <c r="D51" s="266"/>
      <c r="E51" s="266"/>
      <c r="F51" s="266"/>
      <c r="G51" s="266"/>
    </row>
    <row r="52" spans="1:7" x14ac:dyDescent="0.2">
      <c r="A52" s="265" t="s">
        <v>70</v>
      </c>
      <c r="B52" s="265"/>
      <c r="C52" s="265"/>
      <c r="D52" s="265"/>
      <c r="E52" s="265"/>
      <c r="F52" s="265"/>
      <c r="G52" s="265"/>
    </row>
    <row r="53" spans="1:7" ht="38.25" customHeight="1" x14ac:dyDescent="0.2">
      <c r="A53" s="265"/>
      <c r="B53" s="265"/>
      <c r="C53" s="265"/>
      <c r="D53" s="265"/>
      <c r="E53" s="265"/>
      <c r="F53" s="265"/>
      <c r="G53" s="265"/>
    </row>
    <row r="54" spans="1:7" ht="15" customHeight="1" x14ac:dyDescent="0.2">
      <c r="A54" s="155"/>
    </row>
    <row r="55" spans="1:7" ht="15" x14ac:dyDescent="0.2">
      <c r="A55" s="150" t="s">
        <v>71</v>
      </c>
    </row>
    <row r="56" spans="1:7" x14ac:dyDescent="0.2">
      <c r="A56" s="265" t="s">
        <v>182</v>
      </c>
      <c r="B56" s="265"/>
      <c r="C56" s="265"/>
      <c r="D56" s="265"/>
      <c r="E56" s="265"/>
      <c r="F56" s="265"/>
      <c r="G56" s="265"/>
    </row>
    <row r="57" spans="1:7" ht="79.5" customHeight="1" x14ac:dyDescent="0.2">
      <c r="A57" s="265"/>
      <c r="B57" s="265"/>
      <c r="C57" s="265"/>
      <c r="D57" s="265"/>
      <c r="E57" s="265"/>
      <c r="F57" s="265"/>
      <c r="G57" s="265"/>
    </row>
    <row r="58" spans="1:7" ht="15" x14ac:dyDescent="0.2">
      <c r="A58" s="266" t="s">
        <v>72</v>
      </c>
      <c r="B58" s="266"/>
      <c r="C58" s="266"/>
      <c r="D58" s="266"/>
      <c r="E58" s="266"/>
      <c r="F58" s="266"/>
      <c r="G58" s="266"/>
    </row>
    <row r="59" spans="1:7" x14ac:dyDescent="0.2">
      <c r="A59" s="265"/>
      <c r="B59" s="265"/>
      <c r="C59" s="265"/>
      <c r="D59" s="265"/>
      <c r="E59" s="265"/>
      <c r="F59" s="265"/>
      <c r="G59" s="265"/>
    </row>
    <row r="60" spans="1:7" ht="22.5" customHeight="1" x14ac:dyDescent="0.2">
      <c r="A60" s="265"/>
      <c r="B60" s="265"/>
      <c r="C60" s="265"/>
      <c r="D60" s="265"/>
      <c r="E60" s="265"/>
      <c r="F60" s="265"/>
      <c r="G60" s="265"/>
    </row>
    <row r="61" spans="1:7" ht="15" x14ac:dyDescent="0.2">
      <c r="A61" s="266" t="s">
        <v>73</v>
      </c>
      <c r="B61" s="266"/>
      <c r="C61" s="266"/>
      <c r="D61" s="266"/>
      <c r="E61" s="266"/>
      <c r="F61" s="266"/>
      <c r="G61" s="266"/>
    </row>
    <row r="62" spans="1:7" ht="19.5" customHeight="1" x14ac:dyDescent="0.2">
      <c r="A62" s="265"/>
      <c r="B62" s="265"/>
      <c r="C62" s="265"/>
      <c r="D62" s="265"/>
      <c r="E62" s="265"/>
      <c r="F62" s="265"/>
      <c r="G62" s="265"/>
    </row>
    <row r="63" spans="1:7" ht="29.25" customHeight="1" x14ac:dyDescent="0.2">
      <c r="A63" s="265"/>
      <c r="B63" s="265"/>
      <c r="C63" s="265"/>
      <c r="D63" s="265"/>
      <c r="E63" s="265"/>
      <c r="F63" s="265"/>
      <c r="G63" s="265"/>
    </row>
    <row r="64" spans="1:7" ht="15" x14ac:dyDescent="0.2">
      <c r="A64" s="266" t="s">
        <v>74</v>
      </c>
      <c r="B64" s="266"/>
      <c r="C64" s="266"/>
      <c r="D64" s="266"/>
      <c r="E64" s="266"/>
      <c r="F64" s="266"/>
      <c r="G64" s="266"/>
    </row>
    <row r="65" spans="1:7" ht="15.75" customHeight="1" x14ac:dyDescent="0.2">
      <c r="A65" s="265"/>
      <c r="B65" s="265"/>
      <c r="C65" s="265"/>
      <c r="D65" s="265"/>
      <c r="E65" s="265"/>
      <c r="F65" s="265"/>
      <c r="G65" s="265"/>
    </row>
    <row r="66" spans="1:7" ht="23.25" customHeight="1" x14ac:dyDescent="0.2">
      <c r="A66" s="265"/>
      <c r="B66" s="265"/>
      <c r="C66" s="265"/>
      <c r="D66" s="265"/>
      <c r="E66" s="265"/>
      <c r="F66" s="265"/>
      <c r="G66" s="265"/>
    </row>
    <row r="67" spans="1:7" ht="15" x14ac:dyDescent="0.2">
      <c r="A67" s="266" t="s">
        <v>75</v>
      </c>
      <c r="B67" s="266"/>
      <c r="C67" s="266"/>
      <c r="D67" s="266"/>
      <c r="E67" s="266"/>
      <c r="F67" s="266"/>
      <c r="G67" s="266"/>
    </row>
    <row r="68" spans="1:7" x14ac:dyDescent="0.2">
      <c r="A68" s="265"/>
      <c r="B68" s="265"/>
      <c r="C68" s="265"/>
      <c r="D68" s="265"/>
      <c r="E68" s="265"/>
      <c r="F68" s="265"/>
      <c r="G68" s="265"/>
    </row>
    <row r="69" spans="1:7" ht="24.75" customHeight="1" x14ac:dyDescent="0.2">
      <c r="A69" s="265"/>
      <c r="B69" s="265"/>
      <c r="C69" s="265"/>
      <c r="D69" s="265"/>
      <c r="E69" s="265"/>
      <c r="F69" s="265"/>
      <c r="G69" s="265"/>
    </row>
    <row r="70" spans="1:7" ht="31.5" customHeight="1" x14ac:dyDescent="0.2">
      <c r="A70" s="265" t="s">
        <v>197</v>
      </c>
      <c r="B70" s="267"/>
      <c r="C70" s="267"/>
      <c r="D70" s="267"/>
      <c r="E70" s="267"/>
      <c r="F70" s="267"/>
      <c r="G70" s="267"/>
    </row>
    <row r="71" spans="1:7" ht="33" customHeight="1" x14ac:dyDescent="0.2">
      <c r="A71" s="265" t="s">
        <v>198</v>
      </c>
      <c r="B71" s="265"/>
      <c r="C71" s="265"/>
      <c r="D71" s="265"/>
      <c r="E71" s="265"/>
      <c r="F71" s="265"/>
      <c r="G71" s="265"/>
    </row>
    <row r="72" spans="1:7" ht="54.75" customHeight="1" x14ac:dyDescent="0.2">
      <c r="A72" s="265" t="s">
        <v>199</v>
      </c>
      <c r="B72" s="265"/>
      <c r="C72" s="265"/>
      <c r="D72" s="265"/>
      <c r="E72" s="265"/>
      <c r="F72" s="265"/>
      <c r="G72" s="265"/>
    </row>
    <row r="73" spans="1:7" ht="38.25" customHeight="1" x14ac:dyDescent="0.2">
      <c r="A73" s="267" t="s">
        <v>154</v>
      </c>
      <c r="B73" s="265"/>
      <c r="C73" s="265"/>
      <c r="D73" s="265"/>
      <c r="E73" s="265"/>
      <c r="F73" s="265"/>
      <c r="G73" s="265"/>
    </row>
    <row r="74" spans="1:7" x14ac:dyDescent="0.2">
      <c r="A74" s="265" t="s">
        <v>200</v>
      </c>
      <c r="B74" s="265"/>
      <c r="C74" s="265"/>
      <c r="D74" s="265"/>
      <c r="E74" s="265"/>
      <c r="F74" s="265"/>
      <c r="G74" s="265"/>
    </row>
    <row r="75" spans="1:7" x14ac:dyDescent="0.2">
      <c r="A75" s="265"/>
      <c r="B75" s="265"/>
      <c r="C75" s="265"/>
      <c r="D75" s="265"/>
      <c r="E75" s="265"/>
      <c r="F75" s="265"/>
      <c r="G75" s="265"/>
    </row>
    <row r="76" spans="1:7" x14ac:dyDescent="0.2">
      <c r="A76" s="161"/>
      <c r="B76" s="161"/>
      <c r="C76" s="161"/>
      <c r="D76" s="161"/>
      <c r="E76" s="161"/>
      <c r="F76" s="161"/>
      <c r="G76" s="161"/>
    </row>
    <row r="77" spans="1:7" x14ac:dyDescent="0.2">
      <c r="A77" s="155"/>
    </row>
    <row r="78" spans="1:7" ht="15" x14ac:dyDescent="0.2">
      <c r="A78" s="150" t="s">
        <v>76</v>
      </c>
    </row>
    <row r="79" spans="1:7" ht="15" x14ac:dyDescent="0.2">
      <c r="A79" s="150"/>
    </row>
    <row r="80" spans="1:7" ht="28.5" x14ac:dyDescent="0.2">
      <c r="B80" s="137"/>
      <c r="C80" s="138" t="s">
        <v>77</v>
      </c>
      <c r="D80" s="138" t="s">
        <v>78</v>
      </c>
      <c r="E80" s="138" t="s">
        <v>79</v>
      </c>
    </row>
    <row r="81" spans="1:7" x14ac:dyDescent="0.2">
      <c r="B81" s="139" t="s">
        <v>80</v>
      </c>
      <c r="C81" s="276" t="s">
        <v>81</v>
      </c>
      <c r="D81" s="277"/>
      <c r="E81" s="278"/>
    </row>
    <row r="82" spans="1:7" x14ac:dyDescent="0.2">
      <c r="B82" s="139" t="s">
        <v>82</v>
      </c>
      <c r="C82" s="279"/>
      <c r="D82" s="280"/>
      <c r="E82" s="281"/>
    </row>
    <row r="83" spans="1:7" ht="15" x14ac:dyDescent="0.2">
      <c r="A83" s="150"/>
    </row>
    <row r="84" spans="1:7" ht="15" x14ac:dyDescent="0.2">
      <c r="A84" s="150"/>
    </row>
    <row r="85" spans="1:7" ht="15" x14ac:dyDescent="0.2">
      <c r="A85" s="150" t="s">
        <v>201</v>
      </c>
    </row>
    <row r="86" spans="1:7" ht="15" x14ac:dyDescent="0.2">
      <c r="A86" s="150"/>
    </row>
    <row r="87" spans="1:7" ht="42.75" x14ac:dyDescent="0.2">
      <c r="B87" s="137" t="s">
        <v>83</v>
      </c>
      <c r="C87" s="138" t="s">
        <v>84</v>
      </c>
      <c r="D87" s="138" t="s">
        <v>85</v>
      </c>
      <c r="E87" s="138" t="s">
        <v>86</v>
      </c>
      <c r="F87" s="138" t="s">
        <v>87</v>
      </c>
    </row>
    <row r="88" spans="1:7" x14ac:dyDescent="0.2">
      <c r="B88" s="137" t="s">
        <v>88</v>
      </c>
      <c r="C88" s="276" t="s">
        <v>81</v>
      </c>
      <c r="D88" s="277"/>
      <c r="E88" s="277"/>
      <c r="F88" s="278"/>
    </row>
    <row r="89" spans="1:7" x14ac:dyDescent="0.2">
      <c r="B89" s="137" t="s">
        <v>89</v>
      </c>
      <c r="C89" s="279"/>
      <c r="D89" s="280"/>
      <c r="E89" s="280"/>
      <c r="F89" s="281"/>
    </row>
    <row r="90" spans="1:7" ht="15" x14ac:dyDescent="0.2">
      <c r="A90" s="150"/>
    </row>
    <row r="91" spans="1:7" ht="15" x14ac:dyDescent="0.2">
      <c r="A91" s="150"/>
    </row>
    <row r="92" spans="1:7" ht="15" x14ac:dyDescent="0.2">
      <c r="A92" s="266" t="s">
        <v>202</v>
      </c>
      <c r="B92" s="266"/>
      <c r="C92" s="266"/>
      <c r="D92" s="266"/>
      <c r="E92" s="266"/>
      <c r="F92" s="266"/>
      <c r="G92" s="266"/>
    </row>
    <row r="93" spans="1:7" ht="15" x14ac:dyDescent="0.2">
      <c r="A93" s="150" t="s">
        <v>81</v>
      </c>
    </row>
    <row r="94" spans="1:7" ht="15" x14ac:dyDescent="0.2">
      <c r="A94" s="150"/>
    </row>
    <row r="95" spans="1:7" ht="15" x14ac:dyDescent="0.2">
      <c r="A95" s="270" t="s">
        <v>203</v>
      </c>
      <c r="B95" s="270"/>
      <c r="C95" s="270"/>
      <c r="D95" s="270"/>
      <c r="E95" s="270"/>
      <c r="F95" s="270"/>
      <c r="G95" s="270"/>
    </row>
    <row r="96" spans="1:7" ht="15" x14ac:dyDescent="0.2">
      <c r="A96" s="150"/>
    </row>
    <row r="97" spans="1:7" x14ac:dyDescent="0.2">
      <c r="A97" s="268" t="s">
        <v>204</v>
      </c>
      <c r="B97" s="268"/>
      <c r="C97" s="268"/>
      <c r="D97" s="268"/>
      <c r="E97" s="268"/>
      <c r="F97" s="268"/>
      <c r="G97" s="268"/>
    </row>
    <row r="98" spans="1:7" ht="37.5" customHeight="1" x14ac:dyDescent="0.2">
      <c r="A98" s="268"/>
      <c r="B98" s="268"/>
      <c r="C98" s="268"/>
      <c r="D98" s="268"/>
      <c r="E98" s="268"/>
      <c r="F98" s="268"/>
      <c r="G98" s="268"/>
    </row>
    <row r="99" spans="1:7" x14ac:dyDescent="0.2">
      <c r="A99" s="268" t="s">
        <v>205</v>
      </c>
      <c r="B99" s="268"/>
      <c r="C99" s="268"/>
      <c r="D99" s="268"/>
      <c r="E99" s="268"/>
      <c r="F99" s="268"/>
      <c r="G99" s="268"/>
    </row>
    <row r="100" spans="1:7" ht="37.5" customHeight="1" x14ac:dyDescent="0.2">
      <c r="A100" s="268"/>
      <c r="B100" s="268"/>
      <c r="C100" s="268"/>
      <c r="D100" s="268"/>
      <c r="E100" s="268"/>
      <c r="F100" s="268"/>
      <c r="G100" s="268"/>
    </row>
    <row r="101" spans="1:7" x14ac:dyDescent="0.2">
      <c r="A101" s="268" t="s">
        <v>206</v>
      </c>
      <c r="B101" s="268"/>
      <c r="C101" s="268"/>
      <c r="D101" s="268"/>
      <c r="E101" s="268"/>
      <c r="F101" s="268"/>
      <c r="G101" s="268"/>
    </row>
    <row r="102" spans="1:7" ht="25.5" customHeight="1" x14ac:dyDescent="0.2">
      <c r="A102" s="268"/>
      <c r="B102" s="268"/>
      <c r="C102" s="268"/>
      <c r="D102" s="268"/>
      <c r="E102" s="268"/>
      <c r="F102" s="268"/>
      <c r="G102" s="268"/>
    </row>
    <row r="103" spans="1:7" ht="15" x14ac:dyDescent="0.2">
      <c r="A103" s="150"/>
    </row>
    <row r="104" spans="1:7" ht="30" x14ac:dyDescent="0.2">
      <c r="B104" s="140" t="s">
        <v>90</v>
      </c>
      <c r="C104" s="140" t="s">
        <v>91</v>
      </c>
      <c r="D104" s="140" t="s">
        <v>92</v>
      </c>
    </row>
    <row r="105" spans="1:7" x14ac:dyDescent="0.2">
      <c r="B105" s="137" t="s">
        <v>93</v>
      </c>
      <c r="C105" s="141"/>
      <c r="D105" s="141"/>
    </row>
    <row r="106" spans="1:7" x14ac:dyDescent="0.2">
      <c r="B106" s="137" t="s">
        <v>151</v>
      </c>
      <c r="C106" s="141"/>
      <c r="D106" s="141"/>
    </row>
    <row r="107" spans="1:7" x14ac:dyDescent="0.2">
      <c r="B107" s="137" t="s">
        <v>94</v>
      </c>
      <c r="C107" s="141"/>
      <c r="D107" s="141"/>
    </row>
    <row r="108" spans="1:7" ht="15" x14ac:dyDescent="0.2">
      <c r="B108" s="142" t="s">
        <v>95</v>
      </c>
      <c r="C108" s="143">
        <f>+SUM(C105:C107)</f>
        <v>0</v>
      </c>
      <c r="D108" s="143">
        <f>+SUM(D105:D107)</f>
        <v>0</v>
      </c>
    </row>
    <row r="109" spans="1:7" ht="15" x14ac:dyDescent="0.2">
      <c r="A109" s="150"/>
    </row>
    <row r="110" spans="1:7" ht="15" x14ac:dyDescent="0.2">
      <c r="A110" s="150"/>
    </row>
    <row r="111" spans="1:7" ht="15" x14ac:dyDescent="0.2">
      <c r="A111" s="150"/>
    </row>
    <row r="112" spans="1:7" ht="15" x14ac:dyDescent="0.2">
      <c r="A112" s="150" t="s">
        <v>207</v>
      </c>
    </row>
    <row r="113" spans="1:5" ht="15" x14ac:dyDescent="0.2">
      <c r="A113" s="150"/>
    </row>
    <row r="114" spans="1:5" ht="15" x14ac:dyDescent="0.2">
      <c r="A114" s="150"/>
    </row>
    <row r="115" spans="1:5" ht="30" x14ac:dyDescent="0.2">
      <c r="B115" s="144" t="s">
        <v>96</v>
      </c>
      <c r="C115" s="140" t="s">
        <v>97</v>
      </c>
      <c r="D115" s="140" t="s">
        <v>98</v>
      </c>
      <c r="E115" s="140" t="s">
        <v>99</v>
      </c>
    </row>
    <row r="116" spans="1:5" ht="15" x14ac:dyDescent="0.2">
      <c r="B116" s="142" t="s">
        <v>100</v>
      </c>
      <c r="C116" s="143"/>
      <c r="D116" s="145"/>
      <c r="E116" s="143"/>
    </row>
    <row r="117" spans="1:5" x14ac:dyDescent="0.2">
      <c r="B117" s="137" t="s">
        <v>101</v>
      </c>
      <c r="C117" s="141"/>
      <c r="D117" s="141"/>
      <c r="E117" s="141"/>
    </row>
    <row r="118" spans="1:5" x14ac:dyDescent="0.2">
      <c r="B118" s="137" t="s">
        <v>102</v>
      </c>
      <c r="C118" s="141"/>
      <c r="D118" s="141"/>
      <c r="E118" s="141"/>
    </row>
    <row r="119" spans="1:5" x14ac:dyDescent="0.2">
      <c r="B119" s="137" t="s">
        <v>103</v>
      </c>
      <c r="C119" s="141"/>
      <c r="D119" s="141"/>
      <c r="E119" s="141"/>
    </row>
    <row r="120" spans="1:5" ht="15" x14ac:dyDescent="0.2">
      <c r="B120" s="142" t="s">
        <v>104</v>
      </c>
      <c r="C120" s="143"/>
      <c r="D120" s="143"/>
      <c r="E120" s="143"/>
    </row>
    <row r="121" spans="1:5" x14ac:dyDescent="0.2">
      <c r="B121" s="137" t="s">
        <v>105</v>
      </c>
      <c r="C121" s="241"/>
      <c r="D121" s="241"/>
      <c r="E121" s="141"/>
    </row>
    <row r="122" spans="1:5" x14ac:dyDescent="0.2">
      <c r="B122" s="137" t="s">
        <v>106</v>
      </c>
      <c r="C122" s="241">
        <v>1000000</v>
      </c>
      <c r="D122" s="241">
        <v>1250000000</v>
      </c>
      <c r="E122" s="141">
        <v>2</v>
      </c>
    </row>
    <row r="123" spans="1:5" x14ac:dyDescent="0.2">
      <c r="B123" s="137" t="s">
        <v>107</v>
      </c>
      <c r="C123" s="241">
        <v>1000000</v>
      </c>
      <c r="D123" s="241">
        <v>1250000000</v>
      </c>
      <c r="E123" s="141">
        <v>2</v>
      </c>
    </row>
    <row r="124" spans="1:5" ht="15" x14ac:dyDescent="0.25">
      <c r="B124" s="142" t="s">
        <v>108</v>
      </c>
      <c r="C124" s="143"/>
      <c r="D124" s="146"/>
      <c r="E124" s="143"/>
    </row>
    <row r="125" spans="1:5" x14ac:dyDescent="0.2">
      <c r="B125" s="137" t="s">
        <v>109</v>
      </c>
      <c r="C125" s="141"/>
      <c r="D125" s="141"/>
      <c r="E125" s="141"/>
    </row>
    <row r="126" spans="1:5" x14ac:dyDescent="0.2">
      <c r="B126" s="137" t="s">
        <v>110</v>
      </c>
      <c r="C126" s="141"/>
      <c r="D126" s="141"/>
      <c r="E126" s="141"/>
    </row>
    <row r="127" spans="1:5" x14ac:dyDescent="0.2">
      <c r="B127" s="137" t="s">
        <v>111</v>
      </c>
      <c r="C127" s="141"/>
      <c r="D127" s="141"/>
      <c r="E127" s="141"/>
    </row>
    <row r="128" spans="1:5" ht="15" x14ac:dyDescent="0.25">
      <c r="B128" s="142" t="s">
        <v>112</v>
      </c>
      <c r="C128" s="143"/>
      <c r="D128" s="146"/>
      <c r="E128" s="143"/>
    </row>
    <row r="129" spans="1:6" x14ac:dyDescent="0.2">
      <c r="B129" s="137" t="s">
        <v>113</v>
      </c>
      <c r="C129" s="141"/>
      <c r="D129" s="141"/>
      <c r="E129" s="141"/>
    </row>
    <row r="130" spans="1:6" x14ac:dyDescent="0.2">
      <c r="B130" s="137" t="s">
        <v>114</v>
      </c>
      <c r="C130" s="141"/>
      <c r="D130" s="141"/>
      <c r="E130" s="141"/>
    </row>
    <row r="131" spans="1:6" x14ac:dyDescent="0.2">
      <c r="B131" s="137" t="s">
        <v>115</v>
      </c>
      <c r="C131" s="141"/>
      <c r="D131" s="141"/>
      <c r="E131" s="141"/>
    </row>
    <row r="132" spans="1:6" ht="15" x14ac:dyDescent="0.2">
      <c r="A132" s="150"/>
    </row>
    <row r="133" spans="1:6" ht="15" x14ac:dyDescent="0.2">
      <c r="A133" s="150"/>
    </row>
    <row r="134" spans="1:6" ht="15" x14ac:dyDescent="0.2">
      <c r="A134" s="150" t="s">
        <v>116</v>
      </c>
    </row>
    <row r="135" spans="1:6" ht="15" x14ac:dyDescent="0.2">
      <c r="A135" s="150"/>
    </row>
    <row r="136" spans="1:6" ht="15" x14ac:dyDescent="0.2">
      <c r="A136" s="150" t="s">
        <v>117</v>
      </c>
    </row>
    <row r="137" spans="1:6" x14ac:dyDescent="0.2">
      <c r="A137" s="265" t="s">
        <v>118</v>
      </c>
      <c r="B137" s="265"/>
      <c r="C137" s="265"/>
      <c r="D137" s="265"/>
      <c r="E137" s="265"/>
      <c r="F137" s="265"/>
    </row>
    <row r="138" spans="1:6" ht="21" customHeight="1" x14ac:dyDescent="0.2">
      <c r="A138" s="265"/>
      <c r="B138" s="265"/>
      <c r="C138" s="265"/>
      <c r="D138" s="265"/>
      <c r="E138" s="265"/>
      <c r="F138" s="265"/>
    </row>
    <row r="139" spans="1:6" ht="15" x14ac:dyDescent="0.2">
      <c r="B139" s="282" t="s">
        <v>38</v>
      </c>
      <c r="C139" s="283"/>
      <c r="D139" s="284"/>
    </row>
    <row r="140" spans="1:6" ht="30" x14ac:dyDescent="0.2">
      <c r="B140" s="144" t="s">
        <v>17</v>
      </c>
      <c r="C140" s="140" t="s">
        <v>208</v>
      </c>
      <c r="D140" s="140" t="s">
        <v>208</v>
      </c>
    </row>
    <row r="141" spans="1:6" x14ac:dyDescent="0.2">
      <c r="B141" s="137"/>
      <c r="C141" s="137"/>
      <c r="D141" s="137"/>
    </row>
    <row r="142" spans="1:6" x14ac:dyDescent="0.2">
      <c r="B142" s="137" t="s">
        <v>147</v>
      </c>
      <c r="C142" s="242">
        <v>0</v>
      </c>
      <c r="D142" s="242">
        <v>1250000000</v>
      </c>
    </row>
    <row r="143" spans="1:6" x14ac:dyDescent="0.2">
      <c r="B143" s="137" t="s">
        <v>148</v>
      </c>
      <c r="C143" s="242">
        <v>0</v>
      </c>
      <c r="D143" s="242">
        <v>0</v>
      </c>
      <c r="F143" s="147"/>
    </row>
    <row r="144" spans="1:6" x14ac:dyDescent="0.2">
      <c r="B144" s="137" t="s">
        <v>119</v>
      </c>
      <c r="C144" s="242">
        <v>0</v>
      </c>
      <c r="D144" s="242">
        <v>0</v>
      </c>
    </row>
    <row r="145" spans="1:6" ht="15" x14ac:dyDescent="0.2">
      <c r="B145" s="142" t="s">
        <v>95</v>
      </c>
      <c r="C145" s="243">
        <f>SUM(C142:C144)</f>
        <v>0</v>
      </c>
      <c r="D145" s="243">
        <f>SUM(D142:D144)</f>
        <v>1250000000</v>
      </c>
    </row>
    <row r="146" spans="1:6" ht="15" x14ac:dyDescent="0.2">
      <c r="B146" s="148"/>
      <c r="C146" s="149"/>
      <c r="D146" s="149"/>
    </row>
    <row r="147" spans="1:6" ht="15" x14ac:dyDescent="0.2">
      <c r="A147" s="150"/>
    </row>
    <row r="148" spans="1:6" ht="15" x14ac:dyDescent="0.2">
      <c r="A148" s="266" t="s">
        <v>123</v>
      </c>
      <c r="B148" s="266"/>
      <c r="C148" s="266"/>
      <c r="D148" s="266"/>
      <c r="E148" s="266"/>
      <c r="F148" s="266"/>
    </row>
    <row r="149" spans="1:6" ht="15" x14ac:dyDescent="0.2">
      <c r="A149" s="150"/>
    </row>
    <row r="150" spans="1:6" x14ac:dyDescent="0.2">
      <c r="A150" s="151" t="s">
        <v>146</v>
      </c>
      <c r="B150" s="53"/>
    </row>
    <row r="151" spans="1:6" ht="15" x14ac:dyDescent="0.2">
      <c r="A151" s="150"/>
    </row>
    <row r="152" spans="1:6" ht="15" x14ac:dyDescent="0.2">
      <c r="A152" s="150" t="s">
        <v>120</v>
      </c>
    </row>
    <row r="153" spans="1:6" ht="15" x14ac:dyDescent="0.2">
      <c r="A153" s="150"/>
    </row>
    <row r="154" spans="1:6" ht="30" x14ac:dyDescent="0.2">
      <c r="B154" s="144" t="s">
        <v>90</v>
      </c>
      <c r="C154" s="140" t="s">
        <v>77</v>
      </c>
      <c r="D154" s="140" t="s">
        <v>78</v>
      </c>
    </row>
    <row r="155" spans="1:6" ht="15" customHeight="1" x14ac:dyDescent="0.2">
      <c r="B155" s="137"/>
      <c r="C155" s="272" t="s">
        <v>121</v>
      </c>
      <c r="D155" s="273"/>
    </row>
    <row r="156" spans="1:6" x14ac:dyDescent="0.2">
      <c r="B156" s="137"/>
      <c r="C156" s="274"/>
      <c r="D156" s="275"/>
    </row>
    <row r="157" spans="1:6" ht="15" x14ac:dyDescent="0.2">
      <c r="B157" s="144" t="s">
        <v>95</v>
      </c>
      <c r="C157" s="137"/>
      <c r="D157" s="137"/>
    </row>
    <row r="158" spans="1:6" ht="15" x14ac:dyDescent="0.2">
      <c r="A158" s="150"/>
    </row>
    <row r="159" spans="1:6" ht="15" x14ac:dyDescent="0.2">
      <c r="A159" s="150"/>
    </row>
    <row r="160" spans="1:6" ht="15" x14ac:dyDescent="0.2">
      <c r="A160" s="150" t="s">
        <v>122</v>
      </c>
    </row>
    <row r="161" spans="1:5" ht="15" x14ac:dyDescent="0.2">
      <c r="A161" s="150"/>
    </row>
    <row r="162" spans="1:5" ht="30" x14ac:dyDescent="0.2">
      <c r="B162" s="140" t="s">
        <v>90</v>
      </c>
      <c r="C162" s="140" t="s">
        <v>77</v>
      </c>
      <c r="D162" s="140" t="s">
        <v>78</v>
      </c>
    </row>
    <row r="163" spans="1:5" x14ac:dyDescent="0.2">
      <c r="B163" s="137" t="s">
        <v>30</v>
      </c>
      <c r="C163" s="152"/>
      <c r="D163" s="152"/>
    </row>
    <row r="164" spans="1:5" x14ac:dyDescent="0.2">
      <c r="B164" s="137"/>
      <c r="C164" s="153"/>
      <c r="D164" s="153"/>
    </row>
    <row r="165" spans="1:5" ht="15" x14ac:dyDescent="0.2">
      <c r="B165" s="144" t="s">
        <v>95</v>
      </c>
      <c r="C165" s="154"/>
      <c r="D165" s="154"/>
    </row>
    <row r="166" spans="1:5" x14ac:dyDescent="0.2">
      <c r="A166" s="155"/>
    </row>
    <row r="168" spans="1:5" ht="15" x14ac:dyDescent="0.25">
      <c r="A168" s="162" t="s">
        <v>181</v>
      </c>
    </row>
    <row r="170" spans="1:5" x14ac:dyDescent="0.2">
      <c r="A170" s="269" t="s">
        <v>209</v>
      </c>
      <c r="B170" s="269"/>
      <c r="C170" s="269"/>
      <c r="D170" s="269"/>
      <c r="E170" s="269"/>
    </row>
    <row r="171" spans="1:5" x14ac:dyDescent="0.2">
      <c r="A171" s="269"/>
      <c r="B171" s="269"/>
      <c r="C171" s="269"/>
      <c r="D171" s="269"/>
      <c r="E171" s="269"/>
    </row>
    <row r="172" spans="1:5" x14ac:dyDescent="0.2">
      <c r="A172" s="269"/>
      <c r="B172" s="269"/>
      <c r="C172" s="269"/>
      <c r="D172" s="269"/>
      <c r="E172" s="269"/>
    </row>
    <row r="173" spans="1:5" x14ac:dyDescent="0.2">
      <c r="A173" s="269"/>
      <c r="B173" s="269"/>
      <c r="C173" s="269"/>
      <c r="D173" s="269"/>
      <c r="E173" s="269"/>
    </row>
    <row r="174" spans="1:5" x14ac:dyDescent="0.2">
      <c r="A174" s="269"/>
      <c r="B174" s="269"/>
      <c r="C174" s="269"/>
      <c r="D174" s="269"/>
      <c r="E174" s="269"/>
    </row>
    <row r="175" spans="1:5" x14ac:dyDescent="0.2">
      <c r="A175" s="269"/>
      <c r="B175" s="269"/>
      <c r="C175" s="269"/>
      <c r="D175" s="269"/>
      <c r="E175" s="269"/>
    </row>
    <row r="176" spans="1:5" x14ac:dyDescent="0.2">
      <c r="A176" s="269"/>
      <c r="B176" s="269"/>
      <c r="C176" s="269"/>
      <c r="D176" s="269"/>
      <c r="E176" s="269"/>
    </row>
    <row r="177" spans="1:5" x14ac:dyDescent="0.2">
      <c r="A177" s="269"/>
      <c r="B177" s="269"/>
      <c r="C177" s="269"/>
      <c r="D177" s="269"/>
      <c r="E177" s="269"/>
    </row>
    <row r="178" spans="1:5" x14ac:dyDescent="0.2">
      <c r="A178" s="269"/>
      <c r="B178" s="269"/>
      <c r="C178" s="269"/>
      <c r="D178" s="269"/>
      <c r="E178" s="269"/>
    </row>
    <row r="179" spans="1:5" x14ac:dyDescent="0.2">
      <c r="A179" s="269"/>
      <c r="B179" s="269"/>
      <c r="C179" s="269"/>
      <c r="D179" s="269"/>
      <c r="E179" s="269"/>
    </row>
    <row r="180" spans="1:5" x14ac:dyDescent="0.2">
      <c r="A180" s="269"/>
      <c r="B180" s="269"/>
      <c r="C180" s="269"/>
      <c r="D180" s="269"/>
      <c r="E180" s="269"/>
    </row>
    <row r="181" spans="1:5" x14ac:dyDescent="0.2">
      <c r="A181" s="269"/>
      <c r="B181" s="269"/>
      <c r="C181" s="269"/>
      <c r="D181" s="269"/>
      <c r="E181" s="269"/>
    </row>
    <row r="182" spans="1:5" x14ac:dyDescent="0.2">
      <c r="A182" s="269"/>
      <c r="B182" s="269"/>
      <c r="C182" s="269"/>
      <c r="D182" s="269"/>
      <c r="E182" s="269"/>
    </row>
    <row r="183" spans="1:5" x14ac:dyDescent="0.2">
      <c r="A183" s="269"/>
      <c r="B183" s="269"/>
      <c r="C183" s="269"/>
      <c r="D183" s="269"/>
      <c r="E183" s="269"/>
    </row>
    <row r="184" spans="1:5" x14ac:dyDescent="0.2">
      <c r="A184" s="269"/>
      <c r="B184" s="269"/>
      <c r="C184" s="269"/>
      <c r="D184" s="269"/>
      <c r="E184" s="269"/>
    </row>
    <row r="185" spans="1:5" x14ac:dyDescent="0.2">
      <c r="A185" s="269"/>
      <c r="B185" s="269"/>
      <c r="C185" s="269"/>
      <c r="D185" s="269"/>
      <c r="E185" s="269"/>
    </row>
    <row r="186" spans="1:5" x14ac:dyDescent="0.2">
      <c r="A186" s="269"/>
      <c r="B186" s="269"/>
      <c r="C186" s="269"/>
      <c r="D186" s="269"/>
      <c r="E186" s="269"/>
    </row>
    <row r="187" spans="1:5" x14ac:dyDescent="0.2">
      <c r="A187" s="269"/>
      <c r="B187" s="269"/>
      <c r="C187" s="269"/>
      <c r="D187" s="269"/>
      <c r="E187" s="269"/>
    </row>
    <row r="188" spans="1:5" x14ac:dyDescent="0.2">
      <c r="A188" s="269"/>
      <c r="B188" s="269"/>
      <c r="C188" s="269"/>
      <c r="D188" s="269"/>
      <c r="E188" s="269"/>
    </row>
    <row r="189" spans="1:5" x14ac:dyDescent="0.2">
      <c r="A189" s="269"/>
      <c r="B189" s="269"/>
      <c r="C189" s="269"/>
      <c r="D189" s="269"/>
      <c r="E189" s="269"/>
    </row>
    <row r="190" spans="1:5" x14ac:dyDescent="0.2">
      <c r="A190" s="269"/>
      <c r="B190" s="269"/>
      <c r="C190" s="269"/>
      <c r="D190" s="269"/>
      <c r="E190" s="269"/>
    </row>
    <row r="191" spans="1:5" x14ac:dyDescent="0.2">
      <c r="A191" s="269"/>
      <c r="B191" s="269"/>
      <c r="C191" s="269"/>
      <c r="D191" s="269"/>
      <c r="E191" s="269"/>
    </row>
  </sheetData>
  <mergeCells count="58">
    <mergeCell ref="A71:G71"/>
    <mergeCell ref="A72:G72"/>
    <mergeCell ref="A148:F148"/>
    <mergeCell ref="C155:D156"/>
    <mergeCell ref="A74:G75"/>
    <mergeCell ref="C81:E82"/>
    <mergeCell ref="C88:F89"/>
    <mergeCell ref="A92:G92"/>
    <mergeCell ref="A95:G95"/>
    <mergeCell ref="A97:G98"/>
    <mergeCell ref="A99:G100"/>
    <mergeCell ref="A101:G102"/>
    <mergeCell ref="A137:F138"/>
    <mergeCell ref="B139:D139"/>
    <mergeCell ref="A64:G64"/>
    <mergeCell ref="A65:G66"/>
    <mergeCell ref="A67:G67"/>
    <mergeCell ref="A68:G69"/>
    <mergeCell ref="A70:G70"/>
    <mergeCell ref="A170:E191"/>
    <mergeCell ref="A56:G57"/>
    <mergeCell ref="A2:G2"/>
    <mergeCell ref="A3:G3"/>
    <mergeCell ref="A4:G4"/>
    <mergeCell ref="A5:G5"/>
    <mergeCell ref="A45:G46"/>
    <mergeCell ref="A47:G48"/>
    <mergeCell ref="A49:G50"/>
    <mergeCell ref="A51:G51"/>
    <mergeCell ref="A52:G53"/>
    <mergeCell ref="A73:G73"/>
    <mergeCell ref="A58:G58"/>
    <mergeCell ref="A59:G60"/>
    <mergeCell ref="A61:G61"/>
    <mergeCell ref="A62:G63"/>
    <mergeCell ref="A15:G15"/>
    <mergeCell ref="A16:G16"/>
    <mergeCell ref="A17:G17"/>
    <mergeCell ref="A6:G6"/>
    <mergeCell ref="A7:G7"/>
    <mergeCell ref="A11:G11"/>
    <mergeCell ref="A12:G12"/>
    <mergeCell ref="A8:G8"/>
    <mergeCell ref="A10:G10"/>
    <mergeCell ref="A13:G13"/>
    <mergeCell ref="A14:G14"/>
    <mergeCell ref="A44:G44"/>
    <mergeCell ref="A28:G28"/>
    <mergeCell ref="A23:G23"/>
    <mergeCell ref="A24:G24"/>
    <mergeCell ref="A25:G25"/>
    <mergeCell ref="A26:G26"/>
    <mergeCell ref="A27:G27"/>
    <mergeCell ref="A18:G18"/>
    <mergeCell ref="A19:G19"/>
    <mergeCell ref="A20:G20"/>
    <mergeCell ref="A21:G21"/>
    <mergeCell ref="A22:G22"/>
  </mergeCells>
  <hyperlinks>
    <hyperlink ref="A150" location="'6'!A1" display="Ver Cuadro" xr:uid="{00000000-0004-0000-0600-000000000000}"/>
  </hyperlinks>
  <pageMargins left="0.35539215686274511"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15"/>
  <sheetViews>
    <sheetView showGridLines="0" zoomScale="70" zoomScaleNormal="70" workbookViewId="0">
      <pane ySplit="4" topLeftCell="A5" activePane="bottomLeft" state="frozen"/>
      <selection pane="bottomLeft" activeCell="D31" sqref="D31"/>
    </sheetView>
  </sheetViews>
  <sheetFormatPr baseColWidth="10" defaultColWidth="11.42578125" defaultRowHeight="14.25" x14ac:dyDescent="0.2"/>
  <cols>
    <col min="1" max="1" width="24.42578125" style="38" customWidth="1"/>
    <col min="2" max="2" width="47.85546875" style="38" bestFit="1" customWidth="1"/>
    <col min="3" max="3" width="23.85546875" style="38" bestFit="1" customWidth="1"/>
    <col min="4" max="4" width="13.28515625" style="38" customWidth="1"/>
    <col min="5" max="5" width="19.7109375" style="38" customWidth="1"/>
    <col min="6" max="6" width="22.140625" style="38" bestFit="1" customWidth="1"/>
    <col min="7" max="7" width="11.42578125" style="38" bestFit="1" customWidth="1"/>
    <col min="8" max="9" width="17.140625" style="38" bestFit="1" customWidth="1"/>
    <col min="10" max="10" width="21.28515625" style="38" bestFit="1" customWidth="1"/>
    <col min="11" max="11" width="17.140625" style="38" bestFit="1" customWidth="1"/>
    <col min="12" max="16384" width="11.42578125" style="38"/>
  </cols>
  <sheetData>
    <row r="1" spans="1:15" ht="15" x14ac:dyDescent="0.25">
      <c r="A1" s="285" t="s">
        <v>124</v>
      </c>
      <c r="B1" s="285"/>
      <c r="C1" s="52"/>
      <c r="D1" s="52"/>
      <c r="E1" s="52"/>
      <c r="F1" s="52"/>
      <c r="G1" s="52"/>
      <c r="H1" s="52"/>
      <c r="I1" s="52"/>
      <c r="J1" s="52"/>
      <c r="K1" s="52"/>
      <c r="L1" s="52"/>
      <c r="M1" s="52"/>
      <c r="N1" s="52"/>
      <c r="O1" s="52"/>
    </row>
    <row r="2" spans="1:15" ht="18" x14ac:dyDescent="0.25">
      <c r="A2" s="286" t="str">
        <f>+"COMPOSICIÓN DE LAS INVERSIONES DEL FONDO DE INVERSIÓN IN VENTURE CAPITAL FUND GUARANÍES CORRESPONDIENTE AL "&amp;UPPER(TEXT(Indice!$N$3,"DD \D\E MMMM \D\E AAAA"))</f>
        <v>COMPOSICIÓN DE LAS INVERSIONES DEL FONDO DE INVERSIÓN IN VENTURE CAPITAL FUND GUARANÍES CORRESPONDIENTE AL 30 DE JUNIO DE 2022</v>
      </c>
      <c r="B2" s="287"/>
      <c r="C2" s="287"/>
      <c r="D2" s="287"/>
      <c r="E2" s="287"/>
      <c r="F2" s="287"/>
      <c r="G2" s="287"/>
      <c r="H2" s="287"/>
      <c r="I2" s="287"/>
      <c r="J2" s="52"/>
      <c r="K2" s="52"/>
      <c r="L2" s="52"/>
      <c r="M2" s="52"/>
      <c r="N2" s="52"/>
      <c r="O2" s="52"/>
    </row>
    <row r="3" spans="1:15" ht="15" customHeight="1" x14ac:dyDescent="0.2">
      <c r="A3" s="52"/>
      <c r="B3" s="52"/>
      <c r="C3" s="52"/>
      <c r="D3" s="52"/>
      <c r="E3" s="52"/>
      <c r="F3" s="52"/>
      <c r="G3" s="52"/>
      <c r="H3" s="52"/>
      <c r="I3" s="52"/>
      <c r="J3" s="52"/>
      <c r="K3" s="52"/>
      <c r="L3" s="52"/>
      <c r="M3" s="52"/>
      <c r="N3" s="52"/>
      <c r="O3" s="52"/>
    </row>
    <row r="4" spans="1:15" ht="67.5" x14ac:dyDescent="0.2">
      <c r="A4" s="163" t="s">
        <v>125</v>
      </c>
      <c r="B4" s="163" t="s">
        <v>126</v>
      </c>
      <c r="C4" s="163" t="s">
        <v>131</v>
      </c>
      <c r="D4" s="163" t="s">
        <v>132</v>
      </c>
      <c r="E4" s="164" t="s">
        <v>133</v>
      </c>
      <c r="F4" s="163" t="s">
        <v>127</v>
      </c>
      <c r="G4" s="163" t="s">
        <v>134</v>
      </c>
      <c r="H4" s="163" t="s">
        <v>135</v>
      </c>
      <c r="I4" s="163" t="s">
        <v>136</v>
      </c>
      <c r="J4" s="163" t="s">
        <v>137</v>
      </c>
      <c r="K4" s="163" t="s">
        <v>138</v>
      </c>
      <c r="L4" s="163" t="s">
        <v>139</v>
      </c>
      <c r="M4" s="163" t="s">
        <v>140</v>
      </c>
      <c r="N4" s="163" t="s">
        <v>141</v>
      </c>
      <c r="O4" s="163" t="s">
        <v>142</v>
      </c>
    </row>
    <row r="5" spans="1:15" ht="16.5" customHeight="1" x14ac:dyDescent="0.2">
      <c r="A5" s="165"/>
      <c r="B5" s="165"/>
      <c r="C5" s="165"/>
      <c r="D5" s="165"/>
      <c r="E5" s="166"/>
      <c r="F5" s="165"/>
      <c r="G5" s="165"/>
      <c r="H5" s="167"/>
      <c r="I5" s="167"/>
      <c r="J5" s="167"/>
      <c r="K5" s="167"/>
      <c r="L5" s="168"/>
      <c r="M5" s="169"/>
      <c r="N5" s="168"/>
      <c r="O5" s="168"/>
    </row>
    <row r="6" spans="1:15" ht="16.5" customHeight="1" x14ac:dyDescent="0.2">
      <c r="A6" s="165"/>
      <c r="B6" s="165"/>
      <c r="C6" s="165"/>
      <c r="D6" s="165"/>
      <c r="E6" s="166"/>
      <c r="F6" s="165"/>
      <c r="G6" s="165"/>
      <c r="H6" s="167"/>
      <c r="I6" s="167"/>
      <c r="J6" s="167"/>
      <c r="K6" s="167"/>
      <c r="L6" s="168"/>
      <c r="M6" s="169"/>
      <c r="N6" s="168"/>
      <c r="O6" s="168"/>
    </row>
    <row r="7" spans="1:15" ht="16.5" customHeight="1" x14ac:dyDescent="0.2">
      <c r="A7" s="165"/>
      <c r="B7" s="165"/>
      <c r="C7" s="165"/>
      <c r="D7" s="165"/>
      <c r="E7" s="166"/>
      <c r="F7" s="165"/>
      <c r="G7" s="165"/>
      <c r="H7" s="167"/>
      <c r="I7" s="167"/>
      <c r="J7" s="167"/>
      <c r="K7" s="167"/>
      <c r="L7" s="168"/>
      <c r="M7" s="169"/>
      <c r="N7" s="168"/>
      <c r="O7" s="168"/>
    </row>
    <row r="8" spans="1:15" ht="16.5" customHeight="1" x14ac:dyDescent="0.2">
      <c r="A8" s="165"/>
      <c r="B8" s="165"/>
      <c r="C8" s="165"/>
      <c r="D8" s="165"/>
      <c r="E8" s="166"/>
      <c r="F8" s="165"/>
      <c r="G8" s="165"/>
      <c r="H8" s="167"/>
      <c r="I8" s="167"/>
      <c r="J8" s="167"/>
      <c r="K8" s="167"/>
      <c r="L8" s="168"/>
      <c r="M8" s="169"/>
      <c r="N8" s="168"/>
      <c r="O8" s="168"/>
    </row>
    <row r="9" spans="1:15" ht="16.5" customHeight="1" x14ac:dyDescent="0.2">
      <c r="A9" s="165"/>
      <c r="B9" s="165"/>
      <c r="C9" s="165"/>
      <c r="D9" s="165"/>
      <c r="E9" s="166"/>
      <c r="F9" s="165"/>
      <c r="G9" s="165"/>
      <c r="H9" s="167"/>
      <c r="I9" s="167"/>
      <c r="J9" s="167"/>
      <c r="K9" s="167"/>
      <c r="L9" s="168"/>
      <c r="M9" s="169"/>
      <c r="N9" s="168"/>
      <c r="O9" s="168"/>
    </row>
    <row r="10" spans="1:15" x14ac:dyDescent="0.2">
      <c r="A10" s="165"/>
      <c r="B10" s="165"/>
      <c r="C10" s="165"/>
      <c r="D10" s="165"/>
      <c r="E10" s="166"/>
      <c r="F10" s="165"/>
      <c r="G10" s="165"/>
      <c r="H10" s="167"/>
      <c r="I10" s="167"/>
      <c r="J10" s="167"/>
      <c r="K10" s="167"/>
      <c r="L10" s="168"/>
      <c r="M10" s="169"/>
      <c r="N10" s="168"/>
      <c r="O10" s="168"/>
    </row>
    <row r="11" spans="1:15" x14ac:dyDescent="0.2">
      <c r="A11" s="288" t="s">
        <v>128</v>
      </c>
      <c r="B11" s="289"/>
      <c r="C11" s="289"/>
      <c r="D11" s="289"/>
      <c r="E11" s="289"/>
      <c r="F11" s="289"/>
      <c r="G11" s="289"/>
      <c r="H11" s="289"/>
      <c r="I11" s="289"/>
      <c r="J11" s="170">
        <f>SUM(J5:J10)</f>
        <v>0</v>
      </c>
      <c r="K11" s="288"/>
      <c r="L11" s="288"/>
      <c r="M11" s="288"/>
      <c r="N11" s="288"/>
      <c r="O11" s="288"/>
    </row>
    <row r="12" spans="1:15" x14ac:dyDescent="0.2">
      <c r="A12" s="52"/>
      <c r="B12" s="52"/>
      <c r="C12" s="52"/>
      <c r="D12" s="52"/>
      <c r="E12" s="52"/>
      <c r="F12" s="52"/>
      <c r="G12" s="52"/>
      <c r="H12" s="52"/>
      <c r="I12" s="52"/>
      <c r="J12" s="52"/>
      <c r="K12" s="52"/>
      <c r="L12" s="52"/>
      <c r="M12" s="52"/>
      <c r="N12" s="52"/>
      <c r="O12" s="52"/>
    </row>
    <row r="13" spans="1:15" x14ac:dyDescent="0.2">
      <c r="A13" s="52"/>
      <c r="B13" s="52"/>
      <c r="C13" s="52"/>
      <c r="D13" s="52"/>
      <c r="E13" s="52"/>
      <c r="F13" s="52"/>
      <c r="G13" s="52"/>
      <c r="H13" s="52"/>
      <c r="I13" s="52"/>
      <c r="J13" s="52"/>
      <c r="K13" s="52"/>
      <c r="L13" s="52"/>
      <c r="M13" s="52"/>
      <c r="N13" s="52"/>
      <c r="O13" s="52"/>
    </row>
    <row r="15" spans="1:15" ht="15.75" x14ac:dyDescent="0.25">
      <c r="A15" s="48"/>
      <c r="C15" s="49"/>
    </row>
  </sheetData>
  <mergeCells count="4">
    <mergeCell ref="A1:B1"/>
    <mergeCell ref="A2:I2"/>
    <mergeCell ref="A11:I11"/>
    <mergeCell ref="K11:O11"/>
  </mergeCells>
  <pageMargins left="0.7" right="0.7" top="0.75" bottom="0.75" header="0.3" footer="0.3"/>
  <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mnoH7wJieIZJ4HBa9RkDAO+7MQLBGQD3GnJgN0jxfVU=</DigestValue>
    </Reference>
    <Reference Type="http://www.w3.org/2000/09/xmldsig#Object" URI="#idOfficeObject">
      <DigestMethod Algorithm="http://www.w3.org/2001/04/xmlenc#sha256"/>
      <DigestValue>kWetjkNx0dNcYaUwlpYGyweRp88Tr+S5O3/kuBeQXIA=</DigestValue>
    </Reference>
    <Reference Type="http://uri.etsi.org/01903#SignedProperties" URI="#idSignedProperties">
      <Transforms>
        <Transform Algorithm="http://www.w3.org/TR/2001/REC-xml-c14n-20010315"/>
      </Transforms>
      <DigestMethod Algorithm="http://www.w3.org/2001/04/xmlenc#sha256"/>
      <DigestValue>fXyuZcM3Kr8BOyNVhG2CHKlzY8bbSU57ltapmPzjXyU=</DigestValue>
    </Reference>
    <Reference Type="http://www.w3.org/2000/09/xmldsig#Object" URI="#idValidSigLnImg">
      <DigestMethod Algorithm="http://www.w3.org/2001/04/xmlenc#sha256"/>
      <DigestValue>wTl3L90/OkKFoeUjs9KsBPBUc8aEzaqJIuxZEiUxP3k=</DigestValue>
    </Reference>
    <Reference Type="http://www.w3.org/2000/09/xmldsig#Object" URI="#idInvalidSigLnImg">
      <DigestMethod Algorithm="http://www.w3.org/2001/04/xmlenc#sha256"/>
      <DigestValue>mAlLxtxGjXPrFcmNTEB59Flvz2HVYQTGUy5NEWr1p5U=</DigestValue>
    </Reference>
  </SignedInfo>
  <SignatureValue>c//tJ33L29+M09NP5M1MRlKB1Cbi3zIl3JKPAOy6UKWYw7GqJoiJ2H28uheeO+xws+C7TjC7ZhuM
0BhYAp/dTx77TXsSPeQ1zYDWxCt8l1JihzLtjtuTqBgbEsN+qVfyopDYDZDpd+aTNXRSopxg+irs
2zTfe1gFUw5hzo7mB7Z8DPCyNsz2Ath4l6XuVQ3cIvt0lT/Eg6QZsIht+6ns+NPHXCcc53/Q0aBx
6TjwlXBQ71mDQHmYvq8y3KvrqxkEJwcwJ+7cGqQ5mYlU4N2aRpCdEFUAfhso5a2IAigtp6KbGIPX
LK/A2IDT8B+21xQmoSYVOcjA/VC8MZoViC4YEA==</SignatureValue>
  <KeyInfo>
    <X509Data>
      <X509Certificate>MIIH+DCCBeCgAwIBAgIIKeRycyJGe9EwDQYJKoZIhvcNAQELBQAwWzEXMBUGA1UEBRMOUlVDIDgwMDUwMTcyLTExGjAYBgNVBAMTEUNBLURPQ1VNRU5UQSBTLkEuMRcwFQYDVQQKEw5ET0NVTUVOVEEgUy5BLjELMAkGA1UEBhMCUFkwHhcNMjEwNTExMTk0MDAxWhcNMjMwNTExMTk1MDAxWjCBmTELMAkGA1UEBhMCUFkxFjAUBgNVBAQMDUNBTExJWk8gUEVDQ0kxEjAQBgNVBAUTCUNJMjAzNDY2MTERMA8GA1UEKgwIRkVERVJJQ08xFzAVBgNVBAoMDlBFUlNPTkEgRklTSUNBMREwDwYDVQQLDAhGSVJNQSBGMjEfMB0GA1UEAwwWRkVERVJJQ08gQ0FMTElaTyBQRUNDSTCCASIwDQYJKoZIhvcNAQEBBQADggEPADCCAQoCggEBAJ4tUBGNILrFPSO6CLh3AFHdgP3/9vHeJu24loazdWcdaHTpFMmUf795ZY8/rWRBtedFfxCvLALKNeK19or6fpx+vh9RW6bu7PNE2TXuQm8GHx5/smtmP8Er/nvY67eXr+Goo0j1cv/5kueF1DbipfTJ2M8MrKtAqERMxrHe/oRY+u7pWOxul73sX3Qm8yJEBDes9ZKio3dCK5EWlK5B4KIR6IYcUuaUDIOaGKHAc6uiLTth7dQ4SRfUhH8j/nBJyl0HnP/0uEj7hc7QlE/p82yrdxYEotAlg2OxRC9ll8RAP4O30w+QLCA/xAzU4wOmNNQB5FlCmPcHSNZg//pdNXcCAwEAAaOCA38wggN7MAwGA1UdEwEB/wQCMAAwDgYDVR0PAQH/BAQDAgXgMCoGA1UdJQEB/wQgMB4GCCsGAQUFBwMBBggrBgEFBQcDAgYIKwYBBQUHAwQwHQYDVR0OBBYEFFXhXTUBEQT1W0yZsI3MPZi3o3au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jBgNVHREEHDAagRhmY2FsbGl6b0BpbnZlc3Rvci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qjSH3Qu4z2KaTSb3dZiRQfPTNUnBq0bYENnsiTLyFgvMIeGE4+ahH58zqmt09yy8x6SUYcWFMIyjp3TqIeX4MRrhDgwgtFKtfzTfN7pUUhNoJ6j30xev0gSwPpKRMKlN/lCVc1KO7S8nZocYXY80HoGi/oIpxaOBnzc8M6IQ1k6SY1oeetgs0nGKb9UQDKQW+ilVZQH55SnP1BQy1o7IigKjCGBm1WxmKuecNHtxNxdVOQdeYRF93ST50XtqNCyWANDfNhB1B5wqT0R+P+NBO6RdVAkX4526k9HUTsYkw+lwautbE2SOZ4tQydZtQ07jMKxvDesi1dsh1A0v9uT8Fv1Nt+OAvZ9g2bVMopc2ibIuAfmDuhuTwzAQH6suhl0A2jW5XhZanZf3eaTqXSXbg96YYcZxUKXqIi+RZ0+PPnsPFqGbZ4vOj/eEDzdG6MzNAo4bYv8FFdwBIFqAMkNWZH4gwcJxG9HNmMfcAznDOGb4KExCihBYE47ck5JRNi4PZQzR5GLejY5kXIOc9BXWg+83ORh1N6Y1Wnu+QGDKwAmBZnO6lF1yUQ6h3YDQTgh4qnnoNiznL7SBP6MF9mf5DJGNwxbkra0S8g1GmR9N0mb8OrGNvufbCisMUgbGau0Zg7Vo+BsOnHacfrnFE2DMy8zO+2USmgdCFoTzx7Ntj1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zhgBwTdO15Jj505ZDiTz52UeBFgedpo6Mz4MKLS9CZ0=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0mpEh7ahJjcMa5UzIvLcTn1PxsK9mR8slADs3AaZOLM=</DigestValue>
      </Reference>
      <Reference URI="/xl/drawings/drawing2.xml?ContentType=application/vnd.openxmlformats-officedocument.drawing+xml">
        <DigestMethod Algorithm="http://www.w3.org/2001/04/xmlenc#sha256"/>
        <DigestValue>21sVgqa8Ogsvxm07LEFLEi2u269mrk56b7fdLoBXzLc=</DigestValue>
      </Reference>
      <Reference URI="/xl/drawings/vmlDrawing1.vml?ContentType=application/vnd.openxmlformats-officedocument.vmlDrawing">
        <DigestMethod Algorithm="http://www.w3.org/2001/04/xmlenc#sha256"/>
        <DigestValue>PZ6sZBmLBxRPm0+bHBpOGDmCNTrYHRTBmviAb5pdjMo=</DigestValue>
      </Reference>
      <Reference URI="/xl/media/image1.png?ContentType=image/png">
        <DigestMethod Algorithm="http://www.w3.org/2001/04/xmlenc#sha256"/>
        <DigestValue>zAY16qdBfFpQ15bXeU+jf2ZQpd+5KQsvoXmgf9kLMrE=</DigestValue>
      </Reference>
      <Reference URI="/xl/media/image2.emf?ContentType=image/x-emf">
        <DigestMethod Algorithm="http://www.w3.org/2001/04/xmlenc#sha256"/>
        <DigestValue>74Y2BXIBvW4ZdgTuqnGkJnK+RNMNx+td3JsQNUC+5GI=</DigestValue>
      </Reference>
      <Reference URI="/xl/media/image3.emf?ContentType=image/x-emf">
        <DigestMethod Algorithm="http://www.w3.org/2001/04/xmlenc#sha256"/>
        <DigestValue>h7D7jOo26lk8O5+LyHBXGJIZIZaQ2+vKbVcxt62RcU4=</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dQty6h4y3OjaBO679MIWuMByZpg6RKGw7ezGcnYUuw0=</DigestValue>
      </Reference>
      <Reference URI="/xl/printerSettings/printerSettings3.bin?ContentType=application/vnd.openxmlformats-officedocument.spreadsheetml.printerSettings">
        <DigestMethod Algorithm="http://www.w3.org/2001/04/xmlenc#sha256"/>
        <DigestValue>L2ohcak+/9wjYOAARmXQmriXd+UJTzNQelAERlcaQk4=</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sharedStrings.xml?ContentType=application/vnd.openxmlformats-officedocument.spreadsheetml.sharedStrings+xml">
        <DigestMethod Algorithm="http://www.w3.org/2001/04/xmlenc#sha256"/>
        <DigestValue>HfaDDVd/3YkOGfBzD2Enx0rihQHGLAC0PQvdQtkc9Q8=</DigestValue>
      </Reference>
      <Reference URI="/xl/styles.xml?ContentType=application/vnd.openxmlformats-officedocument.spreadsheetml.styles+xml">
        <DigestMethod Algorithm="http://www.w3.org/2001/04/xmlenc#sha256"/>
        <DigestValue>eq7phFrfonoFLkp/KcNbStM30yqjlze6ztCbzy7Rg/o=</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/6EeY3/JMDsCxWh03jQ9e66Q8gIfX9p1Eq71XMB3hgo=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sheet1.xml?ContentType=application/vnd.openxmlformats-officedocument.spreadsheetml.worksheet+xml">
        <DigestMethod Algorithm="http://www.w3.org/2001/04/xmlenc#sha256"/>
        <DigestValue>P8T2WwldEtOWOhzqrNvga3AWYcsIzy2URHzR/h2tBAI=</DigestValue>
      </Reference>
      <Reference URI="/xl/worksheets/sheet2.xml?ContentType=application/vnd.openxmlformats-officedocument.spreadsheetml.worksheet+xml">
        <DigestMethod Algorithm="http://www.w3.org/2001/04/xmlenc#sha256"/>
        <DigestValue>/hEbaWGXVWnealUJvPaIFEsMQ5mpTamqj3CxvU8UO5s=</DigestValue>
      </Reference>
      <Reference URI="/xl/worksheets/sheet3.xml?ContentType=application/vnd.openxmlformats-officedocument.spreadsheetml.worksheet+xml">
        <DigestMethod Algorithm="http://www.w3.org/2001/04/xmlenc#sha256"/>
        <DigestValue>6wAiW6TZqltKPAAFJPjnmbbOEl8IVcStLcQkpbHxD1c=</DigestValue>
      </Reference>
      <Reference URI="/xl/worksheets/sheet4.xml?ContentType=application/vnd.openxmlformats-officedocument.spreadsheetml.worksheet+xml">
        <DigestMethod Algorithm="http://www.w3.org/2001/04/xmlenc#sha256"/>
        <DigestValue>PXLzZWtmkJ4/iklgXk6f8CkJMdjCJU7XtHCVnDi0HlU=</DigestValue>
      </Reference>
      <Reference URI="/xl/worksheets/sheet5.xml?ContentType=application/vnd.openxmlformats-officedocument.spreadsheetml.worksheet+xml">
        <DigestMethod Algorithm="http://www.w3.org/2001/04/xmlenc#sha256"/>
        <DigestValue>wSOCsgmvzQ6BKUSGFzfp6/9a+BuX1J4u/Sas/kqExIk=</DigestValue>
      </Reference>
      <Reference URI="/xl/worksheets/sheet6.xml?ContentType=application/vnd.openxmlformats-officedocument.spreadsheetml.worksheet+xml">
        <DigestMethod Algorithm="http://www.w3.org/2001/04/xmlenc#sha256"/>
        <DigestValue>HPoNuWsZQugSNcV/MdjIP2jDUpQRWVT+oBus/YIOAuo=</DigestValue>
      </Reference>
      <Reference URI="/xl/worksheets/sheet7.xml?ContentType=application/vnd.openxmlformats-officedocument.spreadsheetml.worksheet+xml">
        <DigestMethod Algorithm="http://www.w3.org/2001/04/xmlenc#sha256"/>
        <DigestValue>FoY3INcmM11PJXsRUQUa0GletTDKII+afq04vmWVurw=</DigestValue>
      </Reference>
    </Manifest>
    <SignatureProperties>
      <SignatureProperty Id="idSignatureTime" Target="#idPackageSignature">
        <mdssi:SignatureTime xmlns:mdssi="http://schemas.openxmlformats.org/package/2006/digital-signature">
          <mdssi:Format>YYYY-MM-DDThh:mm:ssTZD</mdssi:Format>
          <mdssi:Value>2022-08-01T20:59:57Z</mdssi:Value>
        </mdssi:SignatureTime>
      </SignatureProperty>
    </SignatureProperties>
  </Object>
  <Object Id="idOfficeObject">
    <SignatureProperties>
      <SignatureProperty Id="idOfficeV1Details" Target="#idPackageSignature">
        <SignatureInfoV1 xmlns="http://schemas.microsoft.com/office/2006/digsig">
          <SetupID>{110BF333-E2A1-424C-9A72-949867740D17}</SetupID>
          <SignatureText>Federico CALLIZO PECCI</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2022-08-01T20:59:57Z</xd:SigningTime>
          <xd:SigningCertificate>
            <xd:Cert>
              <xd:CertDigest>
                <DigestMethod Algorithm="http://www.w3.org/2001/04/xmlenc#sha256"/>
                <DigestValue>PNNhDNJ2Ba7orIBHSvGmM1FHnxq7pQRtVml3TwqbO38=</DigestValue>
              </xd:CertDigest>
              <xd:IssuerSerial>
                <X509IssuerName>C=PY, O=DOCUMENTA S.A., CN=CA-DOCUMENTA S.A., SERIALNUMBER=RUC 80050172-1</X509IssuerName>
                <X509SerialNumber>3018663489066925009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DrEQAA8AgAACBFTUYAAAEA3BsAAKo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AAxAC8AMAA4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TAAAARwAAACkAAAAzAAAAq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UAAAASAAAACUAAAAMAAAABAAAAFQAAADQAAAAKgAAADMAAADSAAAARwAAAAEAAABVVY9BhfaOQSoAAAAzAAAAFgAAAEwAAAAAAAAAAAAAAAAAAAD//////////3gAAABGAGUAZABlAHIAaQBjAG8AIABDAEEATABMAEkAWgBPACAAUABFAEMAQwBJAAgAAAAIAAAACQAAAAgAAAAGAAAABAAAAAcAAAAJAAAABAAAAAoAAAAKAAAACAAAAAgAAAAEAAAACQAAAAwAAAAEAAAACQAAAAgAAAAKAAAACg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dgAAAFwAAAABAAAAVVWPQYX2jkEKAAAAUAAAABYAAABMAAAAAAAAAAAAAAAAAAAA//////////94AAAARgBlAGQAZQByAGkAYwBvACAAQwBhAGwAbABpAHoAbwAgAFAAZQBjAGMAaQAGAAAABgAAAAcAAAAGAAAABAAAAAMAAAAFAAAABwAAAAMAAAAHAAAABgAAAAMAAAADAAAAAwAAAAUAAAAHAAAAAwAAAAYAAAAGAAAABQAAAAU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iAAAAAoAAABgAAAAPwAAAGwAAAABAAAAVVWPQYX2jkEKAAAAYAAAAAoAAABMAAAAAAAAAAAAAAAAAAAA//////////9gAAAAUAByAGUAcwBpAGQAZQBuAHQAZQAGAAAABAAAAAYAAAAFAAAAAwAAAAcAAAAGAAAABwAAAAQAAAAGAAAASwAAAEAAAAAwAAAABQAAACAAAAABAAAAAQAAABAAAAAAAAAAAAAAAAABAACAAAAAAAAAAAAAAAAAAQAAgAAAACUAAAAMAAAAAgAAACcAAAAYAAAABQAAAAAAAAD///8AAAAAACUAAAAMAAAABQAAAEwAAABkAAAACQAAAHAAAADQAAAAfAAAAAkAAABwAAAAyAAAAA0AAAAhAPAAAAAAAAAAAAAAAIA/AAAAAAAAAAAAAIA/AAAAAAAAAAAAAAAAAAAAAAAAAAAAAAAAAAAAAAAAAAAlAAAADAAAAAAAAIAoAAAADAAAAAUAAAAlAAAADAAAAAEAAAAYAAAADAAAAAAAAAASAAAADAAAAAEAAAAWAAAADAAAAAAAAABUAAAAIAEAAAoAAABwAAAAzwAAAHwAAAABAAAAVVWPQYX2jkEKAAAAcAAAACMAAABMAAAABAAAAAkAAABwAAAA0QAAAH0AAACUAAAARgBpAHIAbQBhAGQAbwAgAHAAbwByADoAIABGAEUARABFAFIASQBDAE8AIABDAEEATABMAEkAWgBPACAAUABFAEMAQwBJAAAABgAAAAMAAAAEAAAACQAAAAYAAAAHAAAABwAAAAMAAAAHAAAABwAAAAQAAAADAAAAAwAAAAYAAAAGAAAACAAAAAYAAAAHAAAAAwAAAAcAAAAJAAAAAwAAAAcAAAAHAAAABQAAAAUAAAADAAAABgAAAAkAAAADAAAABgAAAAYAAAAHAAAABwAAAAMAAAAWAAAADAAAAAAAAAAlAAAADAAAAAIAAAAOAAAAFAAAAAAAAAAQAAAAFAAAAA==</Object>
  <Object Id="idInvalidSigLnImg">AQAAAGwAAAAAAAAAAAAAAP8AAAB/AAAAAAAAAAAAAADrEQAA8AgAACBFTUYAAAEASCEAALEAAAAGAAAAAAAAAAAAAAAAAAAAgAcAADgE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MAAABHAAAAKQAAADMAAACr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NQAAABIAAAAJQAAAAwAAAAEAAAAVAAAANAAAAAqAAAAMwAAANIAAABHAAAAAQAAAFVVj0GF9o5BKgAAADMAAAAWAAAATAAAAAAAAAAAAAAAAAAAAP//////////eAAAAEYAZQBkAGUAcgBpAGMAbwAgAEMAQQBMAEwASQBaAE8AIABQAEUAQwBDAEkACAAAAAgAAAAJAAAACAAAAAYAAAAEAAAABwAAAAkAAAAEAAAACgAAAAoAAAAIAAAACAAAAAQAAAAJAAAADAAAAAQAAAAJAAAACAAAAAoAAAAK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QAAAACgAAAFAAAAB2AAAAXAAAAAEAAABVVY9BhfaOQQoAAABQAAAAFgAAAEwAAAAAAAAAAAAAAAAAAAD//////////3gAAABGAGUAZABlAHIAaQBjAG8AIABDAGEAbABsAGkAegBvACAAUABlAGMAYwBpAAYAAAAGAAAABwAAAAYAAAAEAAAAAwAAAAUAAAAHAAAAAwAAAAcAAAAGAAAAAwAAAAMAAAADAAAABQAAAAcAAAADAAAABg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IAAAACgAAAGAAAAA/AAAAbAAAAAEAAABVVY9BhfaOQQoAAABgAAAACgAAAEwAAAAAAAAAAAAAAAAAAAD//////////2AAAABQAHIAZQBzAGkAZABlAG4AdABlAAYAAAAEAAAABgAAAAUAAAADAAAABwAAAAYAAAAHAAAABAAAAAYAAABLAAAAQAAAADAAAAAFAAAAIAAAAAEAAAABAAAAEAAAAAAAAAAAAAAAAAEAAIAAAAAAAAAAAAAAAAABAACAAAAAJQAAAAwAAAACAAAAJwAAABgAAAAFAAAAAAAAAP///wAAAAAAJQAAAAwAAAAFAAAATAAAAGQAAAAJAAAAcAAAANAAAAB8AAAACQAAAHAAAADIAAAADQAAACEA8AAAAAAAAAAAAAAAgD8AAAAAAAAAAAAAgD8AAAAAAAAAAAAAAAAAAAAAAAAAAAAAAAAAAAAAAAAAACUAAAAMAAAAAAAAgCgAAAAMAAAABQAAACUAAAAMAAAAAQAAABgAAAAMAAAAAAAAABIAAAAMAAAAAQAAABYAAAAMAAAAAAAAAFQAAAAgAQAACgAAAHAAAADPAAAAfAAAAAEAAABVVY9BhfaOQQoAAABwAAAAIwAAAEwAAAAEAAAACQAAAHAAAADRAAAAfQAAAJQAAABGAGkAcgBtAGEAZABvACAAcABvAHIAOgAgAEYARQBEAEUAUgBJAEMATwAgAEMAQQBMAEwASQBaAE8AIABQAEUAQwBDAEkAfMkGAAAAAwAAAAQAAAAJAAAABgAAAAcAAAAHAAAAAwAAAAcAAAAHAAAABAAAAAMAAAADAAAABgAAAAYAAAAIAAAABgAAAAcAAAADAAAABwAAAAkAAAADAAAABwAAAAcAAAAFAAAABQAAAAMAAAAGAAAACQAAAAMAAAAGAAAABgAAAAcAAAAHAAAAA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23dW6HTEukZBSCu82k2qjIvONaZW26vmz3jdbBVfy6Y=</DigestValue>
    </Reference>
    <Reference Type="http://www.w3.org/2000/09/xmldsig#Object" URI="#idOfficeObject">
      <DigestMethod Algorithm="http://www.w3.org/2001/04/xmlenc#sha256"/>
      <DigestValue>SlXs98zetmq3ztf5p4BIkcZ42OiBbFErE1aQDKS10t4=</DigestValue>
    </Reference>
    <Reference Type="http://uri.etsi.org/01903#SignedProperties" URI="#idSignedProperties">
      <Transforms>
        <Transform Algorithm="http://www.w3.org/TR/2001/REC-xml-c14n-20010315"/>
      </Transforms>
      <DigestMethod Algorithm="http://www.w3.org/2001/04/xmlenc#sha256"/>
      <DigestValue>//maK4Fh5xdHBEz22nzTiYEDqMjeXU3iBgjm5c8B1SM=</DigestValue>
    </Reference>
    <Reference Type="http://www.w3.org/2000/09/xmldsig#Object" URI="#idValidSigLnImg">
      <DigestMethod Algorithm="http://www.w3.org/2001/04/xmlenc#sha256"/>
      <DigestValue>9jtHrFlpkISnqrp/kyKwesfOzVPzG/PvXhmAubKF5K8=</DigestValue>
    </Reference>
    <Reference Type="http://www.w3.org/2000/09/xmldsig#Object" URI="#idInvalidSigLnImg">
      <DigestMethod Algorithm="http://www.w3.org/2001/04/xmlenc#sha256"/>
      <DigestValue>MJl6L1UGhUtJzrVaxLm6xsY69uPrqxKow6sA8jjDahg=</DigestValue>
    </Reference>
  </SignedInfo>
  <SignatureValue>S52KMMuP3hSFycnSx0Qh7nPUX0GO3YipDVnA6Lx7R/Qi6rw0TZl7pQcuQHX3nHCrG0gnXaSPvmfa
iPpF3lPgBEKj/dDf8NBxTd2oDIVCsKUZLxfF7O+wUOnDyB9WvjywR1keExGDe7GXnq+UM7SGXudC
x82FzgbSdWD6VCyZxeMQFEiKBfvVxHF8cutnrplY/xJkisahAEZpHV8QHJGxOQ2iD3CZn1Ok4r+9
bgyuFprzV13Gu+OZEpo4Nzpt3Q5xpqW+jwqR0T3CBGFqDiAeAP0ii6prRp91QfkWSetygWAnwr9R
jFSc41rYnRbjLMDaMOj5iDqXSpIk3N6ibmwg5A==</SignatureValue>
  <KeyInfo>
    <X509Data>
      <X509Certificate>MIIIAjCCBeqgAwIBAgIIc80uvGfQjVQwDQYJKoZIhvcNAQELBQAwWzEXMBUGA1UEBRMOUlVDIDgwMDUwMTcyLTExGjAYBgNVBAMTEUNBLURPQ1VNRU5UQSBTLkEuMRcwFQYDVQQKEw5ET0NVTUVOVEEgUy5BLjELMAkGA1UEBhMCUFkwHhcNMjEwOTAxMTQwODMyWhcNMjMwOTAxMTQxODMyWjCBpDELMAkGA1UEBhMCUFkxFjAUBgNVBAQMDUdBUkNJQSBBR1VJQVIxETAPBgNVBAUTCENJMzI4MjY0MRcwFQYDVQQqDA5NQVJJQSBBR1VTVElOQTEXMBUGA1UECgwOUEVSU09OQSBGSVNJQ0ExETAPBgNVBAsMCEZJUk1BIEYyMSUwIwYDVQQDDBxNQVJJQSBBR1VTVElOQSBHQVJDSUEgQUdVSUFSMIIBIjANBgkqhkiG9w0BAQEFAAOCAQ8AMIIBCgKCAQEA3xRJl7CIlyJyH2iKGneEckQP9wG6KZxItlmf/5f8gg9LkPK3MhiqJ+DMi/KQCLGasSjR86WXAR6WWE/iwKVdshPRCUMu3FAQ/fTPBQkcL3HvDX1OfWJKUYHmzkk490wM/uuFep9mTs9NPAkE1S3MDZ5LxdGIKutWjQA9uG6Cz4obHli+W1irP3EqQ+ceH4n6cx/IoQcZ2fGfNLUBfniTHoUq9uzrnwk+yeoSgTQwcOVHoRckGeel6d4LUAQvacWvd0eGQd1yMh7nFcSE3ESRyh6GQW4stkwCXM2GnFrZL6BfxXhzzBKaWx01JJdwweiIhwxUVY6VPBQweuiehVojiwIDAQABo4IDfjCCA3owDAYDVR0TAQH/BAIwADAOBgNVHQ8BAf8EBAMCBeAwKgYDVR0lAQH/BCAwHgYIKwYBBQUHAwEGCCsGAQUFBwMCBggrBgEFBQcDBDAdBgNVHQ4EFgQUPVyELpk5s3mjbf3G1JeIpD7T5G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IGA1UdEQQbMBmBF21nYXJjaWFhZ3VpYXJ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zbJIacDNP7rCGSe7ZN2CHIBYgFAkUANheafWMEVpmE6eZy96Qwvfbl9fGnErOU6zK4/HBgNCCiV3MLCdaryDEx3hURANYBxEqIwMRdwL+VRw5pJAQQ8lOFIZGsd1YbfU8mYmg7IIQmR3xFhhwpQpg3l17KjfXoEau3AmKw1dq8VEaxAGuM79jTBehpBBg+AQG4tb17wkFOrxt0aKvaloHPKQUjePS3y5ppNa8jj51TFW3qEbGy2OWFFe/Pn0UG7taKsxucgxOpL9Hlhxg1RFGOKywqSmQG5JKJapN6TdZplAA+IF2KHaLKVsaFXrl9d8hOduLv5Sr67P5eVgR9XgTX12Ps5VYToPMRHdW2UPQEcoN5bHkdBcH57JrX6L0IgZsTg+4W4MNSeWWPhcEjbWFD9r/mQ8wu3JDHnHfGstrg07mf+k6gTUmzbxVjXZW/Cdx0sjhW2fH2J3IQLxOM/eZQVz+YtTOWQ6+9YA0w1no49bLj5fjrVmE5p5qwARoiP0DrdAJ+hZ+CHnsWVqISNJN4knePOjtv6tKYBlxIM4mYDXKGudphdQSoGp8ChrU62q/se7d7WEh9ulMuZ++2VSt1dl5RgJtqQaiQrGk0HiD04rVFiHBTDC+HRQ5pQ5GdWVnUfZjqb3DXRpt4AeeO5BqZkini+IyFG0dl2dXqWcQD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9hkTQ75JAfW23smmIrr+KrL38a95DOPJIMJM2bZ4cJo=</DigestValue>
      </Reference>
      <Reference URI="/xl/calcChain.xml?ContentType=application/vnd.openxmlformats-officedocument.spreadsheetml.calcChain+xml">
        <DigestMethod Algorithm="http://www.w3.org/2001/04/xmlenc#sha256"/>
        <DigestValue>zhgBwTdO15Jj505ZDiTz52UeBFgedpo6Mz4MKLS9CZ0=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0mpEh7ahJjcMa5UzIvLcTn1PxsK9mR8slADs3AaZOLM=</DigestValue>
      </Reference>
      <Reference URI="/xl/drawings/drawing2.xml?ContentType=application/vnd.openxmlformats-officedocument.drawing+xml">
        <DigestMethod Algorithm="http://www.w3.org/2001/04/xmlenc#sha256"/>
        <DigestValue>21sVgqa8Ogsvxm07LEFLEi2u269mrk56b7fdLoBXzLc=</DigestValue>
      </Reference>
      <Reference URI="/xl/drawings/vmlDrawing1.vml?ContentType=application/vnd.openxmlformats-officedocument.vmlDrawing">
        <DigestMethod Algorithm="http://www.w3.org/2001/04/xmlenc#sha256"/>
        <DigestValue>PZ6sZBmLBxRPm0+bHBpOGDmCNTrYHRTBmviAb5pdjMo=</DigestValue>
      </Reference>
      <Reference URI="/xl/media/image1.png?ContentType=image/png">
        <DigestMethod Algorithm="http://www.w3.org/2001/04/xmlenc#sha256"/>
        <DigestValue>zAY16qdBfFpQ15bXeU+jf2ZQpd+5KQsvoXmgf9kLMrE=</DigestValue>
      </Reference>
      <Reference URI="/xl/media/image2.emf?ContentType=image/x-emf">
        <DigestMethod Algorithm="http://www.w3.org/2001/04/xmlenc#sha256"/>
        <DigestValue>74Y2BXIBvW4ZdgTuqnGkJnK+RNMNx+td3JsQNUC+5GI=</DigestValue>
      </Reference>
      <Reference URI="/xl/media/image3.emf?ContentType=image/x-emf">
        <DigestMethod Algorithm="http://www.w3.org/2001/04/xmlenc#sha256"/>
        <DigestValue>h7D7jOo26lk8O5+LyHBXGJIZIZaQ2+vKbVcxt62RcU4=</DigestValue>
      </Reference>
      <Reference URI="/xl/printerSettings/printerSettings1.bin?ContentType=application/vnd.openxmlformats-officedocument.spreadsheetml.printerSettings">
        <DigestMethod Algorithm="http://www.w3.org/2001/04/xmlenc#sha256"/>
        <DigestValue>dQty6h4y3OjaBO679MIWuMByZpg6RKGw7ezGcnYUuw0=</DigestValue>
      </Reference>
      <Reference URI="/xl/printerSettings/printerSettings2.bin?ContentType=application/vnd.openxmlformats-officedocument.spreadsheetml.printerSettings">
        <DigestMethod Algorithm="http://www.w3.org/2001/04/xmlenc#sha256"/>
        <DigestValue>dQty6h4y3OjaBO679MIWuMByZpg6RKGw7ezGcnYUuw0=</DigestValue>
      </Reference>
      <Reference URI="/xl/printerSettings/printerSettings3.bin?ContentType=application/vnd.openxmlformats-officedocument.spreadsheetml.printerSettings">
        <DigestMethod Algorithm="http://www.w3.org/2001/04/xmlenc#sha256"/>
        <DigestValue>L2ohcak+/9wjYOAARmXQmriXd+UJTzNQelAERlcaQk4=</DigestValue>
      </Reference>
      <Reference URI="/xl/printerSettings/printerSettings4.bin?ContentType=application/vnd.openxmlformats-officedocument.spreadsheetml.printerSettings">
        <DigestMethod Algorithm="http://www.w3.org/2001/04/xmlenc#sha256"/>
        <DigestValue>dQty6h4y3OjaBO679MIWuMByZpg6RKGw7ezGcnYUuw0=</DigestValue>
      </Reference>
      <Reference URI="/xl/sharedStrings.xml?ContentType=application/vnd.openxmlformats-officedocument.spreadsheetml.sharedStrings+xml">
        <DigestMethod Algorithm="http://www.w3.org/2001/04/xmlenc#sha256"/>
        <DigestValue>HfaDDVd/3YkOGfBzD2Enx0rihQHGLAC0PQvdQtkc9Q8=</DigestValue>
      </Reference>
      <Reference URI="/xl/styles.xml?ContentType=application/vnd.openxmlformats-officedocument.spreadsheetml.styles+xml">
        <DigestMethod Algorithm="http://www.w3.org/2001/04/xmlenc#sha256"/>
        <DigestValue>eq7phFrfonoFLkp/KcNbStM30yqjlze6ztCbzy7Rg/o=</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/6EeY3/JMDsCxWh03jQ9e66Q8gIfX9p1Eq71XMB3hgo=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lHnnYDirKb6jIxGHnqbP97pjMgmbUlToG4p69Ye0Gm8=</DigestValue>
      </Reference>
      <Reference URI="/xl/worksheets/sheet1.xml?ContentType=application/vnd.openxmlformats-officedocument.spreadsheetml.worksheet+xml">
        <DigestMethod Algorithm="http://www.w3.org/2001/04/xmlenc#sha256"/>
        <DigestValue>P8T2WwldEtOWOhzqrNvga3AWYcsIzy2URHzR/h2tBAI=</DigestValue>
      </Reference>
      <Reference URI="/xl/worksheets/sheet2.xml?ContentType=application/vnd.openxmlformats-officedocument.spreadsheetml.worksheet+xml">
        <DigestMethod Algorithm="http://www.w3.org/2001/04/xmlenc#sha256"/>
        <DigestValue>/hEbaWGXVWnealUJvPaIFEsMQ5mpTamqj3CxvU8UO5s=</DigestValue>
      </Reference>
      <Reference URI="/xl/worksheets/sheet3.xml?ContentType=application/vnd.openxmlformats-officedocument.spreadsheetml.worksheet+xml">
        <DigestMethod Algorithm="http://www.w3.org/2001/04/xmlenc#sha256"/>
        <DigestValue>6wAiW6TZqltKPAAFJPjnmbbOEl8IVcStLcQkpbHxD1c=</DigestValue>
      </Reference>
      <Reference URI="/xl/worksheets/sheet4.xml?ContentType=application/vnd.openxmlformats-officedocument.spreadsheetml.worksheet+xml">
        <DigestMethod Algorithm="http://www.w3.org/2001/04/xmlenc#sha256"/>
        <DigestValue>PXLzZWtmkJ4/iklgXk6f8CkJMdjCJU7XtHCVnDi0HlU=</DigestValue>
      </Reference>
      <Reference URI="/xl/worksheets/sheet5.xml?ContentType=application/vnd.openxmlformats-officedocument.spreadsheetml.worksheet+xml">
        <DigestMethod Algorithm="http://www.w3.org/2001/04/xmlenc#sha256"/>
        <DigestValue>wSOCsgmvzQ6BKUSGFzfp6/9a+BuX1J4u/Sas/kqExIk=</DigestValue>
      </Reference>
      <Reference URI="/xl/worksheets/sheet6.xml?ContentType=application/vnd.openxmlformats-officedocument.spreadsheetml.worksheet+xml">
        <DigestMethod Algorithm="http://www.w3.org/2001/04/xmlenc#sha256"/>
        <DigestValue>HPoNuWsZQugSNcV/MdjIP2jDUpQRWVT+oBus/YIOAuo=</DigestValue>
      </Reference>
      <Reference URI="/xl/worksheets/sheet7.xml?ContentType=application/vnd.openxmlformats-officedocument.spreadsheetml.worksheet+xml">
        <DigestMethod Algorithm="http://www.w3.org/2001/04/xmlenc#sha256"/>
        <DigestValue>FoY3INcmM11PJXsRUQUa0GletTDKII+afq04vmWVurw=</DigestValue>
      </Reference>
    </Manifest>
    <SignatureProperties>
      <SignatureProperty Id="idSignatureTime" Target="#idPackageSignature">
        <mdssi:SignatureTime xmlns:mdssi="http://schemas.openxmlformats.org/package/2006/digital-signature">
          <mdssi:Format>YYYY-MM-DDThh:mm:ssTZD</mdssi:Format>
          <mdssi:Value>2022-08-01T20:27:45Z</mdssi:Value>
        </mdssi:SignatureTime>
      </SignatureProperty>
    </SignatureProperties>
  </Object>
  <Object Id="idOfficeObject">
    <SignatureProperties>
      <SignatureProperty Id="idOfficeV1Details" Target="#idPackageSignature">
        <SignatureInfoV1 xmlns="http://schemas.microsoft.com/office/2006/digsig">
          <SetupID>{E4D388FD-341F-4977-999B-3D533A1E3007}</SetupID>
          <SignatureText>Agustina García</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2022-08-01T20:27:45Z</xd:SigningTime>
          <xd:SigningCertificate>
            <xd:Cert>
              <xd:CertDigest>
                <DigestMethod Algorithm="http://www.w3.org/2001/04/xmlenc#sha256"/>
                <DigestValue>i19B8pUg0WdfCxZ/eto3mv6hvtBnPXLGpvS80ZIYZ20=</DigestValue>
              </xd:CertDigest>
              <xd:IssuerSerial>
                <X509IssuerName>C=PY, O=DOCUMENTA S.A., CN=CA-DOCUMENTA S.A., SERIALNUMBER=RUC 80050172-1</X509IssuerName>
                <X509SerialNumber>8344377071317847380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cBAAB/AAAAAAAAAAAAAAB6EgAA8AgAACBFTUYAAAEA8BsAAKo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AAAABAAAAAoAAABMAAAAAAAAAAAAAAAAAAAA//////////9gAAAAMAAxAC8AMAA4AC8AMgAwADIAMgAGAAAABgAAAAQAAAAGAAAABgAAAAQAAAAGAAAABgAAAAYAAAAGAAAASwAAAEAAAAAwAAAABQAAACAAAAABAAAAAQAAABAAAAAAAAAAAAAAAAgBAACAAAAAAAAAAAAAAAAI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XAAAARwAAACkAAAAzAAAAb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CYAAAASAAAACUAAAAMAAAABAAAAFQAAACoAAAAKgAAADMAAACWAAAARwAAAAEAAABVVY9BhfaOQSoAAAAzAAAADwAAAEwAAAAAAAAAAAAAAAAAAAD//////////2wAAABBAGcAdQBzAHQAaQBuAGEAIABHAGEAcgBjAO0AYQAAAAoAAAAJAAAACQAAAAcAAAAFAAAABAAAAAkAAAAIAAAABAAAAAsAAAAIAAAABgAAAAcAAAAEAAAACAAAAEsAAABAAAAAMAAAAAUAAAAgAAAAAQAAAAEAAAAQAAAAAAAAAAAAAAAIAQAAgAAAAAAAAAAAAAAACAEAAIAAAAAlAAAADAAAAAIAAAAnAAAAGAAAAAUAAAAAAAAA////AAAAAAAlAAAADAAAAAUAAABMAAAAZAAAAAAAAABQAAAABwEAAHwAAAAAAAAAUAAAAAgBAAAtAAAAIQDwAAAAAAAAAAAAAACAPwAAAAAAAAAAAACAPwAAAAAAAAAAAAAAAAAAAAAAAAAAAAAAAAAAAAAAAAAAJQAAAAwAAAAAAACAKAAAAAwAAAAFAAAAJwAAABgAAAAFAAAAAAAAAP///wAAAAAAJQAAAAwAAAAFAAAATAAAAGQAAAAJAAAAUAAAAP4AAABcAAAACQAAAFAAAAD2AAAADQAAACEA8AAAAAAAAAAAAAAAgD8AAAAAAAAAAAAAgD8AAAAAAAAAAAAAAAAAAAAAAAAAAAAAAAAAAAAAAAAAACUAAAAMAAAAAAAAgCgAAAAMAAAABQAAACUAAAAMAAAAAQAAABgAAAAMAAAAAAAAABIAAAAMAAAAAQAAAB4AAAAYAAAACQAAAFAAAAD/AAAAXQAAACUAAAAMAAAAAQAAAFQAAAD0AAAACgAAAFAAAACfAAAAXAAAAAEAAABVVY9BhfaOQQoAAABQAAAAHAAAAEwAAAAAAAAAAAAAAAAAAAD//////////4QAAABNAGEAcgBpAGEAIABBAGcAdQBzAHQAaQBuAGEAIABHAGEAcgBjAGkAYQAgAEEAZwB1AGkAYQByAAoAAAAGAAAABAAAAAMAAAAGAAAAAwAAAAcAAAAHAAAABwAAAAUAAAAEAAAAAwAAAAcAAAAGAAAAAwAAAAgAAAAGAAAABAAAAAUAAAADAAAABgAAAAMAAAAHAAAABwAAAAcAAAADAAAABgAAAAQAAABLAAAAQAAAADAAAAAFAAAAIAAAAAEAAAABAAAAEAAAAAAAAAAAAAAACAEAAIAAAAAAAAAAAAAAAAgBAACAAAAAJQAAAAwAAAACAAAAJwAAABgAAAAFAAAAAAAAAP///wAAAAAAJQAAAAwAAAAFAAAATAAAAGQAAAAJAAAAYAAAAP4AAABsAAAACQAAAGAAAAD2AAAADQAAACEA8AAAAAAAAAAAAAAAgD8AAAAAAAAAAAAAgD8AAAAAAAAAAAAAAAAAAAAAAAAAAAAAAAAAAAAAAAAAACUAAAAMAAAAAAAAgCgAAAAMAAAABQAAACUAAAAMAAAAAQAAABgAAAAMAAAAAAAAABIAAAAMAAAAAQAAAB4AAAAYAAAACQAAAGAAAAD/AAAAbQAAACUAAAAMAAAAAQAAAFQAAAB8AAAACgAAAGAAAAA6AAAAbAAAAAEAAABVVY9BhfaOQQoAAABgAAAACAAAAEwAAAAAAAAAAAAAAAAAAAD//////////1wAAABDAG8AbgB0AGEAZABvAHIABwAAAAcAAAAHAAAABAAAAAYAAAAHAAAABwAAAAQAAABLAAAAQAAAADAAAAAFAAAAIAAAAAEAAAABAAAAEAAAAAAAAAAAAAAACAEAAIAAAAAAAAAAAAAAAAgBAACAAAAAJQAAAAwAAAACAAAAJwAAABgAAAAFAAAAAAAAAP///wAAAAAAJQAAAAwAAAAFAAAATAAAAGQAAAAJAAAAcAAAAP4AAAB8AAAACQAAAHAAAAD2AAAADQAAACEA8AAAAAAAAAAAAAAAgD8AAAAAAAAAAAAAgD8AAAAAAAAAAAAAAAAAAAAAAAAAAAAAAAAAAAAAAAAAACUAAAAMAAAAAAAAgCgAAAAMAAAABQAAACUAAAAMAAAAAQAAABgAAAAMAAAAAAAAABIAAAAMAAAAAQAAABYAAAAMAAAAAAAAAFQAAABEAQAACgAAAHAAAAD9AAAAfAAAAAEAAABVVY9BhfaOQQoAAABwAAAAKQAAAEwAAAAEAAAACQAAAHAAAAD/AAAAfQAAAKAAAABGAGkAcgBtAGEAZABvACAAcABvAHIAOgAgAE0AQQBSAEkAQQAgAEEARwBVAFMAVABJAE4AQQAgAEcAQQBSAEMASQBBACAAQQBHAFUASQBBAFIAAAAGAAAAAwAAAAQAAAAJAAAABgAAAAcAAAAHAAAAAwAAAAcAAAAHAAAABAAAAAMAAAADAAAACgAAAAcAAAAHAAAAAwAAAAcAAAADAAAABwAAAAgAAAAIAAAABgAAAAYAAAADAAAACAAAAAcAAAADAAAACAAAAAcAAAAHAAAABwAAAAMAAAAHAAAAAwAAAAcAAAAIAAAACAAAAAMAAAAHAAAABwAAABYAAAAMAAAAAAAAACUAAAAMAAAAAgAAAA4AAAAUAAAAAAAAABAAAAAUAAAA</Object>
  <Object Id="idInvalidSigLnImg">AQAAAGwAAAAAAAAAAAAAAAcBAAB/AAAAAAAAAAAAAAB6EgAA8AgAACBFTUYAAAEAXCEAALEAAAAGAAAAAAAAAAAAAAAAAAAAgAcAADgEAABYAQAAwQAAAAAAAAAAAAAAAAAAAMA/BQDo8QIACgAAABAAAAAAAAAAAAAAAEsAAAAQAAAAAAAAAAUAAAAeAAAAGAAAAAAAAAAAAAAACAEAAIAAAAAnAAAAGAAAAAEAAAAAAAAAAAAAAAAAAAAlAAAADAAAAAEAAABMAAAAZAAAAAAAAAAAAAAABwEAAH8AAAAAAAAAAAAAAA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8PDwAAAAAAAlAAAADAAAAAEAAABMAAAAZAAAAAAAAAAAAAAABwEAAH8AAAAAAAAAAAAAAAgBAACAAAAAIQDwAAAAAAAAAAAAAACAPwAAAAAAAAAAAACAPwAAAAAAAAAAAAAAAAAAAAAAAAAAAAAAAAAAAAAAAAAAJQAAAAwAAAAAAACAKAAAAAwAAAABAAAAJwAAABgAAAABAAAAAAAAAPDw8AAAAAAAJQAAAAwAAAABAAAATAAAAGQAAAAAAAAAAAAAAAcBAAB/AAAAAAAAAAAAAAAIAQAAgAAAACEA8AAAAAAAAAAAAAAAgD8AAAAAAAAAAAAAgD8AAAAAAAAAAAAAAAAAAAAAAAAAAAAAAAAAAAAAAAAAACUAAAAMAAAAAAAAgCgAAAAMAAAAAQAAACcAAAAYAAAAAQAAAAAAAADw8PAAAAAAACUAAAAMAAAAAQAAAEwAAABkAAAAAAAAAAAAAAAHAQAAfwAAAAAAAAAAAAAACAEAAIAAAAAhAPAAAAAAAAAAAAAAAIA/AAAAAAAAAAAAAIA/AAAAAAAAAAAAAAAAAAAAAAAAAAAAAAAAAAAAAAAAAAAlAAAADAAAAAAAAIAoAAAADAAAAAEAAAAnAAAAGAAAAAEAAAAAAAAA////AAAAAAAlAAAADAAAAAEAAABMAAAAZAAAAAAAAAAAAAAABwEAAH8AAAAAAAAAAAAAAAgBAACAAAAAIQDwAAAAAAAAAAAAAACAPwAAAAAAAAAAAACAPwAAAAAAAAAAAAAAAAAAAAAAAAAAAAAAAAAAAAAAAAAAJQAAAAwAAAAAAACAKAAAAAwAAAABAAAAJwAAABgAAAABAAAAAAAAAP///wAAAAAAJQAAAAwAAAABAAAATAAAAGQAAAAAAAAAAAAAAAcBAAB/AAAAAAAAAAAAAAAI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9sAAAARgBpAHIAbQBhACAAbgBvACAAdgDhAGwAaQBkAGEAmQoGAAAAAwAAAAQAAAAJAAAABgAAAAMAAAAHAAAABwAAAAMAAAAFAAAABgAAAAMAAAADAAAABwAAAAYAAABLAAAAQAAAADAAAAAFAAAAIAAAAAEAAAABAAAAEAAAAAAAAAAAAAAACAEAAIAAAAAAAAAAAAAAAAg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cAAABHAAAAKQAAADMAAAB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JgAAABIAAAAJQAAAAwAAAAEAAAAVAAAAKgAAAAqAAAAMwAAAJYAAABHAAAAAQAAAFVVj0GF9o5BKgAAADMAAAAPAAAATAAAAAAAAAAAAAAAAAAAAP//////////bAAAAEEAZwB1AHMAdABpAG4AYQAgAEcAYQByAGMA7QBhAAAACgAAAAkAAAAJAAAABwAAAAUAAAAEAAAACQAAAAgAAAAEAAAACwAAAAgAAAAGAAAABwAAAAQAAAAIAAAASwAAAEAAAAAwAAAABQAAACAAAAABAAAAAQAAABAAAAAAAAAAAAAAAAgBAACAAAAAAAAAAAAAAAAIAQAAgAAAACUAAAAMAAAAAgAAACcAAAAYAAAABQAAAAAAAAD///8AAAAAACUAAAAMAAAABQAAAEwAAABkAAAAAAAAAFAAAAAHAQAAfAAAAAAAAABQAAAACAEAAC0AAAAhAPAAAAAAAAAAAAAAAIA/AAAAAAAAAAAAAIA/AAAAAAAAAAAAAAAAAAAAAAAAAAAAAAAAAAAAAAAAAAAlAAAADAAAAAAAAIAoAAAADAAAAAUAAAAnAAAAGAAAAAUAAAAAAAAA////AAAAAAAlAAAADAAAAAUAAABMAAAAZAAAAAkAAABQAAAA/gAAAFwAAAAJAAAAUAAAAPYAAAANAAAAIQDwAAAAAAAAAAAAAACAPwAAAAAAAAAAAACAPwAAAAAAAAAAAAAAAAAAAAAAAAAAAAAAAAAAAAAAAAAAJQAAAAwAAAAAAACAKAAAAAwAAAAFAAAAJQAAAAwAAAABAAAAGAAAAAwAAAAAAAAAEgAAAAwAAAABAAAAHgAAABgAAAAJAAAAUAAAAP8AAABdAAAAJQAAAAwAAAABAAAAVAAAAPQAAAAKAAAAUAAAAJ8AAABcAAAAAQAAAFVVj0GF9o5BCgAAAFAAAAAcAAAATAAAAAAAAAAAAAAAAAAAAP//////////hAAAAE0AYQByAGkAYQAgAEEAZwB1AHMAdABpAG4AYQAgAEcAYQByAGMAaQBhACAAQQBnAHUAaQBhAHIACgAAAAYAAAAEAAAAAwAAAAYAAAADAAAABwAAAAcAAAAHAAAABQAAAAQAAAADAAAABwAAAAYAAAADAAAACAAAAAYAAAAEAAAABQAAAAMAAAAGAAAAAwAAAAcAAAAHAAAABwAAAAMAAAAGAAAABAAAAEsAAABAAAAAMAAAAAUAAAAgAAAAAQAAAAEAAAAQAAAAAAAAAAAAAAAIAQAAgAAAAAAAAAAAAAAACAEAAIAAAAAlAAAADAAAAAIAAAAnAAAAGAAAAAUAAAAAAAAA////AAAAAAAlAAAADAAAAAUAAABMAAAAZAAAAAkAAABgAAAA/gAAAGwAAAAJAAAAYAAAAPYAAAANAAAAIQDwAAAAAAAAAAAAAACAPwAAAAAAAAAAAACAPwAAAAAAAAAAAAAAAAAAAAAAAAAAAAAAAAAAAAAAAAAAJQAAAAwAAAAAAACAKAAAAAwAAAAFAAAAJQAAAAwAAAABAAAAGAAAAAwAAAAAAAAAEgAAAAwAAAABAAAAHgAAABgAAAAJAAAAYAAAAP8AAABtAAAAJQAAAAwAAAABAAAAVAAAAHwAAAAKAAAAYAAAADoAAABsAAAAAQAAAFVVj0GF9o5BCgAAAGAAAAAIAAAATAAAAAAAAAAAAAAAAAAAAP//////////XAAAAEMAbwBuAHQAYQBkAG8AcgAHAAAABwAAAAcAAAAEAAAABgAAAAcAAAAHAAAABAAAAEsAAABAAAAAMAAAAAUAAAAgAAAAAQAAAAEAAAAQAAAAAAAAAAAAAAAIAQAAgAAAAAAAAAAAAAAACAEAAIAAAAAlAAAADAAAAAIAAAAnAAAAGAAAAAUAAAAAAAAA////AAAAAAAlAAAADAAAAAUAAABMAAAAZAAAAAkAAABwAAAA/gAAAHwAAAAJAAAAcAAAAPYAAAANAAAAIQDwAAAAAAAAAAAAAACAPwAAAAAAAAAAAACAPwAAAAAAAAAAAAAAAAAAAAAAAAAAAAAAAAAAAAAAAAAAJQAAAAwAAAAAAACAKAAAAAwAAAAFAAAAJQAAAAwAAAABAAAAGAAAAAwAAAAAAAAAEgAAAAwAAAABAAAAFgAAAAwAAAAAAAAAVAAAAEQBAAAKAAAAcAAAAP0AAAB8AAAAAQAAAFVVj0GF9o5BCgAAAHAAAAApAAAATAAAAAQAAAAJAAAAcAAAAP8AAAB9AAAAoAAAAEYAaQByAG0AYQBkAG8AIABwAG8AcgA6ACAATQBBAFIASQBBACAAQQBHAFUAUwBUAEkATgBBACAARwBBAFIAQwBJAEEAIABBAEcAVQBJAEEAUgAAAAYAAAADAAAABAAAAAkAAAAGAAAABwAAAAcAAAADAAAABwAAAAcAAAAEAAAAAwAAAAMAAAAKAAAABwAAAAcAAAADAAAABwAAAAMAAAAHAAAACAAAAAgAAAAGAAAABgAAAAMAAAAIAAAABwAAAAMAAAAIAAAABwAAAAcAAAAHAAAAAwAAAAcAAAADAAAABwAAAAgAAAAIAAAAAwAAAAcAAAAHAAAAFgAAAAwAAAAAAAAAJQAAAAwAAAACAAAADgAAABQAAAAAAAAAEAAAABQ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Indice</vt:lpstr>
      <vt:lpstr>1</vt:lpstr>
      <vt:lpstr>2</vt:lpstr>
      <vt:lpstr>3</vt:lpstr>
      <vt:lpstr>4</vt:lpstr>
      <vt:lpstr>5</vt:lpstr>
      <vt:lpstr>6</vt:lpstr>
      <vt:lpstr>'5'!_Hlk486413223</vt:lpstr>
      <vt:lpstr>'5'!_Hlk492023274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Pablo.Roa</dc:creator>
  <cp:lastModifiedBy>Pablo Roa</cp:lastModifiedBy>
  <dcterms:created xsi:type="dcterms:W3CDTF">2015-06-05T18:19:34Z</dcterms:created>
  <dcterms:modified xsi:type="dcterms:W3CDTF">2022-08-01T20:27:06Z</dcterms:modified>
</cp:coreProperties>
</file>