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ncoregional.local\fs\GRPDATA\Central de la Informacion\INFORMES SEMANALES Y MENSUALES\CNV - BVPASA\Informes Trimestrales hasta 45 días posteriores al cierre\2022\31-03-2022\"/>
    </mc:Choice>
  </mc:AlternateContent>
  <xr:revisionPtr revIDLastSave="0" documentId="13_ncr:1_{5DF10352-D715-47FB-B5AA-D478629336E8}" xr6:coauthVersionLast="46" xr6:coauthVersionMax="46" xr10:uidLastSave="{00000000-0000-0000-0000-000000000000}"/>
  <bookViews>
    <workbookView xWindow="-120" yWindow="-120" windowWidth="20730" windowHeight="11160" tabRatio="850" xr2:uid="{00000000-000D-0000-FFFF-FFFF00000000}"/>
  </bookViews>
  <sheets>
    <sheet name="Balance general - Activo" sheetId="5" r:id="rId1"/>
    <sheet name="Balance general - Pasivo" sheetId="9" r:id="rId2"/>
    <sheet name="Estado de resultados" sheetId="6" r:id="rId3"/>
    <sheet name="Mov_Patrimonio neto" sheetId="13" r:id="rId4"/>
    <sheet name="Estado de flujo de efectivo" sheetId="15" r:id="rId5"/>
  </sheets>
  <externalReferences>
    <externalReference r:id="rId6"/>
  </externalReferences>
  <definedNames>
    <definedName name="_xlnm._FilterDatabase" localSheetId="2" hidden="1">'Estado de resultados'!$F$7:$G$66</definedName>
    <definedName name="AJUST_AL_PATRIM">[1]Balance!$F$41</definedName>
    <definedName name="APORT_NO_CAPITAL">[1]Balance!$F$40</definedName>
    <definedName name="_xlnm.Print_Area" localSheetId="0">'Balance general - Activo'!$A$1:$H$77</definedName>
    <definedName name="_xlnm.Print_Area" localSheetId="1">'Balance general - Pasivo'!$A$1:$H$67</definedName>
    <definedName name="_xlnm.Print_Area" localSheetId="4">'Estado de flujo de efectivo'!$A$1:$G$62</definedName>
    <definedName name="_xlnm.Print_Area" localSheetId="2">'Estado de resultados'!$A$1:$G$74</definedName>
    <definedName name="_xlnm.Print_Area" localSheetId="3">'Mov_Patrimonio neto'!$B$1:$K$46</definedName>
    <definedName name="AREA_GANAN">[1]Resultados!$C$58</definedName>
    <definedName name="AREA_PERDID">[1]Resultados!$C$59</definedName>
    <definedName name="AS2DocOpenMode" hidden="1">"AS2DocumentEdit"</definedName>
    <definedName name="BU_NETO">[1]Balance!$C$51</definedName>
    <definedName name="CAP_INTEGR">[1]Balance!$F$39</definedName>
    <definedName name="CARG_DIFER">[1]Balance!$C$53</definedName>
    <definedName name="CRED_DIVERSOS">[1]Balance!$C$35</definedName>
    <definedName name="CSF_DEUD_PROD_FINAN">[1]Balance!$C$23</definedName>
    <definedName name="CSF_OTRAS_INST_FIN">[1]Balance!$C$22</definedName>
    <definedName name="CSNF_DEU_PROD_FIN">[1]Balance!$C$29</definedName>
    <definedName name="CSNF_INT_REPO">[1]Balance!$C$31</definedName>
    <definedName name="CSNF_PREST_">[1]Balance!$C$28</definedName>
    <definedName name="CSNF_PREV">[1]Balance!$C$32</definedName>
    <definedName name="CSNF_REPO">[1]Balance!$C$30</definedName>
    <definedName name="CV_DEUD_PROD_FINAN">[1]Balance!$C$41</definedName>
    <definedName name="CV_MOROSOS">[1]Balance!$C$40</definedName>
    <definedName name="CV_PREV">[1]Balance!$C$42</definedName>
    <definedName name="DEUD_PROD_FIN">[1]Balance!$C$14</definedName>
    <definedName name="Excel_BuiltIn_Print_Area_2_1" localSheetId="1">'Balance general - Pasivo'!$A$1:$G$68</definedName>
    <definedName name="Excel_BuiltIn_Print_Area_2_1" localSheetId="4">#REF!</definedName>
    <definedName name="Excel_BuiltIn_Print_Area_2_1">'Balance general - Activo'!$A$1:$G$77</definedName>
    <definedName name="GF_CRED_VEN">[1]Resultados!$C$11</definedName>
    <definedName name="GF_CRED_VIG_SF">[1]Resultados!$C$9</definedName>
    <definedName name="GF_CRED_VIG_SNF">[1]Resultados!$C$10</definedName>
    <definedName name="GF_RENT_VAL_PUB">[1]Resultados!$C$12</definedName>
    <definedName name="GF_VAL_ACT_PAS">[1]Resultados!$C$17</definedName>
    <definedName name="IMP_RENTA">[1]Resultados!$C$64</definedName>
    <definedName name="INV_BIEN_ADJUD">[1]Balance!$C$46</definedName>
    <definedName name="INV_OTRAS_INV">[1]Balance!$C$47</definedName>
    <definedName name="INV_PREV">[1]Balance!$C$48</definedName>
    <definedName name="OBLIG_DIV_ACREED_SOC">[1]Balance!$F$30</definedName>
    <definedName name="OBLIG_DIV_OTRAS">[1]Balance!$F$31</definedName>
    <definedName name="OD_ACREED_FISC">[1]Balance!$F$29</definedName>
    <definedName name="OGO_GAN_CRED_DIV">[1]Resultados!$C$37</definedName>
    <definedName name="OGO_REN_BIENES">[1]Resultados!$C$38</definedName>
    <definedName name="OGO_RES_OP_CAMB">[1]Resultados!$C$40</definedName>
    <definedName name="OLE_LINK2_1" localSheetId="1">'Balance general - Pasivo'!#REF!</definedName>
    <definedName name="OLE_LINK2_1" localSheetId="4">#REF!</definedName>
    <definedName name="OLE_LINK2_1">'Balance general - Activo'!$E$7</definedName>
    <definedName name="OPO_AMORT_CARG_DIF">[1]Resultados!$C$46</definedName>
    <definedName name="OPO_DEPREC">[1]Resultados!$C$45</definedName>
    <definedName name="OPO_GTOS_GEN">[1]Resultados!$C$44</definedName>
    <definedName name="OPO_OTRAS">[1]Resultados!$C$47</definedName>
    <definedName name="OPO_RET_PERS_CARG_SOC">[1]Resultados!$C$43</definedName>
    <definedName name="OPO_VAL_OTROS_ACT_PAS">[1]Resultados!$C$39</definedName>
    <definedName name="OSF_ACREED_CARG_FIN">[1]Balance!$F$14</definedName>
    <definedName name="OSF_CRED_DOC_DIF">[1]Balance!$F$12</definedName>
    <definedName name="OSF_OTRAS_INST_FINAN">[1]Balance!$F$11</definedName>
    <definedName name="OSF_PREST_ENT_FINAN">[1]Balance!$F$13</definedName>
    <definedName name="OSNF_ACREED_CARG_FINAN">[1]Balance!$F$24</definedName>
    <definedName name="OSNF_DEP_SEC_PRIV">[1]Balance!$F$22</definedName>
    <definedName name="OSNF_DEP_SEC_PUB">[1]Balance!$F$23</definedName>
    <definedName name="OSNF_REPO">[1]Balance!$F$25</definedName>
    <definedName name="PF_OBLIG_SEC_FINAN">[1]Resultados!$C$15</definedName>
    <definedName name="PF_OBLIG_SEC_NF">[1]Resultados!$C$16</definedName>
    <definedName name="PREV_CONST">[1]Resultados!$C$23</definedName>
    <definedName name="PREV_DESAF">[1]Resultados!$C$24</definedName>
    <definedName name="PREV_DISP">[1]Balance!$C$15</definedName>
    <definedName name="PROV">[1]Balance!$F$34</definedName>
    <definedName name="RE_GAN_EXTRAOR">[1]Resultados!$C$53</definedName>
    <definedName name="RE_PERD_EXTRAORD">[1]Resultados!$C$54</definedName>
    <definedName name="RESERV_LEGAL">[1]Balance!$F$42</definedName>
    <definedName name="RESUL_EJERC">[1]Balance!$F$44</definedName>
    <definedName name="RESULT_ACUMUL">[1]Balance!$F$43</definedName>
    <definedName name="RS_GANANC">[1]Resultados!$C$30</definedName>
    <definedName name="RS_PERDID">[1]Resultados!$C$31</definedName>
    <definedName name="TextRefCopyRangeCount" hidden="1">1</definedName>
    <definedName name="TOT_CTAS_CONT">[1]Balance!$C$59</definedName>
    <definedName name="TOTAL_CTAS_ORDEN">[1]Balance!$C$61</definedName>
    <definedName name="VALOR_PUB">[1]Balance!$C$18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3" l="1"/>
  <c r="H22" i="13"/>
  <c r="G22" i="13"/>
  <c r="F22" i="13"/>
  <c r="E22" i="13"/>
  <c r="D22" i="13"/>
  <c r="C22" i="13"/>
  <c r="J21" i="13"/>
  <c r="J20" i="13"/>
  <c r="J19" i="13"/>
  <c r="J18" i="13"/>
  <c r="J17" i="13"/>
  <c r="J16" i="13"/>
  <c r="J15" i="13"/>
  <c r="J14" i="13"/>
  <c r="J13" i="13"/>
  <c r="D24" i="15"/>
  <c r="F32" i="15"/>
  <c r="D32" i="15"/>
  <c r="J22" i="13" l="1"/>
  <c r="F6" i="15"/>
  <c r="A62" i="15" l="1"/>
  <c r="A61" i="15"/>
  <c r="A5" i="15" l="1"/>
  <c r="A3" i="15"/>
  <c r="A1" i="15"/>
  <c r="A3" i="9" l="1"/>
  <c r="A3" i="6" s="1"/>
  <c r="D6" i="15" l="1"/>
  <c r="A1" i="6" l="1"/>
  <c r="A5" i="6" l="1"/>
  <c r="A5" i="9" l="1"/>
  <c r="A4" i="9"/>
  <c r="A2" i="9"/>
  <c r="A1" i="9"/>
  <c r="A68" i="6"/>
</calcChain>
</file>

<file path=xl/sharedStrings.xml><?xml version="1.0" encoding="utf-8"?>
<sst xmlns="http://schemas.openxmlformats.org/spreadsheetml/2006/main" count="269" uniqueCount="215">
  <si>
    <t>ACTIVO</t>
  </si>
  <si>
    <t>DISPONIBLE</t>
  </si>
  <si>
    <t>PASIVO</t>
  </si>
  <si>
    <t>PROVISIONES</t>
  </si>
  <si>
    <t xml:space="preserve">Caja </t>
  </si>
  <si>
    <t xml:space="preserve">Otras instituciones financieras </t>
  </si>
  <si>
    <t xml:space="preserve">Depósitos </t>
  </si>
  <si>
    <t>Cheques y otros documentos para compensar</t>
  </si>
  <si>
    <t xml:space="preserve">Corresponsales créditos documentarios diferidos </t>
  </si>
  <si>
    <t>Deudores por productos financieros devengados</t>
  </si>
  <si>
    <t xml:space="preserve">Acreedores por cargos financieros devengados </t>
  </si>
  <si>
    <t xml:space="preserve">Depósitos - Sector privado </t>
  </si>
  <si>
    <t>Depósitos - Sector público</t>
  </si>
  <si>
    <t xml:space="preserve">Otras obligaciones por intermediación financiera </t>
  </si>
  <si>
    <t xml:space="preserve">Deudores por productos financieros devengados </t>
  </si>
  <si>
    <t xml:space="preserve">OBLIGACIONES DIVERSAS </t>
  </si>
  <si>
    <t xml:space="preserve">PREVISIONES </t>
  </si>
  <si>
    <t>TOTAL DEL PASIVO</t>
  </si>
  <si>
    <t xml:space="preserve">Bienes adquiridos en recuperación de créditos </t>
  </si>
  <si>
    <t>TOTAL DEL ACTIVO</t>
  </si>
  <si>
    <t>CUENTAS DE CONTINGENCIA Y DE ORDEN</t>
  </si>
  <si>
    <t xml:space="preserve">GANANCIAS FINANCIERAS </t>
  </si>
  <si>
    <t xml:space="preserve">  Por créditos vigentes - Sector financiero </t>
  </si>
  <si>
    <t xml:space="preserve">  Por créditos vigentes - Sector no financiero </t>
  </si>
  <si>
    <t xml:space="preserve">  Por créditos vencidos</t>
  </si>
  <si>
    <t xml:space="preserve">PERDIDAS FINANCIERAS </t>
  </si>
  <si>
    <t xml:space="preserve">  Por obligaciones - Sector financiero</t>
  </si>
  <si>
    <t xml:space="preserve">  Por obligaciones - Sector no financiero</t>
  </si>
  <si>
    <t>RESULTADO POR SERVICIOS</t>
  </si>
  <si>
    <t xml:space="preserve">  Ganancias por servicios</t>
  </si>
  <si>
    <t xml:space="preserve">  Pérdidas por servicios </t>
  </si>
  <si>
    <t xml:space="preserve">OTRAS GANANCIAS OPERATIVAS </t>
  </si>
  <si>
    <t>OTRAS PÉRDIDAS OPERATIVAS</t>
  </si>
  <si>
    <t xml:space="preserve">  Gastos generales </t>
  </si>
  <si>
    <t xml:space="preserve">  Amortización de cargos diferidos </t>
  </si>
  <si>
    <t xml:space="preserve">RESULTADOS EXTRAORDINARIOS </t>
  </si>
  <si>
    <t xml:space="preserve">  Pérdidas extraordinarias </t>
  </si>
  <si>
    <t>Ganancias</t>
  </si>
  <si>
    <t>Pérdidas</t>
  </si>
  <si>
    <t>Total</t>
  </si>
  <si>
    <t>(Expresado en Guaraníes)</t>
  </si>
  <si>
    <t xml:space="preserve">OBLIGACIONES POR INTERMEDIACIÓN </t>
  </si>
  <si>
    <t>RESULTADO BRUTO - GANANCIA</t>
  </si>
  <si>
    <t>RESULTADO OPERATIVO NETO - GANANCIA</t>
  </si>
  <si>
    <t>Transferencia de utilidades del ejercicio anterior</t>
  </si>
  <si>
    <t>Incremento neto de la reserva de revalúo</t>
  </si>
  <si>
    <t>Concepto</t>
  </si>
  <si>
    <t>Ajustes al patrimonio</t>
  </si>
  <si>
    <t xml:space="preserve">  Depreciaciones de bienes de uso</t>
  </si>
  <si>
    <t xml:space="preserve">  Ganancias extraordinarias</t>
  </si>
  <si>
    <t>AJUSTES DE RESULTADOS DE EJERCICIOS ANTERIORES</t>
  </si>
  <si>
    <t>RESULTADO FINANCIERO ANTES DE PREVISIONES - GANANCIA</t>
  </si>
  <si>
    <t>RESULTADO FINANCIERO DESPUÉS DE PREVISIONES - GANANCIA</t>
  </si>
  <si>
    <t>Nota</t>
  </si>
  <si>
    <t>Banco Central del Paraguay</t>
  </si>
  <si>
    <t>Previsiones</t>
  </si>
  <si>
    <t>c.3</t>
  </si>
  <si>
    <t>FINANCIERA SECTOR FINANCIERO</t>
  </si>
  <si>
    <t xml:space="preserve"> FINANCIERA SECTOR NO FINANCIERO</t>
  </si>
  <si>
    <t>c.17</t>
  </si>
  <si>
    <t>Operaciones a liquidar</t>
  </si>
  <si>
    <t>FINANCIERA</t>
  </si>
  <si>
    <t>c.7</t>
  </si>
  <si>
    <t>INVERSIONES</t>
  </si>
  <si>
    <t>c.8</t>
  </si>
  <si>
    <t>BIENES DE USO</t>
  </si>
  <si>
    <t>c.9</t>
  </si>
  <si>
    <t>CARGOS DIFERIDOS</t>
  </si>
  <si>
    <t>FINANCIERA – SECTOR FINANCIERO</t>
  </si>
  <si>
    <t>Bonos emitidos en circulación</t>
  </si>
  <si>
    <t>FINANCIERA – SECTOR NO  FINANCIERO</t>
  </si>
  <si>
    <t>E</t>
  </si>
  <si>
    <t>Total de cuentas de orden</t>
  </si>
  <si>
    <t>Aportes no capitalizados</t>
  </si>
  <si>
    <t>f.2</t>
  </si>
  <si>
    <t xml:space="preserve">  Por valuación de activos y pasivos financieros en moneda extranjera - Neto</t>
  </si>
  <si>
    <t xml:space="preserve">  Constitución de previsiones</t>
  </si>
  <si>
    <t xml:space="preserve">  Desafectación de previsiones</t>
  </si>
  <si>
    <t>f.4</t>
  </si>
  <si>
    <t xml:space="preserve">  Otras</t>
  </si>
  <si>
    <t>Impuesto a la renta</t>
  </si>
  <si>
    <t xml:space="preserve">CRÉDITOS DIVERSOS </t>
  </si>
  <si>
    <t>Total de cuentas de contingencia</t>
  </si>
  <si>
    <t xml:space="preserve">  Por rentas y diferencias de cotización de valores públicos</t>
  </si>
  <si>
    <t xml:space="preserve">  Retribución al personal y cargas sociales </t>
  </si>
  <si>
    <t>BANCO REGIONAL S.A.E.C.A.</t>
  </si>
  <si>
    <t>c.4</t>
  </si>
  <si>
    <t>c.6.1</t>
  </si>
  <si>
    <t>Otras instituciones financieras</t>
  </si>
  <si>
    <t>c.18</t>
  </si>
  <si>
    <t>c.6.2</t>
  </si>
  <si>
    <t>Deudores por créditos documentarios diferidos</t>
  </si>
  <si>
    <t>Ganancias por valuación en suspenso</t>
  </si>
  <si>
    <t>c.6.4</t>
  </si>
  <si>
    <t>Sector público</t>
  </si>
  <si>
    <t>c.6.3</t>
  </si>
  <si>
    <t>Títulos privados</t>
  </si>
  <si>
    <t>Otras inversiones</t>
  </si>
  <si>
    <t>Rentas sobre inversiones en el sector privado</t>
  </si>
  <si>
    <t>Capital</t>
  </si>
  <si>
    <t>Acciones ordinarias</t>
  </si>
  <si>
    <t>Acciones preferidas</t>
  </si>
  <si>
    <t>c.10</t>
  </si>
  <si>
    <t xml:space="preserve">  Otras ganancias diversas</t>
  </si>
  <si>
    <t>VALORES PÚBLICOS Y PRIVADOS</t>
  </si>
  <si>
    <t xml:space="preserve">CRÉDITOS VIGENTES POR INTERMEDIACIÓN </t>
  </si>
  <si>
    <t>CRÉDITOS VENCIDOS POR INTERMEDIACIÓN</t>
  </si>
  <si>
    <t>Préstamos directos de entidades financieras</t>
  </si>
  <si>
    <t>Reserva legal</t>
  </si>
  <si>
    <t xml:space="preserve">  Ganancias por operaciones de cambio y arbitraje - neto</t>
  </si>
  <si>
    <t xml:space="preserve">  Por valuación de otros activos y pasivos en moneda extranjera - Neto</t>
  </si>
  <si>
    <t>Las notas A a G que se acompañan forman parte integrante de estos estados financieros</t>
  </si>
  <si>
    <t>Ganancias por Valuacion a Realizar</t>
  </si>
  <si>
    <t>Operaciones Pendientes por Compensaciones ATM</t>
  </si>
  <si>
    <t>d.3</t>
  </si>
  <si>
    <t>Resultados acumulados</t>
  </si>
  <si>
    <t>Mas (menos):</t>
  </si>
  <si>
    <t>Obligaciones debentures y bonos emitidos en circulación</t>
  </si>
  <si>
    <t>Utilidad del período</t>
  </si>
  <si>
    <t xml:space="preserve">Acreedores Fiscales </t>
  </si>
  <si>
    <t>Acreedores sociales</t>
  </si>
  <si>
    <t xml:space="preserve">Dividendos a pagar </t>
  </si>
  <si>
    <t xml:space="preserve">Otras obligaciones diversas </t>
  </si>
  <si>
    <t>c.14, c.15.2b)</t>
  </si>
  <si>
    <t>Ingresos percibidos no devengados</t>
  </si>
  <si>
    <t>Resultado del ejercicio - Ganancia</t>
  </si>
  <si>
    <t>RESULTADO DEL EJERCICIO ANTES DE IMPUESTO A LA RENTA - GANANCIA</t>
  </si>
  <si>
    <t>RESULTADO DEL EJERCICIO - GANANCIA</t>
  </si>
  <si>
    <t>Resultado del ejercicio - ganancia</t>
  </si>
  <si>
    <t>PATRIMONIO</t>
  </si>
  <si>
    <t>TOTAL DEL PATRIMONIO</t>
  </si>
  <si>
    <t>TOTAL DEL PASIVO Y PATRIMONIO</t>
  </si>
  <si>
    <t>FLUJO DE EFECTIVO DE ACTIVIDADES OPERATIVAS</t>
  </si>
  <si>
    <t>GANANCIA DEL PERIODO</t>
  </si>
  <si>
    <t>MAS EGRESOS QUE NO IMPLICAN APLICACIONES DE EFECTIVO</t>
  </si>
  <si>
    <t>Depreciación de bienes de uso del período</t>
  </si>
  <si>
    <t>Amortización de cargos diferidos del período</t>
  </si>
  <si>
    <t>Constitución de previsiones</t>
  </si>
  <si>
    <t>Provisión de impuesto a la renta</t>
  </si>
  <si>
    <t>Cargos financieros devengados no pagados</t>
  </si>
  <si>
    <t>Valor residual de bienes de uso dados de baja</t>
  </si>
  <si>
    <t>MENOS INGRESOS QUE NO IMPLICAN INGRESOS DE EFECTIVO</t>
  </si>
  <si>
    <t>Efecto de la valuación de cuentas en moneda extranjera</t>
  </si>
  <si>
    <t>Capitalización de dividendos de Bancard</t>
  </si>
  <si>
    <t>Desafectación de previsiones</t>
  </si>
  <si>
    <t>Productos financieros devengados no cobrados</t>
  </si>
  <si>
    <t>Impuesto a la renta pagado</t>
  </si>
  <si>
    <t>Flujo neto de efectivo generado por las actividades operativas</t>
  </si>
  <si>
    <t>FLUJO DE EFECTIVO DE ACTIVIDADES DE INVERSIÓN</t>
  </si>
  <si>
    <t>Adquisición  de bienes de uso</t>
  </si>
  <si>
    <t>Flujo neto de efectivo aplicado a las actividades de inversión</t>
  </si>
  <si>
    <t>FLUJO DE EFECTIVO DE ACTIVIDADES DE FINANCIACIÓN</t>
  </si>
  <si>
    <t>Dividendos pagados en efectivo</t>
  </si>
  <si>
    <t>Flujo neto de efectivo generado por (aplicado a) las actividades de financiación</t>
  </si>
  <si>
    <t>Efectivo y equivalentes de efectivo al inicio del periodo</t>
  </si>
  <si>
    <t>Efectivo y equivalentes de efectivo al final del periodo</t>
  </si>
  <si>
    <t>c.15.1 b)</t>
  </si>
  <si>
    <t>Aumento / (Disminución) neta de préstamos</t>
  </si>
  <si>
    <t>Aumento / (Disminución) de valores públicos</t>
  </si>
  <si>
    <t>Capitalización de utilidades</t>
  </si>
  <si>
    <t>Constitución de reserva legal</t>
  </si>
  <si>
    <t>Distribución de dividendos en efectivo - Acciones preferidas</t>
  </si>
  <si>
    <t>Distribución de dividendos en efectivo - Acciones ordinarias</t>
  </si>
  <si>
    <t>Créditos utilizados en cuentas corrientes</t>
  </si>
  <si>
    <t>Aumento / (Disminución) neta de créditos diversos</t>
  </si>
  <si>
    <t>Aumento / (Disminución) neto de obligaciones por intermediación financiera</t>
  </si>
  <si>
    <t>Aumento / (Disminución) neto de obligaciones diversas</t>
  </si>
  <si>
    <t>Aumento / (Disminución) neta de provisiones</t>
  </si>
  <si>
    <t>Préstamos - Sector no financiero</t>
  </si>
  <si>
    <t>Préstamos - Sector financiero</t>
  </si>
  <si>
    <t>c.11</t>
  </si>
  <si>
    <t>Préstamos - Sector Público</t>
  </si>
  <si>
    <t>Préstamos - Sector Privado</t>
  </si>
  <si>
    <t>Medidas Transitorias Emitidas por el B.C.P. - Año 2019</t>
  </si>
  <si>
    <t>Otros Cargos Diferidos</t>
  </si>
  <si>
    <t>PREVIO AL DICTAMEN DE AUDITORIA EXTERNA</t>
  </si>
  <si>
    <t>Aumento / (Disminución) neto de inversiones</t>
  </si>
  <si>
    <t>Aumento / (Disminución) de cargos diferidos</t>
  </si>
  <si>
    <t>Aumento / (disminución) neto de efectivo</t>
  </si>
  <si>
    <t>Derechos Fiduciarios</t>
  </si>
  <si>
    <t>Saldos al 31 de diciembre de 2020</t>
  </si>
  <si>
    <t>Ajuste a Resultados Acumulados</t>
  </si>
  <si>
    <t>b.5</t>
  </si>
  <si>
    <t xml:space="preserve">  Por valuación de activos y pasivos financieros en moneda extranjera - Neto </t>
  </si>
  <si>
    <t xml:space="preserve">  Por valuación de otros pasivos y activos en moneda extranjera - Neto  </t>
  </si>
  <si>
    <t xml:space="preserve">Operaciones a liquidar </t>
  </si>
  <si>
    <t xml:space="preserve">Acreedores por cargos financieros devengados  </t>
  </si>
  <si>
    <t xml:space="preserve">Previsiones </t>
  </si>
  <si>
    <t xml:space="preserve">Previsiones  </t>
  </si>
  <si>
    <t xml:space="preserve">Ganancias por valuación en suspenso </t>
  </si>
  <si>
    <t xml:space="preserve">Deudores por productos financieros devengados   </t>
  </si>
  <si>
    <t xml:space="preserve">Previsiones   </t>
  </si>
  <si>
    <t xml:space="preserve">Previsiones     </t>
  </si>
  <si>
    <t xml:space="preserve">Deudores por productos financieros devengados    </t>
  </si>
  <si>
    <t xml:space="preserve">      Contador General                                Síndico Titular                    Gerente General                       Presidente Interino</t>
  </si>
  <si>
    <t xml:space="preserve">     Contador General                              Síndico Titular                           Gerente General                 Presidente Interino</t>
  </si>
  <si>
    <t xml:space="preserve">    Contador General                                          Síndico Titular                           Gerente General                            Presidente Interino</t>
  </si>
  <si>
    <t xml:space="preserve">                                                         Contador General                                                          Síndico Titular                                                          Gerente General                                                   Presidente Interino</t>
  </si>
  <si>
    <t>Esteban A. Rotela Maciel           Irene Memmel de Matiauda         Laura Silvia Borsato                  Francisco Yanagida</t>
  </si>
  <si>
    <t>Esteban A. Rotela Maciel           Irene Memmel de Matiauda            Laura Silvia Borsato             Francisco Yanagida</t>
  </si>
  <si>
    <t>Esteban A. Rotela Maciel                 Irene Memmel de Matiauda                 Laura Silvia Borsato                        Francisco Yanagida</t>
  </si>
  <si>
    <t>Esteban A. Rotela Maciel                                     Irene Memmel de Matiauda                                               Laura Silvia Borsato                                              Francisco Yanagida</t>
  </si>
  <si>
    <t>Rescate de acciones</t>
  </si>
  <si>
    <t>Saldos al 31 de diciembre de 2021</t>
  </si>
  <si>
    <t xml:space="preserve">                                 -  </t>
  </si>
  <si>
    <t>Saldos al 31 de marzo de 2022</t>
  </si>
  <si>
    <t>Saldos al 31 de marzo de 2021</t>
  </si>
  <si>
    <t>ESTADO DE SITUACIÓN PATRIMONIAL AL 31 DE MARZO DE 2022</t>
  </si>
  <si>
    <t>Presentado en forma comparativa con el ejercicio finalizado al 31 de diciembre de 2021</t>
  </si>
  <si>
    <t>ESTADO DE RESULTADOS CORRESPONDIENTE AL PERIODO FINALIZADO EL 31 DE MARZO DE 2022</t>
  </si>
  <si>
    <t>Presentado en forma comparativa con el periodo finalizado al 31 de marzo de 2021</t>
  </si>
  <si>
    <t>ESTADO DE EVOLUCIÓN DEL PATRIMONIO CORRESPONDIENTE AL PERIODO FINALIZADO EL 31 DE MARZO DE 2022</t>
  </si>
  <si>
    <t>ESTADO DE FLUJOS DE EFECTIVO CORRESPONDIENTE AL PERIODO FINALIZADO EL 31 DE MARZO DE 2022</t>
  </si>
  <si>
    <t>(menos) Ajuste según Nota SB.SG. Nº 080/2021 del 15/03/2021</t>
  </si>
  <si>
    <t>(menos) Ajuste según Nota 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</si>
</sst>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0_);_(* \(#,##0.00\);_(* \-??_);_(@_)"/>
    <numFmt numFmtId="167" formatCode="_ * #,##0_ ;_ * \-#,##0_ ;_ * \-??_ ;_ @_ "/>
    <numFmt numFmtId="168" formatCode="#,##0;\(#,##0\)"/>
    <numFmt numFmtId="169" formatCode="_(* #,##0_);_(* \(#,##0\);_(* \-??_);_(@_)"/>
    <numFmt numFmtId="170" formatCode="_-* #,##0\ &quot;Gs.&quot;_-;\-* #,##0\ &quot;Gs.&quot;_-;_-* &quot;-&quot;\ &quot;Gs.&quot;_-;_-@_-"/>
    <numFmt numFmtId="171" formatCode="_-* #,##0.00\ [$€]_-;\-* #,##0.00\ [$€]_-;_-* &quot;-&quot;??\ [$€]_-;_-@_-"/>
    <numFmt numFmtId="172" formatCode="_-* #,##0.00\ _G_s_._-;\-* #,##0.00\ _G_s_._-;_-* &quot;-&quot;??\ _G_s_._-;_-@_-"/>
    <numFmt numFmtId="173" formatCode="0%_);\(0%\)"/>
    <numFmt numFmtId="174" formatCode="_(* #,##0_);_(* \(#,##0\);_(* &quot;-&quot;??_);_(@_)"/>
    <numFmt numFmtId="175" formatCode="###,###,###,###,###,##0.00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u val="singleAccounting"/>
      <sz val="10"/>
      <name val="Times New Roman"/>
      <family val="1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1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17" fillId="3" borderId="0" applyNumberFormat="0" applyBorder="0" applyAlignment="0" applyProtection="0"/>
    <xf numFmtId="0" fontId="7" fillId="23" borderId="0" applyNumberFormat="0" applyBorder="0" applyAlignment="0" applyProtection="0"/>
    <xf numFmtId="0" fontId="11" fillId="24" borderId="1" applyNumberFormat="0" applyAlignment="0" applyProtection="0"/>
    <xf numFmtId="0" fontId="8" fillId="25" borderId="2" applyNumberFormat="0" applyAlignment="0" applyProtection="0"/>
    <xf numFmtId="0" fontId="9" fillId="0" borderId="3" applyNumberFormat="0" applyFill="0" applyAlignment="0" applyProtection="0"/>
    <xf numFmtId="0" fontId="10" fillId="25" borderId="2" applyNumberFormat="0" applyAlignment="0" applyProtection="0"/>
    <xf numFmtId="0" fontId="10" fillId="25" borderId="2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66" fontId="27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1" applyNumberFormat="0" applyAlignment="0" applyProtection="0"/>
    <xf numFmtId="171" fontId="2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4" fontId="32" fillId="26" borderId="4">
      <alignment horizontal="center" vertical="center" wrapText="1"/>
    </xf>
    <xf numFmtId="0" fontId="15" fillId="0" borderId="5" applyNumberFormat="0" applyFill="0" applyAlignment="0" applyProtection="0"/>
    <xf numFmtId="0" fontId="34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166" fontId="27" fillId="0" borderId="0" applyFill="0" applyBorder="0" applyAlignment="0" applyProtection="0"/>
    <xf numFmtId="41" fontId="4" fillId="0" borderId="0" applyFill="0" applyBorder="0" applyAlignment="0" applyProtection="0"/>
    <xf numFmtId="41" fontId="4" fillId="0" borderId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27" fillId="0" borderId="0" applyFont="0" applyFill="0" applyBorder="0" applyAlignment="0" applyProtection="0"/>
    <xf numFmtId="166" fontId="27" fillId="0" borderId="0" applyFill="0" applyBorder="0" applyAlignment="0" applyProtection="0"/>
    <xf numFmtId="0" fontId="20" fillId="14" borderId="0" applyNumberFormat="0" applyBorder="0" applyAlignment="0" applyProtection="0"/>
    <xf numFmtId="0" fontId="40" fillId="29" borderId="0" applyNumberFormat="0" applyBorder="0" applyAlignment="0" applyProtection="0"/>
    <xf numFmtId="0" fontId="35" fillId="27" borderId="0" applyNumberFormat="0" applyBorder="0" applyAlignment="0" applyProtection="0"/>
    <xf numFmtId="0" fontId="20" fillId="14" borderId="0" applyNumberFormat="0" applyBorder="0" applyAlignment="0" applyProtection="0"/>
    <xf numFmtId="0" fontId="5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27" fillId="0" borderId="0"/>
    <xf numFmtId="0" fontId="4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41" fillId="30" borderId="32" applyNumberFormat="0" applyFon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28" borderId="8" applyNumberFormat="0" applyFont="0" applyAlignment="0" applyProtection="0"/>
    <xf numFmtId="0" fontId="27" fillId="9" borderId="8" applyNumberFormat="0" applyAlignment="0" applyProtection="0"/>
    <xf numFmtId="0" fontId="21" fillId="24" borderId="9" applyNumberFormat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4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Fill="0" applyBorder="0" applyProtection="0">
      <alignment horizontal="left" vertical="top"/>
    </xf>
    <xf numFmtId="0" fontId="37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42" fillId="0" borderId="33" applyNumberFormat="0" applyFill="0" applyAlignment="0" applyProtection="0"/>
    <xf numFmtId="0" fontId="38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/>
    <xf numFmtId="166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1" fontId="4" fillId="0" borderId="0" applyFont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30" borderId="32" applyNumberFormat="0" applyFont="0" applyAlignment="0" applyProtection="0"/>
    <xf numFmtId="0" fontId="4" fillId="9" borderId="8" applyNumberFormat="0" applyAlignment="0" applyProtection="0"/>
    <xf numFmtId="0" fontId="4" fillId="9" borderId="8" applyNumberFormat="0" applyAlignment="0" applyProtection="0"/>
    <xf numFmtId="0" fontId="4" fillId="28" borderId="8" applyNumberFormat="0" applyFont="0" applyAlignment="0" applyProtection="0"/>
    <xf numFmtId="0" fontId="4" fillId="9" borderId="8" applyNumberFormat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0" fontId="2" fillId="30" borderId="32" applyNumberFormat="0" applyFon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" fillId="30" borderId="32" applyNumberFormat="0" applyFont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0" fontId="1" fillId="30" borderId="32" applyNumberFormat="0" applyFon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6" fontId="4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" fillId="30" borderId="32" applyNumberFormat="0" applyFont="0" applyAlignment="0" applyProtection="0"/>
  </cellStyleXfs>
  <cellXfs count="168">
    <xf numFmtId="0" fontId="0" fillId="0" borderId="0" xfId="0"/>
    <xf numFmtId="167" fontId="26" fillId="0" borderId="0" xfId="53" applyNumberFormat="1" applyFont="1" applyFill="1" applyBorder="1" applyAlignment="1" applyProtection="1"/>
    <xf numFmtId="37" fontId="26" fillId="0" borderId="0" xfId="0" applyNumberFormat="1" applyFont="1" applyFill="1"/>
    <xf numFmtId="0" fontId="26" fillId="0" borderId="0" xfId="0" applyFont="1" applyFill="1"/>
    <xf numFmtId="167" fontId="28" fillId="0" borderId="0" xfId="53" applyNumberFormat="1" applyFont="1" applyFill="1" applyBorder="1" applyAlignment="1" applyProtection="1"/>
    <xf numFmtId="0" fontId="26" fillId="0" borderId="0" xfId="0" applyFont="1" applyFill="1" applyBorder="1" applyAlignment="1"/>
    <xf numFmtId="0" fontId="28" fillId="0" borderId="0" xfId="0" applyFont="1" applyFill="1" applyBorder="1"/>
    <xf numFmtId="37" fontId="26" fillId="0" borderId="0" xfId="53" applyNumberFormat="1" applyFont="1" applyFill="1" applyBorder="1" applyAlignment="1" applyProtection="1"/>
    <xf numFmtId="0" fontId="26" fillId="0" borderId="0" xfId="83" applyFont="1" applyFill="1"/>
    <xf numFmtId="0" fontId="26" fillId="0" borderId="0" xfId="83" applyFont="1" applyFill="1" applyAlignment="1"/>
    <xf numFmtId="169" fontId="26" fillId="0" borderId="0" xfId="53" applyNumberFormat="1" applyFont="1" applyFill="1" applyBorder="1" applyAlignment="1" applyProtection="1"/>
    <xf numFmtId="37" fontId="28" fillId="0" borderId="0" xfId="53" applyNumberFormat="1" applyFont="1" applyFill="1" applyBorder="1" applyAlignment="1" applyProtection="1"/>
    <xf numFmtId="0" fontId="28" fillId="0" borderId="0" xfId="83" applyFont="1" applyFill="1"/>
    <xf numFmtId="167" fontId="26" fillId="0" borderId="0" xfId="83" applyNumberFormat="1" applyFont="1" applyFill="1"/>
    <xf numFmtId="0" fontId="26" fillId="0" borderId="0" xfId="83" applyFont="1" applyFill="1" applyBorder="1"/>
    <xf numFmtId="0" fontId="26" fillId="0" borderId="0" xfId="0" applyFont="1" applyFill="1" applyBorder="1"/>
    <xf numFmtId="0" fontId="26" fillId="0" borderId="0" xfId="0" applyFont="1" applyFill="1" applyAlignment="1">
      <alignment horizontal="justify"/>
    </xf>
    <xf numFmtId="0" fontId="28" fillId="0" borderId="0" xfId="0" applyFont="1" applyFill="1" applyBorder="1" applyAlignment="1">
      <alignment vertical="center"/>
    </xf>
    <xf numFmtId="0" fontId="26" fillId="0" borderId="0" xfId="83" applyFont="1" applyFill="1" applyAlignment="1">
      <alignment horizontal="left" indent="1"/>
    </xf>
    <xf numFmtId="0" fontId="26" fillId="0" borderId="0" xfId="0" applyFont="1" applyFill="1" applyBorder="1" applyAlignment="1">
      <alignment horizontal="left" indent="1"/>
    </xf>
    <xf numFmtId="0" fontId="28" fillId="0" borderId="0" xfId="0" applyFont="1" applyFill="1" applyBorder="1" applyAlignment="1"/>
    <xf numFmtId="37" fontId="28" fillId="0" borderId="0" xfId="0" applyNumberFormat="1" applyFont="1" applyFill="1"/>
    <xf numFmtId="169" fontId="26" fillId="0" borderId="0" xfId="53" applyNumberFormat="1" applyFont="1" applyFill="1"/>
    <xf numFmtId="169" fontId="26" fillId="0" borderId="0" xfId="53" applyNumberFormat="1" applyFont="1" applyFill="1" applyBorder="1"/>
    <xf numFmtId="169" fontId="28" fillId="0" borderId="11" xfId="53" applyNumberFormat="1" applyFont="1" applyFill="1" applyBorder="1" applyAlignment="1" applyProtection="1"/>
    <xf numFmtId="169" fontId="28" fillId="0" borderId="12" xfId="53" applyNumberFormat="1" applyFont="1" applyFill="1" applyBorder="1" applyAlignment="1" applyProtection="1"/>
    <xf numFmtId="169" fontId="28" fillId="0" borderId="0" xfId="53" applyNumberFormat="1" applyFont="1" applyFill="1"/>
    <xf numFmtId="169" fontId="28" fillId="0" borderId="12" xfId="53" applyNumberFormat="1" applyFont="1" applyFill="1" applyBorder="1"/>
    <xf numFmtId="169" fontId="28" fillId="0" borderId="13" xfId="53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 wrapText="1"/>
    </xf>
    <xf numFmtId="169" fontId="0" fillId="0" borderId="0" xfId="53" applyNumberFormat="1" applyFont="1" applyFill="1"/>
    <xf numFmtId="3" fontId="28" fillId="0" borderId="0" xfId="69" applyNumberFormat="1" applyFont="1" applyFill="1" applyBorder="1" applyAlignment="1"/>
    <xf numFmtId="167" fontId="33" fillId="0" borderId="0" xfId="53" applyNumberFormat="1" applyFont="1" applyFill="1" applyBorder="1" applyAlignment="1" applyProtection="1"/>
    <xf numFmtId="167" fontId="28" fillId="0" borderId="14" xfId="53" applyNumberFormat="1" applyFont="1" applyFill="1" applyBorder="1" applyAlignment="1" applyProtection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left"/>
    </xf>
    <xf numFmtId="169" fontId="26" fillId="0" borderId="18" xfId="53" applyNumberFormat="1" applyFont="1" applyFill="1" applyBorder="1" applyAlignment="1">
      <alignment horizontal="left" vertical="center"/>
    </xf>
    <xf numFmtId="169" fontId="26" fillId="0" borderId="18" xfId="53" applyNumberFormat="1" applyFont="1" applyFill="1" applyBorder="1"/>
    <xf numFmtId="0" fontId="26" fillId="0" borderId="19" xfId="0" applyFont="1" applyFill="1" applyBorder="1"/>
    <xf numFmtId="0" fontId="26" fillId="0" borderId="14" xfId="0" applyFont="1" applyFill="1" applyBorder="1"/>
    <xf numFmtId="0" fontId="26" fillId="0" borderId="14" xfId="0" applyFont="1" applyFill="1" applyBorder="1" applyAlignment="1">
      <alignment horizontal="center"/>
    </xf>
    <xf numFmtId="169" fontId="26" fillId="0" borderId="17" xfId="53" applyNumberFormat="1" applyFont="1" applyFill="1" applyBorder="1"/>
    <xf numFmtId="169" fontId="26" fillId="0" borderId="14" xfId="53" applyNumberFormat="1" applyFont="1" applyFill="1" applyBorder="1"/>
    <xf numFmtId="169" fontId="26" fillId="0" borderId="20" xfId="53" applyNumberFormat="1" applyFont="1" applyFill="1" applyBorder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center"/>
    </xf>
    <xf numFmtId="14" fontId="28" fillId="0" borderId="12" xfId="53" applyNumberFormat="1" applyFont="1" applyFill="1" applyBorder="1" applyAlignment="1">
      <alignment horizontal="center"/>
    </xf>
    <xf numFmtId="41" fontId="26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167" fontId="26" fillId="0" borderId="0" xfId="53" applyNumberFormat="1" applyFont="1" applyFill="1" applyBorder="1" applyAlignment="1" applyProtection="1">
      <alignment horizontal="left"/>
    </xf>
    <xf numFmtId="0" fontId="26" fillId="0" borderId="0" xfId="0" applyFont="1" applyFill="1" applyAlignment="1">
      <alignment horizontal="left"/>
    </xf>
    <xf numFmtId="0" fontId="26" fillId="0" borderId="17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167" fontId="28" fillId="0" borderId="0" xfId="53" applyNumberFormat="1" applyFont="1" applyFill="1" applyBorder="1" applyAlignment="1" applyProtection="1">
      <alignment horizontal="left"/>
    </xf>
    <xf numFmtId="169" fontId="26" fillId="0" borderId="0" xfId="0" applyNumberFormat="1" applyFont="1" applyFill="1"/>
    <xf numFmtId="169" fontId="26" fillId="0" borderId="0" xfId="53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29" fillId="0" borderId="14" xfId="0" applyFont="1" applyFill="1" applyBorder="1"/>
    <xf numFmtId="0" fontId="29" fillId="0" borderId="0" xfId="0" applyFont="1" applyFill="1" applyBorder="1"/>
    <xf numFmtId="14" fontId="28" fillId="0" borderId="14" xfId="53" applyNumberFormat="1" applyFont="1" applyFill="1" applyBorder="1" applyAlignment="1">
      <alignment horizontal="center"/>
    </xf>
    <xf numFmtId="168" fontId="28" fillId="0" borderId="0" xfId="0" applyNumberFormat="1" applyFont="1" applyFill="1" applyBorder="1" applyAlignment="1">
      <alignment horizontal="center"/>
    </xf>
    <xf numFmtId="169" fontId="28" fillId="0" borderId="26" xfId="53" applyNumberFormat="1" applyFont="1" applyFill="1" applyBorder="1" applyAlignment="1">
      <alignment vertical="center"/>
    </xf>
    <xf numFmtId="167" fontId="33" fillId="0" borderId="0" xfId="53" applyNumberFormat="1" applyFont="1" applyFill="1" applyBorder="1" applyAlignment="1" applyProtection="1">
      <alignment horizontal="center"/>
    </xf>
    <xf numFmtId="169" fontId="26" fillId="0" borderId="27" xfId="53" applyNumberFormat="1" applyFont="1" applyFill="1" applyBorder="1"/>
    <xf numFmtId="37" fontId="28" fillId="0" borderId="29" xfId="0" applyNumberFormat="1" applyFont="1" applyFill="1" applyBorder="1"/>
    <xf numFmtId="37" fontId="26" fillId="0" borderId="0" xfId="0" applyNumberFormat="1" applyFont="1" applyFill="1" applyBorder="1"/>
    <xf numFmtId="37" fontId="26" fillId="0" borderId="30" xfId="36" applyNumberFormat="1" applyFont="1" applyFill="1" applyBorder="1" applyAlignment="1" applyProtection="1"/>
    <xf numFmtId="37" fontId="28" fillId="0" borderId="29" xfId="53" applyNumberFormat="1" applyFont="1" applyFill="1" applyBorder="1" applyAlignment="1" applyProtection="1"/>
    <xf numFmtId="1" fontId="26" fillId="0" borderId="0" xfId="0" applyNumberFormat="1" applyFont="1" applyFill="1" applyBorder="1"/>
    <xf numFmtId="0" fontId="28" fillId="0" borderId="0" xfId="83" applyFont="1" applyFill="1" applyBorder="1"/>
    <xf numFmtId="0" fontId="26" fillId="0" borderId="0" xfId="83" applyFont="1" applyFill="1" applyBorder="1" applyAlignment="1">
      <alignment horizontal="left"/>
    </xf>
    <xf numFmtId="0" fontId="28" fillId="0" borderId="0" xfId="0" applyFont="1" applyFill="1" applyAlignment="1">
      <alignment horizontal="justify"/>
    </xf>
    <xf numFmtId="0" fontId="28" fillId="0" borderId="31" xfId="71" applyFont="1" applyFill="1" applyBorder="1" applyAlignment="1">
      <alignment vertical="center"/>
    </xf>
    <xf numFmtId="0" fontId="26" fillId="0" borderId="21" xfId="77" applyFont="1" applyFill="1" applyBorder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6" fillId="0" borderId="17" xfId="0" applyFont="1" applyFill="1" applyBorder="1" applyAlignment="1">
      <alignment horizontal="center"/>
    </xf>
    <xf numFmtId="0" fontId="26" fillId="0" borderId="17" xfId="0" applyFont="1" applyFill="1" applyBorder="1"/>
    <xf numFmtId="0" fontId="26" fillId="0" borderId="0" xfId="105" applyFont="1" applyFill="1"/>
    <xf numFmtId="0" fontId="26" fillId="0" borderId="0" xfId="105" applyFont="1" applyFill="1" applyBorder="1" applyAlignment="1">
      <alignment horizontal="center"/>
    </xf>
    <xf numFmtId="0" fontId="28" fillId="0" borderId="14" xfId="105" applyFont="1" applyFill="1" applyBorder="1" applyAlignment="1">
      <alignment horizontal="center"/>
    </xf>
    <xf numFmtId="0" fontId="28" fillId="0" borderId="0" xfId="105" applyFont="1" applyFill="1" applyBorder="1" applyAlignment="1">
      <alignment horizontal="center"/>
    </xf>
    <xf numFmtId="0" fontId="28" fillId="0" borderId="0" xfId="105" applyFont="1" applyFill="1" applyBorder="1" applyAlignment="1">
      <alignment vertical="center"/>
    </xf>
    <xf numFmtId="169" fontId="26" fillId="0" borderId="0" xfId="106" applyNumberFormat="1" applyFont="1" applyFill="1" applyBorder="1" applyAlignment="1">
      <alignment horizontal="left"/>
    </xf>
    <xf numFmtId="169" fontId="28" fillId="0" borderId="12" xfId="106" applyNumberFormat="1" applyFont="1" applyFill="1" applyBorder="1" applyAlignment="1">
      <alignment vertical="center"/>
    </xf>
    <xf numFmtId="37" fontId="28" fillId="0" borderId="0" xfId="105" applyNumberFormat="1" applyFont="1" applyFill="1" applyBorder="1" applyAlignment="1">
      <alignment vertical="center"/>
    </xf>
    <xf numFmtId="168" fontId="26" fillId="0" borderId="0" xfId="105" applyNumberFormat="1" applyFont="1" applyFill="1" applyBorder="1" applyAlignment="1">
      <alignment vertical="center"/>
    </xf>
    <xf numFmtId="0" fontId="28" fillId="0" borderId="0" xfId="105" applyFont="1" applyFill="1" applyAlignment="1">
      <alignment vertical="center"/>
    </xf>
    <xf numFmtId="169" fontId="32" fillId="0" borderId="0" xfId="106" applyNumberFormat="1" applyFont="1" applyFill="1" applyBorder="1" applyAlignment="1">
      <alignment vertical="center"/>
    </xf>
    <xf numFmtId="0" fontId="26" fillId="0" borderId="0" xfId="105" applyFont="1" applyFill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6" fillId="0" borderId="0" xfId="105" applyFont="1" applyFill="1" applyBorder="1" applyAlignment="1">
      <alignment horizontal="left" vertical="center"/>
    </xf>
    <xf numFmtId="169" fontId="28" fillId="0" borderId="11" xfId="106" applyNumberFormat="1" applyFont="1" applyFill="1" applyBorder="1" applyAlignment="1" applyProtection="1"/>
    <xf numFmtId="0" fontId="28" fillId="0" borderId="1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21" xfId="128" applyFont="1" applyFill="1" applyBorder="1" applyAlignment="1">
      <alignment vertical="center"/>
    </xf>
    <xf numFmtId="37" fontId="26" fillId="0" borderId="0" xfId="105" applyNumberFormat="1" applyFont="1" applyFill="1" applyBorder="1" applyAlignment="1">
      <alignment vertical="center"/>
    </xf>
    <xf numFmtId="169" fontId="28" fillId="0" borderId="13" xfId="106" applyNumberFormat="1" applyFont="1" applyFill="1" applyBorder="1" applyAlignment="1">
      <alignment vertical="center"/>
    </xf>
    <xf numFmtId="169" fontId="26" fillId="0" borderId="0" xfId="106" applyNumberFormat="1" applyFont="1" applyFill="1" applyBorder="1" applyAlignment="1" applyProtection="1"/>
    <xf numFmtId="41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69" fontId="28" fillId="0" borderId="14" xfId="106" applyNumberFormat="1" applyFont="1" applyFill="1" applyBorder="1" applyAlignment="1">
      <alignment vertical="center"/>
    </xf>
    <xf numFmtId="0" fontId="26" fillId="0" borderId="0" xfId="105" applyFont="1" applyFill="1" applyBorder="1" applyAlignment="1">
      <alignment vertical="center"/>
    </xf>
    <xf numFmtId="169" fontId="26" fillId="0" borderId="0" xfId="106" applyNumberFormat="1" applyFont="1" applyFill="1" applyBorder="1" applyAlignment="1">
      <alignment vertical="center"/>
    </xf>
    <xf numFmtId="169" fontId="28" fillId="0" borderId="11" xfId="106" applyNumberFormat="1" applyFont="1" applyFill="1" applyBorder="1" applyAlignment="1">
      <alignment vertical="center"/>
    </xf>
    <xf numFmtId="174" fontId="26" fillId="0" borderId="0" xfId="106" applyNumberFormat="1" applyFont="1" applyFill="1" applyBorder="1" applyAlignment="1">
      <alignment vertical="center"/>
    </xf>
    <xf numFmtId="169" fontId="28" fillId="0" borderId="34" xfId="106" applyNumberFormat="1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/>
    <xf numFmtId="14" fontId="28" fillId="0" borderId="12" xfId="106" applyNumberFormat="1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37" fontId="28" fillId="0" borderId="0" xfId="105" applyNumberFormat="1" applyFont="1" applyFill="1" applyBorder="1" applyAlignment="1">
      <alignment horizontal="left"/>
    </xf>
    <xf numFmtId="169" fontId="26" fillId="0" borderId="0" xfId="106" applyNumberFormat="1" applyFont="1" applyFill="1" applyAlignment="1">
      <alignment vertical="center"/>
    </xf>
    <xf numFmtId="169" fontId="4" fillId="0" borderId="0" xfId="106" applyNumberFormat="1" applyFill="1" applyAlignment="1">
      <alignment vertical="center"/>
    </xf>
    <xf numFmtId="169" fontId="4" fillId="0" borderId="0" xfId="106" applyNumberFormat="1" applyFill="1"/>
    <xf numFmtId="0" fontId="26" fillId="0" borderId="0" xfId="105" applyFont="1" applyFill="1" applyBorder="1"/>
    <xf numFmtId="169" fontId="0" fillId="0" borderId="0" xfId="0" applyNumberFormat="1" applyFill="1"/>
    <xf numFmtId="175" fontId="43" fillId="0" borderId="0" xfId="67" applyNumberFormat="1" applyFont="1" applyFill="1"/>
    <xf numFmtId="169" fontId="26" fillId="0" borderId="0" xfId="106" applyNumberFormat="1" applyFont="1" applyFill="1"/>
    <xf numFmtId="37" fontId="28" fillId="0" borderId="28" xfId="0" applyNumberFormat="1" applyFont="1" applyFill="1" applyBorder="1"/>
    <xf numFmtId="37" fontId="28" fillId="0" borderId="28" xfId="53" applyNumberFormat="1" applyFont="1" applyFill="1" applyBorder="1" applyAlignment="1" applyProtection="1"/>
    <xf numFmtId="3" fontId="26" fillId="0" borderId="0" xfId="0" applyNumberFormat="1" applyFont="1" applyFill="1"/>
    <xf numFmtId="0" fontId="28" fillId="0" borderId="35" xfId="105" applyFont="1" applyFill="1" applyBorder="1" applyAlignment="1">
      <alignment vertical="center"/>
    </xf>
    <xf numFmtId="0" fontId="28" fillId="0" borderId="36" xfId="105" applyFont="1" applyFill="1" applyBorder="1" applyAlignment="1">
      <alignment vertical="center"/>
    </xf>
    <xf numFmtId="0" fontId="26" fillId="0" borderId="36" xfId="105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69" fontId="28" fillId="0" borderId="15" xfId="113" applyNumberFormat="1" applyFont="1" applyFill="1" applyBorder="1" applyAlignment="1">
      <alignment vertical="center"/>
    </xf>
    <xf numFmtId="169" fontId="28" fillId="0" borderId="15" xfId="54" applyNumberFormat="1" applyFont="1" applyFill="1" applyBorder="1" applyAlignment="1">
      <alignment vertical="center"/>
    </xf>
    <xf numFmtId="169" fontId="26" fillId="0" borderId="21" xfId="114" applyNumberFormat="1" applyFont="1" applyFill="1" applyBorder="1" applyAlignment="1">
      <alignment vertical="center"/>
    </xf>
    <xf numFmtId="169" fontId="28" fillId="0" borderId="21" xfId="114" applyNumberFormat="1" applyFont="1" applyFill="1" applyBorder="1" applyAlignment="1">
      <alignment vertical="center"/>
    </xf>
    <xf numFmtId="169" fontId="26" fillId="0" borderId="21" xfId="157" applyNumberFormat="1" applyFont="1" applyFill="1" applyBorder="1" applyAlignment="1">
      <alignment vertical="center"/>
    </xf>
    <xf numFmtId="169" fontId="28" fillId="0" borderId="15" xfId="114" applyNumberFormat="1" applyFont="1" applyFill="1" applyBorder="1" applyAlignment="1">
      <alignment vertical="center"/>
    </xf>
    <xf numFmtId="169" fontId="28" fillId="0" borderId="0" xfId="54" applyNumberFormat="1" applyFont="1" applyFill="1" applyBorder="1" applyAlignment="1">
      <alignment vertical="center"/>
    </xf>
    <xf numFmtId="169" fontId="26" fillId="0" borderId="21" xfId="54" applyNumberFormat="1" applyFont="1" applyFill="1" applyBorder="1" applyAlignment="1">
      <alignment vertical="center"/>
    </xf>
    <xf numFmtId="169" fontId="28" fillId="0" borderId="21" xfId="54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167" fontId="26" fillId="0" borderId="0" xfId="53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9" fillId="0" borderId="0" xfId="71" applyFont="1" applyFill="1" applyAlignment="1">
      <alignment horizontal="center" vertical="center"/>
    </xf>
    <xf numFmtId="3" fontId="29" fillId="0" borderId="0" xfId="69" applyNumberFormat="1" applyFont="1" applyFill="1" applyAlignment="1">
      <alignment horizontal="center" vertical="center"/>
    </xf>
    <xf numFmtId="3" fontId="30" fillId="0" borderId="0" xfId="69" applyNumberFormat="1" applyFont="1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/>
    <xf numFmtId="0" fontId="2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3" fontId="26" fillId="0" borderId="0" xfId="0" applyNumberFormat="1" applyFont="1" applyFill="1" applyAlignment="1">
      <alignment horizontal="center"/>
    </xf>
    <xf numFmtId="0" fontId="26" fillId="0" borderId="0" xfId="105" applyFont="1" applyFill="1" applyAlignment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28" fillId="0" borderId="0" xfId="105" applyFont="1" applyFill="1" applyAlignment="1">
      <alignment horizontal="center" vertical="center"/>
    </xf>
  </cellXfs>
  <cellStyles count="16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Buena" xfId="41" xr:uid="{00000000-0005-0000-0000-000019000000}"/>
    <cellStyle name="Buena 2" xfId="26" xr:uid="{00000000-0005-0000-0000-00001A000000}"/>
    <cellStyle name="Calculation" xfId="27" xr:uid="{00000000-0005-0000-0000-00001B000000}"/>
    <cellStyle name="Celda de comprobación" xfId="30" xr:uid="{00000000-0005-0000-0000-00001C000000}"/>
    <cellStyle name="Celda de comprobación 2" xfId="28" xr:uid="{00000000-0005-0000-0000-00001D000000}"/>
    <cellStyle name="Celda vinculada" xfId="51" xr:uid="{00000000-0005-0000-0000-00001E000000}"/>
    <cellStyle name="Celda vinculada 2" xfId="29" xr:uid="{00000000-0005-0000-0000-00001F000000}"/>
    <cellStyle name="Check Cell 2" xfId="31" xr:uid="{00000000-0005-0000-0000-000020000000}"/>
    <cellStyle name="Comma 10" xfId="32" xr:uid="{00000000-0005-0000-0000-000021000000}"/>
    <cellStyle name="Comma 10 2" xfId="33" xr:uid="{00000000-0005-0000-0000-000022000000}"/>
    <cellStyle name="Comma 10 2 2" xfId="108" xr:uid="{83FBFD5F-F68F-4974-9449-DF5E555F198F}"/>
    <cellStyle name="Comma 10 2 2 2" xfId="145" xr:uid="{22A8379C-7002-4EF4-A949-EDA0DA723FC2}"/>
    <cellStyle name="Comma 10 2 2 3" xfId="156" xr:uid="{BF873D63-05D9-4002-B09F-29B30236F2AB}"/>
    <cellStyle name="Comma 10 3" xfId="107" xr:uid="{EAD1F3B0-9971-4B2D-AC40-ECD4CE2B8EF7}"/>
    <cellStyle name="Comma 10 3 2" xfId="144" xr:uid="{174C0763-9240-4BB9-B9DA-6F0407658878}"/>
    <cellStyle name="Comma 10 3 3" xfId="155" xr:uid="{C77B5C0F-2957-4996-B0A0-68F48A912997}"/>
    <cellStyle name="Comma 2" xfId="34" xr:uid="{00000000-0005-0000-0000-000023000000}"/>
    <cellStyle name="Comma 2 2" xfId="35" xr:uid="{00000000-0005-0000-0000-000024000000}"/>
    <cellStyle name="Comma 2 2 2" xfId="110" xr:uid="{0B7D00F4-749C-46BB-B601-1D18C0775FAF}"/>
    <cellStyle name="Comma 2 3" xfId="109" xr:uid="{9193B358-507D-4E37-86BF-402777C71518}"/>
    <cellStyle name="Comma_Comparativo 2004" xfId="36" xr:uid="{00000000-0005-0000-0000-000025000000}"/>
    <cellStyle name="Encabezado 4" xfId="47" xr:uid="{00000000-0005-0000-0000-000026000000}"/>
    <cellStyle name="Encabezado 4 2" xfId="37" xr:uid="{00000000-0005-0000-0000-000027000000}"/>
    <cellStyle name="Entrada" xfId="49" xr:uid="{00000000-0005-0000-0000-000028000000}"/>
    <cellStyle name="Entrada 2" xfId="38" xr:uid="{00000000-0005-0000-0000-000029000000}"/>
    <cellStyle name="Euro" xfId="39" xr:uid="{00000000-0005-0000-0000-00002A000000}"/>
    <cellStyle name="Euro 2" xfId="111" xr:uid="{F180E580-A6D7-45F6-A96E-D51C5EB5532C}"/>
    <cellStyle name="Explanatory Text" xfId="40" xr:uid="{00000000-0005-0000-0000-00002B000000}"/>
    <cellStyle name="Good 2" xfId="42" xr:uid="{00000000-0005-0000-0000-00002C000000}"/>
    <cellStyle name="Heading" xfId="43" xr:uid="{00000000-0005-0000-0000-00002D000000}"/>
    <cellStyle name="Heading 1" xfId="44" xr:uid="{00000000-0005-0000-0000-00002E000000}"/>
    <cellStyle name="Heading 2" xfId="45" xr:uid="{00000000-0005-0000-0000-00002F000000}"/>
    <cellStyle name="Heading 3" xfId="46" xr:uid="{00000000-0005-0000-0000-000030000000}"/>
    <cellStyle name="Heading 4 2" xfId="48" xr:uid="{00000000-0005-0000-0000-000031000000}"/>
    <cellStyle name="Input 2" xfId="50" xr:uid="{00000000-0005-0000-0000-000032000000}"/>
    <cellStyle name="Linked Cell 2" xfId="52" xr:uid="{00000000-0005-0000-0000-000033000000}"/>
    <cellStyle name="Millares" xfId="53" builtinId="3"/>
    <cellStyle name="Millares [0]" xfId="54" builtinId="6"/>
    <cellStyle name="Millares [0] 2" xfId="55" xr:uid="{00000000-0005-0000-0000-000036000000}"/>
    <cellStyle name="Millares [0] 2 2" xfId="114" xr:uid="{6C00584F-C304-4B8D-BD23-045948EA098C}"/>
    <cellStyle name="Millares [0] 2 2 2" xfId="147" xr:uid="{20973A5F-F316-4EBB-8D20-7550A80D9101}"/>
    <cellStyle name="Millares [0] 2 2 3" xfId="158" xr:uid="{D30281E8-1289-48AE-A870-1844D5639860}"/>
    <cellStyle name="Millares [0] 3" xfId="113" xr:uid="{815F5293-BBC1-43A0-A5C8-5401FB24DBA7}"/>
    <cellStyle name="Millares [0] 3 2" xfId="146" xr:uid="{177CC79C-C0B4-4202-B72A-C438472324FA}"/>
    <cellStyle name="Millares [0] 3 3" xfId="157" xr:uid="{1FE64268-1086-487E-955B-305B7C82889F}"/>
    <cellStyle name="Millares 10" xfId="142" xr:uid="{F1785DDF-B0CD-4622-BA40-FA446518F14C}"/>
    <cellStyle name="Millares 11" xfId="152" xr:uid="{CE5B10E3-A975-450A-B32D-A50747DCEF80}"/>
    <cellStyle name="Millares 12" xfId="153" xr:uid="{1F558FC2-977E-4F12-86BA-3F3C93CE48F8}"/>
    <cellStyle name="Millares 13" xfId="159" xr:uid="{D5C7B416-FF97-4CC0-9D35-F73931AD90B1}"/>
    <cellStyle name="Millares 2" xfId="56" xr:uid="{00000000-0005-0000-0000-000037000000}"/>
    <cellStyle name="Millares 2 2" xfId="57" xr:uid="{00000000-0005-0000-0000-000038000000}"/>
    <cellStyle name="Millares 2 2 2" xfId="116" xr:uid="{CF664B7A-24AD-469D-B8A6-E32F683C4B3A}"/>
    <cellStyle name="Millares 2 3" xfId="115" xr:uid="{2E20CAF5-41E1-414F-9742-4722004CB21B}"/>
    <cellStyle name="Millares 3" xfId="58" xr:uid="{00000000-0005-0000-0000-000039000000}"/>
    <cellStyle name="Millares 3 2" xfId="117" xr:uid="{C3E93EAA-9273-49C7-A8CF-179B93EA100B}"/>
    <cellStyle name="Millares 3 2 2" xfId="148" xr:uid="{45977EE5-A379-4F7C-BB30-BA82C17C020C}"/>
    <cellStyle name="Millares 3 2 3" xfId="160" xr:uid="{05DD45DB-9C33-4FE1-9DD9-4C4AD64ABF63}"/>
    <cellStyle name="Millares 4" xfId="59" xr:uid="{00000000-0005-0000-0000-00003A000000}"/>
    <cellStyle name="Millares 4 2" xfId="60" xr:uid="{00000000-0005-0000-0000-00003B000000}"/>
    <cellStyle name="Millares 4 2 2" xfId="119" xr:uid="{D30D9329-5F2C-47DC-9840-BA5965AFB5AD}"/>
    <cellStyle name="Millares 4 2 2 2" xfId="150" xr:uid="{B3789A8D-9543-46EE-8A25-EB41D05C0172}"/>
    <cellStyle name="Millares 4 2 2 3" xfId="162" xr:uid="{5EBB79FF-9F73-4026-B548-3CE457C2B832}"/>
    <cellStyle name="Millares 4 3" xfId="118" xr:uid="{5653ECC9-FED2-4E01-AD8C-C2A615291970}"/>
    <cellStyle name="Millares 4 3 2" xfId="149" xr:uid="{969A6BBD-13D7-4563-87FA-1E37DDB72DCF}"/>
    <cellStyle name="Millares 4 3 3" xfId="161" xr:uid="{95492611-3200-4AF4-937A-CCBE65823440}"/>
    <cellStyle name="Millares 5" xfId="61" xr:uid="{00000000-0005-0000-0000-00003C000000}"/>
    <cellStyle name="Millares 5 2" xfId="120" xr:uid="{F86C96DD-E5D7-4E12-B9DA-46004A67CF7F}"/>
    <cellStyle name="Millares 6" xfId="62" xr:uid="{00000000-0005-0000-0000-00003D000000}"/>
    <cellStyle name="Millares 6 2" xfId="121" xr:uid="{EC34BCAE-53DF-457A-BA9B-6A41884C8719}"/>
    <cellStyle name="Millares 7" xfId="106" xr:uid="{00000000-0005-0000-0000-00003E000000}"/>
    <cellStyle name="Millares 8" xfId="112" xr:uid="{64786C5B-AA3B-4111-BEBC-A8F5DA43948B}"/>
    <cellStyle name="Millares 9" xfId="141" xr:uid="{A3C42E48-0F60-4309-B154-6E15366FC176}"/>
    <cellStyle name="Neutral" xfId="63" builtinId="28" customBuiltin="1"/>
    <cellStyle name="Neutral 2" xfId="64" xr:uid="{00000000-0005-0000-0000-000040000000}"/>
    <cellStyle name="Neutral 3" xfId="65" xr:uid="{00000000-0005-0000-0000-000041000000}"/>
    <cellStyle name="Neutral 4" xfId="66" xr:uid="{00000000-0005-0000-0000-000042000000}"/>
    <cellStyle name="Normal" xfId="0" builtinId="0"/>
    <cellStyle name="Normal 10" xfId="67" xr:uid="{00000000-0005-0000-0000-000044000000}"/>
    <cellStyle name="Normal 10 8" xfId="68" xr:uid="{00000000-0005-0000-0000-000045000000}"/>
    <cellStyle name="Normal 10 8 2" xfId="122" xr:uid="{200DF828-32FC-4FBB-9F18-C5BC99E9399B}"/>
    <cellStyle name="Normal 11" xfId="69" xr:uid="{00000000-0005-0000-0000-000046000000}"/>
    <cellStyle name="Normal 12" xfId="70" xr:uid="{00000000-0005-0000-0000-000047000000}"/>
    <cellStyle name="Normal 12 2" xfId="123" xr:uid="{347F1249-0947-49EC-94F1-EB5D403CF829}"/>
    <cellStyle name="Normal 2" xfId="71" xr:uid="{00000000-0005-0000-0000-000048000000}"/>
    <cellStyle name="Normal 2 2" xfId="72" xr:uid="{00000000-0005-0000-0000-000049000000}"/>
    <cellStyle name="Normal 2 2 2" xfId="124" xr:uid="{CF3163F8-6A0E-42E5-A4BF-E8C8216CD603}"/>
    <cellStyle name="Normal 2 3" xfId="105" xr:uid="{00000000-0005-0000-0000-00004A000000}"/>
    <cellStyle name="Normal 3" xfId="73" xr:uid="{00000000-0005-0000-0000-00004B000000}"/>
    <cellStyle name="Normal 3 2" xfId="74" xr:uid="{00000000-0005-0000-0000-00004C000000}"/>
    <cellStyle name="Normal 3 2 2" xfId="126" xr:uid="{F4FBE6BD-B183-4978-A47A-2161FD6D7392}"/>
    <cellStyle name="Normal 3 3" xfId="125" xr:uid="{8DA9D092-76DA-451E-9566-FB3964B2B428}"/>
    <cellStyle name="Normal 4" xfId="75" xr:uid="{00000000-0005-0000-0000-00004D000000}"/>
    <cellStyle name="Normal 4 2" xfId="76" xr:uid="{00000000-0005-0000-0000-00004E000000}"/>
    <cellStyle name="Normal 4 2 2" xfId="127" xr:uid="{82A83A2C-0A27-4479-8C73-7FFB678F383E}"/>
    <cellStyle name="Normal 5" xfId="77" xr:uid="{00000000-0005-0000-0000-00004F000000}"/>
    <cellStyle name="Normal 5 2" xfId="128" xr:uid="{EE0C634D-ADF5-4E22-9D3F-34B4BC2E5A0E}"/>
    <cellStyle name="Normal 6" xfId="78" xr:uid="{00000000-0005-0000-0000-000050000000}"/>
    <cellStyle name="Normal 7" xfId="79" xr:uid="{00000000-0005-0000-0000-000051000000}"/>
    <cellStyle name="Normal 7 2" xfId="129" xr:uid="{95ED70F9-52EB-4B33-B8C6-8A4FAB279F79}"/>
    <cellStyle name="Normal 8" xfId="80" xr:uid="{00000000-0005-0000-0000-000052000000}"/>
    <cellStyle name="Normal 8 2" xfId="81" xr:uid="{00000000-0005-0000-0000-000053000000}"/>
    <cellStyle name="Normal 9" xfId="82" xr:uid="{00000000-0005-0000-0000-000054000000}"/>
    <cellStyle name="Normal 9 2" xfId="130" xr:uid="{332E84B3-D4E2-460A-98C6-1BAB5A64E683}"/>
    <cellStyle name="Normal_Comparativo 2004" xfId="83" xr:uid="{00000000-0005-0000-0000-000055000000}"/>
    <cellStyle name="Notas" xfId="86" xr:uid="{00000000-0005-0000-0000-000056000000}"/>
    <cellStyle name="Notas 2" xfId="84" xr:uid="{00000000-0005-0000-0000-000057000000}"/>
    <cellStyle name="Notas 2 2" xfId="131" xr:uid="{F90C3A67-2722-432C-817D-3F5CF6187CF9}"/>
    <cellStyle name="Notas 2 2 2" xfId="151" xr:uid="{EDCBCCDA-9783-4E06-B280-68096A5DDFA7}"/>
    <cellStyle name="Notas 2 2 3" xfId="163" xr:uid="{EF1AB362-93EA-4D39-93CA-3E442AF88443}"/>
    <cellStyle name="Notas 2 3" xfId="143" xr:uid="{66D5ECD5-E4D4-442D-B12E-CDBF7C9F52CC}"/>
    <cellStyle name="Notas 2 4" xfId="154" xr:uid="{B67CAFC0-7BCB-4C30-AC17-FA69B6B8DFC0}"/>
    <cellStyle name="Notas 3" xfId="85" xr:uid="{00000000-0005-0000-0000-000058000000}"/>
    <cellStyle name="Notas 3 2" xfId="132" xr:uid="{8079D730-1DE6-4C9E-AB8E-231510F8B858}"/>
    <cellStyle name="Notas 4" xfId="133" xr:uid="{35F568DD-5CD7-4C9C-95D8-F65ACE730983}"/>
    <cellStyle name="Note 2" xfId="87" xr:uid="{00000000-0005-0000-0000-000059000000}"/>
    <cellStyle name="Note 2 2" xfId="134" xr:uid="{697D1F7C-57BD-418A-87B1-B3C0D794A59C}"/>
    <cellStyle name="Note 3" xfId="88" xr:uid="{00000000-0005-0000-0000-00005A000000}"/>
    <cellStyle name="Note 3 2" xfId="135" xr:uid="{2059E959-4B84-4E39-9F47-F6AA690CE217}"/>
    <cellStyle name="Output" xfId="89" xr:uid="{00000000-0005-0000-0000-00005B000000}"/>
    <cellStyle name="Percent (0)" xfId="90" xr:uid="{00000000-0005-0000-0000-00005C000000}"/>
    <cellStyle name="Percent (0) 2" xfId="91" xr:uid="{00000000-0005-0000-0000-00005D000000}"/>
    <cellStyle name="Percent (0) 2 2" xfId="137" xr:uid="{AEEF2051-332C-494A-A4A1-DF40FEE7909D}"/>
    <cellStyle name="Percent (0) 3" xfId="136" xr:uid="{2188AD0B-A53B-4385-8A6C-D2354D558418}"/>
    <cellStyle name="Porcentaje 2" xfId="92" xr:uid="{00000000-0005-0000-0000-00005E000000}"/>
    <cellStyle name="Porcentaje 2 2" xfId="138" xr:uid="{9A3BC751-10BD-4697-B1A3-11A20CEAE585}"/>
    <cellStyle name="Porcentaje 3" xfId="93" xr:uid="{00000000-0005-0000-0000-00005F000000}"/>
    <cellStyle name="Porcentual 2" xfId="94" xr:uid="{00000000-0005-0000-0000-000060000000}"/>
    <cellStyle name="Porcentual 2 2" xfId="95" xr:uid="{00000000-0005-0000-0000-000061000000}"/>
    <cellStyle name="Porcentual 2 2 2" xfId="140" xr:uid="{D10D83E0-A9E2-4F53-BE30-669A42BBFC3D}"/>
    <cellStyle name="Porcentual 2 3" xfId="139" xr:uid="{895CA68C-07D5-49DF-90F1-775F1A9189CF}"/>
    <cellStyle name="Texto de advertencia" xfId="103" xr:uid="{00000000-0005-0000-0000-000062000000}"/>
    <cellStyle name="Texto de advertencia 2" xfId="96" xr:uid="{00000000-0005-0000-0000-000063000000}"/>
    <cellStyle name="Tickmark" xfId="97" xr:uid="{00000000-0005-0000-0000-000064000000}"/>
    <cellStyle name="Title" xfId="98" xr:uid="{00000000-0005-0000-0000-000065000000}"/>
    <cellStyle name="Total" xfId="99" builtinId="25" customBuiltin="1"/>
    <cellStyle name="Total 2" xfId="100" xr:uid="{00000000-0005-0000-0000-000067000000}"/>
    <cellStyle name="Total 3" xfId="101" xr:uid="{00000000-0005-0000-0000-000068000000}"/>
    <cellStyle name="Total 4" xfId="102" xr:uid="{00000000-0005-0000-0000-000069000000}"/>
    <cellStyle name="Warning Text 2" xfId="104" xr:uid="{00000000-0005-0000-0000-00006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fs-mat-01\data2\AAClientes\Banco%20Integraci&#243;n%20S.A\Auditor&#237;a%20al%2030.06.08%20BI\Pack%20Junio%202008\2231.1%20Armado%20Estados%20Financieros%20al%2030.06.08%20Versi&#243;n%20corregi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Evolución PN"/>
      <sheetName val="FLUJO EFE"/>
      <sheetName val="Resumen"/>
      <sheetName val="Control Cuadratura"/>
      <sheetName val="BG 300608 Cotejo"/>
      <sheetName val="BCE300608F.PPC"/>
      <sheetName val="BCE311207"/>
      <sheetName val="HOJATB"/>
      <sheetName val="Hoja1"/>
    </sheetNames>
    <sheetDataSet>
      <sheetData sheetId="0">
        <row r="11">
          <cell r="F11">
            <v>50041091248</v>
          </cell>
        </row>
        <row r="12">
          <cell r="F12">
            <v>559912500</v>
          </cell>
        </row>
        <row r="13">
          <cell r="F13">
            <v>8253141850</v>
          </cell>
        </row>
        <row r="14">
          <cell r="C14">
            <v>470943950</v>
          </cell>
          <cell r="F14">
            <v>234815762</v>
          </cell>
        </row>
        <row r="15">
          <cell r="C15">
            <v>-4940000</v>
          </cell>
        </row>
        <row r="18">
          <cell r="C18">
            <v>159187772989</v>
          </cell>
        </row>
        <row r="22">
          <cell r="C22">
            <v>85672375966</v>
          </cell>
          <cell r="F22">
            <v>846670658454</v>
          </cell>
        </row>
        <row r="23">
          <cell r="C23">
            <v>229879095</v>
          </cell>
          <cell r="F23">
            <v>79800646732</v>
          </cell>
        </row>
        <row r="24">
          <cell r="F24">
            <v>4606823238</v>
          </cell>
        </row>
        <row r="25">
          <cell r="F25">
            <v>11602961799</v>
          </cell>
        </row>
        <row r="28">
          <cell r="C28">
            <v>422648713555</v>
          </cell>
        </row>
        <row r="29">
          <cell r="C29">
            <v>4767048600</v>
          </cell>
          <cell r="F29">
            <v>4203509</v>
          </cell>
        </row>
        <row r="30">
          <cell r="C30">
            <v>11301698095</v>
          </cell>
          <cell r="F30">
            <v>762767629</v>
          </cell>
        </row>
        <row r="31">
          <cell r="C31">
            <v>109179962</v>
          </cell>
          <cell r="F31">
            <v>10387726301</v>
          </cell>
        </row>
        <row r="32">
          <cell r="C32">
            <v>-2224578774</v>
          </cell>
        </row>
        <row r="34">
          <cell r="F34">
            <v>1603318647</v>
          </cell>
        </row>
        <row r="35">
          <cell r="C35">
            <v>1671566867</v>
          </cell>
        </row>
        <row r="39">
          <cell r="F39">
            <v>24456400000</v>
          </cell>
        </row>
        <row r="40">
          <cell r="C40">
            <v>4718881017</v>
          </cell>
          <cell r="F40">
            <v>1467357500</v>
          </cell>
        </row>
        <row r="41">
          <cell r="C41">
            <v>118060801</v>
          </cell>
          <cell r="F41">
            <v>7854511856</v>
          </cell>
        </row>
        <row r="42">
          <cell r="C42">
            <v>-3105293125</v>
          </cell>
          <cell r="F42">
            <v>25931563500</v>
          </cell>
        </row>
        <row r="43">
          <cell r="F43">
            <v>8118420137</v>
          </cell>
        </row>
        <row r="44">
          <cell r="F44">
            <v>15806481494</v>
          </cell>
        </row>
        <row r="46">
          <cell r="C46">
            <v>221360024</v>
          </cell>
        </row>
        <row r="47">
          <cell r="C47">
            <v>2464489200</v>
          </cell>
        </row>
        <row r="48">
          <cell r="C48">
            <v>-221360024</v>
          </cell>
        </row>
        <row r="51">
          <cell r="C51">
            <v>11468234676</v>
          </cell>
        </row>
        <row r="53">
          <cell r="C53">
            <v>1588870742</v>
          </cell>
        </row>
        <row r="59">
          <cell r="C59">
            <v>61150444692</v>
          </cell>
        </row>
        <row r="61">
          <cell r="C61">
            <v>971282155993</v>
          </cell>
        </row>
      </sheetData>
      <sheetData sheetId="1">
        <row r="9">
          <cell r="C9">
            <v>3902213092</v>
          </cell>
        </row>
        <row r="10">
          <cell r="C10">
            <v>24939100787</v>
          </cell>
        </row>
        <row r="11">
          <cell r="C11">
            <v>107396081</v>
          </cell>
        </row>
        <row r="12">
          <cell r="C12">
            <v>5567712506</v>
          </cell>
        </row>
        <row r="15">
          <cell r="C15">
            <v>-535581618</v>
          </cell>
        </row>
        <row r="16">
          <cell r="C16">
            <v>-11322857952</v>
          </cell>
        </row>
        <row r="17">
          <cell r="C17">
            <v>-5949520283</v>
          </cell>
        </row>
        <row r="23">
          <cell r="C23">
            <v>-1425620544</v>
          </cell>
        </row>
        <row r="24">
          <cell r="C24">
            <v>409084260</v>
          </cell>
        </row>
        <row r="30">
          <cell r="C30">
            <v>12032678011</v>
          </cell>
        </row>
        <row r="31">
          <cell r="C31">
            <v>-3410925141</v>
          </cell>
        </row>
        <row r="37">
          <cell r="C37">
            <v>620014858</v>
          </cell>
        </row>
        <row r="38">
          <cell r="C38">
            <v>24973151</v>
          </cell>
        </row>
        <row r="39">
          <cell r="C39">
            <v>998119545</v>
          </cell>
        </row>
        <row r="40">
          <cell r="C40">
            <v>5428122078</v>
          </cell>
        </row>
        <row r="43">
          <cell r="C43">
            <v>-7776745997</v>
          </cell>
        </row>
        <row r="44">
          <cell r="C44">
            <v>-4245176133</v>
          </cell>
        </row>
        <row r="45">
          <cell r="C45">
            <v>-1438784712</v>
          </cell>
        </row>
        <row r="46">
          <cell r="C46">
            <v>-239837242</v>
          </cell>
        </row>
        <row r="47">
          <cell r="C47">
            <v>-2913663446</v>
          </cell>
        </row>
        <row r="53">
          <cell r="C53">
            <v>1858137763</v>
          </cell>
        </row>
        <row r="54">
          <cell r="C54">
            <v>-1626974</v>
          </cell>
        </row>
        <row r="58">
          <cell r="C58">
            <v>45009364</v>
          </cell>
        </row>
        <row r="59">
          <cell r="C59">
            <v>-58940741</v>
          </cell>
        </row>
        <row r="64">
          <cell r="C64">
            <v>-806799219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showGridLines="0" tabSelected="1" view="pageBreakPreview" zoomScaleNormal="100" zoomScaleSheetLayoutView="100" workbookViewId="0">
      <selection activeCell="C55" sqref="C55"/>
    </sheetView>
  </sheetViews>
  <sheetFormatPr baseColWidth="10" defaultColWidth="9.140625" defaultRowHeight="12.75" x14ac:dyDescent="0.2"/>
  <cols>
    <col min="1" max="1" width="44.85546875" style="3" customWidth="1"/>
    <col min="2" max="2" width="1.140625" style="3" customWidth="1"/>
    <col min="3" max="3" width="6" style="50" customWidth="1"/>
    <col min="4" max="4" width="1.140625" style="1" customWidth="1"/>
    <col min="5" max="5" width="19.5703125" style="22" customWidth="1"/>
    <col min="6" max="6" width="0.5703125" style="2" customWidth="1"/>
    <col min="7" max="7" width="19.7109375" style="22" customWidth="1"/>
    <col min="8" max="8" width="2" style="3" customWidth="1"/>
    <col min="9" max="16384" width="9.140625" style="3"/>
  </cols>
  <sheetData>
    <row r="1" spans="1:7" x14ac:dyDescent="0.2">
      <c r="A1" s="143" t="s">
        <v>85</v>
      </c>
      <c r="B1" s="143"/>
      <c r="C1" s="143"/>
      <c r="D1" s="143"/>
      <c r="E1" s="143"/>
      <c r="F1" s="143"/>
      <c r="G1" s="143"/>
    </row>
    <row r="2" spans="1:7" x14ac:dyDescent="0.2">
      <c r="A2" s="143" t="s">
        <v>207</v>
      </c>
      <c r="B2" s="143"/>
      <c r="C2" s="143"/>
      <c r="D2" s="143"/>
      <c r="E2" s="143"/>
      <c r="F2" s="143"/>
      <c r="G2" s="143"/>
    </row>
    <row r="3" spans="1:7" x14ac:dyDescent="0.2">
      <c r="A3" s="145" t="s">
        <v>175</v>
      </c>
      <c r="B3" s="145"/>
      <c r="C3" s="145"/>
      <c r="D3" s="145"/>
      <c r="E3" s="145"/>
      <c r="F3" s="145"/>
      <c r="G3" s="145"/>
    </row>
    <row r="4" spans="1:7" x14ac:dyDescent="0.2">
      <c r="A4" s="144" t="s">
        <v>208</v>
      </c>
      <c r="B4" s="144"/>
      <c r="C4" s="144"/>
      <c r="D4" s="144"/>
      <c r="E4" s="144"/>
      <c r="F4" s="144"/>
      <c r="G4" s="144"/>
    </row>
    <row r="5" spans="1:7" x14ac:dyDescent="0.2">
      <c r="A5" s="144" t="s">
        <v>40</v>
      </c>
      <c r="B5" s="144"/>
      <c r="C5" s="144"/>
      <c r="D5" s="144"/>
      <c r="E5" s="144"/>
      <c r="F5" s="144"/>
      <c r="G5" s="144"/>
    </row>
    <row r="6" spans="1:7" ht="3" customHeight="1" x14ac:dyDescent="0.2">
      <c r="A6" s="103"/>
      <c r="B6" s="103"/>
      <c r="C6" s="45"/>
      <c r="D6" s="103"/>
      <c r="E6" s="56"/>
      <c r="F6" s="57"/>
      <c r="G6" s="56"/>
    </row>
    <row r="7" spans="1:7" s="15" customFormat="1" ht="15.75" x14ac:dyDescent="0.25">
      <c r="A7" s="58" t="s">
        <v>0</v>
      </c>
      <c r="B7" s="59"/>
      <c r="C7" s="33" t="s">
        <v>53</v>
      </c>
      <c r="D7" s="4"/>
      <c r="E7" s="60">
        <v>44651</v>
      </c>
      <c r="F7" s="61"/>
      <c r="G7" s="60">
        <v>44561</v>
      </c>
    </row>
    <row r="8" spans="1:7" x14ac:dyDescent="0.2">
      <c r="A8" s="12" t="s">
        <v>1</v>
      </c>
      <c r="B8" s="12"/>
      <c r="E8" s="10"/>
      <c r="F8" s="7"/>
      <c r="G8" s="10"/>
    </row>
    <row r="9" spans="1:7" x14ac:dyDescent="0.2">
      <c r="A9" s="18" t="s">
        <v>4</v>
      </c>
      <c r="B9" s="18"/>
      <c r="E9" s="10">
        <v>397878666369</v>
      </c>
      <c r="F9" s="7"/>
      <c r="G9" s="10">
        <v>406404450111</v>
      </c>
    </row>
    <row r="10" spans="1:7" x14ac:dyDescent="0.2">
      <c r="A10" s="18" t="s">
        <v>54</v>
      </c>
      <c r="B10" s="18"/>
      <c r="C10" s="50" t="s">
        <v>56</v>
      </c>
      <c r="E10" s="10">
        <v>2389230929124</v>
      </c>
      <c r="F10" s="7"/>
      <c r="G10" s="10">
        <v>2476039317836</v>
      </c>
    </row>
    <row r="11" spans="1:7" x14ac:dyDescent="0.2">
      <c r="A11" s="18" t="s">
        <v>5</v>
      </c>
      <c r="B11" s="18"/>
      <c r="E11" s="10">
        <v>948704630736</v>
      </c>
      <c r="F11" s="7"/>
      <c r="G11" s="10">
        <v>863203325644</v>
      </c>
    </row>
    <row r="12" spans="1:7" x14ac:dyDescent="0.2">
      <c r="A12" s="18" t="s">
        <v>7</v>
      </c>
      <c r="B12" s="18"/>
      <c r="E12" s="10">
        <v>61133299586</v>
      </c>
      <c r="F12" s="7"/>
      <c r="G12" s="10">
        <v>53142676185</v>
      </c>
    </row>
    <row r="13" spans="1:7" x14ac:dyDescent="0.2">
      <c r="A13" s="18" t="s">
        <v>9</v>
      </c>
      <c r="B13" s="18"/>
      <c r="E13" s="10">
        <v>554124543</v>
      </c>
      <c r="G13" s="10">
        <v>407943708</v>
      </c>
    </row>
    <row r="14" spans="1:7" x14ac:dyDescent="0.2">
      <c r="A14" s="18" t="s">
        <v>55</v>
      </c>
      <c r="B14" s="18"/>
      <c r="C14" s="50" t="s">
        <v>62</v>
      </c>
      <c r="E14" s="10">
        <v>-3702012</v>
      </c>
      <c r="F14" s="10"/>
      <c r="G14" s="10">
        <v>-1494013</v>
      </c>
    </row>
    <row r="15" spans="1:7" x14ac:dyDescent="0.2">
      <c r="A15" s="8"/>
      <c r="B15" s="8"/>
      <c r="E15" s="24">
        <v>3797497948346</v>
      </c>
      <c r="F15" s="11"/>
      <c r="G15" s="24">
        <v>3799196219471</v>
      </c>
    </row>
    <row r="16" spans="1:7" ht="9" customHeight="1" x14ac:dyDescent="0.2">
      <c r="A16" s="8"/>
      <c r="B16" s="8"/>
    </row>
    <row r="17" spans="1:7" x14ac:dyDescent="0.2">
      <c r="A17" s="12" t="s">
        <v>104</v>
      </c>
      <c r="B17" s="12"/>
      <c r="C17" s="50" t="s">
        <v>86</v>
      </c>
      <c r="E17" s="25">
        <v>558280519210</v>
      </c>
      <c r="F17" s="11"/>
      <c r="G17" s="25">
        <v>320010615787</v>
      </c>
    </row>
    <row r="18" spans="1:7" ht="7.5" customHeight="1" x14ac:dyDescent="0.2">
      <c r="A18" s="8"/>
      <c r="B18" s="8"/>
      <c r="E18" s="10"/>
      <c r="F18" s="7"/>
      <c r="G18" s="10"/>
    </row>
    <row r="19" spans="1:7" x14ac:dyDescent="0.2">
      <c r="A19" s="12" t="s">
        <v>105</v>
      </c>
      <c r="B19" s="12"/>
    </row>
    <row r="20" spans="1:7" x14ac:dyDescent="0.2">
      <c r="A20" s="31" t="s">
        <v>57</v>
      </c>
      <c r="B20" s="31"/>
    </row>
    <row r="21" spans="1:7" x14ac:dyDescent="0.2">
      <c r="A21" s="18" t="s">
        <v>88</v>
      </c>
      <c r="B21" s="18"/>
      <c r="E21" s="10">
        <v>271723163576</v>
      </c>
      <c r="G21" s="10">
        <v>351225165098</v>
      </c>
    </row>
    <row r="22" spans="1:7" x14ac:dyDescent="0.2">
      <c r="A22" s="18" t="s">
        <v>60</v>
      </c>
      <c r="B22" s="18"/>
      <c r="C22" s="50" t="s">
        <v>89</v>
      </c>
      <c r="E22" s="10">
        <v>135405542370</v>
      </c>
      <c r="G22" s="10">
        <v>0</v>
      </c>
    </row>
    <row r="23" spans="1:7" ht="12.75" customHeight="1" x14ac:dyDescent="0.2">
      <c r="A23" s="18" t="s">
        <v>163</v>
      </c>
      <c r="B23" s="18"/>
      <c r="E23" s="10">
        <v>85017554</v>
      </c>
      <c r="G23" s="10">
        <v>24035745</v>
      </c>
    </row>
    <row r="24" spans="1:7" x14ac:dyDescent="0.2">
      <c r="A24" s="18" t="s">
        <v>14</v>
      </c>
      <c r="B24" s="18"/>
      <c r="E24" s="10">
        <v>8512831876</v>
      </c>
      <c r="F24" s="7"/>
      <c r="G24" s="10">
        <v>8745291256</v>
      </c>
    </row>
    <row r="25" spans="1:7" x14ac:dyDescent="0.2">
      <c r="A25" s="19" t="s">
        <v>187</v>
      </c>
      <c r="B25" s="19"/>
      <c r="C25" s="50" t="s">
        <v>62</v>
      </c>
      <c r="E25" s="10">
        <v>-68602932</v>
      </c>
      <c r="G25" s="10">
        <v>0</v>
      </c>
    </row>
    <row r="26" spans="1:7" x14ac:dyDescent="0.2">
      <c r="A26" s="8"/>
      <c r="B26" s="8"/>
      <c r="C26" s="50" t="s">
        <v>87</v>
      </c>
      <c r="E26" s="24">
        <v>415657952444</v>
      </c>
      <c r="F26" s="11"/>
      <c r="G26" s="24">
        <v>359994492099</v>
      </c>
    </row>
    <row r="27" spans="1:7" ht="5.25" customHeight="1" x14ac:dyDescent="0.2">
      <c r="A27" s="8"/>
      <c r="B27" s="8"/>
      <c r="F27" s="7"/>
    </row>
    <row r="28" spans="1:7" x14ac:dyDescent="0.2">
      <c r="A28" s="12" t="s">
        <v>105</v>
      </c>
      <c r="B28" s="12"/>
      <c r="E28" s="10"/>
      <c r="F28" s="7"/>
      <c r="G28" s="10"/>
    </row>
    <row r="29" spans="1:7" x14ac:dyDescent="0.2">
      <c r="A29" s="31" t="s">
        <v>58</v>
      </c>
      <c r="B29" s="31"/>
      <c r="E29" s="10"/>
      <c r="F29" s="7"/>
      <c r="G29" s="10"/>
    </row>
    <row r="30" spans="1:7" x14ac:dyDescent="0.2">
      <c r="A30" s="18" t="s">
        <v>172</v>
      </c>
      <c r="B30" s="18"/>
      <c r="E30" s="10">
        <v>11563660846696</v>
      </c>
      <c r="F30" s="7"/>
      <c r="G30" s="10">
        <v>11494716966765</v>
      </c>
    </row>
    <row r="31" spans="1:7" x14ac:dyDescent="0.2">
      <c r="A31" s="18" t="s">
        <v>173</v>
      </c>
      <c r="B31" s="18"/>
      <c r="E31" s="10">
        <v>236830467838</v>
      </c>
      <c r="F31" s="7"/>
      <c r="G31" s="10">
        <v>184297735893</v>
      </c>
    </row>
    <row r="32" spans="1:7" x14ac:dyDescent="0.2">
      <c r="A32" s="18" t="s">
        <v>91</v>
      </c>
      <c r="B32" s="18"/>
      <c r="E32" s="10">
        <v>209033352802</v>
      </c>
      <c r="F32" s="7"/>
      <c r="G32" s="10">
        <v>199824153129</v>
      </c>
    </row>
    <row r="33" spans="1:7" x14ac:dyDescent="0.2">
      <c r="A33" s="18" t="s">
        <v>185</v>
      </c>
      <c r="B33" s="18"/>
      <c r="E33" s="10">
        <v>180971580</v>
      </c>
      <c r="F33" s="7"/>
      <c r="G33" s="10">
        <v>40891271</v>
      </c>
    </row>
    <row r="34" spans="1:7" x14ac:dyDescent="0.2">
      <c r="A34" s="18" t="s">
        <v>94</v>
      </c>
      <c r="B34" s="18"/>
      <c r="E34" s="10">
        <v>224837358153</v>
      </c>
      <c r="F34" s="7"/>
      <c r="G34" s="10">
        <v>168084264420</v>
      </c>
    </row>
    <row r="35" spans="1:7" x14ac:dyDescent="0.2">
      <c r="A35" s="18" t="s">
        <v>92</v>
      </c>
      <c r="B35" s="18"/>
      <c r="E35" s="10">
        <v>-16319433200</v>
      </c>
      <c r="F35" s="7"/>
      <c r="G35" s="10">
        <v>-16772691749</v>
      </c>
    </row>
    <row r="36" spans="1:7" x14ac:dyDescent="0.2">
      <c r="A36" s="18" t="s">
        <v>193</v>
      </c>
      <c r="B36" s="18"/>
      <c r="E36" s="10">
        <v>184220851578</v>
      </c>
      <c r="F36" s="7"/>
      <c r="G36" s="10">
        <v>139475803622</v>
      </c>
    </row>
    <row r="37" spans="1:7" x14ac:dyDescent="0.2">
      <c r="A37" s="19" t="s">
        <v>188</v>
      </c>
      <c r="B37" s="19"/>
      <c r="C37" s="50" t="s">
        <v>62</v>
      </c>
      <c r="E37" s="10">
        <v>-365125640793</v>
      </c>
      <c r="F37" s="11"/>
      <c r="G37" s="10">
        <v>-385395449901</v>
      </c>
    </row>
    <row r="38" spans="1:7" x14ac:dyDescent="0.2">
      <c r="A38" s="8"/>
      <c r="B38" s="8"/>
      <c r="C38" s="50" t="s">
        <v>90</v>
      </c>
      <c r="E38" s="24">
        <v>12037318774654</v>
      </c>
      <c r="F38" s="11"/>
      <c r="G38" s="24">
        <v>11784271673450</v>
      </c>
    </row>
    <row r="39" spans="1:7" x14ac:dyDescent="0.2">
      <c r="A39" s="8"/>
      <c r="B39" s="8"/>
      <c r="E39" s="10"/>
      <c r="F39" s="11"/>
      <c r="G39" s="10"/>
    </row>
    <row r="40" spans="1:7" x14ac:dyDescent="0.2">
      <c r="A40" s="17" t="s">
        <v>81</v>
      </c>
      <c r="B40" s="17"/>
      <c r="C40" s="50" t="s">
        <v>93</v>
      </c>
      <c r="E40" s="25">
        <v>461244186558</v>
      </c>
      <c r="F40" s="11"/>
      <c r="G40" s="25">
        <v>426617811795</v>
      </c>
    </row>
    <row r="41" spans="1:7" ht="6.75" customHeight="1" x14ac:dyDescent="0.2">
      <c r="A41" s="8"/>
      <c r="B41" s="8"/>
      <c r="E41" s="10"/>
      <c r="F41" s="11"/>
      <c r="G41" s="10"/>
    </row>
    <row r="42" spans="1:7" x14ac:dyDescent="0.2">
      <c r="A42" s="12" t="s">
        <v>106</v>
      </c>
      <c r="B42" s="12"/>
      <c r="E42" s="10"/>
      <c r="G42" s="10"/>
    </row>
    <row r="43" spans="1:7" x14ac:dyDescent="0.2">
      <c r="A43" s="31" t="s">
        <v>61</v>
      </c>
      <c r="B43" s="31"/>
      <c r="E43" s="10"/>
      <c r="G43" s="10"/>
    </row>
    <row r="44" spans="1:7" x14ac:dyDescent="0.2">
      <c r="A44" s="18" t="s">
        <v>168</v>
      </c>
      <c r="B44" s="18"/>
      <c r="E44" s="10">
        <v>294570235677</v>
      </c>
      <c r="F44" s="7"/>
      <c r="G44" s="10">
        <v>351238867985</v>
      </c>
    </row>
    <row r="45" spans="1:7" x14ac:dyDescent="0.2">
      <c r="A45" s="18" t="s">
        <v>169</v>
      </c>
      <c r="B45" s="18"/>
      <c r="E45" s="10">
        <v>1725207732</v>
      </c>
      <c r="F45" s="7"/>
      <c r="G45" s="10">
        <v>1725207732</v>
      </c>
    </row>
    <row r="46" spans="1:7" hidden="1" x14ac:dyDescent="0.2">
      <c r="A46" s="18" t="s">
        <v>171</v>
      </c>
      <c r="B46" s="18"/>
      <c r="E46" s="10">
        <v>0</v>
      </c>
      <c r="F46" s="7"/>
      <c r="G46" s="10">
        <v>0</v>
      </c>
    </row>
    <row r="47" spans="1:7" x14ac:dyDescent="0.2">
      <c r="A47" s="18" t="s">
        <v>189</v>
      </c>
      <c r="B47" s="18"/>
      <c r="E47" s="10">
        <v>-12388937693</v>
      </c>
      <c r="F47" s="7"/>
      <c r="G47" s="10">
        <v>-11707418762</v>
      </c>
    </row>
    <row r="48" spans="1:7" x14ac:dyDescent="0.2">
      <c r="A48" s="18" t="s">
        <v>190</v>
      </c>
      <c r="B48" s="18"/>
      <c r="E48" s="10">
        <v>6413587116</v>
      </c>
      <c r="F48" s="11"/>
      <c r="G48" s="10">
        <v>8433226461</v>
      </c>
    </row>
    <row r="49" spans="1:7" x14ac:dyDescent="0.2">
      <c r="A49" s="18" t="s">
        <v>191</v>
      </c>
      <c r="B49" s="19"/>
      <c r="C49" s="50" t="s">
        <v>62</v>
      </c>
      <c r="E49" s="10">
        <v>-180707301246</v>
      </c>
      <c r="F49" s="11"/>
      <c r="G49" s="10">
        <v>-195309596202</v>
      </c>
    </row>
    <row r="50" spans="1:7" x14ac:dyDescent="0.2">
      <c r="A50" s="8"/>
      <c r="B50" s="8"/>
      <c r="C50" s="50" t="s">
        <v>95</v>
      </c>
      <c r="E50" s="24">
        <v>109612791586</v>
      </c>
      <c r="F50" s="11"/>
      <c r="G50" s="24">
        <v>154380287214</v>
      </c>
    </row>
    <row r="51" spans="1:7" x14ac:dyDescent="0.2">
      <c r="A51" s="17" t="s">
        <v>63</v>
      </c>
      <c r="B51" s="17"/>
      <c r="E51" s="10"/>
      <c r="F51" s="7"/>
      <c r="G51" s="10"/>
    </row>
    <row r="52" spans="1:7" x14ac:dyDescent="0.2">
      <c r="A52" s="18" t="s">
        <v>96</v>
      </c>
      <c r="B52" s="17"/>
      <c r="E52" s="10">
        <v>225521402454</v>
      </c>
      <c r="F52" s="7"/>
      <c r="G52" s="10">
        <v>231630688124</v>
      </c>
    </row>
    <row r="53" spans="1:7" x14ac:dyDescent="0.2">
      <c r="A53" s="18" t="s">
        <v>18</v>
      </c>
      <c r="B53" s="18"/>
      <c r="E53" s="10">
        <v>397235916199</v>
      </c>
      <c r="G53" s="10">
        <v>394789001356</v>
      </c>
    </row>
    <row r="54" spans="1:7" x14ac:dyDescent="0.2">
      <c r="A54" s="18" t="s">
        <v>97</v>
      </c>
      <c r="B54" s="18"/>
      <c r="E54" s="10">
        <v>4504532</v>
      </c>
      <c r="F54" s="11"/>
      <c r="G54" s="10">
        <v>4475763</v>
      </c>
    </row>
    <row r="55" spans="1:7" x14ac:dyDescent="0.2">
      <c r="A55" s="18" t="s">
        <v>179</v>
      </c>
      <c r="B55" s="18"/>
      <c r="E55" s="10">
        <v>202486091854</v>
      </c>
      <c r="F55" s="11"/>
      <c r="G55" s="10">
        <v>175751457088</v>
      </c>
    </row>
    <row r="56" spans="1:7" x14ac:dyDescent="0.2">
      <c r="A56" s="18" t="s">
        <v>112</v>
      </c>
      <c r="B56" s="18"/>
      <c r="E56" s="10">
        <v>-7095493663</v>
      </c>
      <c r="F56" s="11"/>
      <c r="G56" s="10">
        <v>-7835814695</v>
      </c>
    </row>
    <row r="57" spans="1:7" x14ac:dyDescent="0.2">
      <c r="A57" s="18" t="s">
        <v>98</v>
      </c>
      <c r="B57" s="18"/>
      <c r="E57" s="10">
        <v>10786987361</v>
      </c>
      <c r="F57" s="11"/>
      <c r="G57" s="10">
        <v>3757715306</v>
      </c>
    </row>
    <row r="58" spans="1:7" x14ac:dyDescent="0.2">
      <c r="A58" s="18" t="s">
        <v>192</v>
      </c>
      <c r="B58" s="19"/>
      <c r="C58" s="50" t="s">
        <v>62</v>
      </c>
      <c r="E58" s="10">
        <v>-219847743126</v>
      </c>
      <c r="F58" s="7"/>
      <c r="G58" s="10">
        <v>-211519736225</v>
      </c>
    </row>
    <row r="59" spans="1:7" x14ac:dyDescent="0.2">
      <c r="A59" s="8"/>
      <c r="B59" s="8"/>
      <c r="C59" s="50" t="s">
        <v>64</v>
      </c>
      <c r="D59" s="3"/>
      <c r="E59" s="24">
        <v>609091665611</v>
      </c>
      <c r="F59" s="11"/>
      <c r="G59" s="24">
        <v>586577786717</v>
      </c>
    </row>
    <row r="60" spans="1:7" x14ac:dyDescent="0.2">
      <c r="B60" s="17"/>
      <c r="C60" s="51"/>
      <c r="D60" s="3"/>
      <c r="E60" s="10"/>
      <c r="F60" s="11"/>
      <c r="G60" s="10"/>
    </row>
    <row r="61" spans="1:7" x14ac:dyDescent="0.2">
      <c r="A61" s="17" t="s">
        <v>65</v>
      </c>
      <c r="B61" s="8"/>
      <c r="C61" s="51" t="s">
        <v>66</v>
      </c>
      <c r="D61" s="3"/>
      <c r="E61" s="25">
        <v>101079863002</v>
      </c>
      <c r="F61" s="21"/>
      <c r="G61" s="25">
        <v>102955226376</v>
      </c>
    </row>
    <row r="62" spans="1:7" ht="6.75" customHeight="1" x14ac:dyDescent="0.2">
      <c r="A62" s="8"/>
      <c r="B62" s="8"/>
      <c r="C62" s="51"/>
      <c r="D62" s="3"/>
      <c r="E62" s="10"/>
      <c r="G62" s="10"/>
    </row>
    <row r="63" spans="1:7" ht="12.75" customHeight="1" x14ac:dyDescent="0.2">
      <c r="A63" s="17" t="s">
        <v>67</v>
      </c>
      <c r="B63" s="12"/>
      <c r="C63" s="51" t="s">
        <v>102</v>
      </c>
      <c r="D63" s="3"/>
      <c r="E63" s="25">
        <v>87434197396</v>
      </c>
      <c r="F63" s="21"/>
      <c r="G63" s="25">
        <v>107884103548</v>
      </c>
    </row>
    <row r="64" spans="1:7" hidden="1" x14ac:dyDescent="0.2">
      <c r="A64" s="18" t="s">
        <v>173</v>
      </c>
      <c r="B64" s="17"/>
      <c r="E64" s="10">
        <v>95306707112</v>
      </c>
      <c r="F64" s="7"/>
      <c r="G64" s="10">
        <v>105135340407</v>
      </c>
    </row>
    <row r="65" spans="1:7" hidden="1" x14ac:dyDescent="0.2">
      <c r="A65" s="18" t="s">
        <v>174</v>
      </c>
      <c r="B65" s="18"/>
      <c r="E65" s="10">
        <v>-7872509716</v>
      </c>
      <c r="G65" s="10">
        <v>2748763141</v>
      </c>
    </row>
    <row r="66" spans="1:7" ht="6.75" customHeight="1" x14ac:dyDescent="0.2">
      <c r="A66" s="8"/>
      <c r="B66" s="8"/>
      <c r="C66" s="51"/>
      <c r="D66" s="3"/>
      <c r="E66" s="10"/>
      <c r="G66" s="10"/>
    </row>
    <row r="67" spans="1:7" ht="13.5" thickBot="1" x14ac:dyDescent="0.25">
      <c r="A67" s="12" t="s">
        <v>19</v>
      </c>
      <c r="B67" s="12"/>
      <c r="C67" s="51"/>
      <c r="D67" s="3"/>
      <c r="E67" s="62">
        <v>18177217898807</v>
      </c>
      <c r="F67" s="21"/>
      <c r="G67" s="62">
        <v>17641888216457</v>
      </c>
    </row>
    <row r="68" spans="1:7" ht="6.75" customHeight="1" thickTop="1" x14ac:dyDescent="0.2">
      <c r="C68" s="51"/>
      <c r="D68" s="3"/>
    </row>
    <row r="69" spans="1:7" x14ac:dyDescent="0.2">
      <c r="C69" s="51"/>
      <c r="D69" s="3"/>
    </row>
    <row r="70" spans="1:7" x14ac:dyDescent="0.2">
      <c r="A70" s="142" t="s">
        <v>111</v>
      </c>
      <c r="B70" s="142"/>
      <c r="C70" s="142"/>
      <c r="D70" s="142"/>
      <c r="E70" s="142"/>
      <c r="F70" s="142"/>
      <c r="G70" s="142"/>
    </row>
    <row r="71" spans="1:7" x14ac:dyDescent="0.2">
      <c r="C71" s="45"/>
      <c r="D71" s="15"/>
      <c r="E71" s="10"/>
      <c r="F71" s="3"/>
    </row>
    <row r="72" spans="1:7" x14ac:dyDescent="0.2">
      <c r="A72" s="15"/>
      <c r="B72" s="15"/>
      <c r="C72" s="45"/>
      <c r="D72" s="15"/>
      <c r="E72" s="10"/>
      <c r="F72" s="3"/>
    </row>
    <row r="73" spans="1:7" x14ac:dyDescent="0.2">
      <c r="A73" s="146" t="s">
        <v>175</v>
      </c>
      <c r="B73" s="146"/>
      <c r="C73" s="146"/>
      <c r="D73" s="146"/>
      <c r="E73" s="146"/>
      <c r="F73" s="146"/>
      <c r="G73" s="146"/>
    </row>
    <row r="74" spans="1:7" x14ac:dyDescent="0.2">
      <c r="A74" s="15"/>
      <c r="B74" s="15"/>
      <c r="C74" s="45"/>
      <c r="D74" s="15"/>
      <c r="E74" s="10"/>
      <c r="F74" s="3"/>
    </row>
    <row r="75" spans="1:7" x14ac:dyDescent="0.2">
      <c r="A75" s="15"/>
      <c r="B75" s="15"/>
      <c r="C75" s="45"/>
      <c r="D75" s="15"/>
      <c r="E75" s="10"/>
      <c r="F75" s="3"/>
    </row>
    <row r="76" spans="1:7" ht="13.5" x14ac:dyDescent="0.2">
      <c r="A76" s="141" t="s">
        <v>198</v>
      </c>
      <c r="B76" s="141"/>
      <c r="C76" s="141"/>
      <c r="D76" s="141"/>
      <c r="E76" s="141"/>
      <c r="F76" s="141"/>
      <c r="G76" s="141"/>
    </row>
    <row r="77" spans="1:7" ht="13.5" x14ac:dyDescent="0.2">
      <c r="A77" s="141" t="s">
        <v>194</v>
      </c>
      <c r="B77" s="141"/>
      <c r="C77" s="141"/>
      <c r="D77" s="141"/>
      <c r="E77" s="141"/>
      <c r="F77" s="141"/>
      <c r="G77" s="141"/>
    </row>
  </sheetData>
  <sheetProtection selectLockedCells="1" selectUnlockedCells="1"/>
  <mergeCells count="9">
    <mergeCell ref="A77:G77"/>
    <mergeCell ref="A70:G70"/>
    <mergeCell ref="A76:G76"/>
    <mergeCell ref="A1:G1"/>
    <mergeCell ref="A2:G2"/>
    <mergeCell ref="A4:G4"/>
    <mergeCell ref="A5:G5"/>
    <mergeCell ref="A3:G3"/>
    <mergeCell ref="A73:G73"/>
  </mergeCells>
  <pageMargins left="1.1811023622047245" right="0.19685039370078741" top="1.1811023622047245" bottom="0.59055118110236227" header="0.39370078740157483" footer="0.39370078740157483"/>
  <pageSetup paperSize="9" scale="82" firstPageNumber="0" orientation="portrait" r:id="rId1"/>
  <headerFooter scaleWithDoc="0" alignWithMargins="0">
    <oddHeader xml:space="preserve">&amp;L&amp;G&amp;C
</oddHeader>
    <oddFooter>&amp;R&amp;"Times New Roman,Normal"&amp;12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showGridLines="0" view="pageBreakPreview" zoomScaleNormal="100" zoomScaleSheetLayoutView="100" workbookViewId="0">
      <selection sqref="A1:G1"/>
    </sheetView>
  </sheetViews>
  <sheetFormatPr baseColWidth="10" defaultColWidth="9.140625" defaultRowHeight="12.75" x14ac:dyDescent="0.2"/>
  <cols>
    <col min="1" max="1" width="46" style="3" customWidth="1"/>
    <col min="2" max="2" width="1.42578125" style="3" customWidth="1"/>
    <col min="3" max="3" width="6" style="51" bestFit="1" customWidth="1"/>
    <col min="4" max="4" width="2.5703125" style="106" customWidth="1"/>
    <col min="5" max="5" width="18.140625" style="22" bestFit="1" customWidth="1"/>
    <col min="6" max="6" width="0.28515625" style="22" customWidth="1"/>
    <col min="7" max="7" width="18.5703125" style="22" customWidth="1"/>
    <col min="8" max="8" width="2.28515625" style="3" customWidth="1"/>
    <col min="9" max="10" width="9.140625" style="3"/>
    <col min="11" max="11" width="14.7109375" style="3" bestFit="1" customWidth="1"/>
    <col min="12" max="12" width="13.7109375" style="3" bestFit="1" customWidth="1"/>
    <col min="13" max="16384" width="9.140625" style="3"/>
  </cols>
  <sheetData>
    <row r="1" spans="1:8" x14ac:dyDescent="0.2">
      <c r="A1" s="143" t="str">
        <f>+'Balance general - Activo'!A1:G1</f>
        <v>BANCO REGIONAL S.A.E.C.A.</v>
      </c>
      <c r="B1" s="143"/>
      <c r="C1" s="143"/>
      <c r="D1" s="143"/>
      <c r="E1" s="143"/>
      <c r="F1" s="143"/>
      <c r="G1" s="143"/>
    </row>
    <row r="2" spans="1:8" x14ac:dyDescent="0.2">
      <c r="A2" s="143" t="str">
        <f>+'Balance general - Activo'!A2:G2</f>
        <v>ESTADO DE SITUACIÓN PATRIMONIAL AL 31 DE MARZO DE 2022</v>
      </c>
      <c r="B2" s="143"/>
      <c r="C2" s="143"/>
      <c r="D2" s="143"/>
      <c r="E2" s="143"/>
      <c r="F2" s="143"/>
      <c r="G2" s="143"/>
    </row>
    <row r="3" spans="1:8" x14ac:dyDescent="0.2">
      <c r="A3" s="145" t="str">
        <f>'Balance general - Activo'!A3:G3</f>
        <v>PREVIO AL DICTAMEN DE AUDITORIA EXTERNA</v>
      </c>
      <c r="B3" s="145"/>
      <c r="C3" s="145"/>
      <c r="D3" s="145"/>
      <c r="E3" s="145"/>
      <c r="F3" s="145"/>
      <c r="G3" s="145"/>
    </row>
    <row r="4" spans="1:8" x14ac:dyDescent="0.2">
      <c r="A4" s="148" t="str">
        <f>+'Balance general - Activo'!A4:G4</f>
        <v>Presentado en forma comparativa con el ejercicio finalizado al 31 de diciembre de 2021</v>
      </c>
      <c r="B4" s="148"/>
      <c r="C4" s="148"/>
      <c r="D4" s="148"/>
      <c r="E4" s="148"/>
      <c r="F4" s="148"/>
      <c r="G4" s="148"/>
    </row>
    <row r="5" spans="1:8" x14ac:dyDescent="0.2">
      <c r="A5" s="148" t="str">
        <f>+'Balance general - Activo'!A5:G5</f>
        <v>(Expresado en Guaraníes)</v>
      </c>
      <c r="B5" s="148"/>
      <c r="C5" s="148"/>
      <c r="D5" s="148"/>
      <c r="E5" s="148"/>
      <c r="F5" s="148"/>
      <c r="G5" s="148"/>
    </row>
    <row r="6" spans="1:8" x14ac:dyDescent="0.2">
      <c r="A6" s="103"/>
      <c r="B6" s="103"/>
      <c r="C6" s="45"/>
      <c r="D6" s="103"/>
      <c r="E6" s="56"/>
      <c r="F6" s="56"/>
      <c r="G6" s="56"/>
    </row>
    <row r="7" spans="1:8" s="15" customFormat="1" ht="17.25" x14ac:dyDescent="0.35">
      <c r="A7" s="58" t="s">
        <v>2</v>
      </c>
      <c r="B7" s="59"/>
      <c r="C7" s="33" t="s">
        <v>53</v>
      </c>
      <c r="D7" s="63"/>
      <c r="E7" s="60">
        <v>44651</v>
      </c>
      <c r="F7" s="61"/>
      <c r="G7" s="60">
        <v>44561</v>
      </c>
    </row>
    <row r="8" spans="1:8" x14ac:dyDescent="0.2">
      <c r="A8" s="12" t="s">
        <v>41</v>
      </c>
      <c r="B8" s="12"/>
    </row>
    <row r="9" spans="1:8" x14ac:dyDescent="0.2">
      <c r="A9" s="31" t="s">
        <v>68</v>
      </c>
      <c r="B9" s="31"/>
    </row>
    <row r="10" spans="1:8" hidden="1" x14ac:dyDescent="0.2">
      <c r="A10" s="18" t="s">
        <v>54</v>
      </c>
      <c r="B10" s="31"/>
      <c r="E10" s="22">
        <v>0</v>
      </c>
      <c r="G10" s="124">
        <v>0</v>
      </c>
      <c r="H10" s="55"/>
    </row>
    <row r="11" spans="1:8" x14ac:dyDescent="0.2">
      <c r="A11" s="18" t="s">
        <v>6</v>
      </c>
      <c r="B11" s="9"/>
      <c r="C11" s="51" t="s">
        <v>156</v>
      </c>
      <c r="E11" s="10">
        <v>601946614989</v>
      </c>
      <c r="G11" s="98">
        <v>541267922539</v>
      </c>
      <c r="H11" s="55"/>
    </row>
    <row r="12" spans="1:8" x14ac:dyDescent="0.2">
      <c r="A12" s="18" t="s">
        <v>8</v>
      </c>
      <c r="B12" s="9"/>
      <c r="E12" s="10">
        <v>207025371993</v>
      </c>
      <c r="G12" s="98">
        <v>192849050646</v>
      </c>
      <c r="H12" s="55"/>
    </row>
    <row r="13" spans="1:8" x14ac:dyDescent="0.2">
      <c r="A13" s="18" t="s">
        <v>107</v>
      </c>
      <c r="B13" s="9"/>
      <c r="E13" s="10">
        <v>2814720211476</v>
      </c>
      <c r="G13" s="98">
        <v>2773855509287</v>
      </c>
      <c r="H13" s="55"/>
    </row>
    <row r="14" spans="1:8" x14ac:dyDescent="0.2">
      <c r="A14" s="18" t="s">
        <v>113</v>
      </c>
      <c r="B14" s="9"/>
      <c r="E14" s="10">
        <v>22649100989</v>
      </c>
      <c r="G14" s="98">
        <v>91374674723</v>
      </c>
      <c r="H14" s="55"/>
    </row>
    <row r="15" spans="1:8" hidden="1" x14ac:dyDescent="0.2">
      <c r="A15" s="18" t="s">
        <v>69</v>
      </c>
      <c r="B15" s="9"/>
      <c r="E15" s="10">
        <v>0</v>
      </c>
      <c r="G15" s="98">
        <v>0</v>
      </c>
      <c r="H15" s="55"/>
    </row>
    <row r="16" spans="1:8" x14ac:dyDescent="0.2">
      <c r="A16" s="18" t="s">
        <v>60</v>
      </c>
      <c r="B16" s="9"/>
      <c r="E16" s="10">
        <v>135556392104</v>
      </c>
      <c r="G16" s="98">
        <v>0</v>
      </c>
      <c r="H16" s="55"/>
    </row>
    <row r="17" spans="1:12" x14ac:dyDescent="0.2">
      <c r="A17" s="18" t="s">
        <v>10</v>
      </c>
      <c r="B17" s="8"/>
      <c r="E17" s="10">
        <v>25473180316</v>
      </c>
      <c r="G17" s="98">
        <v>25399299896</v>
      </c>
      <c r="H17" s="55"/>
    </row>
    <row r="18" spans="1:12" x14ac:dyDescent="0.2">
      <c r="A18" s="8"/>
      <c r="B18" s="8"/>
      <c r="C18" s="106" t="s">
        <v>123</v>
      </c>
      <c r="E18" s="24">
        <v>3807370871867</v>
      </c>
      <c r="F18" s="26"/>
      <c r="G18" s="24">
        <v>3624746457091</v>
      </c>
      <c r="H18" s="55"/>
    </row>
    <row r="19" spans="1:12" x14ac:dyDescent="0.2">
      <c r="H19" s="55"/>
    </row>
    <row r="20" spans="1:12" x14ac:dyDescent="0.2">
      <c r="A20" s="12" t="s">
        <v>41</v>
      </c>
      <c r="B20" s="12"/>
      <c r="H20" s="55"/>
    </row>
    <row r="21" spans="1:12" x14ac:dyDescent="0.2">
      <c r="A21" s="31" t="s">
        <v>70</v>
      </c>
      <c r="B21" s="31"/>
      <c r="H21" s="55"/>
    </row>
    <row r="22" spans="1:12" x14ac:dyDescent="0.2">
      <c r="A22" s="18" t="s">
        <v>11</v>
      </c>
      <c r="B22" s="8"/>
      <c r="C22" s="51" t="s">
        <v>156</v>
      </c>
      <c r="E22" s="10">
        <v>10226509072366</v>
      </c>
      <c r="G22" s="98">
        <v>10221315923471</v>
      </c>
      <c r="H22" s="55"/>
    </row>
    <row r="23" spans="1:12" x14ac:dyDescent="0.2">
      <c r="A23" s="18" t="s">
        <v>12</v>
      </c>
      <c r="B23" s="8"/>
      <c r="C23" s="51" t="s">
        <v>156</v>
      </c>
      <c r="E23" s="10">
        <v>1697051729265</v>
      </c>
      <c r="G23" s="98">
        <v>1461841286544</v>
      </c>
      <c r="H23" s="55"/>
    </row>
    <row r="24" spans="1:12" x14ac:dyDescent="0.2">
      <c r="A24" s="18" t="s">
        <v>13</v>
      </c>
      <c r="B24" s="8"/>
      <c r="E24" s="10">
        <v>99958079841</v>
      </c>
      <c r="G24" s="98">
        <v>15961640213</v>
      </c>
      <c r="H24" s="55"/>
    </row>
    <row r="25" spans="1:12" x14ac:dyDescent="0.2">
      <c r="A25" s="18" t="s">
        <v>117</v>
      </c>
      <c r="B25" s="8"/>
      <c r="C25" s="51" t="s">
        <v>170</v>
      </c>
      <c r="E25" s="10">
        <v>614210331500</v>
      </c>
      <c r="G25" s="98">
        <v>610287567700</v>
      </c>
      <c r="H25" s="55"/>
    </row>
    <row r="26" spans="1:12" x14ac:dyDescent="0.2">
      <c r="A26" s="18" t="s">
        <v>185</v>
      </c>
      <c r="B26" s="9"/>
      <c r="E26" s="10">
        <v>0</v>
      </c>
      <c r="G26" s="98">
        <v>191222621</v>
      </c>
      <c r="H26" s="55"/>
    </row>
    <row r="27" spans="1:12" x14ac:dyDescent="0.2">
      <c r="A27" s="18" t="s">
        <v>186</v>
      </c>
      <c r="B27" s="8"/>
      <c r="E27" s="10">
        <v>64340989648</v>
      </c>
      <c r="G27" s="98">
        <v>66016286224</v>
      </c>
      <c r="H27" s="55"/>
    </row>
    <row r="28" spans="1:12" x14ac:dyDescent="0.2">
      <c r="A28" s="8"/>
      <c r="B28" s="8"/>
      <c r="C28" s="106" t="s">
        <v>123</v>
      </c>
      <c r="E28" s="24">
        <v>12702070202620</v>
      </c>
      <c r="F28" s="26"/>
      <c r="G28" s="24">
        <v>12375613926773</v>
      </c>
      <c r="H28" s="55"/>
      <c r="I28" s="127"/>
      <c r="J28" s="127"/>
      <c r="K28" s="127"/>
      <c r="L28" s="55"/>
    </row>
    <row r="29" spans="1:12" x14ac:dyDescent="0.2">
      <c r="A29" s="8"/>
      <c r="B29" s="8"/>
      <c r="H29" s="55"/>
    </row>
    <row r="30" spans="1:12" x14ac:dyDescent="0.2">
      <c r="A30" s="12" t="s">
        <v>15</v>
      </c>
      <c r="B30" s="8"/>
      <c r="D30" s="3"/>
      <c r="E30" s="3"/>
      <c r="F30" s="3"/>
      <c r="G30" s="3"/>
      <c r="H30" s="55"/>
    </row>
    <row r="31" spans="1:12" x14ac:dyDescent="0.2">
      <c r="A31" s="18" t="s">
        <v>119</v>
      </c>
      <c r="B31" s="8"/>
      <c r="E31" s="10">
        <v>11237098904</v>
      </c>
      <c r="F31" s="26"/>
      <c r="G31" s="98">
        <v>11175820242</v>
      </c>
      <c r="H31" s="55"/>
    </row>
    <row r="32" spans="1:12" x14ac:dyDescent="0.2">
      <c r="A32" s="18" t="s">
        <v>120</v>
      </c>
      <c r="B32" s="8"/>
      <c r="E32" s="10">
        <v>55334581</v>
      </c>
      <c r="F32" s="26"/>
      <c r="G32" s="98">
        <v>5737018587</v>
      </c>
      <c r="H32" s="55"/>
    </row>
    <row r="33" spans="1:8" x14ac:dyDescent="0.2">
      <c r="A33" s="18" t="s">
        <v>121</v>
      </c>
      <c r="B33" s="8"/>
      <c r="E33" s="10">
        <v>773285457</v>
      </c>
      <c r="F33" s="26"/>
      <c r="G33" s="98">
        <v>809439380</v>
      </c>
      <c r="H33" s="55"/>
    </row>
    <row r="34" spans="1:8" x14ac:dyDescent="0.2">
      <c r="A34" s="18" t="s">
        <v>122</v>
      </c>
      <c r="B34" s="8"/>
      <c r="E34" s="10">
        <v>36515952113</v>
      </c>
      <c r="F34" s="26"/>
      <c r="G34" s="98">
        <v>36536755254</v>
      </c>
      <c r="H34" s="55"/>
    </row>
    <row r="35" spans="1:8" hidden="1" x14ac:dyDescent="0.2">
      <c r="A35" s="18" t="s">
        <v>124</v>
      </c>
      <c r="B35" s="8"/>
      <c r="E35" s="10">
        <v>0</v>
      </c>
      <c r="F35" s="26"/>
      <c r="G35" s="98">
        <v>0</v>
      </c>
      <c r="H35" s="55"/>
    </row>
    <row r="36" spans="1:8" x14ac:dyDescent="0.2">
      <c r="A36" s="12"/>
      <c r="B36" s="8"/>
      <c r="C36" s="51" t="s">
        <v>59</v>
      </c>
      <c r="E36" s="24">
        <v>48581671055</v>
      </c>
      <c r="F36" s="26"/>
      <c r="G36" s="24">
        <v>54259033463</v>
      </c>
      <c r="H36" s="55"/>
    </row>
    <row r="37" spans="1:8" x14ac:dyDescent="0.2">
      <c r="A37" s="8"/>
      <c r="B37" s="8"/>
      <c r="H37" s="55"/>
    </row>
    <row r="38" spans="1:8" x14ac:dyDescent="0.2">
      <c r="A38" s="12" t="s">
        <v>3</v>
      </c>
      <c r="B38" s="12"/>
      <c r="D38" s="105"/>
      <c r="E38" s="25">
        <v>29922866720</v>
      </c>
      <c r="F38" s="26"/>
      <c r="G38" s="25">
        <v>23728007949</v>
      </c>
      <c r="H38" s="55"/>
    </row>
    <row r="39" spans="1:8" x14ac:dyDescent="0.2">
      <c r="A39" s="12"/>
      <c r="B39" s="12"/>
      <c r="D39" s="105"/>
      <c r="E39" s="10"/>
      <c r="H39" s="55"/>
    </row>
    <row r="40" spans="1:8" ht="13.5" thickBot="1" x14ac:dyDescent="0.25">
      <c r="A40" s="12" t="s">
        <v>17</v>
      </c>
      <c r="B40" s="12"/>
      <c r="E40" s="62">
        <v>16587945612262</v>
      </c>
      <c r="F40" s="26"/>
      <c r="G40" s="62">
        <v>16078347425276</v>
      </c>
      <c r="H40" s="55"/>
    </row>
    <row r="41" spans="1:8" ht="13.5" thickTop="1" x14ac:dyDescent="0.2">
      <c r="A41" s="8"/>
      <c r="B41" s="8"/>
      <c r="H41" s="55"/>
    </row>
    <row r="42" spans="1:8" x14ac:dyDescent="0.2">
      <c r="A42" s="17" t="s">
        <v>129</v>
      </c>
      <c r="B42" s="17"/>
      <c r="H42" s="55"/>
    </row>
    <row r="43" spans="1:8" x14ac:dyDescent="0.2">
      <c r="A43" s="19" t="s">
        <v>99</v>
      </c>
      <c r="B43" s="5"/>
      <c r="C43" s="51" t="s">
        <v>182</v>
      </c>
      <c r="E43" s="10">
        <v>1081242800000</v>
      </c>
      <c r="G43" s="98">
        <v>1081242800000</v>
      </c>
      <c r="H43" s="55"/>
    </row>
    <row r="44" spans="1:8" x14ac:dyDescent="0.2">
      <c r="A44" s="18" t="s">
        <v>73</v>
      </c>
      <c r="B44" s="8"/>
      <c r="E44" s="10">
        <v>60000</v>
      </c>
      <c r="G44" s="98">
        <v>60000</v>
      </c>
      <c r="H44" s="55"/>
    </row>
    <row r="45" spans="1:8" x14ac:dyDescent="0.2">
      <c r="A45" s="18" t="s">
        <v>47</v>
      </c>
      <c r="B45" s="8"/>
      <c r="E45" s="10">
        <v>45626908534</v>
      </c>
      <c r="G45" s="98">
        <v>45626908534</v>
      </c>
      <c r="H45" s="55"/>
    </row>
    <row r="46" spans="1:8" x14ac:dyDescent="0.2">
      <c r="A46" s="18" t="s">
        <v>108</v>
      </c>
      <c r="B46" s="8"/>
      <c r="E46" s="10">
        <v>432392983652</v>
      </c>
      <c r="G46" s="98">
        <v>432392983652</v>
      </c>
      <c r="H46" s="55"/>
    </row>
    <row r="47" spans="1:8" x14ac:dyDescent="0.2">
      <c r="A47" s="18" t="s">
        <v>115</v>
      </c>
      <c r="B47" s="8"/>
      <c r="E47" s="10">
        <v>4278038995</v>
      </c>
      <c r="G47" s="98">
        <v>0</v>
      </c>
      <c r="H47" s="55"/>
    </row>
    <row r="48" spans="1:8" x14ac:dyDescent="0.2">
      <c r="A48" s="19" t="s">
        <v>125</v>
      </c>
      <c r="B48" s="5"/>
      <c r="E48" s="10">
        <v>25731495364</v>
      </c>
      <c r="G48" s="98">
        <v>4278038995</v>
      </c>
      <c r="H48" s="55"/>
    </row>
    <row r="49" spans="1:9" x14ac:dyDescent="0.2">
      <c r="A49" s="12" t="s">
        <v>130</v>
      </c>
      <c r="B49" s="12"/>
      <c r="E49" s="24">
        <v>1589272286545</v>
      </c>
      <c r="F49" s="26"/>
      <c r="G49" s="24">
        <v>1563540791181</v>
      </c>
      <c r="H49" s="55"/>
    </row>
    <row r="50" spans="1:9" x14ac:dyDescent="0.2">
      <c r="A50" s="13"/>
      <c r="B50" s="13"/>
      <c r="H50" s="55"/>
    </row>
    <row r="51" spans="1:9" ht="13.5" thickBot="1" x14ac:dyDescent="0.25">
      <c r="A51" s="12" t="s">
        <v>131</v>
      </c>
      <c r="B51" s="12"/>
      <c r="E51" s="62">
        <v>18177217898807</v>
      </c>
      <c r="F51" s="26"/>
      <c r="G51" s="62">
        <v>17641888216457</v>
      </c>
      <c r="H51" s="55"/>
    </row>
    <row r="52" spans="1:9" s="30" customFormat="1" ht="13.5" thickTop="1" x14ac:dyDescent="0.2">
      <c r="A52" s="3"/>
      <c r="B52" s="3"/>
      <c r="C52" s="51"/>
      <c r="D52" s="106"/>
      <c r="E52" s="22"/>
      <c r="F52" s="22"/>
      <c r="G52" s="22"/>
      <c r="H52" s="55"/>
      <c r="I52" s="3"/>
    </row>
    <row r="53" spans="1:9" s="30" customFormat="1" x14ac:dyDescent="0.2">
      <c r="A53" s="35" t="s">
        <v>20</v>
      </c>
      <c r="B53" s="36"/>
      <c r="C53" s="52"/>
      <c r="D53" s="76"/>
      <c r="E53" s="42"/>
      <c r="F53" s="42"/>
      <c r="G53" s="64"/>
      <c r="H53" s="55"/>
      <c r="I53" s="3"/>
    </row>
    <row r="54" spans="1:9" s="30" customFormat="1" ht="13.5" thickBot="1" x14ac:dyDescent="0.25">
      <c r="A54" s="37" t="s">
        <v>82</v>
      </c>
      <c r="B54" s="23"/>
      <c r="C54" s="45" t="s">
        <v>71</v>
      </c>
      <c r="D54" s="103"/>
      <c r="E54" s="125">
        <v>1415396650307</v>
      </c>
      <c r="F54" s="15"/>
      <c r="G54" s="65">
        <v>1516002869874</v>
      </c>
      <c r="H54" s="55"/>
      <c r="I54" s="3"/>
    </row>
    <row r="55" spans="1:9" s="30" customFormat="1" ht="13.5" thickTop="1" x14ac:dyDescent="0.2">
      <c r="A55" s="38"/>
      <c r="B55" s="23"/>
      <c r="C55" s="45"/>
      <c r="D55" s="103"/>
      <c r="E55" s="66"/>
      <c r="F55" s="15"/>
      <c r="G55" s="67"/>
      <c r="H55" s="55"/>
      <c r="I55" s="3"/>
    </row>
    <row r="56" spans="1:9" s="30" customFormat="1" ht="13.5" thickBot="1" x14ac:dyDescent="0.25">
      <c r="A56" s="38" t="s">
        <v>72</v>
      </c>
      <c r="B56" s="23"/>
      <c r="C56" s="45" t="s">
        <v>71</v>
      </c>
      <c r="D56" s="103"/>
      <c r="E56" s="126">
        <v>19422907159653</v>
      </c>
      <c r="F56" s="15"/>
      <c r="G56" s="68">
        <v>19227752742616</v>
      </c>
      <c r="H56" s="55"/>
      <c r="I56" s="3"/>
    </row>
    <row r="57" spans="1:9" s="30" customFormat="1" ht="13.5" thickTop="1" x14ac:dyDescent="0.2">
      <c r="A57" s="39"/>
      <c r="B57" s="40"/>
      <c r="C57" s="53"/>
      <c r="D57" s="41"/>
      <c r="E57" s="43"/>
      <c r="F57" s="43"/>
      <c r="G57" s="44"/>
      <c r="H57" s="3"/>
      <c r="I57" s="3"/>
    </row>
    <row r="58" spans="1:9" s="30" customFormat="1" x14ac:dyDescent="0.2">
      <c r="A58" s="77"/>
      <c r="B58" s="77"/>
      <c r="C58" s="52"/>
      <c r="D58" s="76"/>
      <c r="E58" s="42"/>
      <c r="F58" s="42"/>
      <c r="G58" s="42"/>
      <c r="H58" s="3"/>
      <c r="I58" s="3"/>
    </row>
    <row r="59" spans="1:9" s="30" customFormat="1" x14ac:dyDescent="0.2">
      <c r="A59" s="142" t="s">
        <v>111</v>
      </c>
      <c r="B59" s="142"/>
      <c r="C59" s="142"/>
      <c r="D59" s="142"/>
      <c r="E59" s="142"/>
      <c r="F59" s="142"/>
      <c r="G59" s="142"/>
      <c r="H59" s="3"/>
      <c r="I59" s="3"/>
    </row>
    <row r="60" spans="1:9" s="30" customFormat="1" x14ac:dyDescent="0.2">
      <c r="A60" s="3"/>
      <c r="B60" s="3"/>
      <c r="C60" s="51"/>
      <c r="D60" s="106"/>
      <c r="E60" s="22"/>
      <c r="F60" s="22"/>
      <c r="G60" s="22"/>
      <c r="H60" s="3"/>
      <c r="I60" s="3"/>
    </row>
    <row r="61" spans="1:9" s="30" customFormat="1" x14ac:dyDescent="0.2">
      <c r="A61" s="3"/>
      <c r="B61" s="3"/>
      <c r="C61" s="51"/>
      <c r="D61" s="106"/>
      <c r="E61" s="22"/>
      <c r="F61" s="22"/>
      <c r="G61" s="22"/>
      <c r="H61" s="3"/>
      <c r="I61" s="3"/>
    </row>
    <row r="62" spans="1:9" s="30" customFormat="1" x14ac:dyDescent="0.2">
      <c r="A62" s="149" t="s">
        <v>175</v>
      </c>
      <c r="B62" s="149"/>
      <c r="C62" s="149"/>
      <c r="D62" s="149"/>
      <c r="E62" s="149"/>
      <c r="F62" s="149"/>
      <c r="G62" s="149"/>
      <c r="H62" s="3"/>
      <c r="I62" s="3"/>
    </row>
    <row r="63" spans="1:9" s="30" customFormat="1" x14ac:dyDescent="0.2">
      <c r="A63" s="3"/>
      <c r="B63" s="3"/>
      <c r="C63" s="51"/>
      <c r="D63" s="106"/>
      <c r="E63" s="22"/>
      <c r="F63" s="22"/>
      <c r="G63" s="22"/>
      <c r="H63" s="3"/>
      <c r="I63" s="3"/>
    </row>
    <row r="64" spans="1:9" s="30" customFormat="1" x14ac:dyDescent="0.2">
      <c r="A64" s="3"/>
      <c r="B64" s="3"/>
      <c r="C64" s="51"/>
      <c r="D64" s="106"/>
      <c r="E64" s="22"/>
      <c r="F64" s="22"/>
      <c r="G64" s="22"/>
      <c r="H64" s="3"/>
      <c r="I64" s="3"/>
    </row>
    <row r="65" spans="1:9" s="30" customFormat="1" ht="13.5" x14ac:dyDescent="0.2">
      <c r="A65" s="101" t="s">
        <v>199</v>
      </c>
      <c r="B65" s="101"/>
      <c r="C65" s="101"/>
      <c r="D65" s="101"/>
      <c r="E65" s="101"/>
      <c r="F65" s="101"/>
      <c r="G65" s="101"/>
      <c r="H65" s="3"/>
      <c r="I65" s="3"/>
    </row>
    <row r="66" spans="1:9" s="30" customFormat="1" ht="13.5" x14ac:dyDescent="0.2">
      <c r="A66" s="101" t="s">
        <v>195</v>
      </c>
      <c r="B66" s="101"/>
      <c r="C66" s="101"/>
      <c r="D66" s="101"/>
      <c r="E66" s="101"/>
      <c r="F66" s="101"/>
      <c r="G66" s="101"/>
      <c r="H66" s="3"/>
      <c r="I66" s="3"/>
    </row>
    <row r="67" spans="1:9" s="30" customFormat="1" x14ac:dyDescent="0.2">
      <c r="A67" s="147"/>
      <c r="B67" s="147"/>
      <c r="C67" s="147"/>
      <c r="D67" s="147"/>
      <c r="E67" s="147"/>
      <c r="F67" s="147"/>
      <c r="G67" s="147"/>
      <c r="H67" s="3"/>
      <c r="I67" s="3"/>
    </row>
    <row r="68" spans="1:9" s="30" customFormat="1" x14ac:dyDescent="0.2">
      <c r="A68" s="16"/>
      <c r="B68" s="16"/>
      <c r="C68" s="104"/>
      <c r="D68" s="6"/>
      <c r="E68" s="10"/>
      <c r="F68" s="7"/>
      <c r="G68" s="10"/>
      <c r="H68" s="3"/>
      <c r="I68" s="3"/>
    </row>
  </sheetData>
  <sheetProtection selectLockedCells="1" selectUnlockedCells="1"/>
  <mergeCells count="8">
    <mergeCell ref="A67:G67"/>
    <mergeCell ref="A1:G1"/>
    <mergeCell ref="A2:G2"/>
    <mergeCell ref="A4:G4"/>
    <mergeCell ref="A5:G5"/>
    <mergeCell ref="A59:G59"/>
    <mergeCell ref="A3:G3"/>
    <mergeCell ref="A62:G62"/>
  </mergeCells>
  <pageMargins left="1.1811023622047245" right="0.19685039370078741" top="1.1811023622047245" bottom="0.59055118110236227" header="0.39370078740157483" footer="0.39370078740157483"/>
  <pageSetup paperSize="9" scale="85" firstPageNumber="0" orientation="portrait" r:id="rId1"/>
  <headerFooter alignWithMargins="0">
    <oddFooter>&amp;R&amp;"Times New Roman,Normal"&amp;12 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5"/>
  <sheetViews>
    <sheetView showGridLines="0" view="pageBreakPreview" zoomScaleNormal="100" zoomScaleSheetLayoutView="100" workbookViewId="0">
      <selection sqref="A1:G1"/>
    </sheetView>
  </sheetViews>
  <sheetFormatPr baseColWidth="10" defaultColWidth="9.140625" defaultRowHeight="12.75" x14ac:dyDescent="0.2"/>
  <cols>
    <col min="1" max="1" width="58.7109375" style="3" customWidth="1"/>
    <col min="2" max="2" width="6.5703125" style="50" customWidth="1"/>
    <col min="3" max="3" width="2.5703125" style="1" customWidth="1"/>
    <col min="4" max="4" width="17" style="23" customWidth="1"/>
    <col min="5" max="5" width="3" style="3" customWidth="1"/>
    <col min="6" max="6" width="17.85546875" style="23" bestFit="1" customWidth="1"/>
    <col min="7" max="7" width="3.28515625" style="3" customWidth="1"/>
    <col min="8" max="8" width="17" style="3" bestFit="1" customWidth="1"/>
    <col min="9" max="9" width="11.7109375" style="3" bestFit="1" customWidth="1"/>
    <col min="10" max="16384" width="9.140625" style="3"/>
  </cols>
  <sheetData>
    <row r="1" spans="1:12" x14ac:dyDescent="0.2">
      <c r="A1" s="143" t="str">
        <f>'Balance general - Activo'!A1:G1</f>
        <v>BANCO REGIONAL S.A.E.C.A.</v>
      </c>
      <c r="B1" s="143"/>
      <c r="C1" s="143"/>
      <c r="D1" s="143"/>
      <c r="E1" s="143"/>
      <c r="F1" s="143"/>
    </row>
    <row r="2" spans="1:12" x14ac:dyDescent="0.2">
      <c r="A2" s="143" t="s">
        <v>209</v>
      </c>
      <c r="B2" s="143"/>
      <c r="C2" s="143"/>
      <c r="D2" s="143"/>
      <c r="E2" s="143"/>
      <c r="F2" s="143"/>
    </row>
    <row r="3" spans="1:12" x14ac:dyDescent="0.2">
      <c r="A3" s="149" t="str">
        <f>'Balance general - Pasivo'!A3:G3</f>
        <v>PREVIO AL DICTAMEN DE AUDITORIA EXTERNA</v>
      </c>
      <c r="B3" s="149"/>
      <c r="C3" s="149"/>
      <c r="D3" s="149"/>
      <c r="E3" s="149"/>
      <c r="F3" s="149"/>
    </row>
    <row r="4" spans="1:12" x14ac:dyDescent="0.2">
      <c r="A4" s="151" t="s">
        <v>210</v>
      </c>
      <c r="B4" s="151"/>
      <c r="C4" s="151"/>
      <c r="D4" s="151"/>
      <c r="E4" s="151"/>
      <c r="F4" s="151"/>
    </row>
    <row r="5" spans="1:12" x14ac:dyDescent="0.2">
      <c r="A5" s="144" t="str">
        <f>+'Balance general - Activo'!A5:G5</f>
        <v>(Expresado en Guaraníes)</v>
      </c>
      <c r="B5" s="144"/>
      <c r="C5" s="144"/>
      <c r="D5" s="144"/>
      <c r="E5" s="144"/>
      <c r="F5" s="144"/>
    </row>
    <row r="6" spans="1:12" x14ac:dyDescent="0.2">
      <c r="A6" s="15"/>
      <c r="D6" s="56"/>
      <c r="E6" s="69"/>
      <c r="F6" s="56"/>
    </row>
    <row r="7" spans="1:12" ht="15" x14ac:dyDescent="0.35">
      <c r="A7" s="15"/>
      <c r="B7" s="33" t="s">
        <v>53</v>
      </c>
      <c r="C7" s="32"/>
      <c r="D7" s="47">
        <v>44651</v>
      </c>
      <c r="E7" s="15"/>
      <c r="F7" s="47">
        <v>44286</v>
      </c>
      <c r="G7" s="114"/>
      <c r="H7" s="114"/>
      <c r="I7" s="114"/>
    </row>
    <row r="8" spans="1:12" x14ac:dyDescent="0.2">
      <c r="A8" s="70" t="s">
        <v>21</v>
      </c>
      <c r="D8" s="56"/>
      <c r="E8" s="15"/>
      <c r="F8" s="56"/>
      <c r="G8" s="114"/>
      <c r="H8" s="114"/>
      <c r="I8" s="114"/>
    </row>
    <row r="9" spans="1:12" x14ac:dyDescent="0.2">
      <c r="A9" s="71" t="s">
        <v>22</v>
      </c>
      <c r="D9" s="10">
        <v>10634996596</v>
      </c>
      <c r="E9" s="15"/>
      <c r="F9" s="98">
        <v>7716020154</v>
      </c>
      <c r="G9" s="122"/>
      <c r="H9" s="122"/>
      <c r="I9" s="122"/>
      <c r="J9" s="55"/>
      <c r="K9" s="55"/>
    </row>
    <row r="10" spans="1:12" x14ac:dyDescent="0.2">
      <c r="A10" s="71" t="s">
        <v>23</v>
      </c>
      <c r="D10" s="10">
        <v>214863287010</v>
      </c>
      <c r="E10" s="15"/>
      <c r="F10" s="98">
        <v>230504111545</v>
      </c>
      <c r="G10" s="122"/>
      <c r="H10" s="122"/>
      <c r="I10" s="122"/>
      <c r="J10" s="55"/>
      <c r="K10" s="55"/>
    </row>
    <row r="11" spans="1:12" x14ac:dyDescent="0.2">
      <c r="A11" s="71" t="s">
        <v>24</v>
      </c>
      <c r="D11" s="10">
        <v>2987941391</v>
      </c>
      <c r="E11" s="15"/>
      <c r="F11" s="98">
        <v>2094963368</v>
      </c>
      <c r="G11" s="122"/>
      <c r="H11" s="122"/>
      <c r="I11" s="122"/>
      <c r="J11" s="55"/>
      <c r="K11" s="55"/>
    </row>
    <row r="12" spans="1:12" x14ac:dyDescent="0.2">
      <c r="A12" s="71" t="s">
        <v>83</v>
      </c>
      <c r="D12" s="10">
        <v>16503614983</v>
      </c>
      <c r="E12" s="15"/>
      <c r="F12" s="98">
        <v>11330029147</v>
      </c>
      <c r="G12" s="122"/>
      <c r="H12" s="122"/>
      <c r="I12" s="122"/>
      <c r="J12" s="55"/>
      <c r="K12" s="55"/>
    </row>
    <row r="13" spans="1:12" x14ac:dyDescent="0.2">
      <c r="A13" s="5" t="s">
        <v>75</v>
      </c>
      <c r="B13" s="50" t="s">
        <v>74</v>
      </c>
      <c r="D13" s="23">
        <v>0</v>
      </c>
      <c r="E13" s="15"/>
      <c r="F13" s="98">
        <v>8434882523</v>
      </c>
      <c r="G13" s="114"/>
      <c r="H13" s="114"/>
      <c r="I13" s="114"/>
      <c r="J13" s="114"/>
      <c r="K13" s="114"/>
      <c r="L13" s="114"/>
    </row>
    <row r="14" spans="1:12" x14ac:dyDescent="0.2">
      <c r="A14" s="14"/>
      <c r="D14" s="24">
        <v>244989839980</v>
      </c>
      <c r="E14" s="6"/>
      <c r="F14" s="24">
        <v>260080006737</v>
      </c>
      <c r="G14" s="122"/>
      <c r="H14" s="122"/>
      <c r="I14" s="122"/>
      <c r="J14" s="55"/>
      <c r="K14" s="55"/>
    </row>
    <row r="15" spans="1:12" x14ac:dyDescent="0.2">
      <c r="A15" s="70" t="s">
        <v>25</v>
      </c>
      <c r="D15" s="10"/>
      <c r="E15" s="15"/>
      <c r="F15" s="10"/>
      <c r="G15" s="122"/>
      <c r="H15" s="122"/>
      <c r="I15" s="122"/>
      <c r="J15" s="55"/>
      <c r="K15" s="55"/>
    </row>
    <row r="16" spans="1:12" x14ac:dyDescent="0.2">
      <c r="A16" s="14" t="s">
        <v>26</v>
      </c>
      <c r="D16" s="10">
        <v>-36699093622</v>
      </c>
      <c r="E16" s="15"/>
      <c r="F16" s="10">
        <v>-42311584300</v>
      </c>
      <c r="G16" s="122"/>
      <c r="H16" s="122"/>
      <c r="I16" s="122"/>
      <c r="J16" s="55"/>
      <c r="K16" s="55"/>
    </row>
    <row r="17" spans="1:11" x14ac:dyDescent="0.2">
      <c r="A17" s="14" t="s">
        <v>27</v>
      </c>
      <c r="D17" s="10">
        <v>-79633996451</v>
      </c>
      <c r="E17" s="15"/>
      <c r="F17" s="98">
        <v>-88131259179</v>
      </c>
      <c r="G17" s="122"/>
      <c r="H17" s="122"/>
      <c r="I17" s="122"/>
      <c r="J17" s="55"/>
      <c r="K17" s="55"/>
    </row>
    <row r="18" spans="1:11" x14ac:dyDescent="0.2">
      <c r="A18" s="3" t="s">
        <v>183</v>
      </c>
      <c r="B18" s="50" t="s">
        <v>74</v>
      </c>
      <c r="D18" s="10">
        <v>-1226429988</v>
      </c>
      <c r="E18" s="15"/>
      <c r="F18" s="98">
        <v>0</v>
      </c>
      <c r="G18" s="122"/>
      <c r="H18" s="122"/>
      <c r="I18" s="122"/>
      <c r="J18" s="55"/>
      <c r="K18" s="55"/>
    </row>
    <row r="19" spans="1:11" x14ac:dyDescent="0.2">
      <c r="A19" s="14"/>
      <c r="D19" s="24">
        <v>-117559520061</v>
      </c>
      <c r="E19" s="6"/>
      <c r="F19" s="24">
        <v>-130442843479</v>
      </c>
      <c r="G19" s="122"/>
      <c r="H19" s="122"/>
      <c r="I19" s="122"/>
      <c r="J19" s="55"/>
      <c r="K19" s="55"/>
    </row>
    <row r="20" spans="1:11" x14ac:dyDescent="0.2">
      <c r="A20" s="14"/>
      <c r="D20" s="10"/>
      <c r="E20" s="15"/>
      <c r="F20" s="10"/>
      <c r="G20" s="122"/>
      <c r="H20" s="122"/>
      <c r="I20" s="122"/>
      <c r="J20" s="55"/>
      <c r="K20" s="55"/>
    </row>
    <row r="21" spans="1:11" x14ac:dyDescent="0.2">
      <c r="A21" s="70" t="s">
        <v>51</v>
      </c>
      <c r="D21" s="25">
        <v>127430319919</v>
      </c>
      <c r="E21" s="6"/>
      <c r="F21" s="25">
        <v>129637163258</v>
      </c>
      <c r="G21" s="122"/>
      <c r="H21" s="122"/>
      <c r="I21" s="122"/>
      <c r="J21" s="55"/>
      <c r="K21" s="55"/>
    </row>
    <row r="22" spans="1:11" ht="6" customHeight="1" x14ac:dyDescent="0.2">
      <c r="A22" s="14"/>
      <c r="D22" s="10"/>
      <c r="E22" s="15"/>
      <c r="F22" s="10"/>
      <c r="G22" s="122"/>
      <c r="H22" s="122"/>
      <c r="I22" s="122"/>
      <c r="J22" s="55"/>
      <c r="K22" s="55"/>
    </row>
    <row r="23" spans="1:11" x14ac:dyDescent="0.2">
      <c r="A23" s="70" t="s">
        <v>16</v>
      </c>
      <c r="D23" s="10"/>
      <c r="E23" s="15"/>
      <c r="F23" s="10"/>
      <c r="G23" s="122"/>
      <c r="H23" s="122"/>
      <c r="I23" s="122"/>
      <c r="J23" s="55"/>
      <c r="K23" s="55"/>
    </row>
    <row r="24" spans="1:11" x14ac:dyDescent="0.2">
      <c r="A24" s="5" t="s">
        <v>76</v>
      </c>
      <c r="B24" s="50" t="s">
        <v>62</v>
      </c>
      <c r="D24" s="10">
        <v>-198836131764</v>
      </c>
      <c r="E24" s="15"/>
      <c r="F24" s="10">
        <v>-173753890572</v>
      </c>
      <c r="G24" s="122"/>
      <c r="H24" s="122"/>
      <c r="I24" s="122"/>
      <c r="J24" s="55"/>
      <c r="K24" s="55"/>
    </row>
    <row r="25" spans="1:11" x14ac:dyDescent="0.2">
      <c r="A25" s="5" t="s">
        <v>77</v>
      </c>
      <c r="B25" s="50" t="s">
        <v>62</v>
      </c>
      <c r="D25" s="10">
        <v>136879490868</v>
      </c>
      <c r="E25" s="15"/>
      <c r="F25" s="98">
        <v>110241115220</v>
      </c>
      <c r="G25" s="122"/>
      <c r="H25" s="122"/>
      <c r="I25" s="122"/>
      <c r="J25" s="55"/>
      <c r="K25" s="55"/>
    </row>
    <row r="26" spans="1:11" x14ac:dyDescent="0.2">
      <c r="A26" s="14"/>
      <c r="D26" s="24">
        <v>-61956640896</v>
      </c>
      <c r="E26" s="15"/>
      <c r="F26" s="92">
        <v>-63512775352</v>
      </c>
      <c r="G26" s="122"/>
      <c r="H26" s="122"/>
      <c r="I26" s="122"/>
      <c r="J26" s="55"/>
      <c r="K26" s="55"/>
    </row>
    <row r="27" spans="1:11" x14ac:dyDescent="0.2">
      <c r="A27" s="14"/>
      <c r="D27" s="10"/>
      <c r="E27" s="15"/>
      <c r="F27" s="10"/>
      <c r="G27" s="122"/>
      <c r="H27" s="122"/>
      <c r="I27" s="122"/>
      <c r="J27" s="55"/>
      <c r="K27" s="55"/>
    </row>
    <row r="28" spans="1:11" x14ac:dyDescent="0.2">
      <c r="A28" s="70" t="s">
        <v>52</v>
      </c>
      <c r="D28" s="25">
        <v>65473679023</v>
      </c>
      <c r="E28" s="6"/>
      <c r="F28" s="25">
        <v>66124387906</v>
      </c>
      <c r="G28" s="122"/>
      <c r="H28" s="122"/>
      <c r="I28" s="122"/>
      <c r="J28" s="55"/>
      <c r="K28" s="55"/>
    </row>
    <row r="29" spans="1:11" ht="6" customHeight="1" x14ac:dyDescent="0.2">
      <c r="A29" s="14"/>
      <c r="D29" s="10"/>
      <c r="E29" s="15"/>
      <c r="F29" s="10"/>
      <c r="G29" s="122"/>
      <c r="H29" s="122"/>
      <c r="I29" s="122"/>
      <c r="J29" s="55"/>
      <c r="K29" s="55"/>
    </row>
    <row r="30" spans="1:11" x14ac:dyDescent="0.2">
      <c r="A30" s="70" t="s">
        <v>28</v>
      </c>
      <c r="D30" s="10"/>
      <c r="E30" s="15"/>
      <c r="F30" s="10"/>
      <c r="G30" s="122"/>
      <c r="H30" s="122"/>
      <c r="I30" s="122"/>
      <c r="J30" s="55"/>
      <c r="K30" s="55"/>
    </row>
    <row r="31" spans="1:11" x14ac:dyDescent="0.2">
      <c r="A31" s="14" t="s">
        <v>29</v>
      </c>
      <c r="D31" s="10">
        <v>41928774021</v>
      </c>
      <c r="E31" s="15"/>
      <c r="F31" s="10">
        <v>34130876970</v>
      </c>
      <c r="G31" s="122"/>
      <c r="H31" s="122"/>
      <c r="I31" s="122"/>
      <c r="J31" s="55"/>
      <c r="K31" s="55"/>
    </row>
    <row r="32" spans="1:11" x14ac:dyDescent="0.2">
      <c r="A32" s="14" t="s">
        <v>30</v>
      </c>
      <c r="D32" s="10">
        <v>-13339567890</v>
      </c>
      <c r="E32" s="15"/>
      <c r="F32" s="98">
        <v>-12272955859</v>
      </c>
      <c r="G32" s="122"/>
      <c r="H32" s="122"/>
      <c r="I32" s="122"/>
      <c r="J32" s="55"/>
      <c r="K32" s="55"/>
    </row>
    <row r="33" spans="1:12" x14ac:dyDescent="0.2">
      <c r="A33" s="14"/>
      <c r="D33" s="24">
        <v>28589206131</v>
      </c>
      <c r="E33" s="15"/>
      <c r="F33" s="24">
        <v>21857921111</v>
      </c>
      <c r="G33" s="122"/>
      <c r="H33" s="122"/>
      <c r="I33" s="122"/>
      <c r="J33" s="55"/>
      <c r="K33" s="55"/>
    </row>
    <row r="34" spans="1:12" x14ac:dyDescent="0.2">
      <c r="A34" s="14"/>
      <c r="D34" s="10"/>
      <c r="E34" s="15"/>
      <c r="F34" s="10"/>
      <c r="G34" s="122"/>
      <c r="H34" s="122"/>
      <c r="I34" s="122"/>
      <c r="J34" s="55"/>
      <c r="K34" s="55"/>
    </row>
    <row r="35" spans="1:12" x14ac:dyDescent="0.2">
      <c r="A35" s="70" t="s">
        <v>42</v>
      </c>
      <c r="D35" s="25">
        <v>94062885154</v>
      </c>
      <c r="E35" s="15"/>
      <c r="F35" s="25">
        <v>87982309017</v>
      </c>
      <c r="G35" s="122"/>
      <c r="H35" s="122"/>
      <c r="I35" s="122"/>
      <c r="J35" s="55"/>
      <c r="K35" s="55"/>
    </row>
    <row r="36" spans="1:12" ht="6" customHeight="1" x14ac:dyDescent="0.2">
      <c r="A36" s="14"/>
      <c r="D36" s="10"/>
      <c r="E36" s="15"/>
      <c r="F36" s="10"/>
      <c r="G36" s="122"/>
      <c r="H36" s="122"/>
      <c r="I36" s="122"/>
      <c r="J36" s="55"/>
      <c r="K36" s="55"/>
    </row>
    <row r="37" spans="1:12" x14ac:dyDescent="0.2">
      <c r="A37" s="70" t="s">
        <v>31</v>
      </c>
      <c r="D37" s="10"/>
      <c r="E37" s="15"/>
      <c r="F37" s="10"/>
      <c r="G37" s="122"/>
      <c r="H37" s="122"/>
      <c r="I37" s="122"/>
      <c r="J37" s="55"/>
      <c r="K37" s="55"/>
    </row>
    <row r="38" spans="1:12" x14ac:dyDescent="0.2">
      <c r="A38" s="14" t="s">
        <v>109</v>
      </c>
      <c r="D38" s="10">
        <v>9091403785</v>
      </c>
      <c r="E38" s="15"/>
      <c r="F38" s="10">
        <v>8507313115</v>
      </c>
      <c r="G38" s="122"/>
      <c r="H38" s="122"/>
      <c r="I38" s="122"/>
      <c r="J38" s="55"/>
      <c r="K38" s="55"/>
    </row>
    <row r="39" spans="1:12" x14ac:dyDescent="0.2">
      <c r="A39" s="14" t="s">
        <v>103</v>
      </c>
      <c r="D39" s="10">
        <v>3227544844</v>
      </c>
      <c r="E39" s="7"/>
      <c r="F39" s="98">
        <v>1906330294</v>
      </c>
      <c r="G39" s="122"/>
      <c r="H39" s="122"/>
      <c r="I39" s="122"/>
      <c r="J39" s="55"/>
      <c r="K39" s="55"/>
    </row>
    <row r="40" spans="1:12" x14ac:dyDescent="0.2">
      <c r="A40" s="5" t="s">
        <v>110</v>
      </c>
      <c r="B40" s="51" t="s">
        <v>74</v>
      </c>
      <c r="D40" s="23">
        <v>0</v>
      </c>
      <c r="E40" s="7"/>
      <c r="F40" s="98">
        <v>1342404608</v>
      </c>
      <c r="G40" s="114"/>
      <c r="H40" s="114"/>
      <c r="I40" s="114"/>
      <c r="J40" s="114"/>
      <c r="K40" s="114"/>
      <c r="L40" s="114"/>
    </row>
    <row r="41" spans="1:12" x14ac:dyDescent="0.2">
      <c r="A41" s="8"/>
      <c r="D41" s="24">
        <v>12318948629</v>
      </c>
      <c r="E41" s="15"/>
      <c r="F41" s="24">
        <v>11756048017</v>
      </c>
      <c r="G41" s="122"/>
      <c r="H41" s="122"/>
      <c r="I41" s="122"/>
      <c r="J41" s="55"/>
      <c r="K41" s="55"/>
    </row>
    <row r="42" spans="1:12" x14ac:dyDescent="0.2">
      <c r="A42" s="12" t="s">
        <v>32</v>
      </c>
      <c r="D42" s="10"/>
      <c r="E42" s="15"/>
      <c r="F42" s="10"/>
      <c r="G42" s="122"/>
      <c r="H42" s="122"/>
      <c r="I42" s="122"/>
      <c r="J42" s="55"/>
      <c r="K42" s="55"/>
    </row>
    <row r="43" spans="1:12" x14ac:dyDescent="0.2">
      <c r="A43" s="8" t="s">
        <v>84</v>
      </c>
      <c r="D43" s="10">
        <v>-52024565812</v>
      </c>
      <c r="E43" s="15"/>
      <c r="F43" s="10">
        <v>-49508100460</v>
      </c>
      <c r="G43" s="122"/>
      <c r="H43" s="122"/>
      <c r="I43" s="122"/>
      <c r="J43" s="55"/>
      <c r="K43" s="55"/>
    </row>
    <row r="44" spans="1:12" x14ac:dyDescent="0.2">
      <c r="A44" s="14" t="s">
        <v>33</v>
      </c>
      <c r="D44" s="10">
        <v>-41102738083</v>
      </c>
      <c r="E44" s="10"/>
      <c r="F44" s="98">
        <v>-29703714646</v>
      </c>
      <c r="G44" s="122"/>
      <c r="H44" s="122"/>
      <c r="I44" s="122"/>
      <c r="J44" s="55"/>
      <c r="K44" s="55"/>
    </row>
    <row r="45" spans="1:12" x14ac:dyDescent="0.2">
      <c r="A45" s="5" t="s">
        <v>48</v>
      </c>
      <c r="B45" s="51" t="s">
        <v>66</v>
      </c>
      <c r="C45" s="3"/>
      <c r="D45" s="10">
        <v>-4258371952</v>
      </c>
      <c r="E45" s="10"/>
      <c r="F45" s="98">
        <v>-4429014799</v>
      </c>
      <c r="G45" s="122"/>
      <c r="H45" s="122"/>
      <c r="I45" s="122"/>
      <c r="J45" s="55"/>
      <c r="K45" s="55"/>
    </row>
    <row r="46" spans="1:12" x14ac:dyDescent="0.2">
      <c r="A46" s="14" t="s">
        <v>34</v>
      </c>
      <c r="B46" s="51"/>
      <c r="C46" s="3"/>
      <c r="D46" s="10">
        <v>-285182756</v>
      </c>
      <c r="E46" s="10"/>
      <c r="F46" s="98">
        <v>-328924323</v>
      </c>
      <c r="G46" s="122"/>
      <c r="H46" s="122"/>
      <c r="I46" s="122"/>
      <c r="J46" s="55"/>
      <c r="K46" s="55"/>
    </row>
    <row r="47" spans="1:12" x14ac:dyDescent="0.2">
      <c r="A47" s="5" t="s">
        <v>79</v>
      </c>
      <c r="B47" s="51"/>
      <c r="C47" s="3"/>
      <c r="D47" s="10">
        <v>-5820832480</v>
      </c>
      <c r="E47" s="10"/>
      <c r="F47" s="98">
        <v>-3375091493</v>
      </c>
      <c r="G47" s="122"/>
      <c r="H47" s="122"/>
      <c r="I47" s="122"/>
      <c r="J47" s="55"/>
      <c r="K47" s="55"/>
    </row>
    <row r="48" spans="1:12" x14ac:dyDescent="0.2">
      <c r="A48" s="5" t="s">
        <v>184</v>
      </c>
      <c r="B48" s="51" t="s">
        <v>74</v>
      </c>
      <c r="C48" s="3"/>
      <c r="D48" s="23">
        <v>-2579725977</v>
      </c>
      <c r="E48" s="10"/>
      <c r="F48" s="98" t="s">
        <v>204</v>
      </c>
      <c r="G48" s="122"/>
      <c r="H48" s="122"/>
      <c r="I48" s="122"/>
      <c r="J48" s="55"/>
      <c r="K48" s="55"/>
    </row>
    <row r="49" spans="1:11" x14ac:dyDescent="0.2">
      <c r="A49" s="14"/>
      <c r="D49" s="24">
        <v>-106071417060</v>
      </c>
      <c r="E49" s="10"/>
      <c r="F49" s="24">
        <v>-87344845721</v>
      </c>
      <c r="G49" s="122"/>
      <c r="H49" s="122"/>
      <c r="I49" s="122"/>
      <c r="J49" s="55"/>
      <c r="K49" s="55"/>
    </row>
    <row r="50" spans="1:11" x14ac:dyDescent="0.2">
      <c r="A50" s="14"/>
      <c r="E50" s="10"/>
      <c r="G50" s="122"/>
      <c r="H50" s="122"/>
      <c r="I50" s="122"/>
      <c r="J50" s="55"/>
      <c r="K50" s="55"/>
    </row>
    <row r="51" spans="1:11" x14ac:dyDescent="0.2">
      <c r="A51" s="70" t="s">
        <v>43</v>
      </c>
      <c r="D51" s="27">
        <v>310416723</v>
      </c>
      <c r="E51" s="15"/>
      <c r="F51" s="27">
        <v>12393511313</v>
      </c>
      <c r="G51" s="122"/>
      <c r="H51" s="122"/>
      <c r="I51" s="122"/>
      <c r="J51" s="55"/>
      <c r="K51" s="55"/>
    </row>
    <row r="52" spans="1:11" x14ac:dyDescent="0.2">
      <c r="A52" s="14"/>
      <c r="E52" s="15"/>
      <c r="G52" s="122"/>
      <c r="H52" s="122"/>
      <c r="I52" s="122"/>
      <c r="J52" s="55"/>
      <c r="K52" s="55"/>
    </row>
    <row r="53" spans="1:11" x14ac:dyDescent="0.2">
      <c r="A53" s="70" t="s">
        <v>35</v>
      </c>
      <c r="E53" s="15"/>
      <c r="G53" s="122"/>
      <c r="H53" s="122"/>
      <c r="I53" s="122"/>
      <c r="J53" s="55"/>
      <c r="K53" s="55"/>
    </row>
    <row r="54" spans="1:11" x14ac:dyDescent="0.2">
      <c r="A54" s="14" t="s">
        <v>49</v>
      </c>
      <c r="D54" s="10">
        <v>25908419628</v>
      </c>
      <c r="E54" s="15"/>
      <c r="F54" s="23">
        <v>2895919552</v>
      </c>
      <c r="G54" s="122"/>
      <c r="H54" s="122"/>
      <c r="I54" s="122"/>
      <c r="J54" s="55"/>
      <c r="K54" s="55"/>
    </row>
    <row r="55" spans="1:11" x14ac:dyDescent="0.2">
      <c r="A55" s="14" t="s">
        <v>36</v>
      </c>
      <c r="D55" s="10">
        <v>-522005240</v>
      </c>
      <c r="E55" s="10"/>
      <c r="F55" s="98">
        <v>-97876881</v>
      </c>
      <c r="G55" s="122"/>
      <c r="H55" s="122"/>
      <c r="I55" s="122"/>
      <c r="J55" s="55"/>
      <c r="K55" s="55"/>
    </row>
    <row r="56" spans="1:11" x14ac:dyDescent="0.2">
      <c r="B56" s="51"/>
      <c r="C56" s="3"/>
      <c r="D56" s="24">
        <v>25386414388</v>
      </c>
      <c r="E56" s="15"/>
      <c r="F56" s="24">
        <v>2798042671</v>
      </c>
      <c r="G56" s="122"/>
      <c r="H56" s="122"/>
      <c r="I56" s="122"/>
      <c r="J56" s="55"/>
      <c r="K56" s="55"/>
    </row>
    <row r="57" spans="1:11" x14ac:dyDescent="0.2">
      <c r="A57" s="70" t="s">
        <v>50</v>
      </c>
      <c r="E57" s="15"/>
      <c r="G57" s="122"/>
      <c r="H57" s="122"/>
      <c r="I57" s="122"/>
      <c r="J57" s="55"/>
      <c r="K57" s="55"/>
    </row>
    <row r="58" spans="1:11" x14ac:dyDescent="0.2">
      <c r="A58" s="14" t="s">
        <v>37</v>
      </c>
      <c r="D58" s="10">
        <v>4869978463</v>
      </c>
      <c r="E58" s="15"/>
      <c r="F58" s="23">
        <v>141502357</v>
      </c>
      <c r="G58" s="122"/>
      <c r="H58" s="122"/>
      <c r="I58" s="122"/>
      <c r="J58" s="55"/>
      <c r="K58" s="55"/>
    </row>
    <row r="59" spans="1:11" x14ac:dyDescent="0.2">
      <c r="A59" s="14" t="s">
        <v>38</v>
      </c>
      <c r="D59" s="10">
        <v>-1986834428</v>
      </c>
      <c r="E59" s="15"/>
      <c r="F59" s="98">
        <v>-765189884</v>
      </c>
      <c r="G59" s="122"/>
      <c r="H59" s="122"/>
      <c r="I59" s="122"/>
      <c r="J59" s="55"/>
      <c r="K59" s="55"/>
    </row>
    <row r="60" spans="1:11" x14ac:dyDescent="0.2">
      <c r="A60" s="14"/>
      <c r="B60" s="50" t="s">
        <v>114</v>
      </c>
      <c r="D60" s="24">
        <v>2883144035</v>
      </c>
      <c r="E60" s="15"/>
      <c r="F60" s="92">
        <v>-623687527</v>
      </c>
      <c r="G60" s="122"/>
      <c r="H60" s="122"/>
      <c r="I60" s="122"/>
      <c r="J60" s="55"/>
      <c r="K60" s="55"/>
    </row>
    <row r="61" spans="1:11" x14ac:dyDescent="0.2">
      <c r="A61" s="14"/>
      <c r="D61" s="10"/>
      <c r="E61" s="15"/>
      <c r="F61" s="10"/>
      <c r="G61" s="122"/>
      <c r="H61" s="122"/>
      <c r="I61" s="122"/>
      <c r="J61" s="55"/>
      <c r="K61" s="55"/>
    </row>
    <row r="62" spans="1:11" x14ac:dyDescent="0.2">
      <c r="A62" s="17" t="s">
        <v>126</v>
      </c>
      <c r="D62" s="27">
        <v>28579975146</v>
      </c>
      <c r="E62" s="15"/>
      <c r="F62" s="27">
        <v>14567866457</v>
      </c>
      <c r="G62" s="122"/>
      <c r="H62" s="122"/>
      <c r="I62" s="122"/>
      <c r="J62" s="55"/>
      <c r="K62" s="55"/>
    </row>
    <row r="63" spans="1:11" ht="6" customHeight="1" x14ac:dyDescent="0.2">
      <c r="A63" s="14"/>
      <c r="E63" s="15"/>
      <c r="G63" s="122"/>
      <c r="H63" s="122"/>
      <c r="I63" s="122"/>
      <c r="J63" s="55"/>
      <c r="K63" s="55"/>
    </row>
    <row r="64" spans="1:11" x14ac:dyDescent="0.2">
      <c r="A64" s="14" t="s">
        <v>80</v>
      </c>
      <c r="B64" s="50" t="s">
        <v>78</v>
      </c>
      <c r="D64" s="10">
        <v>-2848479782</v>
      </c>
      <c r="E64" s="15"/>
      <c r="F64" s="23">
        <v>-947045784</v>
      </c>
      <c r="G64" s="122"/>
      <c r="H64" s="122"/>
      <c r="I64" s="122"/>
      <c r="J64" s="55"/>
      <c r="K64" s="55"/>
    </row>
    <row r="65" spans="1:11" ht="6" customHeight="1" x14ac:dyDescent="0.2">
      <c r="A65" s="14"/>
      <c r="E65" s="15"/>
      <c r="G65" s="122"/>
      <c r="H65" s="122"/>
      <c r="I65" s="122"/>
      <c r="J65" s="55"/>
      <c r="K65" s="55"/>
    </row>
    <row r="66" spans="1:11" ht="13.5" thickBot="1" x14ac:dyDescent="0.25">
      <c r="A66" s="70" t="s">
        <v>127</v>
      </c>
      <c r="D66" s="28">
        <v>25731495364</v>
      </c>
      <c r="E66" s="15"/>
      <c r="F66" s="28">
        <v>13620820673</v>
      </c>
      <c r="G66" s="122"/>
      <c r="H66" s="122"/>
      <c r="I66" s="122"/>
      <c r="J66" s="55"/>
      <c r="K66" s="55"/>
    </row>
    <row r="67" spans="1:11" ht="13.5" thickTop="1" x14ac:dyDescent="0.2">
      <c r="A67" s="6"/>
      <c r="B67" s="54"/>
      <c r="C67" s="4"/>
      <c r="D67" s="123"/>
      <c r="E67" s="15"/>
    </row>
    <row r="68" spans="1:11" x14ac:dyDescent="0.2">
      <c r="A68" s="150" t="str">
        <f>'Balance general - Activo'!A70</f>
        <v>Las notas A a G que se acompañan forman parte integrante de estos estados financieros</v>
      </c>
      <c r="B68" s="150"/>
      <c r="C68" s="150"/>
      <c r="D68" s="150"/>
      <c r="E68" s="150"/>
      <c r="F68" s="150"/>
    </row>
    <row r="69" spans="1:11" x14ac:dyDescent="0.2">
      <c r="A69" s="72"/>
      <c r="E69" s="15"/>
    </row>
    <row r="70" spans="1:11" x14ac:dyDescent="0.2">
      <c r="A70" s="72"/>
      <c r="E70" s="15"/>
    </row>
    <row r="71" spans="1:11" x14ac:dyDescent="0.2">
      <c r="A71" s="149" t="s">
        <v>175</v>
      </c>
      <c r="B71" s="149"/>
      <c r="C71" s="149"/>
      <c r="D71" s="149"/>
      <c r="E71" s="149"/>
      <c r="F71" s="149"/>
    </row>
    <row r="72" spans="1:11" x14ac:dyDescent="0.2">
      <c r="A72" s="72"/>
      <c r="E72" s="15"/>
    </row>
    <row r="73" spans="1:11" ht="13.5" x14ac:dyDescent="0.2">
      <c r="A73" s="141" t="s">
        <v>200</v>
      </c>
      <c r="B73" s="141"/>
      <c r="C73" s="141"/>
      <c r="D73" s="141"/>
      <c r="E73" s="141"/>
      <c r="F73" s="141"/>
    </row>
    <row r="74" spans="1:11" ht="13.5" x14ac:dyDescent="0.2">
      <c r="A74" s="141" t="s">
        <v>196</v>
      </c>
      <c r="B74" s="141"/>
      <c r="C74" s="141"/>
      <c r="D74" s="141"/>
      <c r="E74" s="141"/>
      <c r="F74" s="141"/>
    </row>
    <row r="75" spans="1:11" x14ac:dyDescent="0.2">
      <c r="A75" s="20"/>
      <c r="B75" s="20"/>
      <c r="C75" s="20"/>
      <c r="D75" s="20"/>
      <c r="E75" s="20"/>
      <c r="F75" s="20"/>
    </row>
  </sheetData>
  <sheetProtection selectLockedCells="1" selectUnlockedCells="1"/>
  <mergeCells count="9">
    <mergeCell ref="A74:F74"/>
    <mergeCell ref="A68:F68"/>
    <mergeCell ref="A1:F1"/>
    <mergeCell ref="A2:F2"/>
    <mergeCell ref="A5:F5"/>
    <mergeCell ref="A4:F4"/>
    <mergeCell ref="A73:F73"/>
    <mergeCell ref="A3:F3"/>
    <mergeCell ref="A71:F71"/>
  </mergeCells>
  <pageMargins left="1.1811023622047245" right="0.19685039370078741" top="1.1811023622047245" bottom="0.59055118110236227" header="0.39370078740157483" footer="0.39370078740157483"/>
  <pageSetup paperSize="9" scale="79" firstPageNumber="0" pageOrder="overThenDown" orientation="portrait" r:id="rId1"/>
  <headerFooter alignWithMargins="0">
    <oddFooter>&amp;R&amp;"Times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K54"/>
  <sheetViews>
    <sheetView showGridLines="0" zoomScale="85" zoomScaleNormal="85" zoomScaleSheetLayoutView="75" workbookViewId="0">
      <selection activeCell="L26" sqref="L26"/>
    </sheetView>
  </sheetViews>
  <sheetFormatPr baseColWidth="10" defaultColWidth="9.140625" defaultRowHeight="12.75" x14ac:dyDescent="0.2"/>
  <cols>
    <col min="1" max="1" width="2.42578125" style="102" customWidth="1"/>
    <col min="2" max="2" width="51.42578125" style="102" customWidth="1"/>
    <col min="3" max="9" width="16.5703125" style="102" customWidth="1"/>
    <col min="10" max="10" width="17.85546875" style="100" bestFit="1" customWidth="1"/>
    <col min="11" max="11" width="2.140625" style="102" customWidth="1"/>
    <col min="12" max="12" width="12.85546875" style="102" bestFit="1" customWidth="1"/>
    <col min="13" max="16384" width="9.140625" style="102"/>
  </cols>
  <sheetData>
    <row r="3" spans="2:10" ht="15.75" x14ac:dyDescent="0.2">
      <c r="B3" s="152" t="s">
        <v>85</v>
      </c>
      <c r="C3" s="152"/>
      <c r="D3" s="152"/>
      <c r="E3" s="152"/>
      <c r="F3" s="152"/>
      <c r="G3" s="152"/>
      <c r="H3" s="152"/>
      <c r="I3" s="152"/>
      <c r="J3" s="152"/>
    </row>
    <row r="4" spans="2:10" ht="15.75" x14ac:dyDescent="0.2">
      <c r="B4" s="153" t="s">
        <v>211</v>
      </c>
      <c r="C4" s="153"/>
      <c r="D4" s="153"/>
      <c r="E4" s="153"/>
      <c r="F4" s="153"/>
      <c r="G4" s="153"/>
      <c r="H4" s="153"/>
      <c r="I4" s="153"/>
      <c r="J4" s="153"/>
    </row>
    <row r="5" spans="2:10" ht="15.75" x14ac:dyDescent="0.2">
      <c r="B5" s="153" t="s">
        <v>175</v>
      </c>
      <c r="C5" s="153"/>
      <c r="D5" s="153"/>
      <c r="E5" s="153"/>
      <c r="F5" s="153"/>
      <c r="G5" s="153"/>
      <c r="H5" s="153"/>
      <c r="I5" s="153"/>
      <c r="J5" s="153"/>
    </row>
    <row r="6" spans="2:10" ht="15.75" x14ac:dyDescent="0.2">
      <c r="B6" s="154" t="s">
        <v>210</v>
      </c>
      <c r="C6" s="154"/>
      <c r="D6" s="154"/>
      <c r="E6" s="154"/>
      <c r="F6" s="154"/>
      <c r="G6" s="154"/>
      <c r="H6" s="154"/>
      <c r="I6" s="154"/>
      <c r="J6" s="154"/>
    </row>
    <row r="7" spans="2:10" ht="15.75" x14ac:dyDescent="0.2">
      <c r="B7" s="154" t="s">
        <v>40</v>
      </c>
      <c r="C7" s="154"/>
      <c r="D7" s="154"/>
      <c r="E7" s="154"/>
      <c r="F7" s="154"/>
      <c r="G7" s="154"/>
      <c r="H7" s="154"/>
      <c r="I7" s="154"/>
      <c r="J7" s="154"/>
    </row>
    <row r="9" spans="2:10" s="29" customFormat="1" ht="12.75" customHeight="1" x14ac:dyDescent="0.2">
      <c r="B9" s="155" t="s">
        <v>46</v>
      </c>
      <c r="C9" s="157" t="s">
        <v>99</v>
      </c>
      <c r="D9" s="158"/>
      <c r="E9" s="155" t="s">
        <v>73</v>
      </c>
      <c r="F9" s="155" t="s">
        <v>47</v>
      </c>
      <c r="G9" s="155" t="s">
        <v>108</v>
      </c>
      <c r="H9" s="155" t="s">
        <v>115</v>
      </c>
      <c r="I9" s="155" t="s">
        <v>118</v>
      </c>
      <c r="J9" s="155" t="s">
        <v>39</v>
      </c>
    </row>
    <row r="10" spans="2:10" s="29" customFormat="1" ht="33" customHeight="1" x14ac:dyDescent="0.2">
      <c r="B10" s="156"/>
      <c r="C10" s="34" t="s">
        <v>100</v>
      </c>
      <c r="D10" s="34" t="s">
        <v>101</v>
      </c>
      <c r="E10" s="156"/>
      <c r="F10" s="156"/>
      <c r="G10" s="156"/>
      <c r="H10" s="156"/>
      <c r="I10" s="156"/>
      <c r="J10" s="156"/>
    </row>
    <row r="11" spans="2:10" x14ac:dyDescent="0.2">
      <c r="B11" s="93" t="s">
        <v>180</v>
      </c>
      <c r="C11" s="132">
        <v>901242800000</v>
      </c>
      <c r="D11" s="132">
        <v>250000000000</v>
      </c>
      <c r="E11" s="132">
        <v>60000</v>
      </c>
      <c r="F11" s="132">
        <v>45626908534</v>
      </c>
      <c r="G11" s="132">
        <v>383196688563</v>
      </c>
      <c r="H11" s="132">
        <v>150534655070</v>
      </c>
      <c r="I11" s="132">
        <v>72396463166</v>
      </c>
      <c r="J11" s="133">
        <v>1802997575333</v>
      </c>
    </row>
    <row r="12" spans="2:10" x14ac:dyDescent="0.2">
      <c r="B12" s="128" t="s">
        <v>116</v>
      </c>
      <c r="C12" s="134"/>
      <c r="D12" s="134"/>
      <c r="E12" s="134"/>
      <c r="F12" s="134"/>
      <c r="G12" s="134"/>
      <c r="H12" s="134"/>
      <c r="I12" s="134"/>
      <c r="J12" s="135"/>
    </row>
    <row r="13" spans="2:10" x14ac:dyDescent="0.2">
      <c r="B13" s="129" t="s">
        <v>44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72396463166</v>
      </c>
      <c r="I13" s="134">
        <v>-72396463166</v>
      </c>
      <c r="J13" s="135">
        <f>+SUM(C13:I13)</f>
        <v>0</v>
      </c>
    </row>
    <row r="14" spans="2:10" x14ac:dyDescent="0.2">
      <c r="B14" s="130" t="s">
        <v>213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4">
        <v>-11864399855</v>
      </c>
      <c r="I14" s="134">
        <v>0</v>
      </c>
      <c r="J14" s="135">
        <f t="shared" ref="J14:J21" si="0">+SUM(C14:I14)</f>
        <v>-11864399855</v>
      </c>
    </row>
    <row r="15" spans="2:10" x14ac:dyDescent="0.2">
      <c r="B15" s="130" t="s">
        <v>214</v>
      </c>
      <c r="C15" s="136"/>
      <c r="D15" s="136"/>
      <c r="E15" s="136"/>
      <c r="F15" s="136"/>
      <c r="G15" s="136"/>
      <c r="H15" s="134">
        <v>-8973793437</v>
      </c>
      <c r="I15" s="134">
        <v>0</v>
      </c>
      <c r="J15" s="135">
        <f t="shared" si="0"/>
        <v>-8973793437</v>
      </c>
    </row>
    <row r="16" spans="2:10" hidden="1" x14ac:dyDescent="0.2">
      <c r="B16" s="131" t="s">
        <v>159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5">
        <f t="shared" si="0"/>
        <v>0</v>
      </c>
    </row>
    <row r="17" spans="2:11" x14ac:dyDescent="0.2">
      <c r="B17" s="131" t="s">
        <v>160</v>
      </c>
      <c r="C17" s="134">
        <v>0</v>
      </c>
      <c r="D17" s="134">
        <v>0</v>
      </c>
      <c r="E17" s="134">
        <v>0</v>
      </c>
      <c r="F17" s="134">
        <v>0</v>
      </c>
      <c r="G17" s="134">
        <v>34717002456</v>
      </c>
      <c r="H17" s="134">
        <v>-34717002456</v>
      </c>
      <c r="I17" s="134">
        <v>0</v>
      </c>
      <c r="J17" s="135">
        <f t="shared" si="0"/>
        <v>0</v>
      </c>
    </row>
    <row r="18" spans="2:11" hidden="1" x14ac:dyDescent="0.2">
      <c r="B18" s="95" t="s">
        <v>161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5">
        <f t="shared" si="0"/>
        <v>0</v>
      </c>
    </row>
    <row r="19" spans="2:11" hidden="1" x14ac:dyDescent="0.2">
      <c r="B19" s="95" t="s">
        <v>162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5">
        <f t="shared" si="0"/>
        <v>0</v>
      </c>
    </row>
    <row r="20" spans="2:11" hidden="1" x14ac:dyDescent="0.2">
      <c r="B20" s="95" t="s">
        <v>45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5">
        <f t="shared" si="0"/>
        <v>0</v>
      </c>
    </row>
    <row r="21" spans="2:11" x14ac:dyDescent="0.2">
      <c r="B21" s="94" t="s">
        <v>128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13620820673</v>
      </c>
      <c r="J21" s="135">
        <f t="shared" si="0"/>
        <v>13620820673</v>
      </c>
    </row>
    <row r="22" spans="2:11" x14ac:dyDescent="0.2">
      <c r="B22" s="93" t="s">
        <v>206</v>
      </c>
      <c r="C22" s="137">
        <f>SUM(C11:C21)</f>
        <v>901242800000</v>
      </c>
      <c r="D22" s="137">
        <f t="shared" ref="D22:J22" si="1">SUM(D11:D21)</f>
        <v>250000000000</v>
      </c>
      <c r="E22" s="137">
        <f t="shared" si="1"/>
        <v>60000</v>
      </c>
      <c r="F22" s="137">
        <f t="shared" si="1"/>
        <v>45626908534</v>
      </c>
      <c r="G22" s="137">
        <f t="shared" si="1"/>
        <v>417913691019</v>
      </c>
      <c r="H22" s="137">
        <f t="shared" si="1"/>
        <v>167375922488</v>
      </c>
      <c r="I22" s="137">
        <f t="shared" si="1"/>
        <v>13620820673</v>
      </c>
      <c r="J22" s="137">
        <f t="shared" si="1"/>
        <v>1795780202714</v>
      </c>
    </row>
    <row r="23" spans="2:11" x14ac:dyDescent="0.2">
      <c r="B23" s="90"/>
      <c r="C23" s="138"/>
      <c r="D23" s="138"/>
      <c r="E23" s="138"/>
      <c r="F23" s="138"/>
      <c r="G23" s="138"/>
      <c r="H23" s="138"/>
      <c r="I23" s="138"/>
      <c r="J23" s="138"/>
    </row>
    <row r="24" spans="2:11" x14ac:dyDescent="0.2">
      <c r="B24" s="93" t="s">
        <v>203</v>
      </c>
      <c r="C24" s="133">
        <v>901242800000</v>
      </c>
      <c r="D24" s="133">
        <v>180000000000</v>
      </c>
      <c r="E24" s="133">
        <v>60000</v>
      </c>
      <c r="F24" s="133">
        <v>45626908534</v>
      </c>
      <c r="G24" s="133">
        <v>432392983652</v>
      </c>
      <c r="H24" s="133">
        <v>0</v>
      </c>
      <c r="I24" s="133">
        <v>4278038995</v>
      </c>
      <c r="J24" s="133">
        <v>1563540791181</v>
      </c>
    </row>
    <row r="25" spans="2:11" x14ac:dyDescent="0.2">
      <c r="B25" s="73" t="s">
        <v>116</v>
      </c>
      <c r="C25" s="139"/>
      <c r="D25" s="139"/>
      <c r="E25" s="139"/>
      <c r="F25" s="139"/>
      <c r="G25" s="139"/>
      <c r="H25" s="139"/>
      <c r="I25" s="139"/>
      <c r="J25" s="140"/>
    </row>
    <row r="26" spans="2:11" x14ac:dyDescent="0.2">
      <c r="B26" s="94" t="s">
        <v>44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4278038995</v>
      </c>
      <c r="I26" s="139">
        <v>-4278038995</v>
      </c>
      <c r="J26" s="140">
        <v>0</v>
      </c>
      <c r="K26" s="48"/>
    </row>
    <row r="27" spans="2:11" hidden="1" x14ac:dyDescent="0.2">
      <c r="B27" s="94" t="s">
        <v>202</v>
      </c>
      <c r="C27" s="139"/>
      <c r="D27" s="139">
        <v>0</v>
      </c>
      <c r="E27" s="139"/>
      <c r="F27" s="139">
        <v>0</v>
      </c>
      <c r="G27" s="139"/>
      <c r="H27" s="139"/>
      <c r="I27" s="139"/>
      <c r="J27" s="140">
        <v>0</v>
      </c>
      <c r="K27" s="48"/>
    </row>
    <row r="28" spans="2:11" hidden="1" x14ac:dyDescent="0.2">
      <c r="B28" s="94" t="s">
        <v>181</v>
      </c>
      <c r="C28" s="139"/>
      <c r="D28" s="139"/>
      <c r="E28" s="139"/>
      <c r="F28" s="139">
        <v>0</v>
      </c>
      <c r="G28" s="139">
        <v>0</v>
      </c>
      <c r="H28" s="139">
        <v>0</v>
      </c>
      <c r="I28" s="139">
        <v>0</v>
      </c>
      <c r="J28" s="140">
        <v>0</v>
      </c>
    </row>
    <row r="29" spans="2:11" hidden="1" x14ac:dyDescent="0.2">
      <c r="B29" s="94" t="s">
        <v>159</v>
      </c>
      <c r="C29" s="139">
        <v>0</v>
      </c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40">
        <v>0</v>
      </c>
    </row>
    <row r="30" spans="2:11" x14ac:dyDescent="0.2">
      <c r="B30" s="74" t="s">
        <v>160</v>
      </c>
      <c r="C30" s="139">
        <v>0</v>
      </c>
      <c r="D30" s="139">
        <v>0</v>
      </c>
      <c r="E30" s="139">
        <v>0</v>
      </c>
      <c r="F30" s="139">
        <v>0</v>
      </c>
      <c r="G30" s="140">
        <v>0</v>
      </c>
      <c r="H30" s="140">
        <v>0</v>
      </c>
      <c r="I30" s="139">
        <v>0</v>
      </c>
      <c r="J30" s="140">
        <v>0</v>
      </c>
    </row>
    <row r="31" spans="2:11" hidden="1" x14ac:dyDescent="0.2">
      <c r="B31" s="74" t="s">
        <v>161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40">
        <v>0</v>
      </c>
    </row>
    <row r="32" spans="2:11" hidden="1" x14ac:dyDescent="0.2">
      <c r="B32" s="74" t="s">
        <v>162</v>
      </c>
      <c r="C32" s="139">
        <v>0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40">
        <v>0</v>
      </c>
    </row>
    <row r="33" spans="2:10" x14ac:dyDescent="0.2">
      <c r="B33" s="94" t="s">
        <v>128</v>
      </c>
      <c r="C33" s="139">
        <v>0</v>
      </c>
      <c r="D33" s="139">
        <v>0</v>
      </c>
      <c r="E33" s="139">
        <v>0</v>
      </c>
      <c r="F33" s="139">
        <v>0</v>
      </c>
      <c r="G33" s="139">
        <v>0</v>
      </c>
      <c r="H33" s="139">
        <v>0</v>
      </c>
      <c r="I33" s="139">
        <v>25731495364</v>
      </c>
      <c r="J33" s="140">
        <v>25731495364</v>
      </c>
    </row>
    <row r="34" spans="2:10" x14ac:dyDescent="0.2">
      <c r="B34" s="93" t="s">
        <v>205</v>
      </c>
      <c r="C34" s="133">
        <v>901242800000</v>
      </c>
      <c r="D34" s="133">
        <v>180000000000</v>
      </c>
      <c r="E34" s="133">
        <v>60000</v>
      </c>
      <c r="F34" s="133">
        <v>45626908534</v>
      </c>
      <c r="G34" s="133">
        <v>432392983652</v>
      </c>
      <c r="H34" s="133">
        <v>4278038995</v>
      </c>
      <c r="I34" s="133">
        <v>25731495364</v>
      </c>
      <c r="J34" s="133">
        <v>1589272286545</v>
      </c>
    </row>
    <row r="35" spans="2:10" x14ac:dyDescent="0.2">
      <c r="B35" s="46"/>
      <c r="D35" s="48"/>
      <c r="E35" s="48"/>
      <c r="F35" s="48"/>
      <c r="G35" s="48"/>
      <c r="H35" s="48"/>
      <c r="I35" s="48"/>
      <c r="J35" s="99"/>
    </row>
    <row r="36" spans="2:10" x14ac:dyDescent="0.2">
      <c r="B36" s="150" t="s">
        <v>111</v>
      </c>
      <c r="C36" s="150"/>
      <c r="D36" s="150"/>
      <c r="E36" s="150"/>
      <c r="F36" s="150"/>
      <c r="G36" s="150"/>
      <c r="H36" s="150"/>
      <c r="I36" s="150"/>
      <c r="J36" s="150"/>
    </row>
    <row r="37" spans="2:10" x14ac:dyDescent="0.2">
      <c r="B37" s="46"/>
      <c r="F37" s="49"/>
    </row>
    <row r="38" spans="2:10" x14ac:dyDescent="0.2">
      <c r="B38" s="46"/>
      <c r="F38" s="49"/>
    </row>
    <row r="39" spans="2:10" x14ac:dyDescent="0.2">
      <c r="B39" s="46"/>
      <c r="E39" s="48"/>
      <c r="F39" s="49"/>
    </row>
    <row r="40" spans="2:10" x14ac:dyDescent="0.2">
      <c r="B40" s="46"/>
      <c r="F40" s="49"/>
    </row>
    <row r="41" spans="2:10" x14ac:dyDescent="0.2">
      <c r="B41" s="162" t="s">
        <v>175</v>
      </c>
      <c r="C41" s="162"/>
      <c r="D41" s="162"/>
      <c r="E41" s="162"/>
      <c r="F41" s="162"/>
      <c r="G41" s="162"/>
      <c r="H41" s="162"/>
      <c r="I41" s="162"/>
      <c r="J41" s="162"/>
    </row>
    <row r="42" spans="2:10" ht="12" customHeight="1" x14ac:dyDescent="0.2">
      <c r="B42" s="46"/>
      <c r="F42" s="49"/>
    </row>
    <row r="43" spans="2:10" x14ac:dyDescent="0.2">
      <c r="B43" s="46"/>
    </row>
    <row r="44" spans="2:10" x14ac:dyDescent="0.2">
      <c r="B44" s="46"/>
    </row>
    <row r="45" spans="2:10" ht="13.5" x14ac:dyDescent="0.2">
      <c r="B45" s="160" t="s">
        <v>201</v>
      </c>
      <c r="C45" s="160"/>
      <c r="D45" s="160"/>
      <c r="E45" s="160"/>
      <c r="F45" s="160"/>
      <c r="G45" s="160"/>
      <c r="H45" s="160"/>
      <c r="I45" s="160"/>
      <c r="J45" s="160"/>
    </row>
    <row r="46" spans="2:10" ht="12.75" customHeight="1" x14ac:dyDescent="0.25">
      <c r="B46" s="161" t="s">
        <v>197</v>
      </c>
      <c r="C46" s="161"/>
      <c r="D46" s="161"/>
      <c r="E46" s="161"/>
      <c r="F46" s="161"/>
      <c r="G46" s="161"/>
      <c r="H46" s="161"/>
      <c r="I46" s="161"/>
      <c r="J46" s="161"/>
    </row>
    <row r="47" spans="2:10" x14ac:dyDescent="0.2">
      <c r="B47" s="159"/>
      <c r="C47" s="159"/>
      <c r="D47" s="159"/>
      <c r="E47" s="159"/>
      <c r="F47" s="159"/>
      <c r="G47" s="159"/>
      <c r="H47" s="159"/>
      <c r="I47" s="159"/>
      <c r="J47" s="159"/>
    </row>
    <row r="49" spans="2:10" x14ac:dyDescent="0.2">
      <c r="C49" s="48"/>
      <c r="D49" s="48"/>
      <c r="E49" s="48"/>
      <c r="F49" s="48"/>
      <c r="G49" s="48"/>
      <c r="H49" s="48"/>
      <c r="I49" s="48"/>
      <c r="J49" s="99"/>
    </row>
    <row r="50" spans="2:10" x14ac:dyDescent="0.2">
      <c r="C50" s="48"/>
      <c r="D50" s="48"/>
      <c r="E50" s="48"/>
      <c r="F50" s="48"/>
      <c r="G50" s="48"/>
      <c r="H50" s="48"/>
      <c r="I50" s="48"/>
      <c r="J50" s="99"/>
    </row>
    <row r="51" spans="2:10" x14ac:dyDescent="0.2">
      <c r="B51" s="75"/>
      <c r="C51" s="48"/>
      <c r="D51" s="48"/>
      <c r="E51" s="48"/>
      <c r="F51" s="48"/>
      <c r="G51" s="48"/>
      <c r="H51" s="48"/>
      <c r="I51" s="48"/>
      <c r="J51" s="99"/>
    </row>
    <row r="53" spans="2:10" x14ac:dyDescent="0.2">
      <c r="C53" s="48"/>
      <c r="D53" s="48"/>
      <c r="E53" s="48"/>
      <c r="F53" s="48"/>
      <c r="G53" s="48"/>
      <c r="H53" s="48"/>
      <c r="I53" s="48"/>
      <c r="J53" s="99"/>
    </row>
    <row r="54" spans="2:10" x14ac:dyDescent="0.2">
      <c r="B54" s="75"/>
      <c r="C54" s="48"/>
      <c r="D54" s="48"/>
      <c r="E54" s="48"/>
      <c r="F54" s="48"/>
      <c r="G54" s="48"/>
      <c r="H54" s="48"/>
      <c r="I54" s="48"/>
      <c r="J54" s="99"/>
    </row>
  </sheetData>
  <sheetProtection selectLockedCells="1" selectUnlockedCells="1"/>
  <mergeCells count="18">
    <mergeCell ref="B47:J47"/>
    <mergeCell ref="I9:I10"/>
    <mergeCell ref="J9:J10"/>
    <mergeCell ref="G9:G10"/>
    <mergeCell ref="H9:H10"/>
    <mergeCell ref="B45:J45"/>
    <mergeCell ref="B36:J36"/>
    <mergeCell ref="B46:J46"/>
    <mergeCell ref="B41:J41"/>
    <mergeCell ref="B3:J3"/>
    <mergeCell ref="B4:J4"/>
    <mergeCell ref="B6:J6"/>
    <mergeCell ref="B7:J7"/>
    <mergeCell ref="B9:B10"/>
    <mergeCell ref="C9:D9"/>
    <mergeCell ref="E9:E10"/>
    <mergeCell ref="F9:F10"/>
    <mergeCell ref="B5:J5"/>
  </mergeCells>
  <pageMargins left="0.59055118110236227" right="0.59055118110236227" top="0.78740157480314965" bottom="0.78740157480314965" header="0.39370078740157483" footer="0.39370078740157483"/>
  <pageSetup paperSize="9" scale="73" firstPageNumber="0" orientation="landscape" r:id="rId1"/>
  <headerFooter alignWithMargins="0">
    <oddFooter xml:space="preserve">&amp;L&amp;"Times New Roman,Normal"&amp;12 4&amp;R&amp;12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4"/>
  <sheetViews>
    <sheetView showGridLines="0" zoomScaleNormal="100" workbookViewId="0">
      <selection activeCell="F30" sqref="F30"/>
    </sheetView>
  </sheetViews>
  <sheetFormatPr baseColWidth="10" defaultColWidth="11.7109375" defaultRowHeight="12.75" x14ac:dyDescent="0.2"/>
  <cols>
    <col min="1" max="1" width="63" style="78" customWidth="1"/>
    <col min="2" max="2" width="4.5703125" style="78" bestFit="1" customWidth="1"/>
    <col min="3" max="3" width="2" style="78" customWidth="1"/>
    <col min="4" max="4" width="20.28515625" style="120" customWidth="1"/>
    <col min="5" max="5" width="3" style="121" customWidth="1"/>
    <col min="6" max="6" width="19.42578125" style="120" customWidth="1"/>
    <col min="7" max="7" width="4.140625" style="113" customWidth="1"/>
    <col min="8" max="16384" width="11.7109375" style="78"/>
  </cols>
  <sheetData>
    <row r="1" spans="1:7" s="113" customFormat="1" x14ac:dyDescent="0.2">
      <c r="A1" s="149" t="str">
        <f>'Balance general - Activo'!A1:G1</f>
        <v>BANCO REGIONAL S.A.E.C.A.</v>
      </c>
      <c r="B1" s="149"/>
      <c r="C1" s="149"/>
      <c r="D1" s="149"/>
      <c r="E1" s="149"/>
      <c r="F1" s="149"/>
    </row>
    <row r="2" spans="1:7" s="113" customFormat="1" x14ac:dyDescent="0.2">
      <c r="A2" s="149" t="s">
        <v>212</v>
      </c>
      <c r="B2" s="149"/>
      <c r="C2" s="149"/>
      <c r="D2" s="149"/>
      <c r="E2" s="149"/>
      <c r="F2" s="149"/>
    </row>
    <row r="3" spans="1:7" s="114" customFormat="1" x14ac:dyDescent="0.2">
      <c r="A3" s="166" t="str">
        <f>'Balance general - Activo'!A3:G3</f>
        <v>PREVIO AL DICTAMEN DE AUDITORIA EXTERNA</v>
      </c>
      <c r="B3" s="149"/>
      <c r="C3" s="149"/>
      <c r="D3" s="149"/>
      <c r="E3" s="149"/>
      <c r="F3" s="149"/>
      <c r="G3" s="113"/>
    </row>
    <row r="4" spans="1:7" s="113" customFormat="1" x14ac:dyDescent="0.2">
      <c r="A4" s="164" t="s">
        <v>210</v>
      </c>
      <c r="B4" s="151"/>
      <c r="C4" s="151"/>
      <c r="D4" s="151"/>
      <c r="E4" s="151"/>
      <c r="F4" s="151"/>
    </row>
    <row r="5" spans="1:7" s="113" customFormat="1" x14ac:dyDescent="0.2">
      <c r="A5" s="151" t="str">
        <f>'Balance general - Activo'!A5:G5</f>
        <v>(Expresado en Guaraníes)</v>
      </c>
      <c r="B5" s="151"/>
      <c r="C5" s="151"/>
      <c r="D5" s="151"/>
      <c r="E5" s="151"/>
      <c r="F5" s="151"/>
    </row>
    <row r="6" spans="1:7" s="89" customFormat="1" x14ac:dyDescent="0.2">
      <c r="A6" s="79"/>
      <c r="B6" s="80" t="s">
        <v>53</v>
      </c>
      <c r="C6" s="81"/>
      <c r="D6" s="115">
        <f>+'Estado de resultados'!D7</f>
        <v>44651</v>
      </c>
      <c r="E6" s="116"/>
      <c r="F6" s="115">
        <f>+'Estado de resultados'!F7</f>
        <v>44286</v>
      </c>
      <c r="G6" s="113"/>
    </row>
    <row r="7" spans="1:7" s="89" customFormat="1" x14ac:dyDescent="0.2">
      <c r="A7" s="82" t="s">
        <v>132</v>
      </c>
      <c r="B7" s="79"/>
      <c r="C7" s="79"/>
      <c r="D7" s="83"/>
      <c r="E7" s="117"/>
      <c r="F7" s="83"/>
      <c r="G7" s="113"/>
    </row>
    <row r="8" spans="1:7" s="87" customFormat="1" ht="16.350000000000001" customHeight="1" x14ac:dyDescent="0.2">
      <c r="A8" s="108" t="s">
        <v>133</v>
      </c>
      <c r="B8" s="82"/>
      <c r="C8" s="82"/>
      <c r="D8" s="84">
        <v>25731495364</v>
      </c>
      <c r="E8" s="85"/>
      <c r="F8" s="84">
        <v>13620820673</v>
      </c>
      <c r="G8" s="113"/>
    </row>
    <row r="9" spans="1:7" s="89" customFormat="1" x14ac:dyDescent="0.2">
      <c r="A9" s="108"/>
      <c r="B9" s="108"/>
      <c r="C9" s="108"/>
      <c r="D9" s="109"/>
      <c r="E9" s="96"/>
      <c r="F9" s="109"/>
      <c r="G9" s="113"/>
    </row>
    <row r="10" spans="1:7" s="87" customFormat="1" ht="14.85" customHeight="1" x14ac:dyDescent="0.2">
      <c r="A10" s="82" t="s">
        <v>134</v>
      </c>
      <c r="B10" s="82"/>
      <c r="C10" s="82"/>
      <c r="D10" s="109"/>
      <c r="E10" s="85"/>
      <c r="F10" s="109"/>
      <c r="G10" s="113"/>
    </row>
    <row r="11" spans="1:7" s="89" customFormat="1" ht="14.85" customHeight="1" x14ac:dyDescent="0.2">
      <c r="A11" s="108" t="s">
        <v>135</v>
      </c>
      <c r="B11" s="108" t="s">
        <v>66</v>
      </c>
      <c r="C11" s="108"/>
      <c r="D11" s="109">
        <v>4258371952</v>
      </c>
      <c r="E11" s="96"/>
      <c r="F11" s="109">
        <v>4429014799</v>
      </c>
      <c r="G11" s="113"/>
    </row>
    <row r="12" spans="1:7" s="89" customFormat="1" ht="14.85" customHeight="1" x14ac:dyDescent="0.2">
      <c r="A12" s="108" t="s">
        <v>136</v>
      </c>
      <c r="B12" s="108"/>
      <c r="C12" s="108"/>
      <c r="D12" s="109">
        <v>285182756</v>
      </c>
      <c r="E12" s="96"/>
      <c r="F12" s="109">
        <v>328924323</v>
      </c>
      <c r="G12" s="113"/>
    </row>
    <row r="13" spans="1:7" s="89" customFormat="1" ht="14.85" customHeight="1" x14ac:dyDescent="0.2">
      <c r="A13" s="108" t="s">
        <v>137</v>
      </c>
      <c r="B13" s="108" t="s">
        <v>62</v>
      </c>
      <c r="C13" s="108"/>
      <c r="D13" s="109">
        <v>198836131764</v>
      </c>
      <c r="E13" s="96"/>
      <c r="F13" s="109">
        <v>173753890572</v>
      </c>
      <c r="G13" s="113"/>
    </row>
    <row r="14" spans="1:7" s="89" customFormat="1" ht="14.85" customHeight="1" x14ac:dyDescent="0.2">
      <c r="A14" s="108" t="s">
        <v>138</v>
      </c>
      <c r="B14" s="108" t="s">
        <v>78</v>
      </c>
      <c r="C14" s="108"/>
      <c r="D14" s="109">
        <v>2848479782</v>
      </c>
      <c r="E14" s="96"/>
      <c r="F14" s="109">
        <v>947045784</v>
      </c>
      <c r="G14" s="113"/>
    </row>
    <row r="15" spans="1:7" s="89" customFormat="1" ht="14.85" customHeight="1" x14ac:dyDescent="0.2">
      <c r="A15" s="108" t="s">
        <v>139</v>
      </c>
      <c r="B15" s="108"/>
      <c r="C15" s="108"/>
      <c r="D15" s="109">
        <v>89814169964</v>
      </c>
      <c r="E15" s="96"/>
      <c r="F15" s="109">
        <v>116192491164</v>
      </c>
      <c r="G15" s="113"/>
    </row>
    <row r="16" spans="1:7" s="89" customFormat="1" ht="14.85" customHeight="1" x14ac:dyDescent="0.2">
      <c r="A16" s="108" t="s">
        <v>142</v>
      </c>
      <c r="B16" s="108"/>
      <c r="C16" s="108"/>
      <c r="D16" s="109">
        <v>3806155965</v>
      </c>
      <c r="E16" s="96"/>
      <c r="F16" s="109">
        <v>0</v>
      </c>
      <c r="G16" s="113"/>
    </row>
    <row r="17" spans="1:7" s="89" customFormat="1" ht="14.85" customHeight="1" x14ac:dyDescent="0.2">
      <c r="A17" s="91" t="s">
        <v>140</v>
      </c>
      <c r="B17" s="108" t="s">
        <v>66</v>
      </c>
      <c r="C17" s="108"/>
      <c r="D17" s="109">
        <v>0</v>
      </c>
      <c r="E17" s="96"/>
      <c r="F17" s="109">
        <v>169441</v>
      </c>
      <c r="G17" s="113"/>
    </row>
    <row r="18" spans="1:7" s="89" customFormat="1" ht="14.85" customHeight="1" x14ac:dyDescent="0.2">
      <c r="A18" s="108"/>
      <c r="B18" s="108"/>
      <c r="C18" s="108"/>
      <c r="D18" s="110">
        <v>299849900933</v>
      </c>
      <c r="E18" s="85"/>
      <c r="F18" s="110">
        <v>295651536083</v>
      </c>
      <c r="G18" s="113"/>
    </row>
    <row r="19" spans="1:7" s="87" customFormat="1" x14ac:dyDescent="0.2">
      <c r="A19" s="82" t="s">
        <v>141</v>
      </c>
      <c r="B19" s="108"/>
      <c r="C19" s="82"/>
      <c r="D19" s="109"/>
      <c r="E19" s="85"/>
      <c r="F19" s="109"/>
      <c r="G19" s="113"/>
    </row>
    <row r="20" spans="1:7" s="89" customFormat="1" ht="14.85" customHeight="1" x14ac:dyDescent="0.2">
      <c r="A20" s="108"/>
      <c r="B20" s="108"/>
      <c r="C20" s="108"/>
      <c r="D20" s="111"/>
      <c r="E20" s="96"/>
      <c r="F20" s="111"/>
      <c r="G20" s="113"/>
    </row>
    <row r="21" spans="1:7" s="89" customFormat="1" ht="14.85" customHeight="1" x14ac:dyDescent="0.2">
      <c r="A21" s="108" t="s">
        <v>143</v>
      </c>
      <c r="B21" s="108"/>
      <c r="C21" s="108"/>
      <c r="D21" s="111">
        <v>-6430051477</v>
      </c>
      <c r="E21" s="86"/>
      <c r="F21" s="111">
        <v>-110241115220</v>
      </c>
      <c r="G21" s="113"/>
    </row>
    <row r="22" spans="1:7" s="89" customFormat="1" ht="14.85" customHeight="1" x14ac:dyDescent="0.2">
      <c r="A22" s="108" t="s">
        <v>144</v>
      </c>
      <c r="B22" s="108" t="s">
        <v>62</v>
      </c>
      <c r="C22" s="108"/>
      <c r="D22" s="111">
        <v>-136879490868</v>
      </c>
      <c r="E22" s="86"/>
      <c r="F22" s="111">
        <v>-206821597705</v>
      </c>
      <c r="G22" s="113"/>
    </row>
    <row r="23" spans="1:7" s="89" customFormat="1" ht="14.85" customHeight="1" x14ac:dyDescent="0.2">
      <c r="A23" s="108" t="s">
        <v>145</v>
      </c>
      <c r="B23" s="108"/>
      <c r="C23" s="108"/>
      <c r="D23" s="109">
        <v>-199147270570</v>
      </c>
      <c r="E23" s="96"/>
      <c r="F23" s="109">
        <v>-9771659131</v>
      </c>
      <c r="G23" s="113"/>
    </row>
    <row r="24" spans="1:7" s="89" customFormat="1" x14ac:dyDescent="0.2">
      <c r="A24" s="108"/>
      <c r="B24" s="108"/>
      <c r="C24" s="108"/>
      <c r="D24" s="110">
        <f>SUM(D21:D23)</f>
        <v>-342456812915</v>
      </c>
      <c r="E24" s="96"/>
      <c r="F24" s="110">
        <v>-326834372056</v>
      </c>
      <c r="G24" s="113"/>
    </row>
    <row r="25" spans="1:7" s="87" customFormat="1" ht="14.85" customHeight="1" x14ac:dyDescent="0.2">
      <c r="B25" s="108"/>
      <c r="C25" s="82"/>
      <c r="D25" s="109"/>
      <c r="E25" s="85"/>
      <c r="F25" s="109"/>
      <c r="G25" s="113"/>
    </row>
    <row r="26" spans="1:7" s="89" customFormat="1" ht="14.85" customHeight="1" x14ac:dyDescent="0.2">
      <c r="A26" s="108" t="s">
        <v>157</v>
      </c>
      <c r="B26" s="108"/>
      <c r="C26" s="108"/>
      <c r="D26" s="109">
        <v>-75406517920</v>
      </c>
      <c r="E26" s="86"/>
      <c r="F26" s="109">
        <v>-367091268693</v>
      </c>
      <c r="G26" s="113"/>
    </row>
    <row r="27" spans="1:7" s="89" customFormat="1" ht="14.85" customHeight="1" x14ac:dyDescent="0.2">
      <c r="A27" s="108" t="s">
        <v>164</v>
      </c>
      <c r="B27" s="108"/>
      <c r="C27" s="108"/>
      <c r="D27" s="109">
        <v>-2006294014</v>
      </c>
      <c r="E27" s="86"/>
      <c r="F27" s="109">
        <v>-60027494930</v>
      </c>
      <c r="G27" s="113"/>
    </row>
    <row r="28" spans="1:7" s="89" customFormat="1" ht="14.85" customHeight="1" x14ac:dyDescent="0.2">
      <c r="A28" s="108" t="s">
        <v>165</v>
      </c>
      <c r="B28" s="108"/>
      <c r="C28" s="108"/>
      <c r="D28" s="109">
        <v>349380933284</v>
      </c>
      <c r="E28" s="86"/>
      <c r="F28" s="109">
        <v>758456086214</v>
      </c>
      <c r="G28" s="113"/>
    </row>
    <row r="29" spans="1:7" s="89" customFormat="1" ht="14.85" customHeight="1" x14ac:dyDescent="0.2">
      <c r="A29" s="108" t="s">
        <v>166</v>
      </c>
      <c r="B29" s="108"/>
      <c r="C29" s="108"/>
      <c r="D29" s="109">
        <v>-44718031876</v>
      </c>
      <c r="E29" s="86"/>
      <c r="F29" s="109">
        <v>24624660050</v>
      </c>
      <c r="G29" s="113"/>
    </row>
    <row r="30" spans="1:7" s="89" customFormat="1" ht="14.85" customHeight="1" x14ac:dyDescent="0.2">
      <c r="A30" s="108" t="s">
        <v>167</v>
      </c>
      <c r="B30" s="108"/>
      <c r="C30" s="108"/>
      <c r="D30" s="109">
        <v>6151148098</v>
      </c>
      <c r="E30" s="86"/>
      <c r="F30" s="109">
        <v>-2941378511</v>
      </c>
      <c r="G30" s="113"/>
    </row>
    <row r="31" spans="1:7" s="89" customFormat="1" ht="14.85" customHeight="1" x14ac:dyDescent="0.2">
      <c r="A31" s="108" t="s">
        <v>146</v>
      </c>
      <c r="B31" s="108"/>
      <c r="C31" s="108"/>
      <c r="D31" s="109">
        <v>-2787201120</v>
      </c>
      <c r="E31" s="86"/>
      <c r="F31" s="109">
        <v>1166888349</v>
      </c>
      <c r="G31" s="113"/>
    </row>
    <row r="32" spans="1:7" s="89" customFormat="1" ht="14.85" customHeight="1" x14ac:dyDescent="0.2">
      <c r="A32" s="108"/>
      <c r="B32" s="108"/>
      <c r="C32" s="108"/>
      <c r="D32" s="112">
        <f>SUM(D26:D31)</f>
        <v>230614036452</v>
      </c>
      <c r="E32" s="86"/>
      <c r="F32" s="112">
        <f>SUM(F26:F31)</f>
        <v>354187492479</v>
      </c>
      <c r="G32" s="113"/>
    </row>
    <row r="33" spans="1:7" s="89" customFormat="1" ht="14.25" customHeight="1" x14ac:dyDescent="0.2">
      <c r="A33" s="108"/>
      <c r="B33" s="108"/>
      <c r="C33" s="108"/>
      <c r="D33" s="109"/>
      <c r="E33" s="86"/>
      <c r="F33" s="109"/>
      <c r="G33" s="113"/>
    </row>
    <row r="34" spans="1:7" s="87" customFormat="1" ht="14.85" customHeight="1" x14ac:dyDescent="0.2">
      <c r="A34" s="82" t="s">
        <v>147</v>
      </c>
      <c r="B34" s="108"/>
      <c r="C34" s="82"/>
      <c r="D34" s="107">
        <v>213738619834</v>
      </c>
      <c r="E34" s="85"/>
      <c r="F34" s="107">
        <v>336625477179</v>
      </c>
      <c r="G34" s="113"/>
    </row>
    <row r="35" spans="1:7" s="87" customFormat="1" ht="7.5" customHeight="1" x14ac:dyDescent="0.2">
      <c r="A35" s="82"/>
      <c r="B35" s="108"/>
      <c r="C35" s="82"/>
      <c r="D35" s="109"/>
      <c r="E35" s="85"/>
      <c r="F35" s="109"/>
      <c r="G35" s="113"/>
    </row>
    <row r="36" spans="1:7" s="87" customFormat="1" ht="14.85" customHeight="1" x14ac:dyDescent="0.2">
      <c r="A36" s="82" t="s">
        <v>148</v>
      </c>
      <c r="B36" s="108"/>
      <c r="C36" s="82"/>
      <c r="D36" s="109"/>
      <c r="E36" s="85"/>
      <c r="F36" s="109"/>
      <c r="G36" s="113"/>
    </row>
    <row r="37" spans="1:7" s="89" customFormat="1" ht="14.85" customHeight="1" x14ac:dyDescent="0.2">
      <c r="A37" s="108" t="s">
        <v>158</v>
      </c>
      <c r="B37" s="108"/>
      <c r="C37" s="108"/>
      <c r="D37" s="109">
        <v>-238269903423</v>
      </c>
      <c r="E37" s="86"/>
      <c r="F37" s="118">
        <v>69641711679</v>
      </c>
      <c r="G37" s="113"/>
    </row>
    <row r="38" spans="1:7" s="89" customFormat="1" ht="14.85" customHeight="1" x14ac:dyDescent="0.2">
      <c r="A38" s="108" t="s">
        <v>176</v>
      </c>
      <c r="B38" s="108"/>
      <c r="C38" s="108"/>
      <c r="D38" s="109">
        <v>4769715291</v>
      </c>
      <c r="E38" s="86"/>
      <c r="F38" s="118">
        <v>-21537534720</v>
      </c>
      <c r="G38" s="113"/>
    </row>
    <row r="39" spans="1:7" s="89" customFormat="1" ht="14.85" customHeight="1" x14ac:dyDescent="0.2">
      <c r="A39" s="108" t="s">
        <v>149</v>
      </c>
      <c r="B39" s="108" t="s">
        <v>66</v>
      </c>
      <c r="C39" s="108"/>
      <c r="D39" s="111">
        <v>-2384417328</v>
      </c>
      <c r="E39" s="86"/>
      <c r="F39" s="118">
        <v>-606024975</v>
      </c>
      <c r="G39" s="113"/>
    </row>
    <row r="40" spans="1:7" s="89" customFormat="1" ht="14.85" customHeight="1" x14ac:dyDescent="0.2">
      <c r="A40" s="108" t="s">
        <v>177</v>
      </c>
      <c r="B40" s="108"/>
      <c r="C40" s="108"/>
      <c r="D40" s="109">
        <v>20447714501</v>
      </c>
      <c r="E40" s="86"/>
      <c r="F40" s="118">
        <v>974208483</v>
      </c>
      <c r="G40" s="113"/>
    </row>
    <row r="41" spans="1:7" s="87" customFormat="1" ht="14.85" customHeight="1" x14ac:dyDescent="0.2">
      <c r="A41" s="82" t="s">
        <v>150</v>
      </c>
      <c r="B41" s="108"/>
      <c r="C41" s="82"/>
      <c r="D41" s="110">
        <v>-215436890959</v>
      </c>
      <c r="E41" s="88"/>
      <c r="F41" s="110">
        <v>48472360467</v>
      </c>
      <c r="G41" s="113"/>
    </row>
    <row r="42" spans="1:7" s="87" customFormat="1" ht="6.75" customHeight="1" x14ac:dyDescent="0.2">
      <c r="A42" s="82"/>
      <c r="B42" s="108"/>
      <c r="C42" s="82"/>
      <c r="D42" s="109"/>
      <c r="E42" s="85"/>
      <c r="F42" s="109"/>
      <c r="G42" s="113"/>
    </row>
    <row r="43" spans="1:7" s="87" customFormat="1" ht="14.85" customHeight="1" x14ac:dyDescent="0.2">
      <c r="A43" s="82" t="s">
        <v>151</v>
      </c>
      <c r="B43" s="108"/>
      <c r="C43" s="82"/>
      <c r="D43" s="109"/>
      <c r="E43" s="85"/>
      <c r="F43" s="109"/>
      <c r="G43" s="113"/>
    </row>
    <row r="44" spans="1:7" s="89" customFormat="1" ht="14.85" customHeight="1" x14ac:dyDescent="0.2">
      <c r="A44" s="108" t="s">
        <v>152</v>
      </c>
      <c r="B44" s="108"/>
      <c r="C44" s="108"/>
      <c r="D44" s="109">
        <v>0</v>
      </c>
      <c r="E44" s="86"/>
      <c r="F44" s="109">
        <v>0</v>
      </c>
      <c r="G44" s="113"/>
    </row>
    <row r="45" spans="1:7" s="87" customFormat="1" ht="14.85" customHeight="1" x14ac:dyDescent="0.2">
      <c r="A45" s="82" t="s">
        <v>153</v>
      </c>
      <c r="B45" s="82"/>
      <c r="C45" s="82"/>
      <c r="D45" s="110">
        <v>0</v>
      </c>
      <c r="E45" s="85"/>
      <c r="F45" s="110">
        <v>0</v>
      </c>
      <c r="G45" s="113"/>
    </row>
    <row r="46" spans="1:7" s="89" customFormat="1" x14ac:dyDescent="0.2">
      <c r="A46" s="108"/>
      <c r="B46" s="108"/>
      <c r="C46" s="108"/>
      <c r="D46" s="109"/>
      <c r="E46" s="96"/>
      <c r="F46" s="109"/>
      <c r="G46" s="113"/>
    </row>
    <row r="47" spans="1:7" s="87" customFormat="1" ht="14.85" customHeight="1" x14ac:dyDescent="0.2">
      <c r="A47" s="108" t="s">
        <v>178</v>
      </c>
      <c r="B47" s="108"/>
      <c r="C47" s="108"/>
      <c r="D47" s="109">
        <v>-1698271125</v>
      </c>
      <c r="E47" s="96"/>
      <c r="F47" s="109">
        <v>385097837646</v>
      </c>
      <c r="G47" s="113"/>
    </row>
    <row r="48" spans="1:7" s="89" customFormat="1" ht="6.75" customHeight="1" x14ac:dyDescent="0.2">
      <c r="A48" s="108"/>
      <c r="B48" s="108"/>
      <c r="C48" s="108"/>
      <c r="D48" s="109"/>
      <c r="E48" s="96"/>
      <c r="F48" s="109"/>
      <c r="G48" s="113"/>
    </row>
    <row r="49" spans="1:7" s="89" customFormat="1" x14ac:dyDescent="0.2">
      <c r="A49" s="108" t="s">
        <v>154</v>
      </c>
      <c r="B49" s="108"/>
      <c r="C49" s="108"/>
      <c r="D49" s="109">
        <v>3799196219471</v>
      </c>
      <c r="E49" s="96"/>
      <c r="F49" s="109">
        <v>4025095227622</v>
      </c>
      <c r="G49" s="113"/>
    </row>
    <row r="50" spans="1:7" s="89" customFormat="1" ht="9" customHeight="1" x14ac:dyDescent="0.2">
      <c r="A50" s="108"/>
      <c r="B50" s="108"/>
      <c r="C50" s="108"/>
      <c r="D50" s="109"/>
      <c r="E50" s="96"/>
      <c r="F50" s="109"/>
      <c r="G50" s="113"/>
    </row>
    <row r="51" spans="1:7" s="89" customFormat="1" ht="13.5" thickBot="1" x14ac:dyDescent="0.25">
      <c r="A51" s="108" t="s">
        <v>155</v>
      </c>
      <c r="B51" s="108"/>
      <c r="C51" s="108"/>
      <c r="D51" s="97">
        <v>3797497948346</v>
      </c>
      <c r="E51" s="96"/>
      <c r="F51" s="97">
        <v>4410193065268</v>
      </c>
      <c r="G51" s="113"/>
    </row>
    <row r="52" spans="1:7" s="89" customFormat="1" ht="13.5" thickTop="1" x14ac:dyDescent="0.2">
      <c r="D52" s="119"/>
      <c r="E52" s="108"/>
      <c r="F52" s="119"/>
      <c r="G52" s="113"/>
    </row>
    <row r="53" spans="1:7" s="89" customFormat="1" x14ac:dyDescent="0.2">
      <c r="A53" s="165" t="s">
        <v>111</v>
      </c>
      <c r="B53" s="165"/>
      <c r="C53" s="165"/>
      <c r="D53" s="165"/>
      <c r="E53" s="165"/>
      <c r="F53" s="165"/>
      <c r="G53" s="113"/>
    </row>
    <row r="54" spans="1:7" s="89" customFormat="1" x14ac:dyDescent="0.2">
      <c r="D54" s="119"/>
      <c r="E54" s="108"/>
      <c r="F54" s="119"/>
      <c r="G54" s="113"/>
    </row>
    <row r="55" spans="1:7" s="89" customFormat="1" x14ac:dyDescent="0.2">
      <c r="D55" s="119"/>
      <c r="E55" s="108"/>
      <c r="F55" s="119"/>
      <c r="G55" s="113"/>
    </row>
    <row r="56" spans="1:7" s="89" customFormat="1" x14ac:dyDescent="0.2">
      <c r="D56" s="119"/>
      <c r="E56" s="108"/>
      <c r="F56" s="119"/>
      <c r="G56" s="113"/>
    </row>
    <row r="57" spans="1:7" s="89" customFormat="1" x14ac:dyDescent="0.2">
      <c r="A57" s="167" t="s">
        <v>175</v>
      </c>
      <c r="B57" s="167"/>
      <c r="C57" s="167"/>
      <c r="D57" s="167"/>
      <c r="E57" s="167"/>
      <c r="F57" s="167"/>
      <c r="G57" s="113"/>
    </row>
    <row r="58" spans="1:7" s="89" customFormat="1" x14ac:dyDescent="0.2">
      <c r="D58" s="119"/>
      <c r="E58" s="108"/>
      <c r="F58" s="119"/>
      <c r="G58" s="113"/>
    </row>
    <row r="59" spans="1:7" s="89" customFormat="1" x14ac:dyDescent="0.2">
      <c r="D59" s="119"/>
      <c r="E59" s="108"/>
      <c r="F59" s="119"/>
      <c r="G59" s="113"/>
    </row>
    <row r="60" spans="1:7" s="89" customFormat="1" x14ac:dyDescent="0.2">
      <c r="D60" s="119"/>
      <c r="E60" s="108"/>
      <c r="F60" s="119"/>
      <c r="G60" s="113"/>
    </row>
    <row r="61" spans="1:7" s="89" customFormat="1" ht="13.5" x14ac:dyDescent="0.25">
      <c r="A61" s="163" t="str">
        <f>+'Estado de resultados'!A73:F73</f>
        <v>Esteban A. Rotela Maciel                 Irene Memmel de Matiauda                 Laura Silvia Borsato                        Francisco Yanagida</v>
      </c>
      <c r="B61" s="163"/>
      <c r="C61" s="163"/>
      <c r="D61" s="163"/>
      <c r="E61" s="163"/>
      <c r="F61" s="163"/>
      <c r="G61" s="113"/>
    </row>
    <row r="62" spans="1:7" s="89" customFormat="1" ht="13.5" x14ac:dyDescent="0.25">
      <c r="A62" s="163" t="str">
        <f>+'Estado de resultados'!A74:F74</f>
        <v xml:space="preserve">    Contador General                                          Síndico Titular                           Gerente General                            Presidente Interino</v>
      </c>
      <c r="B62" s="163"/>
      <c r="C62" s="163"/>
      <c r="D62" s="163"/>
      <c r="E62" s="163"/>
      <c r="F62" s="163"/>
      <c r="G62" s="113"/>
    </row>
    <row r="63" spans="1:7" s="89" customFormat="1" x14ac:dyDescent="0.2">
      <c r="A63" s="104"/>
      <c r="B63" s="104"/>
      <c r="C63" s="104"/>
      <c r="D63" s="104"/>
      <c r="E63" s="104"/>
      <c r="F63" s="104"/>
      <c r="G63" s="113"/>
    </row>
    <row r="64" spans="1:7" x14ac:dyDescent="0.2">
      <c r="A64" s="16"/>
      <c r="B64" s="16"/>
      <c r="C64" s="6"/>
      <c r="D64" s="6"/>
      <c r="E64" s="98"/>
      <c r="F64" s="6"/>
    </row>
  </sheetData>
  <sheetProtection selectLockedCells="1" selectUnlockedCells="1"/>
  <mergeCells count="9">
    <mergeCell ref="A61:F61"/>
    <mergeCell ref="A62:F62"/>
    <mergeCell ref="A1:F1"/>
    <mergeCell ref="A2:F2"/>
    <mergeCell ref="A4:F4"/>
    <mergeCell ref="A5:F5"/>
    <mergeCell ref="A53:F53"/>
    <mergeCell ref="A3:F3"/>
    <mergeCell ref="A57:F57"/>
  </mergeCells>
  <pageMargins left="1.1811023622047245" right="0.59055118110236227" top="1.1811023622047245" bottom="0.59055118110236227" header="0.39370078740157483" footer="0.39370078740157483"/>
  <pageSetup paperSize="9" scale="72" firstPageNumber="0" orientation="portrait" r:id="rId1"/>
  <headerFooter alignWithMargins="0">
    <oddFooter>&amp;C&amp;"Times New Roman,Normal" &amp;R&amp;"Times New Roman,Normal"  5</oddFooter>
  </headerFooter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W89pC7NntQ/lHGlF61TRF+4z3p1teze4PvKN0BlcBBo=</DigestValue>
    </Reference>
    <Reference Type="http://www.w3.org/2000/09/xmldsig#Object" URI="#idOfficeObject">
      <DigestMethod Algorithm="http://www.w3.org/2001/04/xmlenc#sha256"/>
      <DigestValue>d77wFU1xod8Kz13dVXJI7b+GGH9jP+x/Iin8kEsMQ1c=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ZF5JbInVZ4n2YZdhCoG8DN/43HVGaacamDJnAiMN+90=</DigestValue>
    </Reference>
  </SignedInfo>
  <SignatureValue>Zv6GU3GPqAnW5i8wlor3SG83WdJvms4P03PY+isLW6h5hTRs20Ata4OU/YQMDwFKTyQMp2jnmp6H
T7mHUZVtjTFWBN3ORwn9+ufiaspOomDS/0mWPwzh8WuB9yuHnqelSpLcKcaXs2uCADeyzH4IsJ74
gE1cwVnUi8yqnSJO8v0kIFW1EP+SZ+LH/uA8TsWpAQCSeC0poIPab8ST5K/8mRTnn9NI3ag10kKj
UWqKmoDQosZGO7Tv3Pm7zebeZidmOrySgFDMhjkFH27OKfVRxBaskaFlMEDVaUKnxJXjorcCL2VZ
pwBcicR7ZkdVkf+UAttOgpTbBKwh7SKTu0v8Yw==</SignatureValue>
  <KeyInfo>
    <X509Data>
      <X509Certificate>MIIIXzCCBkegAwIBAgIHUcw1XiFigjANBgkqhkiG9w0BAQsFADBbMRcwFQYDVQQFEw5SVUMgODAwNTAxNzItMTEaMBgGA1UEAxMRQ0EtRE9DVU1FTlRBIFMuQS4xFzAVBgNVBAoTDkRPQ1VNRU5UQSBTLkEuMQswCQYDVQQGEwJQWTAeFw0yMTAzMjMxMTQwMzBaFw0yMzAzMjMxMTUwMzBaMIGnMQswCQYDVQQGEwJQWTEWMBQGA1UEBAwNUk9URUxBIE1BQ0lFTDESMBAGA1UEBRMJQ0kzNTc0NTU4MRgwFgYDVQQqDA9FU1RFQkFOIEFMRlJFRE8xFzAVBgNVBAoMDlBFUlNPTkEgRklTSUNBMREwDwYDVQQLDAhGSVJNQSBGMjEmMCQGA1UEAwwdRVNURUJBTiBBTEZSRURPIFJPVEVMQSBNQUNJRUwwggEiMA0GCSqGSIb3DQEBAQUAA4IBDwAwggEKAoIBAQCtRy+vxCalTJsaFg0XMzSLcuwa6NXV/qz12+jTdeVqLGWgrLAR+6ABovrakc6tDfYAQopgR17kWXACcA3tVjQJwVLmgYwzyoNvDOrVzDKXitEnFMgOO8b3ZPzZaVnOWmRvUBn3NN97UUnSe3aF8OpkydT104SdkMUlxt7wZl2iY7R7WTgvGdly0P8TiOMcGM2i7qfmYgXUHv/E3DFS8uHwy4rDRIyRASIGyIE8jmxA3giTsxhq07M2O5EfQXAHZjo+bTpqPkrSxlFPv+MKv4+YAdM9AdG4DW3DevJycgAvqLRE4683Bz8BbIoiOvvoHf07KY7izl3WtS7qAXNwx+nDAgMBAAGjggPZMIID1TAMBgNVHRMBAf8EAjAAMA4GA1UdDwEB/wQEAwIF4DAqBgNVHSUBAf8EIDAeBggrBgEFBQcDAQYIKwYBBQUHAwIGCCsGAQUFBwMEMB0GA1UdDgQWBBRKOUZs6sVFH/hFk6ibXaL8m6lNPjCBlwYIKwYBBQUHAQEEgYowgYcwOgYIKwYBBQUHMAGGLmh0dHBzOi8vd3d3LmRvY3VtZW50YS5jb20ucHkvZmlybWFkaWdpdGFsL29zY3AwSQYIKwYBBQUHMAKGPWh0dHBzOi8vd3d3LmRvY3VtZW50YS5jb20ucHkvZmlybWFkaWdpdGFsL2Rlc2Nhcmdhcy9jYWRvYy5jcnQwHwYDVR0jBBgwFoAUQCasJlxij8b1AlTkjcEaJtbupbIwTwYDVR0fBEgwRjBEoEKgQIY+aHR0cHM6Ly93d3cuZG9jdW1lbnRhLmNvbS5weS9maXJtYWRpZ2l0YWwvZGVzY2FyZ2FzL2NybGRvYy5jcmwwfQYDVR0RBHYwdIEeZXN0ZWJhbi5yb3RlbGFAcmVnaW9uYWwuY29tLnB5pFIwUDEiMCAGA1UECgwZQkFOQ08gUkVHSU9OQUwgUy5BLkUuQy5BLjESMBAGA1UEDAwJQVBPREVSQURPMRYwFAYDVQQFEw1SVUM4MDAyMDk4MS04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cSFxeW7CvLKhkIS89xdql1Y/pImAXbFv7MaxF2OugtqH9RydBcfaTTqEXsF0QeCKst85GFG71qHW/bp1xS9IkNsNhLaRZrTu6F1iF3KQBLOeDMGuT5fDCU6vLhKkh5w0fNw9bwAAnFkkqD265LidoIkVsqrpP2jbrf6ePZy3tPOPoM8Tt1cYs2Tt/UfVKmhxMJix+S0I6X94o18Gwk2CbvY/mSFtJFhbxj6ucxk2AJfgtDGBiL6QwbWzS5VLxbbijRqEHrlWJK4Wpif9PAGZOpU9O1Lqv7+0d2G1WpX7G1qa5Y8GTckg2g6m055vEkK8SwO+Hq1KDEKLLR5TfXRcs2tx9JmTGM9SAf3qgR8Dm9B/WSOs3FOd4C94cZ4vNhRn1UIQD0DiM3YXm14ap+szUaSL3xjWTVmIjF5VeSwu5J0ckEa33F4YcTVKUyvSFRmSmoaKi443lQilvqKVwUYAgn330t5j+8g9xZDSiYoSCwIhFxDSLkVFXbpMRbViB3iWw50BHAeELUGWRqGyI1kJyv2clMkFB0uKYGfn/B2C57i4QsBfhh/h0rbLJie6Yx+LAMwZrig65WfuCbBldJNf00fSuyo3qvv9DnuaIqm9PJKJ952j4YaysMDAGa7hEQdkCxSNiDdBnarT2RpavA3WC5UMTUHFeChmjKw/Xg8Ujc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4bj5dMiAdoJBy5XECxK6nzK1iuh2YPYEh3k/1HkLB2A=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WS7dl9e0xNTv3NtVDvLSBySeOrvyuW/D2Go2Uw09JQ0=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9Rswb7koYtj9nzEWN/BsWsUzNEhLlsvSrIpEfFdzX2k=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yagnHTcks/YVxHnVfmEgRBpDYMU4jhB9ALv+GvXuhEc=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E9p3urEVeEFyY6IH2fAvxQg8U1LPWFRdCVR5tIW/jZQ=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E9p3urEVeEFyY6IH2fAvxQg8U1LPWFRdCVR5tIW/jZQ=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ds9lh5QNXtScPkTu2GYIEmuSbO6prD37I3XR3ucKszA=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syURRnZn4n1g7q0LzXnrm6ru7r8UIaKKBOujj5BTmLI=</DigestValue>
      </Reference>
      <Reference URI="/xl/sharedStrings.xml?ContentType=application/vnd.openxmlformats-officedocument.spreadsheetml.sharedStrings+xml">
        <DigestMethod Algorithm="http://www.w3.org/2001/04/xmlenc#sha256"/>
        <DigestValue>ZzyQZVLFXojMVcReJLfbC0bQ+Bj7a81N+NBRDeDpyU0=</DigestValue>
      </Reference>
      <Reference URI="/xl/styles.xml?ContentType=application/vnd.openxmlformats-officedocument.spreadsheetml.styles+xml">
        <DigestMethod Algorithm="http://www.w3.org/2001/04/xmlenc#sha256"/>
        <DigestValue>FGZfTaxcnF+2hwp0ggn7Gd42GUJgGdQOUCeXSsoCehg=</DigestValue>
      </Reference>
      <Reference URI="/xl/theme/theme1.xml?ContentType=application/vnd.openxmlformats-officedocument.theme+xml">
        <DigestMethod Algorithm="http://www.w3.org/2001/04/xmlenc#sha256"/>
        <DigestValue>Q1Y4CPpXAEfTWbGgm5zElx8B0pHQK4RzdZXVzDJUMDc=</DigestValue>
      </Reference>
      <Reference URI="/xl/workbook.xml?ContentType=application/vnd.openxmlformats-officedocument.spreadsheetml.sheet.main+xml">
        <DigestMethod Algorithm="http://www.w3.org/2001/04/xmlenc#sha256"/>
        <DigestValue>u2F1ULCtnjgsq65npcm9gwuOzSCf1M96dfVHcQm7wIA=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F5sUcAwXBglsZT+Kay+31XOk7e7MQUVJw09jsxXkBTw=</DigestValue>
      </Reference>
      <Reference URI="/xl/worksheets/sheet2.xml?ContentType=application/vnd.openxmlformats-officedocument.spreadsheetml.worksheet+xml">
        <DigestMethod Algorithm="http://www.w3.org/2001/04/xmlenc#sha256"/>
        <DigestValue>BzDryiUgaNdI0DKDWpEfT4vxTeBe7tLn1JKJtkmICZs=</DigestValue>
      </Reference>
      <Reference URI="/xl/worksheets/sheet3.xml?ContentType=application/vnd.openxmlformats-officedocument.spreadsheetml.worksheet+xml">
        <DigestMethod Algorithm="http://www.w3.org/2001/04/xmlenc#sha256"/>
        <DigestValue>+l44c3E+solsGsbkOa5wJYoYyfHvmcxN33v6sT/4kY8=</DigestValue>
      </Reference>
      <Reference URI="/xl/worksheets/sheet4.xml?ContentType=application/vnd.openxmlformats-officedocument.spreadsheetml.worksheet+xml">
        <DigestMethod Algorithm="http://www.w3.org/2001/04/xmlenc#sha256"/>
        <DigestValue>6f02nXyL1rlieSL750r/elu0bfCPa3O9uKXWBBZAMPc=</DigestValue>
      </Reference>
      <Reference URI="/xl/worksheets/sheet5.xml?ContentType=application/vnd.openxmlformats-officedocument.spreadsheetml.worksheet+xml">
        <DigestMethod Algorithm="http://www.w3.org/2001/04/xmlenc#sha256"/>
        <DigestValue>8NvPrGHfEgyfv9Ukhvu/twnNm8rJ5++NGADSaDwIRq4=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2022-05-13T21:52:26Z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Presentar al regulador</SignatureComments>
          <WindowsVersion>10.0</WindowsVersion>
          <OfficeVersion>16.0.13801/22</OfficeVersion>
          <ApplicationVersion>16.0.13801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2022-05-13T21:52:26Z</xd:SigningTime>
          <xd:SigningCertificate>
            <xd:Cert>
              <xd:CertDigest>
                <DigestMethod Algorithm="http://www.w3.org/2001/04/xmlenc#sha256"/>
                <DigestValue>BUU+LtowsURyBI5p0Q5SyGOwoiAslNEq5UMEScMrLPk=</DigestValue>
              </xd:CertDigest>
              <xd:IssuerSerial>
                <X509IssuerName>C=PY, O=DOCUMENTA S.A., CN=CA-DOCUMENTA S.A., SERIALNUMBER=RUC 80050172-1</X509IssuerName>
                <X509SerialNumber>23024002698142338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Creó y aprobó este documento</xd:Description>
            </xd:CommitmentTypeId>
            <xd:AllSignedDataObjects/>
            <xd:CommitmentTypeQualifiers>
              <xd:CommitmentTypeQualifier>Presentar al regulador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0SnEEH572fvjwhIBpYlkjEYwDS4eFxQs5SnI+Xd8nS8=</DigestValue>
    </Reference>
    <Reference Type="http://www.w3.org/2000/09/xmldsig#Object" URI="#idOfficeObject">
      <DigestMethod Algorithm="http://www.w3.org/2001/04/xmlenc#sha256"/>
      <DigestValue>OL2Cw2T/cn49VOlDuPDl3Bm/SXtbDbSy6m9gO2AxM+E=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Qdp4g7r8lHe1qf8EElA2ZPFpQbTv6cwQhg0TAEiQuQU=</DigestValue>
    </Reference>
  </SignedInfo>
  <SignatureValue>BGcjKWHmI5XyaqCBc5bUuwjD79uIbZ6R6UhJ/O2zitRaXx7Ia33tIPJ8FVR6GyEEEvVy230Lnzho
7ZDmHtIdnoH6BRA+ZGHaYV2/j4ojPaHiE/9dGDNrTgFGBpXUPPCq38gnHa1Jotf96RYhu70Nrhqu
mW6AktmlZLvB2QYpFeepRaLS0EiBHnR5ZavXL76UN6Hydy6B8hntH0ZFnlT52BMKazi3hC0+5SJx
IC5pA+GL6AkXp8eznFb4vIqyyGEZp6Ii7x7xmaZ44o5KT3OCQpSRaupD6hQGfiy3o3Y1jmIjb5Ts
JjEXffq2a/LnnhCfm+xAaX9OdlywPzj2BmaQMw==</SignatureValue>
  <KeyInfo>
    <X509Data>
      <X509Certificate>MIIIdzCCBl+gAwIBAgIIKvWBhyXHn9EwDQYJKoZIhvcNAQELBQAwWzEXMBUGA1UEBRMOUlVDIDgwMDUwMTcyLTExGjAYBgNVBAMTEUNBLURPQ1VNRU5UQSBTLkEuMRcwFQYDVQQKEw5ET0NVTUVOVEEgUy5BLjELMAkGA1UEBhMCUFkwHhcNMjEwODA5MTI1OTA5WhcNMjMwODA5MTMwOTA5WjCBojELMAkGA1UEBhMCUFkxGjAYBgNVBAQMEVlBTkFHSURBIElTSElLQVdBMREwDwYDVQQFEwhDSTY4MDg2MjESMBAGA1UEKgwJRlJBTkNJU0NPMRcwFQYDVQQKDA5QRVJTT05BIEZJU0lDQTERMA8GA1UECwwIRklSTUEgRjIxJDAiBgNVBAMMG0ZSQU5DSVNDTyBZQU5BR0lEQSBJU0hJS0FXQTCCASIwDQYJKoZIhvcNAQEBBQADggEPADCCAQoCggEBAMf3uWVeQs6K1h6toXjDo/gbX9X/jQN2Tog0v+ZV3I3rpl6BSBYEkZ+YszyGp+bo3OruPfZW6oPP9UiDNsS54lGR77Mtb7hDkMulk/ELBSYfiG6JwXpNZHZjkbAtuGPUy+b2d/vXrbUa9jO1D61c4oeGJvgXxIOHMxv5EeshFIbvg/akFNlVj4IJtVhZEaYMmVVEriT7UIwx9EtK0wrU+ehdt4e5XE+ArpUNvVT/Hv6eZx6AqCA+zUk14kirPdoiPe5zdGUP2Hk4mk+Idw9SmThS+Q5MQ/LG+Rv0GEiIe9sSrEDK0kLOzmiUHBklyTUkMuniXeu0xLB5cYy7ZMQ3af0CAwEAAaOCA/UwggPxMAwGA1UdEwEB/wQCMAAwDgYDVR0PAQH/BAQDAgXgMCoGA1UdJQEB/wQgMB4GCCsGAQUFBwMBBggrBgEFBQcDAgYIKwYBBQUHAwQwHQYDVR0OBBYEFBiISBTiMBLmkdIpba0C8UyrauWA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CBmAYDVR0RBIGQMIGNgSJmcmFuY2lzY28ueWFuYWdpZGFAcmVnaW9uYWwuY29tLnB5pGcwZTEhMB8GA1UECgwYQkFOQ08gUkVHSU9OQUwgUy5BLkUuQy5BMRIwEAYDVQQMDAlBUE9ERVJBRE8xFDASBgNVBAsMC1BSRVNJREVOQ0lBMRYwFAYDVQQFEw1SVUM4MDAyMDk4MS04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l4y8XFflZOVVLP3cMw6g7mFDbIV4ndDUJMDWnRFZY+GJ7DOVcuynIYAxSgTR8YiCW5EJ65AXAoO3kbhfhn4lPZADSNHYQZIpnQMb+cBBT8bA2FXv/MSXywze/X3ppz6REUMnXx+5cFB2a8xuTURJToEIq6xi65jTsCgx9FVJzLmcLpfl7CzyqEHQ3VRpvnqgH0IDclGtVd6nYmzE4LycwBdBVUFcN7mG5ZLUjVJmp5ELVp90L0GHa9i+9qffo9PTKb8nhVx369KsoWRw+zJTKb9rbvpN31u5zEPw+EBohBGQtuVHWcr8NKcybNSVb0tR0GV+Kx4bOd4fkNJ+1nxM48jOVtojpoTEx4hqtSblxg7hORCmovZ46XaylA6CjXd7j4+igCL/+HBlo2LuILZTubRgRGT3yku0idtWmfIilDwvM9JWJuttgU5TRAOcHQnxRbXSxAdfnqExfStyMRn/qL5CyJD3kBBo/tDIfkYETBQnNr//NNQEv8PUop3iOx5jJTnYPQmV3LZGzgc53mtqxlda6FC7TOLXHz9CChMTN1YyxHqViUOThHqzUm7FqI7Y6IpU+/k0wX4SBwLFwOo0r3pA/Ok0/gfNo1SdYbA/+/Buta8VJph8IKe7FkdJGSyk47GwpS1U7sHB2nD30CZX8oOG9XLUdDBHdTRZX5Ojyo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4bj5dMiAdoJBy5XECxK6nzK1iuh2YPYEh3k/1HkLB2A=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WS7dl9e0xNTv3NtVDvLSBySeOrvyuW/D2Go2Uw09JQ0=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9Rswb7koYtj9nzEWN/BsWsUzNEhLlsvSrIpEfFdzX2k=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yagnHTcks/YVxHnVfmEgRBpDYMU4jhB9ALv+GvXuhEc=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E9p3urEVeEFyY6IH2fAvxQg8U1LPWFRdCVR5tIW/jZQ=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E9p3urEVeEFyY6IH2fAvxQg8U1LPWFRdCVR5tIW/jZQ=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ds9lh5QNXtScPkTu2GYIEmuSbO6prD37I3XR3ucKszA=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syURRnZn4n1g7q0LzXnrm6ru7r8UIaKKBOujj5BTmLI=</DigestValue>
      </Reference>
      <Reference URI="/xl/sharedStrings.xml?ContentType=application/vnd.openxmlformats-officedocument.spreadsheetml.sharedStrings+xml">
        <DigestMethod Algorithm="http://www.w3.org/2001/04/xmlenc#sha256"/>
        <DigestValue>ZzyQZVLFXojMVcReJLfbC0bQ+Bj7a81N+NBRDeDpyU0=</DigestValue>
      </Reference>
      <Reference URI="/xl/styles.xml?ContentType=application/vnd.openxmlformats-officedocument.spreadsheetml.styles+xml">
        <DigestMethod Algorithm="http://www.w3.org/2001/04/xmlenc#sha256"/>
        <DigestValue>FGZfTaxcnF+2hwp0ggn7Gd42GUJgGdQOUCeXSsoCehg=</DigestValue>
      </Reference>
      <Reference URI="/xl/theme/theme1.xml?ContentType=application/vnd.openxmlformats-officedocument.theme+xml">
        <DigestMethod Algorithm="http://www.w3.org/2001/04/xmlenc#sha256"/>
        <DigestValue>Q1Y4CPpXAEfTWbGgm5zElx8B0pHQK4RzdZXVzDJUMDc=</DigestValue>
      </Reference>
      <Reference URI="/xl/workbook.xml?ContentType=application/vnd.openxmlformats-officedocument.spreadsheetml.sheet.main+xml">
        <DigestMethod Algorithm="http://www.w3.org/2001/04/xmlenc#sha256"/>
        <DigestValue>u2F1ULCtnjgsq65npcm9gwuOzSCf1M96dfVHcQm7wIA=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F5sUcAwXBglsZT+Kay+31XOk7e7MQUVJw09jsxXkBTw=</DigestValue>
      </Reference>
      <Reference URI="/xl/worksheets/sheet2.xml?ContentType=application/vnd.openxmlformats-officedocument.spreadsheetml.worksheet+xml">
        <DigestMethod Algorithm="http://www.w3.org/2001/04/xmlenc#sha256"/>
        <DigestValue>BzDryiUgaNdI0DKDWpEfT4vxTeBe7tLn1JKJtkmICZs=</DigestValue>
      </Reference>
      <Reference URI="/xl/worksheets/sheet3.xml?ContentType=application/vnd.openxmlformats-officedocument.spreadsheetml.worksheet+xml">
        <DigestMethod Algorithm="http://www.w3.org/2001/04/xmlenc#sha256"/>
        <DigestValue>+l44c3E+solsGsbkOa5wJYoYyfHvmcxN33v6sT/4kY8=</DigestValue>
      </Reference>
      <Reference URI="/xl/worksheets/sheet4.xml?ContentType=application/vnd.openxmlformats-officedocument.spreadsheetml.worksheet+xml">
        <DigestMethod Algorithm="http://www.w3.org/2001/04/xmlenc#sha256"/>
        <DigestValue>6f02nXyL1rlieSL750r/elu0bfCPa3O9uKXWBBZAMPc=</DigestValue>
      </Reference>
      <Reference URI="/xl/worksheets/sheet5.xml?ContentType=application/vnd.openxmlformats-officedocument.spreadsheetml.worksheet+xml">
        <DigestMethod Algorithm="http://www.w3.org/2001/04/xmlenc#sha256"/>
        <DigestValue>8NvPrGHfEgyfv9Ukhvu/twnNm8rJ5++NGADSaDwIRq4=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2022-05-13T21:54:11Z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Presentar al ente regulador</SignatureComments>
          <WindowsVersion>10.0</WindowsVersion>
          <OfficeVersion>16.0.13801/22</OfficeVersion>
          <ApplicationVersion>16.0.13801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2022-05-13T21:54:11Z</xd:SigningTime>
          <xd:SigningCertificate>
            <xd:Cert>
              <xd:CertDigest>
                <DigestMethod Algorithm="http://www.w3.org/2001/04/xmlenc#sha256"/>
                <DigestValue>nWy75tyE4nSzvQufq8KyFaSEhs6gg9IgsDmg7tvgBxE=</DigestValue>
              </xd:CertDigest>
              <xd:IssuerSerial>
                <X509IssuerName>C=PY, O=DOCUMENTA S.A., CN=CA-DOCUMENTA S.A., SERIALNUMBER=RUC 80050172-1</X509IssuerName>
                <X509SerialNumber>3095522736341491665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Presentar al ente regulador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WpBYMWjC0oh923lXDxp0o5ZY92GMVwAQg1bNwbeS078=</DigestValue>
    </Reference>
    <Reference Type="http://www.w3.org/2000/09/xmldsig#Object" URI="#idOfficeObject">
      <DigestMethod Algorithm="http://www.w3.org/2001/04/xmlenc#sha256"/>
      <DigestValue>d77wFU1xod8Kz13dVXJI7b+GGH9jP+x/Iin8kEsMQ1c=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t/oAh99DlxAauVwlHOUdI8HHp8a82w5R3OJ6OFzTYeo=</DigestValue>
    </Reference>
  </SignedInfo>
  <SignatureValue>MKLph0hatj7oUQ1glq65GK9ocYfXkqCII+qd/KbOqNukxoE3zqMSGUEe36FbRGQlKzHFnrPW2Eip
NrynVsLObSHCbkPoNtl/O4p0maFv24ZFHuyBEhubFusMaO85syc9mXcNbdY0Tk+MENQafj4xQsn3
ii9msrMrj//8Dac+XMIrQtYeXpqie4nEPJxcsTdmyZFhz9CJIPZCdCWyOmvjA/qavOjYDcHv0PFZ
SI3FN2Z1WzcyHDhYXu3SYG30R4zPVIQ9c//XNw1r+K76QFyARO0mO9WIDHTObPMMjaDl/NWyNURt
UVpJi0ByjJ0Q1oXVfwxE9F+QMIyJ7BvIFfHMJw==</SignatureValue>
  <KeyInfo>
    <X509Data>
      <X509Certificate>MIIIfjCCBmagAwIBAgIIXAS4e0N1iAowDQYJKoZIhvcNAQELBQAwWzEXMBUGA1UEBRMOUlVDIDgwMDUwMTcyLTExGjAYBgNVBAMTEUNBLURPQ1VNRU5UQSBTLkEuMRcwFQYDVQQKEw5ET0NVTUVOVEEgUy5BLjELMAkGA1UEBhMCUFkwHhcNMjEwODA5MTMyNTEzWhcNMjMwODA5MTMzNTEzWjCBsDELMAkGA1UEBhMCUFkxGzAZBgNVBAQMEk1FTU1FTCBERSBNQVRJQVVEQTERMA8GA1UEBRMIQ0k2MTE2MzkxGDAWBgNVBCoMD0lSRU5FIEJSVU5ISUxERTEXMBUGA1UECgwOUEVSU09OQSBGSVNJQ0ExETAPBgNVBAsMCEZJUk1BIEYyMSswKQYDVQQDDCJJUkVORSBCUlVOSElMREUgTUVNTUVMIERFIE1BVElBVURBMIIBIjANBgkqhkiG9w0BAQEFAAOCAQ8AMIIBCgKCAQEAyXIc4Vo5c+upndACxQfIaBONV5WwiAvVjyKdeUR6F0V59/+ED+hSh4MKXT4RK2ctYz1TyNs0Huh13hkmw6zDP3i/BhYETROQ9ioA6omXkXr80swotQivK1csD9A2AMWvXefExxF2Sy85WDOBMYf1R/a2I9sVJEdBvM5BZvuNyc4wLsAtxiQIcaGjpA1885Qc8MucamrVDCmkZ5hxfrL5oUZ8MQfJ0Pk0ypDyLurMwEqxdm1P89UMq+tNrIG512YWyhth2AoBj/9d5f/OTkuK35Bzsuj02PZrUszZ7EHRFNaSNmTKAwAqC2+xoB5Op6aavSrHqEjNXk0ZoqYqDfeUswIDAQABo4ID7jCCA+owDAYDVR0TAQH/BAIwADAOBgNVHQ8BAf8EBAMCBeAwKgYDVR0lAQH/BCAwHgYIKwYBBQUHAwEGCCsGAQUFBwMCBggrBgEFBQcDBDAdBgNVHQ4EFgQUtJ4exUcRQ0jh3Kh/pyNQl0NDa4Q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IGRBgNVHREEgYkwgYaBHGlyZW5lLm1lbW1lbEByZWdpb25hbC5jb20ucHmkZjBkMSEwHwYDVQQKDBhCQU5DTyBSRUdJT05BTCBTLkEuRS5DLkExEjAQBgNVBAwMCUFQT0RFUkFETzETMBEGA1UECwwKRElSRUNUT1JJTzEWMBQGA1UEBRMNUlVDODAwMjA5ODEtOD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4oikKLuNajcVjnwRXp/UcWZcCVUX2FYvjQCNP4uIgoCChH+lP9oIzc2HiKOKJotXVtSJwMeuRtVxSvpxjyPV21zxfYqiSMckpmR4B8GHwu6HsK0S4rXO8jFTtFmSL928VAYe2aRttHLZrv3IlY+xAixU/5wZXxcE4a+9sq4ZoOK926dPQyR1yMyPOOuxw/dhMd+EwYtdVj5MWBxxPU7EcwzyET+dY+9D6f8i8GLE5lkkdBd2eu436s8nOD/ME6hxBwPwaGzHHBMavH0TwLZkxSacMWWZjooYkya41NwAglbq8emIxlEqWHAgpkJ8MfCxav9GNf23ElRsIl7OiMTQ8Kwm0EU6Sr5xUmJkjgcWpyxOZDrwT7+ndpp6Tmdv2TgR4HqtDF5eAHbh4gmfkWtWWWnlExPCZfPmnknA3rym5d8Ry2mAKRZCty3sB9TVPkBJpiMBkhkCJjxAWvozEjv9DfRQluaF80grquHer8FQ7z8eikFlV978qD3JxsXOR54LJVw1UbgvaRW21NbKCzHiq6OEXtcPKiWjoUQbDNFSmZusfJiv2/1cMHy7kiRBEas6win8iMHsG12VISq1+vYnBdJbWaJ5JwHW35WM7sIF9yaBIRcEgsWdTegscEUWa4cmGJ0Kyl2u83dMLOGMJtOpuel4S4n8Qp6NKN20mq8XY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4bj5dMiAdoJBy5XECxK6nzK1iuh2YPYEh3k/1HkLB2A=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WS7dl9e0xNTv3NtVDvLSBySeOrvyuW/D2Go2Uw09JQ0=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9Rswb7koYtj9nzEWN/BsWsUzNEhLlsvSrIpEfFdzX2k=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yagnHTcks/YVxHnVfmEgRBpDYMU4jhB9ALv+GvXuhEc=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E9p3urEVeEFyY6IH2fAvxQg8U1LPWFRdCVR5tIW/jZQ=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E9p3urEVeEFyY6IH2fAvxQg8U1LPWFRdCVR5tIW/jZQ=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ds9lh5QNXtScPkTu2GYIEmuSbO6prD37I3XR3ucKszA=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syURRnZn4n1g7q0LzXnrm6ru7r8UIaKKBOujj5BTmLI=</DigestValue>
      </Reference>
      <Reference URI="/xl/sharedStrings.xml?ContentType=application/vnd.openxmlformats-officedocument.spreadsheetml.sharedStrings+xml">
        <DigestMethod Algorithm="http://www.w3.org/2001/04/xmlenc#sha256"/>
        <DigestValue>ZzyQZVLFXojMVcReJLfbC0bQ+Bj7a81N+NBRDeDpyU0=</DigestValue>
      </Reference>
      <Reference URI="/xl/styles.xml?ContentType=application/vnd.openxmlformats-officedocument.spreadsheetml.styles+xml">
        <DigestMethod Algorithm="http://www.w3.org/2001/04/xmlenc#sha256"/>
        <DigestValue>FGZfTaxcnF+2hwp0ggn7Gd42GUJgGdQOUCeXSsoCehg=</DigestValue>
      </Reference>
      <Reference URI="/xl/theme/theme1.xml?ContentType=application/vnd.openxmlformats-officedocument.theme+xml">
        <DigestMethod Algorithm="http://www.w3.org/2001/04/xmlenc#sha256"/>
        <DigestValue>Q1Y4CPpXAEfTWbGgm5zElx8B0pHQK4RzdZXVzDJUMDc=</DigestValue>
      </Reference>
      <Reference URI="/xl/workbook.xml?ContentType=application/vnd.openxmlformats-officedocument.spreadsheetml.sheet.main+xml">
        <DigestMethod Algorithm="http://www.w3.org/2001/04/xmlenc#sha256"/>
        <DigestValue>u2F1ULCtnjgsq65npcm9gwuOzSCf1M96dfVHcQm7wIA=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F5sUcAwXBglsZT+Kay+31XOk7e7MQUVJw09jsxXkBTw=</DigestValue>
      </Reference>
      <Reference URI="/xl/worksheets/sheet2.xml?ContentType=application/vnd.openxmlformats-officedocument.spreadsheetml.worksheet+xml">
        <DigestMethod Algorithm="http://www.w3.org/2001/04/xmlenc#sha256"/>
        <DigestValue>BzDryiUgaNdI0DKDWpEfT4vxTeBe7tLn1JKJtkmICZs=</DigestValue>
      </Reference>
      <Reference URI="/xl/worksheets/sheet3.xml?ContentType=application/vnd.openxmlformats-officedocument.spreadsheetml.worksheet+xml">
        <DigestMethod Algorithm="http://www.w3.org/2001/04/xmlenc#sha256"/>
        <DigestValue>+l44c3E+solsGsbkOa5wJYoYyfHvmcxN33v6sT/4kY8=</DigestValue>
      </Reference>
      <Reference URI="/xl/worksheets/sheet4.xml?ContentType=application/vnd.openxmlformats-officedocument.spreadsheetml.worksheet+xml">
        <DigestMethod Algorithm="http://www.w3.org/2001/04/xmlenc#sha256"/>
        <DigestValue>6f02nXyL1rlieSL750r/elu0bfCPa3O9uKXWBBZAMPc=</DigestValue>
      </Reference>
      <Reference URI="/xl/worksheets/sheet5.xml?ContentType=application/vnd.openxmlformats-officedocument.spreadsheetml.worksheet+xml">
        <DigestMethod Algorithm="http://www.w3.org/2001/04/xmlenc#sha256"/>
        <DigestValue>8NvPrGHfEgyfv9Ukhvu/twnNm8rJ5++NGADSaDwIRq4=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2022-05-13T21:56:01Z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Presentar al regulador</SignatureComments>
          <WindowsVersion>10.0</WindowsVersion>
          <OfficeVersion>16.0.13801/22</OfficeVersion>
          <ApplicationVersion>16.0.13801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2022-05-13T21:56:01Z</xd:SigningTime>
          <xd:SigningCertificate>
            <xd:Cert>
              <xd:CertDigest>
                <DigestMethod Algorithm="http://www.w3.org/2001/04/xmlenc#sha256"/>
                <DigestValue>ZVVXEpgiNBjKEnrpMTRs5P3gHmZd7CQa+GUEaFO1jpM=</DigestValue>
              </xd:CertDigest>
              <xd:IssuerSerial>
                <X509IssuerName>C=PY, O=DOCUMENTA S.A., CN=CA-DOCUMENTA S.A., SERIALNUMBER=RUC 80050172-1</X509IssuerName>
                <X509SerialNumber>6630627390948476938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Presentar al regulador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Balance general - Activo</vt:lpstr>
      <vt:lpstr>Balance general - Pasivo</vt:lpstr>
      <vt:lpstr>Estado de resultados</vt:lpstr>
      <vt:lpstr>Mov_Patrimonio neto</vt:lpstr>
      <vt:lpstr>Estado de flujo de efectivo</vt:lpstr>
      <vt:lpstr>'Balance general - Activo'!Área_de_impresión</vt:lpstr>
      <vt:lpstr>'Balance general - Pasivo'!Área_de_impresión</vt:lpstr>
      <vt:lpstr>'Estado de flujo de efectivo'!Área_de_impresión</vt:lpstr>
      <vt:lpstr>'Estado de resultados'!Área_de_impresión</vt:lpstr>
      <vt:lpstr>'Mov_Patrimonio neto'!Área_de_impresión</vt:lpstr>
      <vt:lpstr>'Balance general - Pasivo'!Excel_BuiltIn_Print_Area_2_1</vt:lpstr>
      <vt:lpstr>Excel_BuiltIn_Print_Area_2_1</vt:lpstr>
      <vt:lpstr>OLE_LINK2_1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Edgar Dario (LATCO - Asuncion)</dc:creator>
  <cp:lastModifiedBy>Esteban Rotela</cp:lastModifiedBy>
  <cp:lastPrinted>2022-05-13T20:52:36Z</cp:lastPrinted>
  <dcterms:created xsi:type="dcterms:W3CDTF">2013-02-15T17:58:25Z</dcterms:created>
  <dcterms:modified xsi:type="dcterms:W3CDTF">2022-05-13T21:51:58Z</dcterms:modified>
</cp:coreProperties>
</file>