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Informes Realizados en Contabilidad\Notas de Los Estados Contables\Año 2023\"/>
    </mc:Choice>
  </mc:AlternateContent>
  <xr:revisionPtr revIDLastSave="0" documentId="13_ncr:1_{F7F84043-3D1B-44CD-B8F6-04E537370AE4}" xr6:coauthVersionLast="47" xr6:coauthVersionMax="47" xr10:uidLastSave="{00000000-0000-0000-0000-000000000000}"/>
  <bookViews>
    <workbookView xWindow="-120" yWindow="-120" windowWidth="20730" windowHeight="11160" tabRatio="850" xr2:uid="{00000000-000D-0000-FFFF-FFFF00000000}"/>
  </bookViews>
  <sheets>
    <sheet name="Balance general - Activo" sheetId="5" r:id="rId1"/>
    <sheet name="Balance general - Pasivo" sheetId="9" r:id="rId2"/>
    <sheet name="Estado de resultados" sheetId="6" r:id="rId3"/>
    <sheet name="Mov_Patrimonio neto" sheetId="13" r:id="rId4"/>
    <sheet name="Estado de flujo de efectivo" sheetId="15" r:id="rId5"/>
  </sheets>
  <externalReferences>
    <externalReference r:id="rId6"/>
  </externalReferences>
  <definedNames>
    <definedName name="_xlnm._FilterDatabase" localSheetId="2" hidden="1">'Estado de resultados'!$F$10:$G$68</definedName>
    <definedName name="AJUST_AL_PATRIM">[1]Balance!$F$41</definedName>
    <definedName name="APORT_NO_CAPITAL">[1]Balance!$F$40</definedName>
    <definedName name="_xlnm.Print_Area" localSheetId="0">'Balance general - Activo'!$A$1:$G$79</definedName>
    <definedName name="_xlnm.Print_Area" localSheetId="1">'Balance general - Pasivo'!$A$1:$G$69</definedName>
    <definedName name="_xlnm.Print_Area" localSheetId="4">'Estado de flujo de efectivo'!$A$1:$F$69</definedName>
    <definedName name="_xlnm.Print_Area" localSheetId="2">'Estado de resultados'!$A$1:$F$82</definedName>
    <definedName name="_xlnm.Print_Area" localSheetId="3">'Mov_Patrimonio neto'!$A$1:$I$40</definedName>
    <definedName name="AREA_GANAN">[1]Resultados!$C$58</definedName>
    <definedName name="AREA_PERDID">[1]Resultados!$C$59</definedName>
    <definedName name="AS2DocOpenMode" hidden="1">"AS2DocumentEdit"</definedName>
    <definedName name="BU_NETO">[1]Balance!$C$51</definedName>
    <definedName name="CAP_INTEGR">[1]Balance!$F$39</definedName>
    <definedName name="CARG_DIFER">[1]Balance!$C$53</definedName>
    <definedName name="CRED_DIVERSOS">[1]Balance!$C$35</definedName>
    <definedName name="CSF_DEUD_PROD_FINAN">[1]Balance!$C$23</definedName>
    <definedName name="CSF_OTRAS_INST_FIN">[1]Balance!$C$22</definedName>
    <definedName name="CSNF_DEU_PROD_FIN">[1]Balance!$C$29</definedName>
    <definedName name="CSNF_INT_REPO">[1]Balance!$C$31</definedName>
    <definedName name="CSNF_PREST_">[1]Balance!$C$28</definedName>
    <definedName name="CSNF_PREV">[1]Balance!$C$32</definedName>
    <definedName name="CSNF_REPO">[1]Balance!$C$30</definedName>
    <definedName name="CV_DEUD_PROD_FINAN">[1]Balance!$C$41</definedName>
    <definedName name="CV_MOROSOS">[1]Balance!$C$40</definedName>
    <definedName name="CV_PREV">[1]Balance!$C$42</definedName>
    <definedName name="DA_3840580109700000737" hidden="1">'Estado de flujo de efectivo'!$B$16</definedName>
    <definedName name="DA_3840580109700000739" hidden="1">'Estado de flujo de efectivo'!$D$34</definedName>
    <definedName name="DA_3840580109700000741" hidden="1">'Estado de flujo de efectivo'!$A$29</definedName>
    <definedName name="DA_3840580109700000745" hidden="1">'Estado de flujo de efectivo'!$A$37</definedName>
    <definedName name="DA_3860640006100000189" hidden="1">'Balance general - Activo'!$E$20</definedName>
    <definedName name="DA_3860640006100000191" hidden="1">'Balance general - Activo'!$E$47</definedName>
    <definedName name="DEUD_PROD_FIN">[1]Balance!$C$14</definedName>
    <definedName name="Excel_BuiltIn_Print_Area_2_1" localSheetId="1">'Balance general - Pasivo'!$A$5:$G$67</definedName>
    <definedName name="Excel_BuiltIn_Print_Area_2_1" localSheetId="4">#REF!</definedName>
    <definedName name="Excel_BuiltIn_Print_Area_2_1">'Balance general - Activo'!$A$5:$G$74</definedName>
    <definedName name="GF_CRED_VEN">[1]Resultados!$C$11</definedName>
    <definedName name="GF_CRED_VIG_SF">[1]Resultados!$C$9</definedName>
    <definedName name="GF_CRED_VIG_SNF">[1]Resultados!$C$10</definedName>
    <definedName name="GF_RENT_VAL_PUB">[1]Resultados!$C$12</definedName>
    <definedName name="GF_VAL_ACT_PAS">[1]Resultados!$C$17</definedName>
    <definedName name="IMP_RENTA">[1]Resultados!$C$64</definedName>
    <definedName name="INV_BIEN_ADJUD">[1]Balance!$C$46</definedName>
    <definedName name="INV_OTRAS_INV">[1]Balance!$C$47</definedName>
    <definedName name="INV_PREV">[1]Balance!$C$48</definedName>
    <definedName name="OBLIG_DIV_ACREED_SOC">[1]Balance!$F$30</definedName>
    <definedName name="OBLIG_DIV_OTRAS">[1]Balance!$F$31</definedName>
    <definedName name="OD_ACREED_FISC">[1]Balance!$F$29</definedName>
    <definedName name="OGO_GAN_CRED_DIV">[1]Resultados!$C$37</definedName>
    <definedName name="OGO_REN_BIENES">[1]Resultados!$C$38</definedName>
    <definedName name="OGO_RES_OP_CAMB">[1]Resultados!$C$40</definedName>
    <definedName name="OLE_LINK2_1" localSheetId="1">'Balance general - Pasivo'!#REF!</definedName>
    <definedName name="OLE_LINK2_1" localSheetId="4">#REF!</definedName>
    <definedName name="OLE_LINK2_1">'Balance general - Activo'!$E$10</definedName>
    <definedName name="OPO_AMORT_CARG_DIF">[1]Resultados!$C$46</definedName>
    <definedName name="OPO_DEPREC">[1]Resultados!$C$45</definedName>
    <definedName name="OPO_GTOS_GEN">[1]Resultados!$C$44</definedName>
    <definedName name="OPO_OTRAS">[1]Resultados!$C$47</definedName>
    <definedName name="OPO_RET_PERS_CARG_SOC">[1]Resultados!$C$43</definedName>
    <definedName name="OPO_VAL_OTROS_ACT_PAS">[1]Resultados!$C$39</definedName>
    <definedName name="OSF_ACREED_CARG_FIN">[1]Balance!$F$14</definedName>
    <definedName name="OSF_CRED_DOC_DIF">[1]Balance!$F$12</definedName>
    <definedName name="OSF_OTRAS_INST_FINAN">[1]Balance!$F$11</definedName>
    <definedName name="OSF_PREST_ENT_FINAN">[1]Balance!$F$13</definedName>
    <definedName name="OSNF_ACREED_CARG_FINAN">[1]Balance!$F$24</definedName>
    <definedName name="OSNF_DEP_SEC_PRIV">[1]Balance!$F$22</definedName>
    <definedName name="OSNF_DEP_SEC_PUB">[1]Balance!$F$23</definedName>
    <definedName name="OSNF_REPO">[1]Balance!$F$25</definedName>
    <definedName name="PF_OBLIG_SEC_FINAN">[1]Resultados!$C$15</definedName>
    <definedName name="PF_OBLIG_SEC_NF">[1]Resultados!$C$16</definedName>
    <definedName name="PREV_CONST">[1]Resultados!$C$23</definedName>
    <definedName name="PREV_DESAF">[1]Resultados!$C$24</definedName>
    <definedName name="PREV_DISP">[1]Balance!$C$15</definedName>
    <definedName name="PROV">[1]Balance!$F$34</definedName>
    <definedName name="RE_GAN_EXTRAOR">[1]Resultados!$C$53</definedName>
    <definedName name="RE_PERD_EXTRAORD">[1]Resultados!$C$54</definedName>
    <definedName name="RESERV_LEGAL">[1]Balance!$F$42</definedName>
    <definedName name="RESUL_EJERC">[1]Balance!$F$44</definedName>
    <definedName name="RESULT_ACUMUL">[1]Balance!$F$43</definedName>
    <definedName name="RS_GANANC">[1]Resultados!$C$30</definedName>
    <definedName name="RS_PERDID">[1]Resultados!$C$31</definedName>
    <definedName name="TextRefCopyRangeCount" hidden="1">1</definedName>
    <definedName name="TOT_CTAS_CONT">[1]Balance!$C$59</definedName>
    <definedName name="TOTAL_CTAS_ORDEN">[1]Balance!$C$61</definedName>
    <definedName name="VALOR_PUB">[1]Balance!$C$18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5" l="1"/>
  <c r="D27" i="15"/>
  <c r="D37" i="15" s="1"/>
  <c r="D50" i="15" s="1"/>
  <c r="D54" i="15" s="1"/>
  <c r="F54" i="15"/>
  <c r="D35" i="15"/>
  <c r="D44" i="15"/>
  <c r="D21" i="15"/>
  <c r="E19" i="9"/>
  <c r="E29" i="9"/>
  <c r="E36" i="9"/>
  <c r="E49" i="9"/>
  <c r="G49" i="9"/>
  <c r="G36" i="9"/>
  <c r="G40" i="9" s="1"/>
  <c r="G29" i="9"/>
  <c r="G19" i="9"/>
  <c r="A7" i="9"/>
  <c r="A6" i="9"/>
  <c r="E59" i="5"/>
  <c r="E50" i="5"/>
  <c r="E40" i="5"/>
  <c r="E18" i="5"/>
  <c r="E28" i="5"/>
  <c r="G59" i="5"/>
  <c r="G50" i="5"/>
  <c r="G40" i="5"/>
  <c r="G28" i="5"/>
  <c r="G18" i="5"/>
  <c r="E65" i="5" l="1"/>
  <c r="E40" i="9"/>
  <c r="E51" i="9" s="1"/>
  <c r="G51" i="9"/>
  <c r="G65" i="5"/>
</calcChain>
</file>

<file path=xl/sharedStrings.xml><?xml version="1.0" encoding="utf-8"?>
<sst xmlns="http://schemas.openxmlformats.org/spreadsheetml/2006/main" count="249" uniqueCount="200">
  <si>
    <t>ACTIVO</t>
  </si>
  <si>
    <t>DISPONIBLE</t>
  </si>
  <si>
    <t>PASIVO</t>
  </si>
  <si>
    <t xml:space="preserve">Caja </t>
  </si>
  <si>
    <t xml:space="preserve">Otras instituciones financieras </t>
  </si>
  <si>
    <t xml:space="preserve">Depósitos </t>
  </si>
  <si>
    <t>Cheques y otros documentos para compensar</t>
  </si>
  <si>
    <t xml:space="preserve">Corresponsales créditos documentarios diferidos </t>
  </si>
  <si>
    <t>Deudores por productos financieros devengados</t>
  </si>
  <si>
    <t xml:space="preserve">Acreedores por cargos financieros devengados </t>
  </si>
  <si>
    <t xml:space="preserve">Depósitos - Sector privado </t>
  </si>
  <si>
    <t>Depósitos - Sector público</t>
  </si>
  <si>
    <t xml:space="preserve">Otras obligaciones por intermediación financiera </t>
  </si>
  <si>
    <t xml:space="preserve">Deudores por productos financieros devengados </t>
  </si>
  <si>
    <t xml:space="preserve">OBLIGACIONES DIVERSAS </t>
  </si>
  <si>
    <t xml:space="preserve">PREVISIONES </t>
  </si>
  <si>
    <t>TOTAL DEL PASIVO</t>
  </si>
  <si>
    <t xml:space="preserve">Bienes adquiridos en recuperación de créditos </t>
  </si>
  <si>
    <t>TOTAL DEL ACTIVO</t>
  </si>
  <si>
    <t>CUENTAS DE CONTINGENCIA Y DE ORDEN</t>
  </si>
  <si>
    <t xml:space="preserve">GANANCIAS FINANCIERAS </t>
  </si>
  <si>
    <t xml:space="preserve">  Por créditos vigentes - Sector financiero </t>
  </si>
  <si>
    <t xml:space="preserve">  Por créditos vigentes - Sector no financiero </t>
  </si>
  <si>
    <t xml:space="preserve">  Por créditos vencidos</t>
  </si>
  <si>
    <t xml:space="preserve">PERDIDAS FINANCIERAS </t>
  </si>
  <si>
    <t xml:space="preserve">  Por obligaciones - Sector financiero</t>
  </si>
  <si>
    <t xml:space="preserve">  Por obligaciones - Sector no financiero</t>
  </si>
  <si>
    <t>RESULTADO POR SERVICIOS</t>
  </si>
  <si>
    <t xml:space="preserve">  Ganancias por servicios</t>
  </si>
  <si>
    <t xml:space="preserve">  Pérdidas por servicios </t>
  </si>
  <si>
    <t xml:space="preserve">OTRAS GANANCIAS OPERATIVAS </t>
  </si>
  <si>
    <t>OTRAS PÉRDIDAS OPERATIVAS</t>
  </si>
  <si>
    <t xml:space="preserve">  Gastos generales </t>
  </si>
  <si>
    <t xml:space="preserve">  Amortización de cargos diferidos </t>
  </si>
  <si>
    <t xml:space="preserve">RESULTADOS EXTRAORDINARIOS </t>
  </si>
  <si>
    <t xml:space="preserve">  Pérdidas extraordinarias </t>
  </si>
  <si>
    <t>Ganancias</t>
  </si>
  <si>
    <t>Pérdidas</t>
  </si>
  <si>
    <t>Total</t>
  </si>
  <si>
    <t>(Expresado en Guaraníes)</t>
  </si>
  <si>
    <t xml:space="preserve">OBLIGACIONES POR INTERMEDIACIÓN </t>
  </si>
  <si>
    <t>RESULTADO BRUTO - GANANCIA</t>
  </si>
  <si>
    <t>Transferencia de utilidades del ejercicio anterior</t>
  </si>
  <si>
    <t>Concepto</t>
  </si>
  <si>
    <t>Ajustes al patrimonio</t>
  </si>
  <si>
    <t xml:space="preserve">  Depreciaciones de bienes de uso</t>
  </si>
  <si>
    <t xml:space="preserve">  Ganancias extraordinarias</t>
  </si>
  <si>
    <t>AJUSTES DE RESULTADOS DE EJERCICIOS ANTERIORES</t>
  </si>
  <si>
    <t>RESULTADO FINANCIERO ANTES DE PREVISIONES - GANANCIA</t>
  </si>
  <si>
    <t>RESULTADO FINANCIERO DESPUÉS DE PREVISIONES - GANANCIA</t>
  </si>
  <si>
    <t>Nota</t>
  </si>
  <si>
    <t>Banco Central del Paraguay</t>
  </si>
  <si>
    <t>Previsiones</t>
  </si>
  <si>
    <t>c.3</t>
  </si>
  <si>
    <t>FINANCIERA SECTOR FINANCIERO</t>
  </si>
  <si>
    <t xml:space="preserve"> FINANCIERA SECTOR NO FINANCIERO</t>
  </si>
  <si>
    <t>c.17</t>
  </si>
  <si>
    <t>FINANCIERA</t>
  </si>
  <si>
    <t>c.7</t>
  </si>
  <si>
    <t>INVERSIONES</t>
  </si>
  <si>
    <t>c.8</t>
  </si>
  <si>
    <t>BIENES DE USO</t>
  </si>
  <si>
    <t>c.9</t>
  </si>
  <si>
    <t>CARGOS DIFERIDOS</t>
  </si>
  <si>
    <t>FINANCIERA – SECTOR FINANCIERO</t>
  </si>
  <si>
    <t>FINANCIERA – SECTOR NO  FINANCIERO</t>
  </si>
  <si>
    <t>E</t>
  </si>
  <si>
    <t>Total de cuentas de orden</t>
  </si>
  <si>
    <t>Aportes no capitalizados</t>
  </si>
  <si>
    <t>f.2</t>
  </si>
  <si>
    <t xml:space="preserve">  Constitución de previsiones</t>
  </si>
  <si>
    <t xml:space="preserve">  Desafectación de previsiones</t>
  </si>
  <si>
    <t>f.4</t>
  </si>
  <si>
    <t xml:space="preserve">  Otras</t>
  </si>
  <si>
    <t>Impuesto a la renta</t>
  </si>
  <si>
    <t xml:space="preserve">CRÉDITOS DIVERSOS </t>
  </si>
  <si>
    <t>Total de cuentas de contingencia</t>
  </si>
  <si>
    <t xml:space="preserve">  Por rentas y diferencias de cotización de valores públicos</t>
  </si>
  <si>
    <t xml:space="preserve">  Retribución al personal y cargas sociales </t>
  </si>
  <si>
    <t>BANCO REGIONAL S.A.E.C.A.</t>
  </si>
  <si>
    <t>c.4</t>
  </si>
  <si>
    <t>c.6.1</t>
  </si>
  <si>
    <t>Otras instituciones financieras</t>
  </si>
  <si>
    <t>c.6.2</t>
  </si>
  <si>
    <t>Deudores por créditos documentarios diferidos</t>
  </si>
  <si>
    <t>Ganancias por valuación en suspenso</t>
  </si>
  <si>
    <t>c.6.4</t>
  </si>
  <si>
    <t>Sector público</t>
  </si>
  <si>
    <t>c.6.3</t>
  </si>
  <si>
    <t>Títulos privados</t>
  </si>
  <si>
    <t>Otras inversiones</t>
  </si>
  <si>
    <t>Rentas sobre inversiones en el sector privado</t>
  </si>
  <si>
    <t>Capital</t>
  </si>
  <si>
    <t>Acciones ordinarias</t>
  </si>
  <si>
    <t>Acciones preferidas</t>
  </si>
  <si>
    <t>c.10</t>
  </si>
  <si>
    <t xml:space="preserve">  Otras ganancias diversas</t>
  </si>
  <si>
    <t>VALORES PÚBLICOS Y PRIVADOS</t>
  </si>
  <si>
    <t xml:space="preserve">CRÉDITOS VIGENTES POR INTERMEDIACIÓN </t>
  </si>
  <si>
    <t>CRÉDITOS VENCIDOS POR INTERMEDIACIÓN</t>
  </si>
  <si>
    <t>Préstamos directos de entidades financieras</t>
  </si>
  <si>
    <t>Reserva legal</t>
  </si>
  <si>
    <t xml:space="preserve">  Ganancias por operaciones de cambio y arbitraje - neto</t>
  </si>
  <si>
    <t>Las notas A a G que se acompañan forman parte integrante de estos estados financieros</t>
  </si>
  <si>
    <t>d.3</t>
  </si>
  <si>
    <t>Resultados acumulados</t>
  </si>
  <si>
    <t>Mas (menos):</t>
  </si>
  <si>
    <t>Obligaciones debentures y bonos emitidos en circulación</t>
  </si>
  <si>
    <t>Acreedores sociales</t>
  </si>
  <si>
    <t xml:space="preserve">Dividendos a pagar </t>
  </si>
  <si>
    <t xml:space="preserve">Otras obligaciones diversas </t>
  </si>
  <si>
    <t>c.14, c.15.2b)</t>
  </si>
  <si>
    <t>RESULTADO DEL EJERCICIO ANTES DE IMPUESTO A LA RENTA - GANANCIA</t>
  </si>
  <si>
    <t>PATRIMONIO</t>
  </si>
  <si>
    <t>TOTAL DEL PATRIMONIO</t>
  </si>
  <si>
    <t>TOTAL DEL PASIVO Y PATRIMONIO</t>
  </si>
  <si>
    <t>FLUJO DE EFECTIVO DE ACTIVIDADES OPERATIVAS</t>
  </si>
  <si>
    <t>MAS EGRESOS QUE NO IMPLICAN APLICACIONES DE EFECTIVO</t>
  </si>
  <si>
    <t>Depreciación de bienes de uso del período</t>
  </si>
  <si>
    <t>Amortización de cargos diferidos del período</t>
  </si>
  <si>
    <t>Constitución de previsiones</t>
  </si>
  <si>
    <t>Provisión de impuesto a la renta</t>
  </si>
  <si>
    <t>Cargos financieros devengados no pagados</t>
  </si>
  <si>
    <t>Valor residual de bienes de uso dados de baja</t>
  </si>
  <si>
    <t>MENOS INGRESOS QUE NO IMPLICAN INGRESOS DE EFECTIVO</t>
  </si>
  <si>
    <t>Efecto de la valuación de cuentas en moneda extranjera</t>
  </si>
  <si>
    <t>Desafectación de previsiones</t>
  </si>
  <si>
    <t>Productos financieros devengados no cobrados</t>
  </si>
  <si>
    <t>Impuesto a la renta pagado</t>
  </si>
  <si>
    <t>FLUJO DE EFECTIVO DE ACTIVIDADES DE INVERSIÓN</t>
  </si>
  <si>
    <t>Adquisición  de bienes de uso</t>
  </si>
  <si>
    <t>Flujo neto de efectivo aplicado a las actividades de inversión</t>
  </si>
  <si>
    <t>FLUJO DE EFECTIVO DE ACTIVIDADES DE FINANCIACIÓN</t>
  </si>
  <si>
    <t>Dividendos pagados en efectivo</t>
  </si>
  <si>
    <t>Flujo neto de efectivo generado por (aplicado a) las actividades de financiación</t>
  </si>
  <si>
    <t>Efectivo y equivalentes de efectivo al inicio del periodo</t>
  </si>
  <si>
    <t>Efectivo y equivalentes de efectivo al final del periodo</t>
  </si>
  <si>
    <t>c.15.1 b)</t>
  </si>
  <si>
    <t>Créditos utilizados en cuentas corrientes</t>
  </si>
  <si>
    <t>Aumento / (Disminución) neta de provisiones</t>
  </si>
  <si>
    <t>Préstamos - Sector no financiero</t>
  </si>
  <si>
    <t>c.11</t>
  </si>
  <si>
    <t>Préstamos - Sector Privado</t>
  </si>
  <si>
    <t>Medidas Transitorias Emitidas por el B.C.P. - Año 2019</t>
  </si>
  <si>
    <t>b.5</t>
  </si>
  <si>
    <t>c.12 e)</t>
  </si>
  <si>
    <t xml:space="preserve">  Por valuación de activos y pasivos financieros en moneda extranjera - Neto </t>
  </si>
  <si>
    <t xml:space="preserve">  Por valuación de otros pasivos y activos en moneda extranjera - Neto  </t>
  </si>
  <si>
    <t xml:space="preserve">Operaciones a liquidar </t>
  </si>
  <si>
    <t xml:space="preserve">Acreedores por cargos financieros devengados  </t>
  </si>
  <si>
    <t xml:space="preserve">Previsiones  </t>
  </si>
  <si>
    <t xml:space="preserve">Ganancias por valuación en suspenso </t>
  </si>
  <si>
    <t xml:space="preserve">Deudores por productos financieros devengados   </t>
  </si>
  <si>
    <t xml:space="preserve">Previsiones   </t>
  </si>
  <si>
    <t xml:space="preserve">Previsiones     </t>
  </si>
  <si>
    <t xml:space="preserve">Deudores por productos financieros devengados    </t>
  </si>
  <si>
    <t>Saldos al 31 de diciembre de 2021</t>
  </si>
  <si>
    <t>GANANCIA DEL EJERCICIO</t>
  </si>
  <si>
    <t>Derechos fiduciarios</t>
  </si>
  <si>
    <t>Ganancias por valuacion a realizar</t>
  </si>
  <si>
    <t>Operaciones pendientes por compensaciones ATM</t>
  </si>
  <si>
    <t xml:space="preserve">Acreedores fiscales </t>
  </si>
  <si>
    <t>PROVISIONES Y PREVISIONES</t>
  </si>
  <si>
    <t>Constitución de reserva legal</t>
  </si>
  <si>
    <t>(Aumento) / Disminución neta de préstamos</t>
  </si>
  <si>
    <t>(Aumento) / Disminución neta de créditos diversos</t>
  </si>
  <si>
    <t>(Aumento) / Disminución neta de inversiones</t>
  </si>
  <si>
    <t>(Aumento) / Disminución de cargos diferidos</t>
  </si>
  <si>
    <t>Flujo neto de efectivo (utilizado) / generado por las actividades operativas</t>
  </si>
  <si>
    <t>(Disminución) / aumento neto de efectivo</t>
  </si>
  <si>
    <t>Aumento / (Disminución) neta de obligaciones diversas</t>
  </si>
  <si>
    <t>Aumento / (Disminución) neta de obligaciones por intermediación financiera</t>
  </si>
  <si>
    <t>Disminución de valores públicos</t>
  </si>
  <si>
    <t>Capitalización de dividendos proveniente de participación en otras sociedades</t>
  </si>
  <si>
    <t>Operaciones a Liquidar</t>
  </si>
  <si>
    <t>Saldos al 31 de diciembre de 2022</t>
  </si>
  <si>
    <t>Constitución de Reserva Legal</t>
  </si>
  <si>
    <t>Resultado del ejercicio - Pérdida</t>
  </si>
  <si>
    <t>RESULTADO OPERATIVO NETO - (PÉRDIDA) GANANCIA</t>
  </si>
  <si>
    <t>RESULTADO DEL EJERCICIO - (PÉRDIDA) GANANCIA</t>
  </si>
  <si>
    <t>ESTADO DE SITUACIÓN PATRIMONIAL AL 31 DE MARZO DE 2023</t>
  </si>
  <si>
    <t>Presentado en forma comparativa con el ejercicio finalizado al 31 de diciembre de 2022</t>
  </si>
  <si>
    <t>Presentado en forma comparativa con el periodo de tres meses al 31 de marzo de 2022</t>
  </si>
  <si>
    <t>ESTADO DE RESULTADOS CORRESPONDIENTE AL PERIODO DE TRES MESES AL 31 DE MARZO DE 2023</t>
  </si>
  <si>
    <t>Utilidad del período</t>
  </si>
  <si>
    <t>Resultado del ejercicio - Ganancia</t>
  </si>
  <si>
    <t>Saldos al 31 de marzo de 2022</t>
  </si>
  <si>
    <t>Saldos al 31 de marzo de 2023</t>
  </si>
  <si>
    <t>ESTADO DE EVOLUCIÓN DEL PATRIMONIO CORRESPONDIENTE AL PERIODO DE TRES MESES AL 31 DE MARZO DE 2023</t>
  </si>
  <si>
    <t>ESTADO DE FLUJOS DE EFECTIVO CORRESPONDIENTE AL PERIODO DE TRES MESES AL 31 DE MARZO DE 2023</t>
  </si>
  <si>
    <t xml:space="preserve">   Esteban A. Rotela Maciel                       Leonardo Petta                   Laura Silvia Borsato              Diego Duarte</t>
  </si>
  <si>
    <t xml:space="preserve">  Esteban A. Rotela Maciel                      Leonardo Petta                      Laura Silvia Borsato           Diego Duarte</t>
  </si>
  <si>
    <t xml:space="preserve">      Contador General                                Síndico Titular                       Gerente General             Presidente Ejecutivo</t>
  </si>
  <si>
    <t xml:space="preserve">     Contador General                              Síndico Titular                           Gerente General         Presidente Ejecutivo</t>
  </si>
  <si>
    <t xml:space="preserve"> Esteban A. Rotela Maciel                                 Leonardo Petta                        Laura Silvia Borsato                    Diego Duarte</t>
  </si>
  <si>
    <t xml:space="preserve">    Contador General                                          Síndico Titular                           Gerente General                     Presidente Ejecutivo</t>
  </si>
  <si>
    <t xml:space="preserve">                                                             Esteban A. Rotela Maciel                                                    Leonardo Petta                                                     Laura Silvia Borsato                                              Diego Duarte</t>
  </si>
  <si>
    <t xml:space="preserve">                                                                   Contador General                                                          Síndico Titular                                                          Gerente General                                              Presidente Ejecutivo</t>
  </si>
  <si>
    <t xml:space="preserve">                 Esteban A. Rotela Maciel                                   Leonardo Petta                       Laura Silvia Borsato                     Diego Duarte</t>
  </si>
  <si>
    <t xml:space="preserve">              Contador General                                           Síndico Titular                           Gerente General                    Presidente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</si>
</sst>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3" formatCode="_(* #,##0.00_);_(* \(#,##0.00\);_(* &quot;-&quot;??_);_(@_)"/>
    <numFmt numFmtId="164" formatCode="_(* #,##0.00_);_(* \(#,##0.00\);_(* \-??_);_(@_)"/>
    <numFmt numFmtId="165" formatCode="_ * #,##0_ ;_ * \-#,##0_ ;_ * \-??_ ;_ @_ "/>
    <numFmt numFmtId="166" formatCode="#,##0;\(#,##0\)"/>
    <numFmt numFmtId="167" formatCode="_(* #,##0_);_(* \(#,##0\);_(* \-??_);_(@_)"/>
    <numFmt numFmtId="168" formatCode="_-* #,##0\ &quot;Gs.&quot;_-;\-* #,##0\ &quot;Gs.&quot;_-;_-* &quot;-&quot;\ &quot;Gs.&quot;_-;_-@_-"/>
    <numFmt numFmtId="169" formatCode="_-* #,##0.00\ [$€]_-;\-* #,##0.00\ [$€]_-;_-* &quot;-&quot;??\ [$€]_-;_-@_-"/>
    <numFmt numFmtId="170" formatCode="_-* #,##0.00\ _G_s_._-;\-* #,##0.00\ _G_s_._-;_-* &quot;-&quot;??\ _G_s_._-;_-@_-"/>
    <numFmt numFmtId="171" formatCode="0%_);\(0%\)"/>
    <numFmt numFmtId="172" formatCode="_(* #,##0_);_(* \(#,##0\);_(* &quot;-&quot;??_);_(@_)"/>
    <numFmt numFmtId="173" formatCode="###,###,###,###,###,##0.00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u val="singleAccounting"/>
      <sz val="10"/>
      <name val="Times New Roman"/>
      <family val="1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16" fillId="3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1" applyNumberFormat="0" applyAlignment="0" applyProtection="0"/>
    <xf numFmtId="0" fontId="7" fillId="25" borderId="2" applyNumberFormat="0" applyAlignment="0" applyProtection="0"/>
    <xf numFmtId="0" fontId="8" fillId="0" borderId="3" applyNumberFormat="0" applyFill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6" fillId="0" borderId="0" applyFill="0" applyBorder="0" applyAlignment="0" applyProtection="0"/>
    <xf numFmtId="168" fontId="26" fillId="0" borderId="0" applyFill="0" applyBorder="0" applyAlignment="0" applyProtection="0"/>
    <xf numFmtId="164" fontId="2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1" applyNumberFormat="0" applyAlignment="0" applyProtection="0"/>
    <xf numFmtId="169" fontId="2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4" fontId="31" fillId="26" borderId="4">
      <alignment horizontal="center" vertical="center" wrapText="1"/>
    </xf>
    <xf numFmtId="0" fontId="14" fillId="0" borderId="5" applyNumberFormat="0" applyFill="0" applyAlignment="0" applyProtection="0"/>
    <xf numFmtId="0" fontId="33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64" fontId="26" fillId="0" borderId="0" applyFill="0" applyBorder="0" applyAlignment="0" applyProtection="0"/>
    <xf numFmtId="41" fontId="3" fillId="0" borderId="0" applyFill="0" applyBorder="0" applyAlignment="0" applyProtection="0"/>
    <xf numFmtId="41" fontId="3" fillId="0" borderId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64" fontId="26" fillId="0" borderId="0" applyFill="0" applyBorder="0" applyAlignment="0" applyProtection="0"/>
    <xf numFmtId="0" fontId="19" fillId="14" borderId="0" applyNumberFormat="0" applyBorder="0" applyAlignment="0" applyProtection="0"/>
    <xf numFmtId="0" fontId="39" fillId="29" borderId="0" applyNumberFormat="0" applyBorder="0" applyAlignment="0" applyProtection="0"/>
    <xf numFmtId="0" fontId="34" fillId="27" borderId="0" applyNumberFormat="0" applyBorder="0" applyAlignment="0" applyProtection="0"/>
    <xf numFmtId="0" fontId="19" fillId="14" borderId="0" applyNumberFormat="0" applyBorder="0" applyAlignment="0" applyProtection="0"/>
    <xf numFmtId="0" fontId="4" fillId="0" borderId="0"/>
    <xf numFmtId="0" fontId="26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26" fillId="0" borderId="0"/>
    <xf numFmtId="0" fontId="3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40" fillId="30" borderId="29" applyNumberFormat="0" applyFon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28" borderId="8" applyNumberFormat="0" applyFont="0" applyAlignment="0" applyProtection="0"/>
    <xf numFmtId="0" fontId="26" fillId="9" borderId="8" applyNumberFormat="0" applyAlignment="0" applyProtection="0"/>
    <xf numFmtId="0" fontId="20" fillId="24" borderId="9" applyNumberFormat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Fill="0" applyBorder="0" applyProtection="0">
      <alignment horizontal="left" vertical="top"/>
    </xf>
    <xf numFmtId="0" fontId="3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41" fillId="0" borderId="30" applyNumberFormat="0" applyFill="0" applyAlignment="0" applyProtection="0"/>
    <xf numFmtId="0" fontId="37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ill="0" applyBorder="0" applyAlignment="0" applyProtection="0"/>
    <xf numFmtId="41" fontId="3" fillId="0" borderId="0" applyFill="0" applyBorder="0" applyAlignment="0" applyProtection="0"/>
    <xf numFmtId="41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30" borderId="29" applyNumberFormat="0" applyFont="0" applyAlignment="0" applyProtection="0"/>
    <xf numFmtId="0" fontId="3" fillId="9" borderId="8" applyNumberFormat="0" applyAlignment="0" applyProtection="0"/>
    <xf numFmtId="0" fontId="3" fillId="9" borderId="8" applyNumberFormat="0" applyAlignment="0" applyProtection="0"/>
    <xf numFmtId="0" fontId="3" fillId="28" borderId="8" applyNumberFormat="0" applyFont="0" applyAlignment="0" applyProtection="0"/>
    <xf numFmtId="0" fontId="3" fillId="9" borderId="8" applyNumberFormat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1" fillId="30" borderId="2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ill="0" applyBorder="0" applyAlignment="0" applyProtection="0"/>
    <xf numFmtId="41" fontId="3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30" borderId="29" applyNumberFormat="0" applyFont="0" applyAlignment="0" applyProtection="0"/>
  </cellStyleXfs>
  <cellXfs count="139">
    <xf numFmtId="0" fontId="0" fillId="0" borderId="0" xfId="0"/>
    <xf numFmtId="165" fontId="25" fillId="0" borderId="0" xfId="53" applyNumberFormat="1" applyFont="1" applyFill="1" applyBorder="1" applyAlignment="1" applyProtection="1"/>
    <xf numFmtId="37" fontId="25" fillId="0" borderId="0" xfId="0" applyNumberFormat="1" applyFont="1"/>
    <xf numFmtId="0" fontId="25" fillId="0" borderId="0" xfId="0" applyFont="1"/>
    <xf numFmtId="165" fontId="27" fillId="0" borderId="0" xfId="53" applyNumberFormat="1" applyFont="1" applyFill="1" applyBorder="1" applyAlignment="1" applyProtection="1"/>
    <xf numFmtId="0" fontId="27" fillId="0" borderId="0" xfId="0" applyFont="1"/>
    <xf numFmtId="37" fontId="25" fillId="0" borderId="0" xfId="53" applyNumberFormat="1" applyFont="1" applyFill="1" applyBorder="1" applyAlignment="1" applyProtection="1"/>
    <xf numFmtId="0" fontId="25" fillId="0" borderId="0" xfId="83" applyFont="1"/>
    <xf numFmtId="167" fontId="25" fillId="0" borderId="0" xfId="53" applyNumberFormat="1" applyFont="1" applyFill="1" applyBorder="1" applyAlignment="1" applyProtection="1"/>
    <xf numFmtId="37" fontId="27" fillId="0" borderId="0" xfId="53" applyNumberFormat="1" applyFont="1" applyFill="1" applyBorder="1" applyAlignment="1" applyProtection="1"/>
    <xf numFmtId="0" fontId="27" fillId="0" borderId="0" xfId="83" applyFont="1"/>
    <xf numFmtId="165" fontId="25" fillId="0" borderId="0" xfId="83" applyNumberFormat="1" applyFont="1"/>
    <xf numFmtId="0" fontId="25" fillId="0" borderId="0" xfId="0" applyFont="1" applyAlignment="1">
      <alignment horizontal="justify"/>
    </xf>
    <xf numFmtId="0" fontId="27" fillId="0" borderId="0" xfId="0" applyFont="1" applyAlignment="1">
      <alignment vertical="center"/>
    </xf>
    <xf numFmtId="0" fontId="25" fillId="0" borderId="0" xfId="83" applyFont="1" applyAlignment="1">
      <alignment horizontal="left" indent="1"/>
    </xf>
    <xf numFmtId="0" fontId="25" fillId="0" borderId="0" xfId="0" applyFont="1" applyAlignment="1">
      <alignment horizontal="left" indent="1"/>
    </xf>
    <xf numFmtId="37" fontId="27" fillId="0" borderId="0" xfId="0" applyNumberFormat="1" applyFont="1"/>
    <xf numFmtId="167" fontId="25" fillId="0" borderId="0" xfId="53" applyNumberFormat="1" applyFont="1" applyFill="1"/>
    <xf numFmtId="167" fontId="25" fillId="0" borderId="0" xfId="53" applyNumberFormat="1" applyFont="1" applyFill="1" applyBorder="1"/>
    <xf numFmtId="167" fontId="27" fillId="0" borderId="11" xfId="53" applyNumberFormat="1" applyFont="1" applyFill="1" applyBorder="1" applyAlignment="1" applyProtection="1"/>
    <xf numFmtId="167" fontId="27" fillId="0" borderId="12" xfId="53" applyNumberFormat="1" applyFont="1" applyFill="1" applyBorder="1" applyAlignment="1" applyProtection="1"/>
    <xf numFmtId="167" fontId="27" fillId="0" borderId="0" xfId="53" applyNumberFormat="1" applyFont="1" applyFill="1"/>
    <xf numFmtId="167" fontId="27" fillId="0" borderId="12" xfId="53" applyNumberFormat="1" applyFont="1" applyFill="1" applyBorder="1"/>
    <xf numFmtId="167" fontId="27" fillId="0" borderId="13" xfId="53" applyNumberFormat="1" applyFont="1" applyFill="1" applyBorder="1" applyAlignment="1">
      <alignment vertical="center"/>
    </xf>
    <xf numFmtId="0" fontId="25" fillId="0" borderId="0" xfId="0" applyFont="1" applyAlignment="1">
      <alignment vertical="center" wrapText="1"/>
    </xf>
    <xf numFmtId="167" fontId="0" fillId="0" borderId="0" xfId="53" applyNumberFormat="1" applyFont="1" applyFill="1"/>
    <xf numFmtId="3" fontId="27" fillId="0" borderId="0" xfId="69" applyNumberFormat="1" applyFont="1"/>
    <xf numFmtId="165" fontId="32" fillId="0" borderId="0" xfId="53" applyNumberFormat="1" applyFont="1" applyFill="1" applyBorder="1" applyAlignment="1" applyProtection="1"/>
    <xf numFmtId="165" fontId="27" fillId="0" borderId="14" xfId="53" applyNumberFormat="1" applyFont="1" applyFill="1" applyBorder="1" applyAlignment="1" applyProtection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7" fontId="25" fillId="0" borderId="18" xfId="53" applyNumberFormat="1" applyFont="1" applyFill="1" applyBorder="1" applyAlignment="1">
      <alignment horizontal="left" vertical="center"/>
    </xf>
    <xf numFmtId="167" fontId="25" fillId="0" borderId="18" xfId="53" applyNumberFormat="1" applyFont="1" applyFill="1" applyBorder="1"/>
    <xf numFmtId="0" fontId="25" fillId="0" borderId="19" xfId="0" applyFont="1" applyBorder="1"/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167" fontId="25" fillId="0" borderId="17" xfId="53" applyNumberFormat="1" applyFont="1" applyFill="1" applyBorder="1"/>
    <xf numFmtId="167" fontId="25" fillId="0" borderId="14" xfId="53" applyNumberFormat="1" applyFont="1" applyFill="1" applyBorder="1"/>
    <xf numFmtId="167" fontId="25" fillId="0" borderId="20" xfId="53" applyNumberFormat="1" applyFont="1" applyFill="1" applyBorder="1"/>
    <xf numFmtId="0" fontId="25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14" fontId="27" fillId="0" borderId="12" xfId="53" applyNumberFormat="1" applyFont="1" applyFill="1" applyBorder="1" applyAlignment="1">
      <alignment horizontal="center"/>
    </xf>
    <xf numFmtId="41" fontId="25" fillId="0" borderId="21" xfId="54" applyFont="1" applyFill="1" applyBorder="1" applyAlignment="1">
      <alignment vertical="center"/>
    </xf>
    <xf numFmtId="41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165" fontId="25" fillId="0" borderId="0" xfId="53" applyNumberFormat="1" applyFont="1" applyFill="1" applyBorder="1" applyAlignment="1" applyProtection="1">
      <alignment horizontal="left"/>
    </xf>
    <xf numFmtId="0" fontId="25" fillId="0" borderId="17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165" fontId="27" fillId="0" borderId="0" xfId="53" applyNumberFormat="1" applyFont="1" applyFill="1" applyBorder="1" applyAlignment="1" applyProtection="1">
      <alignment horizontal="left"/>
    </xf>
    <xf numFmtId="167" fontId="25" fillId="0" borderId="0" xfId="53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0" fontId="28" fillId="0" borderId="14" xfId="0" applyFont="1" applyBorder="1"/>
    <xf numFmtId="0" fontId="28" fillId="0" borderId="0" xfId="0" applyFont="1"/>
    <xf numFmtId="14" fontId="27" fillId="0" borderId="14" xfId="53" applyNumberFormat="1" applyFont="1" applyFill="1" applyBorder="1" applyAlignment="1">
      <alignment horizontal="center"/>
    </xf>
    <xf numFmtId="166" fontId="27" fillId="0" borderId="0" xfId="0" applyNumberFormat="1" applyFont="1" applyAlignment="1">
      <alignment horizontal="center"/>
    </xf>
    <xf numFmtId="165" fontId="32" fillId="0" borderId="0" xfId="53" applyNumberFormat="1" applyFont="1" applyFill="1" applyBorder="1" applyAlignment="1" applyProtection="1">
      <alignment horizontal="center"/>
    </xf>
    <xf numFmtId="1" fontId="25" fillId="0" borderId="0" xfId="0" applyNumberFormat="1" applyFont="1"/>
    <xf numFmtId="0" fontId="25" fillId="0" borderId="0" xfId="83" applyFont="1" applyAlignment="1">
      <alignment horizontal="left"/>
    </xf>
    <xf numFmtId="0" fontId="27" fillId="0" borderId="0" xfId="0" applyFont="1" applyAlignment="1">
      <alignment horizontal="justify"/>
    </xf>
    <xf numFmtId="41" fontId="27" fillId="0" borderId="15" xfId="54" applyFont="1" applyFill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17" xfId="0" applyFont="1" applyBorder="1" applyAlignment="1">
      <alignment horizontal="center"/>
    </xf>
    <xf numFmtId="0" fontId="25" fillId="0" borderId="17" xfId="0" applyFont="1" applyBorder="1"/>
    <xf numFmtId="0" fontId="25" fillId="0" borderId="0" xfId="105" applyFont="1"/>
    <xf numFmtId="0" fontId="25" fillId="0" borderId="0" xfId="105" applyFont="1" applyAlignment="1">
      <alignment horizontal="center"/>
    </xf>
    <xf numFmtId="0" fontId="27" fillId="0" borderId="14" xfId="105" applyFont="1" applyBorder="1" applyAlignment="1">
      <alignment horizontal="center"/>
    </xf>
    <xf numFmtId="0" fontId="27" fillId="0" borderId="0" xfId="105" applyFont="1" applyAlignment="1">
      <alignment horizontal="center"/>
    </xf>
    <xf numFmtId="0" fontId="27" fillId="0" borderId="0" xfId="105" applyFont="1" applyAlignment="1">
      <alignment vertical="center"/>
    </xf>
    <xf numFmtId="167" fontId="25" fillId="0" borderId="0" xfId="106" applyNumberFormat="1" applyFont="1" applyFill="1" applyBorder="1" applyAlignment="1">
      <alignment horizontal="left"/>
    </xf>
    <xf numFmtId="167" fontId="27" fillId="0" borderId="12" xfId="106" applyNumberFormat="1" applyFont="1" applyFill="1" applyBorder="1" applyAlignment="1">
      <alignment vertical="center"/>
    </xf>
    <xf numFmtId="37" fontId="27" fillId="0" borderId="0" xfId="105" applyNumberFormat="1" applyFont="1" applyAlignment="1">
      <alignment vertical="center"/>
    </xf>
    <xf numFmtId="167" fontId="27" fillId="0" borderId="14" xfId="106" applyNumberFormat="1" applyFont="1" applyFill="1" applyBorder="1" applyAlignment="1">
      <alignment vertical="center"/>
    </xf>
    <xf numFmtId="167" fontId="31" fillId="0" borderId="0" xfId="106" applyNumberFormat="1" applyFont="1" applyFill="1" applyBorder="1" applyAlignment="1">
      <alignment vertical="center"/>
    </xf>
    <xf numFmtId="0" fontId="25" fillId="0" borderId="0" xfId="105" applyFont="1" applyAlignment="1">
      <alignment vertical="center"/>
    </xf>
    <xf numFmtId="0" fontId="25" fillId="0" borderId="0" xfId="105" applyFont="1" applyAlignment="1">
      <alignment horizontal="left" vertical="center"/>
    </xf>
    <xf numFmtId="14" fontId="27" fillId="0" borderId="12" xfId="106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center"/>
    </xf>
    <xf numFmtId="172" fontId="25" fillId="0" borderId="0" xfId="106" applyNumberFormat="1" applyFont="1" applyFill="1" applyBorder="1" applyAlignment="1">
      <alignment vertical="center"/>
    </xf>
    <xf numFmtId="167" fontId="27" fillId="0" borderId="13" xfId="106" applyNumberFormat="1" applyFont="1" applyFill="1" applyBorder="1" applyAlignment="1">
      <alignment vertical="center"/>
    </xf>
    <xf numFmtId="41" fontId="2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41" fontId="27" fillId="0" borderId="15" xfId="114" applyFont="1" applyFill="1" applyBorder="1" applyAlignment="1">
      <alignment vertical="center"/>
    </xf>
    <xf numFmtId="167" fontId="25" fillId="0" borderId="0" xfId="106" applyNumberFormat="1" applyFont="1" applyFill="1" applyBorder="1" applyAlignment="1">
      <alignment vertical="center"/>
    </xf>
    <xf numFmtId="37" fontId="25" fillId="0" borderId="0" xfId="105" applyNumberFormat="1" applyFont="1" applyAlignment="1">
      <alignment vertical="center"/>
    </xf>
    <xf numFmtId="167" fontId="27" fillId="0" borderId="11" xfId="106" applyNumberFormat="1" applyFont="1" applyFill="1" applyBorder="1" applyAlignment="1">
      <alignment vertical="center"/>
    </xf>
    <xf numFmtId="166" fontId="25" fillId="0" borderId="0" xfId="105" applyNumberFormat="1" applyFont="1" applyAlignment="1">
      <alignment vertical="center"/>
    </xf>
    <xf numFmtId="167" fontId="27" fillId="0" borderId="31" xfId="106" applyNumberFormat="1" applyFont="1" applyFill="1" applyBorder="1" applyAlignment="1">
      <alignment vertical="center"/>
    </xf>
    <xf numFmtId="173" fontId="42" fillId="0" borderId="0" xfId="67" applyNumberFormat="1" applyFont="1"/>
    <xf numFmtId="14" fontId="27" fillId="0" borderId="0" xfId="0" applyNumberFormat="1" applyFont="1" applyAlignment="1">
      <alignment horizontal="center"/>
    </xf>
    <xf numFmtId="37" fontId="27" fillId="0" borderId="0" xfId="105" applyNumberFormat="1" applyFont="1" applyAlignment="1">
      <alignment horizontal="left"/>
    </xf>
    <xf numFmtId="167" fontId="3" fillId="0" borderId="0" xfId="106" applyNumberFormat="1" applyFill="1" applyAlignment="1">
      <alignment vertical="center"/>
    </xf>
    <xf numFmtId="167" fontId="3" fillId="0" borderId="0" xfId="106" applyNumberFormat="1" applyFill="1"/>
    <xf numFmtId="167" fontId="0" fillId="0" borderId="0" xfId="0" applyNumberFormat="1"/>
    <xf numFmtId="173" fontId="43" fillId="0" borderId="0" xfId="67" applyNumberFormat="1" applyFont="1"/>
    <xf numFmtId="37" fontId="27" fillId="0" borderId="27" xfId="0" applyNumberFormat="1" applyFont="1" applyBorder="1"/>
    <xf numFmtId="37" fontId="27" fillId="0" borderId="27" xfId="53" applyNumberFormat="1" applyFont="1" applyFill="1" applyBorder="1" applyAlignment="1" applyProtection="1"/>
    <xf numFmtId="14" fontId="27" fillId="0" borderId="12" xfId="142" applyNumberFormat="1" applyFont="1" applyFill="1" applyBorder="1" applyAlignment="1">
      <alignment horizontal="center"/>
    </xf>
    <xf numFmtId="167" fontId="25" fillId="0" borderId="0" xfId="142" applyNumberFormat="1" applyFont="1" applyFill="1" applyBorder="1" applyAlignment="1">
      <alignment horizontal="center"/>
    </xf>
    <xf numFmtId="167" fontId="25" fillId="0" borderId="0" xfId="142" applyNumberFormat="1" applyFont="1" applyFill="1" applyBorder="1" applyAlignment="1" applyProtection="1"/>
    <xf numFmtId="167" fontId="27" fillId="0" borderId="11" xfId="142" applyNumberFormat="1" applyFont="1" applyFill="1" applyBorder="1" applyAlignment="1" applyProtection="1"/>
    <xf numFmtId="167" fontId="27" fillId="0" borderId="12" xfId="142" applyNumberFormat="1" applyFont="1" applyFill="1" applyBorder="1" applyAlignment="1" applyProtection="1"/>
    <xf numFmtId="167" fontId="25" fillId="0" borderId="0" xfId="142" applyNumberFormat="1" applyFont="1" applyFill="1" applyBorder="1"/>
    <xf numFmtId="0" fontId="25" fillId="0" borderId="18" xfId="105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167" fontId="27" fillId="0" borderId="26" xfId="142" applyNumberFormat="1" applyFont="1" applyFill="1" applyBorder="1" applyAlignment="1">
      <alignment vertical="center"/>
    </xf>
    <xf numFmtId="167" fontId="25" fillId="0" borderId="0" xfId="142" applyNumberFormat="1" applyFont="1" applyFill="1" applyBorder="1" applyAlignment="1" applyProtection="1">
      <alignment horizontal="right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38" fillId="0" borderId="0" xfId="0" applyFont="1"/>
    <xf numFmtId="0" fontId="27" fillId="0" borderId="28" xfId="124" applyFont="1" applyBorder="1" applyAlignment="1">
      <alignment vertical="center"/>
    </xf>
    <xf numFmtId="41" fontId="27" fillId="0" borderId="21" xfId="54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41" fontId="27" fillId="0" borderId="0" xfId="54" applyFont="1" applyFill="1" applyBorder="1" applyAlignment="1">
      <alignment vertical="center"/>
    </xf>
    <xf numFmtId="41" fontId="27" fillId="0" borderId="21" xfId="54" applyFont="1" applyFill="1" applyBorder="1" applyAlignment="1">
      <alignment vertical="center"/>
    </xf>
    <xf numFmtId="0" fontId="25" fillId="0" borderId="21" xfId="0" applyFont="1" applyBorder="1" applyAlignment="1">
      <alignment vertical="center"/>
    </xf>
    <xf numFmtId="41" fontId="25" fillId="0" borderId="21" xfId="54" applyFont="1" applyBorder="1" applyAlignment="1">
      <alignment vertical="center"/>
    </xf>
    <xf numFmtId="0" fontId="25" fillId="0" borderId="21" xfId="128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65" fontId="25" fillId="0" borderId="0" xfId="53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28" fillId="0" borderId="0" xfId="71" applyFont="1" applyAlignment="1">
      <alignment horizontal="center" vertical="center"/>
    </xf>
    <xf numFmtId="3" fontId="28" fillId="0" borderId="0" xfId="69" applyNumberFormat="1" applyFont="1" applyAlignment="1">
      <alignment horizontal="center" vertical="center"/>
    </xf>
    <xf numFmtId="3" fontId="29" fillId="0" borderId="0" xfId="69" applyNumberFormat="1" applyFont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25" fillId="0" borderId="0" xfId="105" applyFont="1" applyAlignment="1">
      <alignment horizontal="center" vertical="center"/>
    </xf>
  </cellXfs>
  <cellStyles count="15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Buena" xfId="41" xr:uid="{00000000-0005-0000-0000-000019000000}"/>
    <cellStyle name="Buena 2" xfId="26" xr:uid="{00000000-0005-0000-0000-00001A000000}"/>
    <cellStyle name="Calculation" xfId="27" xr:uid="{00000000-0005-0000-0000-00001B000000}"/>
    <cellStyle name="Celda de comprobación" xfId="30" xr:uid="{00000000-0005-0000-0000-00001C000000}"/>
    <cellStyle name="Celda de comprobación 2" xfId="28" xr:uid="{00000000-0005-0000-0000-00001D000000}"/>
    <cellStyle name="Celda vinculada" xfId="51" xr:uid="{00000000-0005-0000-0000-00001E000000}"/>
    <cellStyle name="Celda vinculada 2" xfId="29" xr:uid="{00000000-0005-0000-0000-00001F000000}"/>
    <cellStyle name="Check Cell 2" xfId="31" xr:uid="{00000000-0005-0000-0000-000020000000}"/>
    <cellStyle name="Comma 10" xfId="32" xr:uid="{00000000-0005-0000-0000-000021000000}"/>
    <cellStyle name="Comma 10 2" xfId="33" xr:uid="{00000000-0005-0000-0000-000022000000}"/>
    <cellStyle name="Comma 10 2 2" xfId="108" xr:uid="{83FBFD5F-F68F-4974-9449-DF5E555F198F}"/>
    <cellStyle name="Comma 10 2 2 2" xfId="145" xr:uid="{22A8379C-7002-4EF4-A949-EDA0DA723FC2}"/>
    <cellStyle name="Comma 10 3" xfId="107" xr:uid="{EAD1F3B0-9971-4B2D-AC40-ECD4CE2B8EF7}"/>
    <cellStyle name="Comma 10 3 2" xfId="144" xr:uid="{174C0763-9240-4BB9-B9DA-6F0407658878}"/>
    <cellStyle name="Comma 2" xfId="34" xr:uid="{00000000-0005-0000-0000-000023000000}"/>
    <cellStyle name="Comma 2 2" xfId="35" xr:uid="{00000000-0005-0000-0000-000024000000}"/>
    <cellStyle name="Comma 2 2 2" xfId="110" xr:uid="{0B7D00F4-749C-46BB-B601-1D18C0775FAF}"/>
    <cellStyle name="Comma 2 3" xfId="109" xr:uid="{9193B358-507D-4E37-86BF-402777C71518}"/>
    <cellStyle name="Comma_Comparativo 2004" xfId="36" xr:uid="{00000000-0005-0000-0000-000025000000}"/>
    <cellStyle name="Encabezado 4" xfId="47" xr:uid="{00000000-0005-0000-0000-000026000000}"/>
    <cellStyle name="Encabezado 4 2" xfId="37" xr:uid="{00000000-0005-0000-0000-000027000000}"/>
    <cellStyle name="Entrada" xfId="49" xr:uid="{00000000-0005-0000-0000-000028000000}"/>
    <cellStyle name="Entrada 2" xfId="38" xr:uid="{00000000-0005-0000-0000-000029000000}"/>
    <cellStyle name="Euro" xfId="39" xr:uid="{00000000-0005-0000-0000-00002A000000}"/>
    <cellStyle name="Euro 2" xfId="111" xr:uid="{F180E580-A6D7-45F6-A96E-D51C5EB5532C}"/>
    <cellStyle name="Explanatory Text" xfId="40" xr:uid="{00000000-0005-0000-0000-00002B000000}"/>
    <cellStyle name="Good 2" xfId="42" xr:uid="{00000000-0005-0000-0000-00002C000000}"/>
    <cellStyle name="Heading" xfId="43" xr:uid="{00000000-0005-0000-0000-00002D000000}"/>
    <cellStyle name="Heading 1" xfId="44" xr:uid="{00000000-0005-0000-0000-00002E000000}"/>
    <cellStyle name="Heading 2" xfId="45" xr:uid="{00000000-0005-0000-0000-00002F000000}"/>
    <cellStyle name="Heading 3" xfId="46" xr:uid="{00000000-0005-0000-0000-000030000000}"/>
    <cellStyle name="Heading 4 2" xfId="48" xr:uid="{00000000-0005-0000-0000-000031000000}"/>
    <cellStyle name="Input 2" xfId="50" xr:uid="{00000000-0005-0000-0000-000032000000}"/>
    <cellStyle name="Linked Cell 2" xfId="52" xr:uid="{00000000-0005-0000-0000-000033000000}"/>
    <cellStyle name="Millares" xfId="53" builtinId="3"/>
    <cellStyle name="Millares [0]" xfId="54" builtinId="6"/>
    <cellStyle name="Millares [0] 2" xfId="55" xr:uid="{00000000-0005-0000-0000-000036000000}"/>
    <cellStyle name="Millares [0] 2 2" xfId="114" xr:uid="{6C00584F-C304-4B8D-BD23-045948EA098C}"/>
    <cellStyle name="Millares [0] 2 2 2" xfId="147" xr:uid="{20973A5F-F316-4EBB-8D20-7550A80D9101}"/>
    <cellStyle name="Millares [0] 3" xfId="113" xr:uid="{815F5293-BBC1-43A0-A5C8-5401FB24DBA7}"/>
    <cellStyle name="Millares [0] 3 2" xfId="146" xr:uid="{177CC79C-C0B4-4202-B72A-C438472324FA}"/>
    <cellStyle name="Millares 10" xfId="142" xr:uid="{F1785DDF-B0CD-4622-BA40-FA446518F14C}"/>
    <cellStyle name="Millares 2" xfId="56" xr:uid="{00000000-0005-0000-0000-000037000000}"/>
    <cellStyle name="Millares 2 2" xfId="57" xr:uid="{00000000-0005-0000-0000-000038000000}"/>
    <cellStyle name="Millares 2 2 2" xfId="116" xr:uid="{CF664B7A-24AD-469D-B8A6-E32F683C4B3A}"/>
    <cellStyle name="Millares 2 3" xfId="115" xr:uid="{2E20CAF5-41E1-414F-9742-4722004CB21B}"/>
    <cellStyle name="Millares 3" xfId="58" xr:uid="{00000000-0005-0000-0000-000039000000}"/>
    <cellStyle name="Millares 3 2" xfId="117" xr:uid="{C3E93EAA-9273-49C7-A8CF-179B93EA100B}"/>
    <cellStyle name="Millares 3 2 2" xfId="148" xr:uid="{45977EE5-A379-4F7C-BB30-BA82C17C020C}"/>
    <cellStyle name="Millares 4" xfId="59" xr:uid="{00000000-0005-0000-0000-00003A000000}"/>
    <cellStyle name="Millares 4 2" xfId="60" xr:uid="{00000000-0005-0000-0000-00003B000000}"/>
    <cellStyle name="Millares 4 2 2" xfId="119" xr:uid="{D30D9329-5F2C-47DC-9840-BA5965AFB5AD}"/>
    <cellStyle name="Millares 4 2 2 2" xfId="150" xr:uid="{B3789A8D-9543-46EE-8A25-EB41D05C0172}"/>
    <cellStyle name="Millares 4 3" xfId="118" xr:uid="{5653ECC9-FED2-4E01-AD8C-C2A615291970}"/>
    <cellStyle name="Millares 4 3 2" xfId="149" xr:uid="{969A6BBD-13D7-4563-87FA-1E37DDB72DCF}"/>
    <cellStyle name="Millares 5" xfId="61" xr:uid="{00000000-0005-0000-0000-00003C000000}"/>
    <cellStyle name="Millares 5 2" xfId="120" xr:uid="{F86C96DD-E5D7-4E12-B9DA-46004A67CF7F}"/>
    <cellStyle name="Millares 6" xfId="62" xr:uid="{00000000-0005-0000-0000-00003D000000}"/>
    <cellStyle name="Millares 6 2" xfId="121" xr:uid="{EC34BCAE-53DF-457A-BA9B-6A41884C8719}"/>
    <cellStyle name="Millares 7" xfId="106" xr:uid="{00000000-0005-0000-0000-00003E000000}"/>
    <cellStyle name="Millares 8" xfId="112" xr:uid="{64786C5B-AA3B-4111-BEBC-A8F5DA43948B}"/>
    <cellStyle name="Millares 9" xfId="141" xr:uid="{A3C42E48-0F60-4309-B154-6E15366FC176}"/>
    <cellStyle name="Neutral" xfId="63" builtinId="28" customBuiltin="1"/>
    <cellStyle name="Neutral 2" xfId="64" xr:uid="{00000000-0005-0000-0000-000040000000}"/>
    <cellStyle name="Neutral 3" xfId="65" xr:uid="{00000000-0005-0000-0000-000041000000}"/>
    <cellStyle name="Neutral 4" xfId="66" xr:uid="{00000000-0005-0000-0000-000042000000}"/>
    <cellStyle name="Normal" xfId="0" builtinId="0"/>
    <cellStyle name="Normal 10" xfId="67" xr:uid="{00000000-0005-0000-0000-000044000000}"/>
    <cellStyle name="Normal 10 8" xfId="68" xr:uid="{00000000-0005-0000-0000-000045000000}"/>
    <cellStyle name="Normal 10 8 2" xfId="122" xr:uid="{200DF828-32FC-4FBB-9F18-C5BC99E9399B}"/>
    <cellStyle name="Normal 11" xfId="69" xr:uid="{00000000-0005-0000-0000-000046000000}"/>
    <cellStyle name="Normal 12" xfId="70" xr:uid="{00000000-0005-0000-0000-000047000000}"/>
    <cellStyle name="Normal 12 2" xfId="123" xr:uid="{347F1249-0947-49EC-94F1-EB5D403CF829}"/>
    <cellStyle name="Normal 2" xfId="71" xr:uid="{00000000-0005-0000-0000-000048000000}"/>
    <cellStyle name="Normal 2 2" xfId="72" xr:uid="{00000000-0005-0000-0000-000049000000}"/>
    <cellStyle name="Normal 2 2 2" xfId="124" xr:uid="{CF3163F8-6A0E-42E5-A4BF-E8C8216CD603}"/>
    <cellStyle name="Normal 2 3" xfId="105" xr:uid="{00000000-0005-0000-0000-00004A000000}"/>
    <cellStyle name="Normal 3" xfId="73" xr:uid="{00000000-0005-0000-0000-00004B000000}"/>
    <cellStyle name="Normal 3 2" xfId="74" xr:uid="{00000000-0005-0000-0000-00004C000000}"/>
    <cellStyle name="Normal 3 2 2" xfId="126" xr:uid="{F4FBE6BD-B183-4978-A47A-2161FD6D7392}"/>
    <cellStyle name="Normal 3 3" xfId="125" xr:uid="{8DA9D092-76DA-451E-9566-FB3964B2B428}"/>
    <cellStyle name="Normal 4" xfId="75" xr:uid="{00000000-0005-0000-0000-00004D000000}"/>
    <cellStyle name="Normal 4 2" xfId="76" xr:uid="{00000000-0005-0000-0000-00004E000000}"/>
    <cellStyle name="Normal 4 2 2" xfId="127" xr:uid="{82A83A2C-0A27-4479-8C73-7FFB678F383E}"/>
    <cellStyle name="Normal 5" xfId="77" xr:uid="{00000000-0005-0000-0000-00004F000000}"/>
    <cellStyle name="Normal 5 2" xfId="128" xr:uid="{EE0C634D-ADF5-4E22-9D3F-34B4BC2E5A0E}"/>
    <cellStyle name="Normal 6" xfId="78" xr:uid="{00000000-0005-0000-0000-000050000000}"/>
    <cellStyle name="Normal 7" xfId="79" xr:uid="{00000000-0005-0000-0000-000051000000}"/>
    <cellStyle name="Normal 7 2" xfId="129" xr:uid="{95ED70F9-52EB-4B33-B8C6-8A4FAB279F79}"/>
    <cellStyle name="Normal 8" xfId="80" xr:uid="{00000000-0005-0000-0000-000052000000}"/>
    <cellStyle name="Normal 8 2" xfId="81" xr:uid="{00000000-0005-0000-0000-000053000000}"/>
    <cellStyle name="Normal 9" xfId="82" xr:uid="{00000000-0005-0000-0000-000054000000}"/>
    <cellStyle name="Normal 9 2" xfId="130" xr:uid="{332E84B3-D4E2-460A-98C6-1BAB5A64E683}"/>
    <cellStyle name="Normal_Comparativo 2004" xfId="83" xr:uid="{00000000-0005-0000-0000-000055000000}"/>
    <cellStyle name="Notas" xfId="86" xr:uid="{00000000-0005-0000-0000-000056000000}"/>
    <cellStyle name="Notas 2" xfId="84" xr:uid="{00000000-0005-0000-0000-000057000000}"/>
    <cellStyle name="Notas 2 2" xfId="131" xr:uid="{F90C3A67-2722-432C-817D-3F5CF6187CF9}"/>
    <cellStyle name="Notas 2 2 2" xfId="151" xr:uid="{EDCBCCDA-9783-4E06-B280-68096A5DDFA7}"/>
    <cellStyle name="Notas 2 3" xfId="143" xr:uid="{66D5ECD5-E4D4-442D-B12E-CDBF7C9F52CC}"/>
    <cellStyle name="Notas 3" xfId="85" xr:uid="{00000000-0005-0000-0000-000058000000}"/>
    <cellStyle name="Notas 3 2" xfId="132" xr:uid="{8079D730-1DE6-4C9E-AB8E-231510F8B858}"/>
    <cellStyle name="Notas 4" xfId="133" xr:uid="{35F568DD-5CD7-4C9C-95D8-F65ACE730983}"/>
    <cellStyle name="Note 2" xfId="87" xr:uid="{00000000-0005-0000-0000-000059000000}"/>
    <cellStyle name="Note 2 2" xfId="134" xr:uid="{697D1F7C-57BD-418A-87B1-B3C0D794A59C}"/>
    <cellStyle name="Note 3" xfId="88" xr:uid="{00000000-0005-0000-0000-00005A000000}"/>
    <cellStyle name="Note 3 2" xfId="135" xr:uid="{2059E959-4B84-4E39-9F47-F6AA690CE217}"/>
    <cellStyle name="Output" xfId="89" xr:uid="{00000000-0005-0000-0000-00005B000000}"/>
    <cellStyle name="Percent (0)" xfId="90" xr:uid="{00000000-0005-0000-0000-00005C000000}"/>
    <cellStyle name="Percent (0) 2" xfId="91" xr:uid="{00000000-0005-0000-0000-00005D000000}"/>
    <cellStyle name="Percent (0) 2 2" xfId="137" xr:uid="{AEEF2051-332C-494A-A4A1-DF40FEE7909D}"/>
    <cellStyle name="Percent (0) 3" xfId="136" xr:uid="{2188AD0B-A53B-4385-8A6C-D2354D558418}"/>
    <cellStyle name="Porcentaje 2" xfId="92" xr:uid="{00000000-0005-0000-0000-00005E000000}"/>
    <cellStyle name="Porcentaje 2 2" xfId="138" xr:uid="{9A3BC751-10BD-4697-B1A3-11A20CEAE585}"/>
    <cellStyle name="Porcentaje 3" xfId="93" xr:uid="{00000000-0005-0000-0000-00005F000000}"/>
    <cellStyle name="Porcentual 2" xfId="94" xr:uid="{00000000-0005-0000-0000-000060000000}"/>
    <cellStyle name="Porcentual 2 2" xfId="95" xr:uid="{00000000-0005-0000-0000-000061000000}"/>
    <cellStyle name="Porcentual 2 2 2" xfId="140" xr:uid="{D10D83E0-A9E2-4F53-BE30-669A42BBFC3D}"/>
    <cellStyle name="Porcentual 2 3" xfId="139" xr:uid="{895CA68C-07D5-49DF-90F1-775F1A9189CF}"/>
    <cellStyle name="Texto de advertencia" xfId="103" xr:uid="{00000000-0005-0000-0000-000062000000}"/>
    <cellStyle name="Texto de advertencia 2" xfId="96" xr:uid="{00000000-0005-0000-0000-000063000000}"/>
    <cellStyle name="Tickmark" xfId="97" xr:uid="{00000000-0005-0000-0000-000064000000}"/>
    <cellStyle name="Title" xfId="98" xr:uid="{00000000-0005-0000-0000-000065000000}"/>
    <cellStyle name="Total" xfId="99" builtinId="25" customBuiltin="1"/>
    <cellStyle name="Total 2" xfId="100" xr:uid="{00000000-0005-0000-0000-000067000000}"/>
    <cellStyle name="Total 3" xfId="101" xr:uid="{00000000-0005-0000-0000-000068000000}"/>
    <cellStyle name="Total 4" xfId="102" xr:uid="{00000000-0005-0000-0000-000069000000}"/>
    <cellStyle name="Warning Text 2" xfId="104" xr:uid="{00000000-0005-0000-0000-00006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1758378</xdr:colOff>
      <xdr:row>3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110EEAB-24EB-42C6-90D7-FFEBD93F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701228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1047750</xdr:colOff>
      <xdr:row>0</xdr:row>
      <xdr:rowOff>57150</xdr:rowOff>
    </xdr:from>
    <xdr:to>
      <xdr:col>6</xdr:col>
      <xdr:colOff>1218080</xdr:colOff>
      <xdr:row>3</xdr:row>
      <xdr:rowOff>77881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E654DBED-0912-44F0-A25C-66024E4C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57150"/>
          <a:ext cx="1522880" cy="506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1758378</xdr:colOff>
      <xdr:row>3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203FEE-0D4F-430E-8D54-AAC47711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701228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914400</xdr:colOff>
      <xdr:row>0</xdr:row>
      <xdr:rowOff>76200</xdr:rowOff>
    </xdr:from>
    <xdr:to>
      <xdr:col>6</xdr:col>
      <xdr:colOff>1151405</xdr:colOff>
      <xdr:row>3</xdr:row>
      <xdr:rowOff>96931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1B227E84-6ED8-46F0-A3C3-5BEC0987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6200"/>
          <a:ext cx="1522880" cy="506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0</xdr:row>
      <xdr:rowOff>66675</xdr:rowOff>
    </xdr:from>
    <xdr:to>
      <xdr:col>5</xdr:col>
      <xdr:colOff>1103780</xdr:colOff>
      <xdr:row>3</xdr:row>
      <xdr:rowOff>87406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66F038F2-837A-4453-A859-DDD77354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66675"/>
          <a:ext cx="1522880" cy="506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1786953</xdr:colOff>
      <xdr:row>3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6D1D04-CFB3-4B25-9EA1-16538891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701228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104775</xdr:rowOff>
    </xdr:from>
    <xdr:to>
      <xdr:col>8</xdr:col>
      <xdr:colOff>818030</xdr:colOff>
      <xdr:row>3</xdr:row>
      <xdr:rowOff>125506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2A2389A0-EB25-499C-B9E9-B14C1487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104775"/>
          <a:ext cx="1522880" cy="506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1181100</xdr:colOff>
      <xdr:row>0</xdr:row>
      <xdr:rowOff>76200</xdr:rowOff>
    </xdr:from>
    <xdr:to>
      <xdr:col>0</xdr:col>
      <xdr:colOff>3154524</xdr:colOff>
      <xdr:row>3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A007826-96D5-4B0C-AF56-FAFD00E7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76200"/>
          <a:ext cx="1973424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0</xdr:row>
      <xdr:rowOff>104775</xdr:rowOff>
    </xdr:from>
    <xdr:to>
      <xdr:col>5</xdr:col>
      <xdr:colOff>1094255</xdr:colOff>
      <xdr:row>3</xdr:row>
      <xdr:rowOff>125506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FC8594A-DD9A-4B70-A05C-21669383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04775"/>
          <a:ext cx="1522880" cy="506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1767903</xdr:colOff>
      <xdr:row>3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ED33DB-DFCE-4107-A787-8AAFB4C8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701228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r-fs-mat-01\data2\AAClientes\Banco%20Integraci&#243;n%20S.A\Auditor&#237;a%20al%2030.06.08%20BI\Pack%20Junio%202008\2231.1%20Armado%20Estados%20Financieros%20al%2030.06.08%20Versi&#243;n%20correg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5:G75"/>
  <sheetViews>
    <sheetView showGridLines="0" tabSelected="1" view="pageBreakPreview" zoomScale="85" zoomScaleNormal="85" zoomScaleSheetLayoutView="85" workbookViewId="0">
      <selection activeCell="A5" sqref="A5:G5"/>
    </sheetView>
  </sheetViews>
  <sheetFormatPr baseColWidth="10" defaultColWidth="9.140625" defaultRowHeight="12.75" x14ac:dyDescent="0.2"/>
  <cols>
    <col min="1" max="1" width="44.85546875" style="3" customWidth="1"/>
    <col min="2" max="2" width="1.140625" style="3" customWidth="1"/>
    <col min="3" max="3" width="6" style="46" customWidth="1"/>
    <col min="4" max="4" width="1.140625" style="1" customWidth="1"/>
    <col min="5" max="5" width="18.85546875" style="17" bestFit="1" customWidth="1"/>
    <col min="6" max="6" width="1.42578125" style="2" customWidth="1"/>
    <col min="7" max="7" width="18.85546875" style="17" bestFit="1" customWidth="1"/>
    <col min="8" max="16384" width="9.140625" style="3"/>
  </cols>
  <sheetData>
    <row r="5" spans="1:7" x14ac:dyDescent="0.2">
      <c r="A5" s="122" t="s">
        <v>79</v>
      </c>
      <c r="B5" s="122"/>
      <c r="C5" s="122"/>
      <c r="D5" s="122"/>
      <c r="E5" s="122"/>
      <c r="F5" s="122"/>
      <c r="G5" s="122"/>
    </row>
    <row r="6" spans="1:7" x14ac:dyDescent="0.2">
      <c r="A6" s="122" t="s">
        <v>180</v>
      </c>
      <c r="B6" s="122"/>
      <c r="C6" s="122"/>
      <c r="D6" s="122"/>
      <c r="E6" s="122"/>
      <c r="F6" s="122"/>
      <c r="G6" s="122"/>
    </row>
    <row r="7" spans="1:7" x14ac:dyDescent="0.2">
      <c r="A7" s="123" t="s">
        <v>181</v>
      </c>
      <c r="B7" s="123"/>
      <c r="C7" s="123"/>
      <c r="D7" s="123"/>
      <c r="E7" s="123"/>
      <c r="F7" s="123"/>
      <c r="G7" s="123"/>
    </row>
    <row r="8" spans="1:7" x14ac:dyDescent="0.2">
      <c r="A8" s="123" t="s">
        <v>39</v>
      </c>
      <c r="B8" s="123"/>
      <c r="C8" s="123"/>
      <c r="D8" s="123"/>
      <c r="E8" s="123"/>
      <c r="F8" s="123"/>
      <c r="G8" s="123"/>
    </row>
    <row r="9" spans="1:7" x14ac:dyDescent="0.2">
      <c r="A9" s="108"/>
      <c r="B9" s="108"/>
      <c r="C9" s="40"/>
      <c r="D9" s="108"/>
      <c r="E9" s="50"/>
      <c r="F9" s="51"/>
      <c r="G9" s="50"/>
    </row>
    <row r="10" spans="1:7" ht="15.75" x14ac:dyDescent="0.25">
      <c r="A10" s="52" t="s">
        <v>0</v>
      </c>
      <c r="B10" s="53"/>
      <c r="C10" s="28" t="s">
        <v>50</v>
      </c>
      <c r="D10" s="4"/>
      <c r="E10" s="54">
        <v>45016</v>
      </c>
      <c r="F10" s="55"/>
      <c r="G10" s="54">
        <v>44926</v>
      </c>
    </row>
    <row r="11" spans="1:7" x14ac:dyDescent="0.2">
      <c r="A11" s="10" t="s">
        <v>1</v>
      </c>
      <c r="B11" s="10"/>
      <c r="E11" s="8"/>
      <c r="F11" s="6"/>
      <c r="G11" s="8"/>
    </row>
    <row r="12" spans="1:7" x14ac:dyDescent="0.2">
      <c r="A12" s="14" t="s">
        <v>3</v>
      </c>
      <c r="B12" s="14"/>
      <c r="E12" s="8">
        <v>227081452778</v>
      </c>
      <c r="F12" s="6"/>
      <c r="G12" s="8">
        <v>259597421492</v>
      </c>
    </row>
    <row r="13" spans="1:7" x14ac:dyDescent="0.2">
      <c r="A13" s="14" t="s">
        <v>51</v>
      </c>
      <c r="B13" s="14"/>
      <c r="C13" s="46" t="s">
        <v>53</v>
      </c>
      <c r="E13" s="8">
        <v>2098364111321</v>
      </c>
      <c r="F13" s="6"/>
      <c r="G13" s="8">
        <v>2478477273640</v>
      </c>
    </row>
    <row r="14" spans="1:7" x14ac:dyDescent="0.2">
      <c r="A14" s="14" t="s">
        <v>4</v>
      </c>
      <c r="B14" s="14"/>
      <c r="E14" s="8">
        <v>1044973513243</v>
      </c>
      <c r="F14" s="6"/>
      <c r="G14" s="8">
        <v>168569767719</v>
      </c>
    </row>
    <row r="15" spans="1:7" x14ac:dyDescent="0.2">
      <c r="A15" s="14" t="s">
        <v>6</v>
      </c>
      <c r="B15" s="14"/>
      <c r="E15" s="8">
        <v>78873883663</v>
      </c>
      <c r="F15" s="6"/>
      <c r="G15" s="8">
        <v>39056141430</v>
      </c>
    </row>
    <row r="16" spans="1:7" x14ac:dyDescent="0.2">
      <c r="A16" s="14" t="s">
        <v>8</v>
      </c>
      <c r="B16" s="14"/>
      <c r="E16" s="8">
        <v>1991461448</v>
      </c>
      <c r="G16" s="8">
        <v>1393400790</v>
      </c>
    </row>
    <row r="17" spans="1:7" x14ac:dyDescent="0.2">
      <c r="A17" s="14" t="s">
        <v>52</v>
      </c>
      <c r="B17" s="14"/>
      <c r="C17" s="46" t="s">
        <v>58</v>
      </c>
      <c r="E17" s="8">
        <v>-123992899</v>
      </c>
      <c r="F17" s="8"/>
      <c r="G17" s="8">
        <v>-10003395</v>
      </c>
    </row>
    <row r="18" spans="1:7" x14ac:dyDescent="0.2">
      <c r="A18" s="7"/>
      <c r="B18" s="7"/>
      <c r="E18" s="19">
        <f>SUM(E12:E17)</f>
        <v>3451160429554</v>
      </c>
      <c r="F18" s="9"/>
      <c r="G18" s="19">
        <f>SUM(G12:G17)</f>
        <v>2947084001676</v>
      </c>
    </row>
    <row r="19" spans="1:7" ht="9" customHeight="1" x14ac:dyDescent="0.2">
      <c r="A19" s="7"/>
      <c r="B19" s="7"/>
    </row>
    <row r="20" spans="1:7" x14ac:dyDescent="0.2">
      <c r="A20" s="10" t="s">
        <v>97</v>
      </c>
      <c r="B20" s="10"/>
      <c r="C20" s="46" t="s">
        <v>80</v>
      </c>
      <c r="E20" s="20">
        <v>1035663453099</v>
      </c>
      <c r="F20" s="9"/>
      <c r="G20" s="20">
        <v>898560933155</v>
      </c>
    </row>
    <row r="21" spans="1:7" ht="7.5" customHeight="1" x14ac:dyDescent="0.2">
      <c r="A21" s="7"/>
      <c r="B21" s="7"/>
      <c r="E21" s="8"/>
      <c r="F21" s="6"/>
      <c r="G21" s="8"/>
    </row>
    <row r="22" spans="1:7" x14ac:dyDescent="0.2">
      <c r="A22" s="10" t="s">
        <v>98</v>
      </c>
      <c r="B22" s="10"/>
    </row>
    <row r="23" spans="1:7" x14ac:dyDescent="0.2">
      <c r="A23" s="26" t="s">
        <v>54</v>
      </c>
      <c r="B23" s="26"/>
    </row>
    <row r="24" spans="1:7" x14ac:dyDescent="0.2">
      <c r="A24" s="14" t="s">
        <v>82</v>
      </c>
      <c r="B24" s="14"/>
      <c r="E24" s="8">
        <v>791333799780</v>
      </c>
      <c r="G24" s="8">
        <v>239297314174</v>
      </c>
    </row>
    <row r="25" spans="1:7" x14ac:dyDescent="0.2">
      <c r="A25" s="14" t="s">
        <v>174</v>
      </c>
      <c r="B25" s="14"/>
      <c r="E25" s="8">
        <v>105524808207</v>
      </c>
      <c r="G25" s="8"/>
    </row>
    <row r="26" spans="1:7" ht="12.75" customHeight="1" x14ac:dyDescent="0.2">
      <c r="A26" s="14" t="s">
        <v>138</v>
      </c>
      <c r="B26" s="14"/>
      <c r="E26" s="8">
        <v>323006124</v>
      </c>
      <c r="G26" s="8">
        <v>0</v>
      </c>
    </row>
    <row r="27" spans="1:7" x14ac:dyDescent="0.2">
      <c r="A27" s="14" t="s">
        <v>13</v>
      </c>
      <c r="B27" s="14"/>
      <c r="E27" s="8">
        <v>8170632171</v>
      </c>
      <c r="F27" s="6"/>
      <c r="G27" s="8">
        <v>6746233267</v>
      </c>
    </row>
    <row r="28" spans="1:7" x14ac:dyDescent="0.2">
      <c r="A28" s="7"/>
      <c r="B28" s="7"/>
      <c r="C28" s="46" t="s">
        <v>81</v>
      </c>
      <c r="E28" s="19">
        <f>SUM(E24:E27)</f>
        <v>905352246282</v>
      </c>
      <c r="F28" s="9"/>
      <c r="G28" s="19">
        <f>SUM(G24:G27)</f>
        <v>246043547441</v>
      </c>
    </row>
    <row r="29" spans="1:7" ht="5.25" customHeight="1" x14ac:dyDescent="0.2">
      <c r="A29" s="7"/>
      <c r="B29" s="7"/>
      <c r="F29" s="6"/>
    </row>
    <row r="30" spans="1:7" x14ac:dyDescent="0.2">
      <c r="A30" s="10" t="s">
        <v>98</v>
      </c>
      <c r="B30" s="10"/>
      <c r="E30" s="8"/>
      <c r="F30" s="6"/>
      <c r="G30" s="8"/>
    </row>
    <row r="31" spans="1:7" x14ac:dyDescent="0.2">
      <c r="A31" s="26" t="s">
        <v>55</v>
      </c>
      <c r="B31" s="26"/>
      <c r="E31" s="8"/>
      <c r="F31" s="6"/>
      <c r="G31" s="8"/>
    </row>
    <row r="32" spans="1:7" x14ac:dyDescent="0.2">
      <c r="A32" s="14" t="s">
        <v>142</v>
      </c>
      <c r="B32" s="14"/>
      <c r="E32" s="8">
        <v>10728546379225</v>
      </c>
      <c r="F32" s="6"/>
      <c r="G32" s="8">
        <v>11403585304065</v>
      </c>
    </row>
    <row r="33" spans="1:7" x14ac:dyDescent="0.2">
      <c r="A33" s="14" t="s">
        <v>143</v>
      </c>
      <c r="B33" s="14"/>
      <c r="E33" s="8">
        <v>186880982098</v>
      </c>
      <c r="F33" s="6"/>
      <c r="G33" s="8">
        <v>195112829230</v>
      </c>
    </row>
    <row r="34" spans="1:7" x14ac:dyDescent="0.2">
      <c r="A34" s="14" t="s">
        <v>84</v>
      </c>
      <c r="B34" s="14"/>
      <c r="E34" s="8">
        <v>188846078415</v>
      </c>
      <c r="F34" s="6"/>
      <c r="G34" s="8">
        <v>231739855314</v>
      </c>
    </row>
    <row r="35" spans="1:7" x14ac:dyDescent="0.2">
      <c r="A35" s="14" t="s">
        <v>148</v>
      </c>
      <c r="B35" s="14"/>
      <c r="E35" s="8">
        <v>56516673</v>
      </c>
      <c r="F35" s="6"/>
      <c r="G35" s="8">
        <v>25962783</v>
      </c>
    </row>
    <row r="36" spans="1:7" x14ac:dyDescent="0.2">
      <c r="A36" s="14" t="s">
        <v>87</v>
      </c>
      <c r="B36" s="14"/>
      <c r="E36" s="8">
        <v>140041242474</v>
      </c>
      <c r="F36" s="6"/>
      <c r="G36" s="8">
        <v>138418704599</v>
      </c>
    </row>
    <row r="37" spans="1:7" x14ac:dyDescent="0.2">
      <c r="A37" s="14" t="s">
        <v>85</v>
      </c>
      <c r="B37" s="14"/>
      <c r="E37" s="8">
        <v>-10321560297</v>
      </c>
      <c r="F37" s="6"/>
      <c r="G37" s="8">
        <v>-13327448759</v>
      </c>
    </row>
    <row r="38" spans="1:7" x14ac:dyDescent="0.2">
      <c r="A38" s="14" t="s">
        <v>155</v>
      </c>
      <c r="B38" s="14"/>
      <c r="E38" s="8">
        <v>189832850676</v>
      </c>
      <c r="F38" s="6"/>
      <c r="G38" s="8">
        <v>164248486024</v>
      </c>
    </row>
    <row r="39" spans="1:7" x14ac:dyDescent="0.2">
      <c r="A39" s="15" t="s">
        <v>150</v>
      </c>
      <c r="B39" s="15"/>
      <c r="C39" s="46" t="s">
        <v>58</v>
      </c>
      <c r="E39" s="8">
        <v>-402868518229</v>
      </c>
      <c r="F39" s="9"/>
      <c r="G39" s="8">
        <v>-436135923142</v>
      </c>
    </row>
    <row r="40" spans="1:7" x14ac:dyDescent="0.2">
      <c r="A40" s="7"/>
      <c r="B40" s="7"/>
      <c r="C40" s="46" t="s">
        <v>83</v>
      </c>
      <c r="E40" s="19">
        <f>SUM(E32:E39)</f>
        <v>11021013971035</v>
      </c>
      <c r="F40" s="9"/>
      <c r="G40" s="19">
        <f>SUM(G32:G39)</f>
        <v>11683667770114</v>
      </c>
    </row>
    <row r="41" spans="1:7" x14ac:dyDescent="0.2">
      <c r="A41" s="7"/>
      <c r="B41" s="7"/>
      <c r="E41" s="8"/>
      <c r="F41" s="9"/>
      <c r="G41" s="8"/>
    </row>
    <row r="42" spans="1:7" x14ac:dyDescent="0.2">
      <c r="A42" s="13" t="s">
        <v>75</v>
      </c>
      <c r="B42" s="13"/>
      <c r="C42" s="46" t="s">
        <v>86</v>
      </c>
      <c r="E42" s="20">
        <v>558969409872</v>
      </c>
      <c r="F42" s="9"/>
      <c r="G42" s="20">
        <v>549290934747</v>
      </c>
    </row>
    <row r="43" spans="1:7" ht="6.75" customHeight="1" x14ac:dyDescent="0.2">
      <c r="A43" s="7"/>
      <c r="B43" s="7"/>
      <c r="E43" s="8"/>
      <c r="F43" s="9"/>
      <c r="G43" s="8"/>
    </row>
    <row r="44" spans="1:7" x14ac:dyDescent="0.2">
      <c r="A44" s="10" t="s">
        <v>99</v>
      </c>
      <c r="B44" s="10"/>
      <c r="E44" s="8"/>
      <c r="G44" s="8"/>
    </row>
    <row r="45" spans="1:7" x14ac:dyDescent="0.2">
      <c r="A45" s="26" t="s">
        <v>57</v>
      </c>
      <c r="B45" s="26"/>
      <c r="E45" s="8"/>
      <c r="G45" s="8"/>
    </row>
    <row r="46" spans="1:7" x14ac:dyDescent="0.2">
      <c r="A46" s="14" t="s">
        <v>140</v>
      </c>
      <c r="B46" s="14"/>
      <c r="E46" s="8">
        <v>693315336726</v>
      </c>
      <c r="F46" s="6"/>
      <c r="G46" s="8">
        <v>572191987503</v>
      </c>
    </row>
    <row r="47" spans="1:7" x14ac:dyDescent="0.2">
      <c r="A47" s="14" t="s">
        <v>151</v>
      </c>
      <c r="B47" s="14"/>
      <c r="E47" s="8">
        <v>-10891689662</v>
      </c>
      <c r="F47" s="6"/>
      <c r="G47" s="8">
        <v>-14224526697</v>
      </c>
    </row>
    <row r="48" spans="1:7" x14ac:dyDescent="0.2">
      <c r="A48" s="14" t="s">
        <v>152</v>
      </c>
      <c r="B48" s="14"/>
      <c r="E48" s="8">
        <v>10560340686</v>
      </c>
      <c r="F48" s="9"/>
      <c r="G48" s="8">
        <v>9856576900</v>
      </c>
    </row>
    <row r="49" spans="1:7" x14ac:dyDescent="0.2">
      <c r="A49" s="14" t="s">
        <v>153</v>
      </c>
      <c r="B49" s="15"/>
      <c r="C49" s="46" t="s">
        <v>58</v>
      </c>
      <c r="E49" s="8">
        <v>-430276470548</v>
      </c>
      <c r="F49" s="9"/>
      <c r="G49" s="8">
        <v>-346059015432</v>
      </c>
    </row>
    <row r="50" spans="1:7" x14ac:dyDescent="0.2">
      <c r="A50" s="7"/>
      <c r="B50" s="7"/>
      <c r="C50" s="46" t="s">
        <v>88</v>
      </c>
      <c r="E50" s="19">
        <f>SUM(E46:E49)</f>
        <v>262707517202</v>
      </c>
      <c r="F50" s="9"/>
      <c r="G50" s="19">
        <f>SUM(G46:G49)</f>
        <v>221765022274</v>
      </c>
    </row>
    <row r="51" spans="1:7" x14ac:dyDescent="0.2">
      <c r="A51" s="13" t="s">
        <v>59</v>
      </c>
      <c r="B51" s="13"/>
      <c r="E51" s="8"/>
      <c r="F51" s="6"/>
      <c r="G51" s="8"/>
    </row>
    <row r="52" spans="1:7" x14ac:dyDescent="0.2">
      <c r="A52" s="14" t="s">
        <v>89</v>
      </c>
      <c r="B52" s="13"/>
      <c r="E52" s="8">
        <v>232199259885</v>
      </c>
      <c r="F52" s="6"/>
      <c r="G52" s="8">
        <v>232672831477</v>
      </c>
    </row>
    <row r="53" spans="1:7" x14ac:dyDescent="0.2">
      <c r="A53" s="14" t="s">
        <v>17</v>
      </c>
      <c r="B53" s="14"/>
      <c r="E53" s="8">
        <v>282945841169</v>
      </c>
      <c r="G53" s="8">
        <v>296997019041</v>
      </c>
    </row>
    <row r="54" spans="1:7" x14ac:dyDescent="0.2">
      <c r="A54" s="14" t="s">
        <v>90</v>
      </c>
      <c r="B54" s="14"/>
      <c r="E54" s="8">
        <v>4677036</v>
      </c>
      <c r="F54" s="9"/>
      <c r="G54" s="8">
        <v>4774855</v>
      </c>
    </row>
    <row r="55" spans="1:7" x14ac:dyDescent="0.2">
      <c r="A55" s="14" t="s">
        <v>158</v>
      </c>
      <c r="B55" s="14"/>
      <c r="E55" s="8">
        <v>180152356801</v>
      </c>
      <c r="F55" s="9"/>
      <c r="G55" s="8">
        <v>186185059959</v>
      </c>
    </row>
    <row r="56" spans="1:7" x14ac:dyDescent="0.2">
      <c r="A56" s="14" t="s">
        <v>159</v>
      </c>
      <c r="B56" s="14"/>
      <c r="E56" s="8">
        <v>-3275100440</v>
      </c>
      <c r="F56" s="9"/>
      <c r="G56" s="8">
        <v>-3912777861</v>
      </c>
    </row>
    <row r="57" spans="1:7" x14ac:dyDescent="0.2">
      <c r="A57" s="14" t="s">
        <v>91</v>
      </c>
      <c r="B57" s="14"/>
      <c r="E57" s="8">
        <v>9631290480</v>
      </c>
      <c r="F57" s="9"/>
      <c r="G57" s="8">
        <v>3220835380</v>
      </c>
    </row>
    <row r="58" spans="1:7" x14ac:dyDescent="0.2">
      <c r="A58" s="14" t="s">
        <v>154</v>
      </c>
      <c r="B58" s="15"/>
      <c r="C58" s="46" t="s">
        <v>58</v>
      </c>
      <c r="E58" s="8">
        <v>-251093468638</v>
      </c>
      <c r="F58" s="6"/>
      <c r="G58" s="8">
        <v>-250256294506</v>
      </c>
    </row>
    <row r="59" spans="1:7" x14ac:dyDescent="0.2">
      <c r="A59" s="7"/>
      <c r="B59" s="7"/>
      <c r="C59" s="46" t="s">
        <v>60</v>
      </c>
      <c r="D59" s="3"/>
      <c r="E59" s="19">
        <f>SUM(E52:E58)</f>
        <v>450564856293</v>
      </c>
      <c r="F59" s="9"/>
      <c r="G59" s="19">
        <f>SUM(G52:G58)</f>
        <v>464911448345</v>
      </c>
    </row>
    <row r="60" spans="1:7" x14ac:dyDescent="0.2">
      <c r="B60" s="13"/>
      <c r="C60" s="40"/>
      <c r="D60" s="3"/>
      <c r="E60" s="8"/>
      <c r="F60" s="9"/>
      <c r="G60" s="8"/>
    </row>
    <row r="61" spans="1:7" x14ac:dyDescent="0.2">
      <c r="A61" s="13" t="s">
        <v>61</v>
      </c>
      <c r="B61" s="7"/>
      <c r="C61" s="40" t="s">
        <v>62</v>
      </c>
      <c r="D61" s="3"/>
      <c r="E61" s="20">
        <v>95433581333</v>
      </c>
      <c r="F61" s="16"/>
      <c r="G61" s="20">
        <v>97074042171</v>
      </c>
    </row>
    <row r="62" spans="1:7" ht="6.75" customHeight="1" x14ac:dyDescent="0.2">
      <c r="A62" s="7"/>
      <c r="B62" s="7"/>
      <c r="C62" s="40"/>
      <c r="D62" s="3"/>
      <c r="E62" s="8"/>
      <c r="G62" s="8"/>
    </row>
    <row r="63" spans="1:7" ht="12.75" customHeight="1" x14ac:dyDescent="0.2">
      <c r="A63" s="13" t="s">
        <v>63</v>
      </c>
      <c r="B63" s="10"/>
      <c r="C63" s="40" t="s">
        <v>95</v>
      </c>
      <c r="D63" s="3"/>
      <c r="E63" s="20">
        <v>3579651546</v>
      </c>
      <c r="F63" s="16"/>
      <c r="G63" s="20">
        <v>4358116169</v>
      </c>
    </row>
    <row r="64" spans="1:7" ht="6.75" customHeight="1" x14ac:dyDescent="0.2">
      <c r="A64" s="7"/>
      <c r="B64" s="7"/>
      <c r="C64" s="40"/>
      <c r="D64" s="3"/>
      <c r="E64" s="8"/>
      <c r="G64" s="8"/>
    </row>
    <row r="65" spans="1:7" ht="13.5" thickBot="1" x14ac:dyDescent="0.25">
      <c r="A65" s="10" t="s">
        <v>18</v>
      </c>
      <c r="B65" s="10"/>
      <c r="C65" s="40"/>
      <c r="D65" s="3"/>
      <c r="E65" s="106">
        <f>+E63+E61+E59+E50+E42+E40+E28+E20+E18</f>
        <v>17784445116216</v>
      </c>
      <c r="F65" s="16"/>
      <c r="G65" s="106">
        <f>+G63+G61+G59+G50+G42+G40+G28+G20+G18</f>
        <v>17112755816092</v>
      </c>
    </row>
    <row r="66" spans="1:7" ht="6.75" customHeight="1" thickTop="1" x14ac:dyDescent="0.2">
      <c r="C66" s="40"/>
      <c r="D66" s="3"/>
    </row>
    <row r="67" spans="1:7" x14ac:dyDescent="0.2">
      <c r="C67" s="40"/>
      <c r="D67" s="3"/>
    </row>
    <row r="68" spans="1:7" x14ac:dyDescent="0.2">
      <c r="A68" s="121" t="s">
        <v>103</v>
      </c>
      <c r="B68" s="121"/>
      <c r="C68" s="121"/>
      <c r="D68" s="121"/>
      <c r="E68" s="121"/>
      <c r="F68" s="121"/>
      <c r="G68" s="121"/>
    </row>
    <row r="69" spans="1:7" x14ac:dyDescent="0.2">
      <c r="C69" s="40"/>
      <c r="D69" s="3"/>
      <c r="E69" s="8"/>
      <c r="F69" s="3"/>
    </row>
    <row r="70" spans="1:7" x14ac:dyDescent="0.2">
      <c r="C70" s="40"/>
      <c r="D70" s="3"/>
      <c r="E70" s="8"/>
      <c r="F70" s="3"/>
    </row>
    <row r="71" spans="1:7" x14ac:dyDescent="0.2">
      <c r="C71" s="40"/>
      <c r="D71" s="3"/>
      <c r="E71" s="8"/>
      <c r="F71" s="3"/>
    </row>
    <row r="72" spans="1:7" x14ac:dyDescent="0.2">
      <c r="C72" s="40"/>
      <c r="D72" s="3"/>
      <c r="E72" s="8"/>
      <c r="F72" s="3"/>
    </row>
    <row r="73" spans="1:7" ht="13.5" x14ac:dyDescent="0.2">
      <c r="A73" s="120"/>
      <c r="B73" s="120"/>
      <c r="C73" s="120"/>
      <c r="D73" s="120"/>
      <c r="E73" s="120"/>
      <c r="F73" s="120"/>
      <c r="G73" s="120"/>
    </row>
    <row r="74" spans="1:7" ht="13.5" x14ac:dyDescent="0.2">
      <c r="A74" s="120" t="s">
        <v>190</v>
      </c>
      <c r="B74" s="120"/>
      <c r="C74" s="120"/>
      <c r="D74" s="120"/>
      <c r="E74" s="120"/>
      <c r="F74" s="120"/>
      <c r="G74" s="120"/>
    </row>
    <row r="75" spans="1:7" ht="13.5" x14ac:dyDescent="0.2">
      <c r="A75" s="120" t="s">
        <v>192</v>
      </c>
      <c r="B75" s="120"/>
      <c r="C75" s="120"/>
      <c r="D75" s="120"/>
      <c r="E75" s="120"/>
      <c r="F75" s="120"/>
      <c r="G75" s="120"/>
    </row>
  </sheetData>
  <sheetProtection selectLockedCells="1" selectUnlockedCells="1"/>
  <mergeCells count="8">
    <mergeCell ref="A75:G75"/>
    <mergeCell ref="A74:G74"/>
    <mergeCell ref="A68:G68"/>
    <mergeCell ref="A73:G73"/>
    <mergeCell ref="A5:G5"/>
    <mergeCell ref="A6:G6"/>
    <mergeCell ref="A7:G7"/>
    <mergeCell ref="A8:G8"/>
  </mergeCells>
  <pageMargins left="1.1811023622047245" right="0.19685039370078741" top="0.59055118110236227" bottom="0.59055118110236227" header="0.39370078740157483" footer="0.39370078740157483"/>
  <pageSetup paperSize="9" scale="80" firstPageNumber="0" orientation="portrait" horizontalDpi="200" verticalDpi="200" r:id="rId1"/>
  <headerFooter alignWithMargins="0">
    <oddFooter>&amp;R&amp;"Times New Roman,Normal"&amp;12 &amp;K0000001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G67"/>
  <sheetViews>
    <sheetView showGridLines="0" view="pageBreakPreview" zoomScaleNormal="85" zoomScaleSheetLayoutView="100" workbookViewId="0"/>
  </sheetViews>
  <sheetFormatPr baseColWidth="10" defaultColWidth="9.140625" defaultRowHeight="12.75" x14ac:dyDescent="0.2"/>
  <cols>
    <col min="1" max="1" width="46" style="3" customWidth="1"/>
    <col min="2" max="2" width="1.42578125" style="3" customWidth="1"/>
    <col min="3" max="3" width="6" style="40" bestFit="1" customWidth="1"/>
    <col min="4" max="4" width="2.42578125" style="108" customWidth="1"/>
    <col min="5" max="5" width="18.140625" style="17" bestFit="1" customWidth="1"/>
    <col min="6" max="6" width="1.140625" style="17" customWidth="1"/>
    <col min="7" max="7" width="18.42578125" style="17" customWidth="1"/>
    <col min="8" max="16384" width="9.140625" style="3"/>
  </cols>
  <sheetData>
    <row r="5" spans="1:7" x14ac:dyDescent="0.2">
      <c r="A5" s="122" t="s">
        <v>79</v>
      </c>
      <c r="B5" s="122"/>
      <c r="C5" s="122"/>
      <c r="D5" s="122"/>
      <c r="E5" s="122"/>
      <c r="F5" s="122"/>
      <c r="G5" s="122"/>
    </row>
    <row r="6" spans="1:7" x14ac:dyDescent="0.2">
      <c r="A6" s="122" t="str">
        <f>+'Balance general - Activo'!A6</f>
        <v>ESTADO DE SITUACIÓN PATRIMONIAL AL 31 DE MARZO DE 2023</v>
      </c>
      <c r="B6" s="122"/>
      <c r="C6" s="122"/>
      <c r="D6" s="122"/>
      <c r="E6" s="122"/>
      <c r="F6" s="122"/>
      <c r="G6" s="122"/>
    </row>
    <row r="7" spans="1:7" x14ac:dyDescent="0.2">
      <c r="A7" s="124" t="str">
        <f>+'Balance general - Activo'!A7</f>
        <v>Presentado en forma comparativa con el ejercicio finalizado al 31 de diciembre de 2022</v>
      </c>
      <c r="B7" s="124"/>
      <c r="C7" s="124"/>
      <c r="D7" s="124"/>
      <c r="E7" s="124"/>
      <c r="F7" s="124"/>
      <c r="G7" s="124"/>
    </row>
    <row r="8" spans="1:7" x14ac:dyDescent="0.2">
      <c r="A8" s="124" t="s">
        <v>39</v>
      </c>
      <c r="B8" s="124"/>
      <c r="C8" s="124"/>
      <c r="D8" s="124"/>
      <c r="E8" s="124"/>
      <c r="F8" s="124"/>
      <c r="G8" s="124"/>
    </row>
    <row r="9" spans="1:7" x14ac:dyDescent="0.2">
      <c r="A9" s="108"/>
      <c r="B9" s="108"/>
      <c r="E9" s="50"/>
      <c r="F9" s="50"/>
      <c r="G9" s="50"/>
    </row>
    <row r="10" spans="1:7" ht="17.25" x14ac:dyDescent="0.35">
      <c r="A10" s="52" t="s">
        <v>2</v>
      </c>
      <c r="B10" s="53"/>
      <c r="C10" s="28" t="s">
        <v>50</v>
      </c>
      <c r="D10" s="56"/>
      <c r="E10" s="54">
        <v>45016</v>
      </c>
      <c r="F10" s="55"/>
      <c r="G10" s="54">
        <v>44926</v>
      </c>
    </row>
    <row r="11" spans="1:7" x14ac:dyDescent="0.2">
      <c r="A11" s="10" t="s">
        <v>40</v>
      </c>
      <c r="B11" s="10"/>
    </row>
    <row r="12" spans="1:7" x14ac:dyDescent="0.2">
      <c r="A12" s="26" t="s">
        <v>64</v>
      </c>
      <c r="B12" s="26"/>
    </row>
    <row r="13" spans="1:7" x14ac:dyDescent="0.2">
      <c r="A13" s="14" t="s">
        <v>5</v>
      </c>
      <c r="B13" s="7"/>
      <c r="C13" s="40" t="s">
        <v>137</v>
      </c>
      <c r="E13" s="8">
        <v>595833431163</v>
      </c>
      <c r="G13" s="8">
        <v>557420209253</v>
      </c>
    </row>
    <row r="14" spans="1:7" x14ac:dyDescent="0.2">
      <c r="A14" s="14" t="s">
        <v>7</v>
      </c>
      <c r="B14" s="7"/>
      <c r="E14" s="8">
        <v>186744852283</v>
      </c>
      <c r="G14" s="8">
        <v>231739855314</v>
      </c>
    </row>
    <row r="15" spans="1:7" x14ac:dyDescent="0.2">
      <c r="A15" s="14" t="s">
        <v>100</v>
      </c>
      <c r="B15" s="7"/>
      <c r="E15" s="8">
        <v>2732330091128</v>
      </c>
      <c r="G15" s="8">
        <v>2984449781806</v>
      </c>
    </row>
    <row r="16" spans="1:7" x14ac:dyDescent="0.2">
      <c r="A16" s="14" t="s">
        <v>160</v>
      </c>
      <c r="B16" s="7"/>
      <c r="E16" s="8">
        <v>20740656109</v>
      </c>
      <c r="G16" s="8">
        <v>40348801711</v>
      </c>
    </row>
    <row r="17" spans="1:7" x14ac:dyDescent="0.2">
      <c r="A17" s="14" t="s">
        <v>174</v>
      </c>
      <c r="B17" s="7"/>
      <c r="E17" s="8">
        <v>107840094684</v>
      </c>
      <c r="G17" s="8">
        <v>17184910</v>
      </c>
    </row>
    <row r="18" spans="1:7" x14ac:dyDescent="0.2">
      <c r="A18" s="14" t="s">
        <v>9</v>
      </c>
      <c r="B18" s="7"/>
      <c r="E18" s="8">
        <v>38810653570</v>
      </c>
      <c r="G18" s="8">
        <v>37158292927</v>
      </c>
    </row>
    <row r="19" spans="1:7" x14ac:dyDescent="0.2">
      <c r="A19" s="7"/>
      <c r="B19" s="7"/>
      <c r="C19" s="108" t="s">
        <v>111</v>
      </c>
      <c r="E19" s="19">
        <f>SUM(E13:E18)</f>
        <v>3682299778937</v>
      </c>
      <c r="F19" s="21"/>
      <c r="G19" s="19">
        <f>SUM(G13:G18)</f>
        <v>3851134125921</v>
      </c>
    </row>
    <row r="21" spans="1:7" x14ac:dyDescent="0.2">
      <c r="A21" s="10" t="s">
        <v>40</v>
      </c>
      <c r="B21" s="10"/>
    </row>
    <row r="22" spans="1:7" x14ac:dyDescent="0.2">
      <c r="A22" s="26" t="s">
        <v>65</v>
      </c>
      <c r="B22" s="26"/>
    </row>
    <row r="23" spans="1:7" x14ac:dyDescent="0.2">
      <c r="A23" s="14" t="s">
        <v>10</v>
      </c>
      <c r="B23" s="7"/>
      <c r="C23" s="40" t="s">
        <v>137</v>
      </c>
      <c r="E23" s="99">
        <v>10217492882785</v>
      </c>
      <c r="G23" s="99">
        <v>9540366068677</v>
      </c>
    </row>
    <row r="24" spans="1:7" x14ac:dyDescent="0.2">
      <c r="A24" s="14" t="s">
        <v>11</v>
      </c>
      <c r="B24" s="7"/>
      <c r="C24" s="40" t="s">
        <v>137</v>
      </c>
      <c r="E24" s="99">
        <v>1680329163123</v>
      </c>
      <c r="G24" s="99">
        <v>1649553504546</v>
      </c>
    </row>
    <row r="25" spans="1:7" x14ac:dyDescent="0.2">
      <c r="A25" s="14" t="s">
        <v>12</v>
      </c>
      <c r="B25" s="7"/>
      <c r="E25" s="99">
        <v>120461671889</v>
      </c>
      <c r="G25" s="99">
        <v>19879931494</v>
      </c>
    </row>
    <row r="26" spans="1:7" x14ac:dyDescent="0.2">
      <c r="A26" s="14" t="s">
        <v>107</v>
      </c>
      <c r="B26" s="7"/>
      <c r="C26" s="40" t="s">
        <v>141</v>
      </c>
      <c r="E26" s="99">
        <v>637731847200</v>
      </c>
      <c r="G26" s="99">
        <v>651069775900</v>
      </c>
    </row>
    <row r="27" spans="1:7" x14ac:dyDescent="0.2">
      <c r="A27" s="14" t="s">
        <v>148</v>
      </c>
      <c r="B27" s="7"/>
      <c r="E27" s="99">
        <v>37429291</v>
      </c>
      <c r="G27" s="99">
        <v>25138</v>
      </c>
    </row>
    <row r="28" spans="1:7" x14ac:dyDescent="0.2">
      <c r="A28" s="14" t="s">
        <v>149</v>
      </c>
      <c r="B28" s="7"/>
      <c r="E28" s="99">
        <v>66588723440</v>
      </c>
      <c r="G28" s="99">
        <v>58936141196</v>
      </c>
    </row>
    <row r="29" spans="1:7" x14ac:dyDescent="0.2">
      <c r="A29" s="7"/>
      <c r="B29" s="7"/>
      <c r="C29" s="108" t="s">
        <v>111</v>
      </c>
      <c r="E29" s="19">
        <f>SUM(E23:E28)</f>
        <v>12722641717728</v>
      </c>
      <c r="F29" s="21"/>
      <c r="G29" s="19">
        <f>SUM(G23:G28)</f>
        <v>11919805446951</v>
      </c>
    </row>
    <row r="30" spans="1:7" x14ac:dyDescent="0.2">
      <c r="A30" s="7"/>
      <c r="B30" s="7"/>
    </row>
    <row r="31" spans="1:7" x14ac:dyDescent="0.2">
      <c r="A31" s="10" t="s">
        <v>14</v>
      </c>
      <c r="B31" s="7"/>
      <c r="D31" s="3"/>
      <c r="E31" s="3"/>
      <c r="F31" s="3"/>
      <c r="G31" s="3"/>
    </row>
    <row r="32" spans="1:7" x14ac:dyDescent="0.2">
      <c r="A32" s="14" t="s">
        <v>161</v>
      </c>
      <c r="B32" s="7"/>
      <c r="E32" s="8">
        <v>12874571836</v>
      </c>
      <c r="F32" s="21"/>
      <c r="G32" s="8">
        <v>11224700496</v>
      </c>
    </row>
    <row r="33" spans="1:7" x14ac:dyDescent="0.2">
      <c r="A33" s="14" t="s">
        <v>108</v>
      </c>
      <c r="B33" s="7"/>
      <c r="E33" s="8">
        <v>51315019</v>
      </c>
      <c r="F33" s="21"/>
      <c r="G33" s="8">
        <v>0</v>
      </c>
    </row>
    <row r="34" spans="1:7" x14ac:dyDescent="0.2">
      <c r="A34" s="14" t="s">
        <v>109</v>
      </c>
      <c r="B34" s="7"/>
      <c r="E34" s="8">
        <v>773285457</v>
      </c>
      <c r="F34" s="21"/>
      <c r="G34" s="8">
        <v>773285457</v>
      </c>
    </row>
    <row r="35" spans="1:7" x14ac:dyDescent="0.2">
      <c r="A35" s="14" t="s">
        <v>110</v>
      </c>
      <c r="B35" s="7"/>
      <c r="E35" s="8">
        <v>42216321776</v>
      </c>
      <c r="F35" s="21"/>
      <c r="G35" s="8">
        <v>24425978707</v>
      </c>
    </row>
    <row r="36" spans="1:7" x14ac:dyDescent="0.2">
      <c r="A36" s="10"/>
      <c r="B36" s="7"/>
      <c r="C36" s="40" t="s">
        <v>56</v>
      </c>
      <c r="E36" s="19">
        <f>SUM(E32:E35)</f>
        <v>55915494088</v>
      </c>
      <c r="F36" s="21"/>
      <c r="G36" s="19">
        <f>SUM(G32:G35)</f>
        <v>36423964660</v>
      </c>
    </row>
    <row r="37" spans="1:7" x14ac:dyDescent="0.2">
      <c r="A37" s="7"/>
      <c r="B37" s="7"/>
    </row>
    <row r="38" spans="1:7" x14ac:dyDescent="0.2">
      <c r="A38" s="10" t="s">
        <v>162</v>
      </c>
      <c r="B38" s="10"/>
      <c r="D38" s="110"/>
      <c r="E38" s="20">
        <v>31431594326</v>
      </c>
      <c r="F38" s="21"/>
      <c r="G38" s="20">
        <v>21445892255</v>
      </c>
    </row>
    <row r="39" spans="1:7" x14ac:dyDescent="0.2">
      <c r="A39" s="10"/>
      <c r="B39" s="10"/>
      <c r="D39" s="110"/>
      <c r="E39" s="8"/>
      <c r="G39" s="8"/>
    </row>
    <row r="40" spans="1:7" ht="13.5" thickBot="1" x14ac:dyDescent="0.25">
      <c r="A40" s="10" t="s">
        <v>16</v>
      </c>
      <c r="B40" s="10"/>
      <c r="E40" s="106">
        <f>+E38+E36+E29+E19</f>
        <v>16492288585079</v>
      </c>
      <c r="F40" s="21"/>
      <c r="G40" s="106">
        <f>+G38+G36+G29+G19</f>
        <v>15828809429787</v>
      </c>
    </row>
    <row r="41" spans="1:7" ht="13.5" thickTop="1" x14ac:dyDescent="0.2">
      <c r="A41" s="7"/>
      <c r="B41" s="7"/>
    </row>
    <row r="42" spans="1:7" x14ac:dyDescent="0.2">
      <c r="A42" s="13" t="s">
        <v>113</v>
      </c>
      <c r="B42" s="13"/>
    </row>
    <row r="43" spans="1:7" x14ac:dyDescent="0.2">
      <c r="A43" s="15" t="s">
        <v>92</v>
      </c>
      <c r="C43" s="40" t="s">
        <v>144</v>
      </c>
      <c r="E43" s="8">
        <v>1084664800000</v>
      </c>
      <c r="G43" s="8">
        <v>1084664800000</v>
      </c>
    </row>
    <row r="44" spans="1:7" x14ac:dyDescent="0.2">
      <c r="A44" s="14" t="s">
        <v>68</v>
      </c>
      <c r="B44" s="7"/>
      <c r="E44" s="8">
        <v>60000</v>
      </c>
      <c r="G44" s="8">
        <v>60000</v>
      </c>
    </row>
    <row r="45" spans="1:7" x14ac:dyDescent="0.2">
      <c r="A45" s="14" t="s">
        <v>44</v>
      </c>
      <c r="B45" s="7"/>
      <c r="E45" s="8">
        <v>45626908534</v>
      </c>
      <c r="G45" s="8">
        <v>45626908534</v>
      </c>
    </row>
    <row r="46" spans="1:7" x14ac:dyDescent="0.2">
      <c r="A46" s="14" t="s">
        <v>101</v>
      </c>
      <c r="B46" s="7"/>
      <c r="E46" s="8">
        <v>153654617771</v>
      </c>
      <c r="G46" s="8">
        <v>154881098793</v>
      </c>
    </row>
    <row r="47" spans="1:7" x14ac:dyDescent="0.2">
      <c r="A47" s="14" t="s">
        <v>105</v>
      </c>
      <c r="B47" s="7"/>
      <c r="C47" s="40" t="s">
        <v>145</v>
      </c>
      <c r="E47" s="8">
        <v>0</v>
      </c>
      <c r="G47" s="8">
        <v>0</v>
      </c>
    </row>
    <row r="48" spans="1:7" x14ac:dyDescent="0.2">
      <c r="A48" s="15" t="s">
        <v>177</v>
      </c>
      <c r="E48" s="8">
        <v>8210144832</v>
      </c>
      <c r="G48" s="8">
        <v>-1226481022</v>
      </c>
    </row>
    <row r="49" spans="1:7" x14ac:dyDescent="0.2">
      <c r="A49" s="10" t="s">
        <v>114</v>
      </c>
      <c r="B49" s="10"/>
      <c r="E49" s="19">
        <f>SUM(E43:E48)</f>
        <v>1292156531137</v>
      </c>
      <c r="F49" s="21"/>
      <c r="G49" s="19">
        <f>SUM(G43:G48)</f>
        <v>1283946386305</v>
      </c>
    </row>
    <row r="50" spans="1:7" x14ac:dyDescent="0.2">
      <c r="A50" s="11"/>
      <c r="B50" s="11"/>
    </row>
    <row r="51" spans="1:7" ht="13.5" thickBot="1" x14ac:dyDescent="0.25">
      <c r="A51" s="10" t="s">
        <v>115</v>
      </c>
      <c r="B51" s="10"/>
      <c r="E51" s="106">
        <f>+E49+E40</f>
        <v>17784445116216</v>
      </c>
      <c r="F51" s="21"/>
      <c r="G51" s="106">
        <f>+G49+G40</f>
        <v>17112755816092</v>
      </c>
    </row>
    <row r="52" spans="1:7" s="25" customFormat="1" ht="13.5" thickTop="1" x14ac:dyDescent="0.2">
      <c r="A52" s="3"/>
      <c r="B52" s="3"/>
      <c r="C52" s="40"/>
      <c r="D52" s="108"/>
      <c r="E52" s="17"/>
      <c r="F52" s="17"/>
      <c r="G52" s="17"/>
    </row>
    <row r="53" spans="1:7" s="25" customFormat="1" x14ac:dyDescent="0.2">
      <c r="A53" s="30" t="s">
        <v>19</v>
      </c>
      <c r="B53" s="31"/>
      <c r="C53" s="47"/>
      <c r="D53" s="62"/>
      <c r="E53" s="37"/>
      <c r="F53" s="37"/>
      <c r="G53" s="37"/>
    </row>
    <row r="54" spans="1:7" s="25" customFormat="1" ht="13.5" thickBot="1" x14ac:dyDescent="0.25">
      <c r="A54" s="32" t="s">
        <v>76</v>
      </c>
      <c r="B54" s="18"/>
      <c r="C54" s="40" t="s">
        <v>66</v>
      </c>
      <c r="D54" s="108"/>
      <c r="E54" s="95">
        <v>1332924848337</v>
      </c>
      <c r="F54" s="3"/>
      <c r="G54" s="95">
        <v>1328183652192</v>
      </c>
    </row>
    <row r="55" spans="1:7" s="25" customFormat="1" ht="13.5" thickTop="1" x14ac:dyDescent="0.2">
      <c r="A55" s="33"/>
      <c r="B55" s="18"/>
      <c r="C55" s="40"/>
      <c r="D55" s="108"/>
      <c r="E55" s="2"/>
      <c r="F55" s="3"/>
      <c r="G55" s="2"/>
    </row>
    <row r="56" spans="1:7" s="25" customFormat="1" ht="13.5" thickBot="1" x14ac:dyDescent="0.25">
      <c r="A56" s="33" t="s">
        <v>67</v>
      </c>
      <c r="B56" s="18"/>
      <c r="C56" s="40" t="s">
        <v>66</v>
      </c>
      <c r="D56" s="108"/>
      <c r="E56" s="96">
        <v>18551045976490</v>
      </c>
      <c r="F56" s="3"/>
      <c r="G56" s="96">
        <v>18918693109643</v>
      </c>
    </row>
    <row r="57" spans="1:7" s="25" customFormat="1" ht="13.5" thickTop="1" x14ac:dyDescent="0.2">
      <c r="A57" s="34"/>
      <c r="B57" s="35"/>
      <c r="C57" s="48"/>
      <c r="D57" s="36"/>
      <c r="E57" s="38"/>
      <c r="F57" s="38"/>
      <c r="G57" s="39"/>
    </row>
    <row r="58" spans="1:7" s="25" customFormat="1" x14ac:dyDescent="0.2">
      <c r="A58" s="63"/>
      <c r="B58" s="63"/>
      <c r="C58" s="47"/>
      <c r="D58" s="62"/>
      <c r="E58" s="37"/>
      <c r="F58" s="37"/>
      <c r="G58" s="37"/>
    </row>
    <row r="59" spans="1:7" s="25" customFormat="1" x14ac:dyDescent="0.2">
      <c r="A59" s="121" t="s">
        <v>103</v>
      </c>
      <c r="B59" s="121"/>
      <c r="C59" s="121"/>
      <c r="D59" s="121"/>
      <c r="E59" s="121"/>
      <c r="F59" s="121"/>
      <c r="G59" s="121"/>
    </row>
    <row r="60" spans="1:7" s="25" customFormat="1" x14ac:dyDescent="0.2">
      <c r="A60" s="3"/>
      <c r="B60" s="3"/>
      <c r="C60" s="40"/>
      <c r="D60" s="108"/>
      <c r="E60" s="17"/>
      <c r="F60" s="17"/>
      <c r="G60" s="17"/>
    </row>
    <row r="61" spans="1:7" s="25" customFormat="1" x14ac:dyDescent="0.2">
      <c r="A61" s="3"/>
      <c r="B61" s="3"/>
      <c r="C61" s="40"/>
      <c r="D61" s="108"/>
      <c r="E61" s="17"/>
      <c r="F61" s="17"/>
      <c r="G61" s="17"/>
    </row>
    <row r="62" spans="1:7" s="25" customFormat="1" x14ac:dyDescent="0.2">
      <c r="A62" s="3"/>
      <c r="B62" s="3"/>
      <c r="C62" s="40"/>
      <c r="D62" s="108"/>
      <c r="E62" s="17"/>
      <c r="F62" s="17"/>
      <c r="G62" s="17"/>
    </row>
    <row r="63" spans="1:7" s="25" customFormat="1" x14ac:dyDescent="0.2">
      <c r="A63" s="3"/>
      <c r="B63" s="3"/>
      <c r="C63" s="40"/>
      <c r="D63" s="108"/>
      <c r="E63" s="17"/>
      <c r="F63" s="17"/>
      <c r="G63" s="17"/>
    </row>
    <row r="64" spans="1:7" s="25" customFormat="1" ht="13.5" x14ac:dyDescent="0.2">
      <c r="A64" s="81"/>
      <c r="B64" s="81"/>
      <c r="C64" s="81"/>
      <c r="D64" s="81"/>
      <c r="E64" s="81"/>
      <c r="F64" s="81"/>
      <c r="G64" s="81"/>
    </row>
    <row r="65" spans="1:7" s="25" customFormat="1" ht="13.5" x14ac:dyDescent="0.2">
      <c r="A65" s="125" t="s">
        <v>191</v>
      </c>
      <c r="B65" s="125"/>
      <c r="C65" s="125"/>
      <c r="D65" s="125"/>
      <c r="E65" s="125"/>
      <c r="F65" s="125"/>
      <c r="G65" s="125"/>
    </row>
    <row r="66" spans="1:7" s="25" customFormat="1" ht="13.5" x14ac:dyDescent="0.2">
      <c r="A66" s="81" t="s">
        <v>193</v>
      </c>
      <c r="B66" s="81"/>
      <c r="C66" s="81"/>
      <c r="D66" s="81"/>
      <c r="E66" s="81"/>
      <c r="F66" s="81"/>
      <c r="G66" s="81"/>
    </row>
    <row r="67" spans="1:7" s="25" customFormat="1" x14ac:dyDescent="0.2">
      <c r="A67" s="12"/>
      <c r="B67" s="12"/>
      <c r="C67" s="109"/>
      <c r="D67" s="5"/>
      <c r="E67" s="8"/>
      <c r="F67" s="6"/>
      <c r="G67" s="8"/>
    </row>
  </sheetData>
  <sheetProtection selectLockedCells="1" selectUnlockedCells="1"/>
  <mergeCells count="6">
    <mergeCell ref="A65:G65"/>
    <mergeCell ref="A5:G5"/>
    <mergeCell ref="A6:G6"/>
    <mergeCell ref="A7:G7"/>
    <mergeCell ref="A8:G8"/>
    <mergeCell ref="A59:G59"/>
  </mergeCells>
  <pageMargins left="1.1811023622047245" right="0.19685039370078741" top="0.59055118110236227" bottom="0.59055118110236227" header="0.39370078740157483" footer="0.39370078740157483"/>
  <pageSetup paperSize="9" scale="81" firstPageNumber="0" orientation="portrait" horizontalDpi="4294967295" verticalDpi="4294967295" r:id="rId1"/>
  <headerFooter alignWithMargins="0">
    <oddFooter>&amp;R&amp;"Times New Roman,Normal"&amp;12 &amp;K0000002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G77"/>
  <sheetViews>
    <sheetView showGridLines="0" view="pageBreakPreview" zoomScaleNormal="100" zoomScaleSheetLayoutView="100" workbookViewId="0"/>
  </sheetViews>
  <sheetFormatPr baseColWidth="10" defaultColWidth="9.140625" defaultRowHeight="12.75" x14ac:dyDescent="0.2"/>
  <cols>
    <col min="1" max="1" width="58.7109375" style="3" customWidth="1"/>
    <col min="2" max="2" width="6.42578125" style="46" customWidth="1"/>
    <col min="3" max="3" width="2.42578125" style="1" customWidth="1"/>
    <col min="4" max="4" width="17" style="18" customWidth="1"/>
    <col min="5" max="5" width="3" style="3" customWidth="1"/>
    <col min="6" max="6" width="17.85546875" style="18" bestFit="1" customWidth="1"/>
    <col min="7" max="7" width="3.28515625" style="3" customWidth="1"/>
    <col min="8" max="16384" width="9.140625" style="3"/>
  </cols>
  <sheetData>
    <row r="5" spans="1:7" x14ac:dyDescent="0.2">
      <c r="A5" s="122" t="s">
        <v>79</v>
      </c>
      <c r="B5" s="122"/>
      <c r="C5" s="122"/>
      <c r="D5" s="122"/>
      <c r="E5" s="122"/>
      <c r="F5" s="122"/>
    </row>
    <row r="6" spans="1:7" x14ac:dyDescent="0.2">
      <c r="A6" s="122" t="s">
        <v>183</v>
      </c>
      <c r="B6" s="122"/>
      <c r="C6" s="122"/>
      <c r="D6" s="122"/>
      <c r="E6" s="122"/>
      <c r="F6" s="122"/>
    </row>
    <row r="7" spans="1:7" x14ac:dyDescent="0.2">
      <c r="A7" s="121" t="s">
        <v>182</v>
      </c>
      <c r="B7" s="121"/>
      <c r="C7" s="121"/>
      <c r="D7" s="121"/>
      <c r="E7" s="121"/>
      <c r="F7" s="121"/>
    </row>
    <row r="8" spans="1:7" x14ac:dyDescent="0.2">
      <c r="A8" s="123" t="s">
        <v>39</v>
      </c>
      <c r="B8" s="123"/>
      <c r="C8" s="123"/>
      <c r="D8" s="123"/>
      <c r="E8" s="123"/>
      <c r="F8" s="123"/>
    </row>
    <row r="9" spans="1:7" x14ac:dyDescent="0.2">
      <c r="D9" s="50"/>
      <c r="E9" s="57"/>
      <c r="F9" s="50"/>
    </row>
    <row r="10" spans="1:7" ht="15" x14ac:dyDescent="0.35">
      <c r="B10" s="28" t="s">
        <v>50</v>
      </c>
      <c r="C10" s="27"/>
      <c r="D10" s="42">
        <v>45016</v>
      </c>
      <c r="F10" s="97">
        <v>44651</v>
      </c>
      <c r="G10"/>
    </row>
    <row r="11" spans="1:7" x14ac:dyDescent="0.2">
      <c r="A11" s="10" t="s">
        <v>20</v>
      </c>
      <c r="D11" s="50"/>
      <c r="F11" s="98"/>
      <c r="G11"/>
    </row>
    <row r="12" spans="1:7" x14ac:dyDescent="0.2">
      <c r="A12" s="58" t="s">
        <v>21</v>
      </c>
      <c r="D12" s="8">
        <v>18556208095</v>
      </c>
      <c r="F12" s="99">
        <v>10634996596</v>
      </c>
      <c r="G12" s="93"/>
    </row>
    <row r="13" spans="1:7" x14ac:dyDescent="0.2">
      <c r="A13" s="58" t="s">
        <v>22</v>
      </c>
      <c r="D13" s="8">
        <v>244056659105</v>
      </c>
      <c r="F13" s="99">
        <v>214863287010</v>
      </c>
      <c r="G13" s="93"/>
    </row>
    <row r="14" spans="1:7" x14ac:dyDescent="0.2">
      <c r="A14" s="58" t="s">
        <v>23</v>
      </c>
      <c r="D14" s="8">
        <v>4252375781</v>
      </c>
      <c r="F14" s="99">
        <v>2987941391</v>
      </c>
      <c r="G14" s="93"/>
    </row>
    <row r="15" spans="1:7" x14ac:dyDescent="0.2">
      <c r="A15" s="58" t="s">
        <v>77</v>
      </c>
      <c r="D15" s="8">
        <v>28845125656</v>
      </c>
      <c r="F15" s="99">
        <v>16503614983</v>
      </c>
      <c r="G15" s="93"/>
    </row>
    <row r="16" spans="1:7" x14ac:dyDescent="0.2">
      <c r="A16" s="3" t="s">
        <v>146</v>
      </c>
      <c r="B16" s="46" t="s">
        <v>69</v>
      </c>
      <c r="D16" s="8">
        <v>7737784282</v>
      </c>
      <c r="F16" s="107">
        <v>0</v>
      </c>
      <c r="G16" s="93"/>
    </row>
    <row r="17" spans="1:7" x14ac:dyDescent="0.2">
      <c r="A17" s="7"/>
      <c r="D17" s="19">
        <v>303448152919</v>
      </c>
      <c r="E17" s="5"/>
      <c r="F17" s="19">
        <v>244989839980</v>
      </c>
      <c r="G17" s="93"/>
    </row>
    <row r="18" spans="1:7" x14ac:dyDescent="0.2">
      <c r="A18" s="10" t="s">
        <v>24</v>
      </c>
      <c r="D18" s="8"/>
      <c r="F18" s="99"/>
      <c r="G18" s="93"/>
    </row>
    <row r="19" spans="1:7" x14ac:dyDescent="0.2">
      <c r="A19" s="7" t="s">
        <v>25</v>
      </c>
      <c r="D19" s="8">
        <v>-49021922169</v>
      </c>
      <c r="F19" s="8">
        <v>-36699093622</v>
      </c>
      <c r="G19" s="93"/>
    </row>
    <row r="20" spans="1:7" x14ac:dyDescent="0.2">
      <c r="A20" s="7" t="s">
        <v>26</v>
      </c>
      <c r="D20" s="8">
        <v>-93775414541</v>
      </c>
      <c r="F20" s="8">
        <v>-79633996451</v>
      </c>
      <c r="G20" s="93"/>
    </row>
    <row r="21" spans="1:7" x14ac:dyDescent="0.2">
      <c r="A21" s="3" t="s">
        <v>146</v>
      </c>
      <c r="B21" s="46" t="s">
        <v>69</v>
      </c>
      <c r="D21" s="8">
        <v>0</v>
      </c>
      <c r="F21" s="8">
        <v>-1226429988</v>
      </c>
      <c r="G21" s="93"/>
    </row>
    <row r="22" spans="1:7" x14ac:dyDescent="0.2">
      <c r="A22" s="7"/>
      <c r="D22" s="100">
        <v>-142797336710</v>
      </c>
      <c r="E22" s="5"/>
      <c r="F22" s="100">
        <v>-117559520061</v>
      </c>
      <c r="G22" s="93"/>
    </row>
    <row r="23" spans="1:7" x14ac:dyDescent="0.2">
      <c r="A23" s="7"/>
      <c r="D23" s="8"/>
      <c r="F23" s="99"/>
      <c r="G23" s="93"/>
    </row>
    <row r="24" spans="1:7" x14ac:dyDescent="0.2">
      <c r="A24" s="10" t="s">
        <v>48</v>
      </c>
      <c r="D24" s="20">
        <v>160650816209</v>
      </c>
      <c r="E24" s="5"/>
      <c r="F24" s="20">
        <v>127430319919</v>
      </c>
      <c r="G24" s="93"/>
    </row>
    <row r="25" spans="1:7" ht="6" customHeight="1" x14ac:dyDescent="0.2">
      <c r="A25" s="7"/>
      <c r="D25" s="8"/>
      <c r="F25" s="99"/>
      <c r="G25" s="93"/>
    </row>
    <row r="26" spans="1:7" x14ac:dyDescent="0.2">
      <c r="A26" s="10" t="s">
        <v>15</v>
      </c>
      <c r="D26" s="8"/>
      <c r="F26" s="99"/>
      <c r="G26" s="93"/>
    </row>
    <row r="27" spans="1:7" x14ac:dyDescent="0.2">
      <c r="A27" s="3" t="s">
        <v>70</v>
      </c>
      <c r="B27" s="46" t="s">
        <v>58</v>
      </c>
      <c r="D27" s="8">
        <v>-188430863957</v>
      </c>
      <c r="F27" s="8">
        <v>-198836131764</v>
      </c>
      <c r="G27" s="93"/>
    </row>
    <row r="28" spans="1:7" x14ac:dyDescent="0.2">
      <c r="A28" s="3" t="s">
        <v>71</v>
      </c>
      <c r="B28" s="46" t="s">
        <v>58</v>
      </c>
      <c r="D28" s="8">
        <v>103250001279</v>
      </c>
      <c r="F28" s="8">
        <v>136879490868</v>
      </c>
      <c r="G28" s="93"/>
    </row>
    <row r="29" spans="1:7" x14ac:dyDescent="0.2">
      <c r="A29" s="7"/>
      <c r="D29" s="19">
        <v>-85180862678</v>
      </c>
      <c r="F29" s="100">
        <v>-61956640896</v>
      </c>
      <c r="G29" s="93"/>
    </row>
    <row r="30" spans="1:7" x14ac:dyDescent="0.2">
      <c r="A30" s="7"/>
      <c r="D30" s="8"/>
      <c r="F30" s="99"/>
      <c r="G30" s="93"/>
    </row>
    <row r="31" spans="1:7" x14ac:dyDescent="0.2">
      <c r="A31" s="10" t="s">
        <v>49</v>
      </c>
      <c r="D31" s="20">
        <v>75469953531</v>
      </c>
      <c r="E31" s="5"/>
      <c r="F31" s="20">
        <v>65473679023</v>
      </c>
      <c r="G31" s="93"/>
    </row>
    <row r="32" spans="1:7" ht="6" customHeight="1" x14ac:dyDescent="0.2">
      <c r="A32" s="7"/>
      <c r="D32" s="8"/>
      <c r="F32" s="99"/>
      <c r="G32" s="93"/>
    </row>
    <row r="33" spans="1:7" x14ac:dyDescent="0.2">
      <c r="A33" s="10" t="s">
        <v>27</v>
      </c>
      <c r="D33" s="8"/>
      <c r="F33" s="99"/>
      <c r="G33" s="93"/>
    </row>
    <row r="34" spans="1:7" x14ac:dyDescent="0.2">
      <c r="A34" s="7" t="s">
        <v>28</v>
      </c>
      <c r="D34" s="8">
        <v>44120284123</v>
      </c>
      <c r="F34" s="8">
        <v>41928774021</v>
      </c>
      <c r="G34" s="93"/>
    </row>
    <row r="35" spans="1:7" x14ac:dyDescent="0.2">
      <c r="A35" s="7" t="s">
        <v>29</v>
      </c>
      <c r="D35" s="8">
        <v>-14635599450</v>
      </c>
      <c r="F35" s="8">
        <v>-13339567890</v>
      </c>
      <c r="G35" s="93"/>
    </row>
    <row r="36" spans="1:7" x14ac:dyDescent="0.2">
      <c r="A36" s="7"/>
      <c r="D36" s="19">
        <v>29484684673</v>
      </c>
      <c r="F36" s="100">
        <v>28589206131</v>
      </c>
      <c r="G36" s="93"/>
    </row>
    <row r="37" spans="1:7" x14ac:dyDescent="0.2">
      <c r="A37" s="7"/>
      <c r="D37" s="8"/>
      <c r="F37" s="99"/>
      <c r="G37" s="93"/>
    </row>
    <row r="38" spans="1:7" x14ac:dyDescent="0.2">
      <c r="A38" s="10" t="s">
        <v>41</v>
      </c>
      <c r="D38" s="101">
        <v>104954638204</v>
      </c>
      <c r="F38" s="101">
        <v>94062885154</v>
      </c>
      <c r="G38" s="93"/>
    </row>
    <row r="39" spans="1:7" ht="6" customHeight="1" x14ac:dyDescent="0.2">
      <c r="A39" s="7"/>
      <c r="D39" s="8"/>
      <c r="F39" s="99"/>
      <c r="G39" s="93"/>
    </row>
    <row r="40" spans="1:7" x14ac:dyDescent="0.2">
      <c r="A40" s="10" t="s">
        <v>30</v>
      </c>
      <c r="D40" s="8"/>
      <c r="F40" s="99"/>
      <c r="G40" s="93"/>
    </row>
    <row r="41" spans="1:7" x14ac:dyDescent="0.2">
      <c r="A41" s="7" t="s">
        <v>102</v>
      </c>
      <c r="D41" s="8">
        <v>10182294716</v>
      </c>
      <c r="F41" s="8">
        <v>9091403785</v>
      </c>
      <c r="G41" s="93"/>
    </row>
    <row r="42" spans="1:7" x14ac:dyDescent="0.2">
      <c r="A42" s="7" t="s">
        <v>96</v>
      </c>
      <c r="D42" s="8">
        <v>497938589</v>
      </c>
      <c r="E42" s="6"/>
      <c r="F42" s="8">
        <v>3227544844</v>
      </c>
      <c r="G42" s="93"/>
    </row>
    <row r="43" spans="1:7" x14ac:dyDescent="0.2">
      <c r="A43" s="7"/>
      <c r="D43" s="100">
        <v>10680233305</v>
      </c>
      <c r="F43" s="100">
        <v>12318948629</v>
      </c>
      <c r="G43" s="93"/>
    </row>
    <row r="44" spans="1:7" x14ac:dyDescent="0.2">
      <c r="A44" s="10" t="s">
        <v>31</v>
      </c>
      <c r="D44" s="8"/>
      <c r="F44" s="99"/>
      <c r="G44" s="93"/>
    </row>
    <row r="45" spans="1:7" x14ac:dyDescent="0.2">
      <c r="A45" s="7" t="s">
        <v>78</v>
      </c>
      <c r="D45" s="8">
        <v>-52221486970</v>
      </c>
      <c r="F45" s="8">
        <v>-52024565812</v>
      </c>
      <c r="G45" s="93"/>
    </row>
    <row r="46" spans="1:7" x14ac:dyDescent="0.2">
      <c r="A46" s="7" t="s">
        <v>32</v>
      </c>
      <c r="D46" s="8">
        <v>-49924722456</v>
      </c>
      <c r="E46" s="8"/>
      <c r="F46" s="8">
        <v>-41102738083</v>
      </c>
      <c r="G46" s="93"/>
    </row>
    <row r="47" spans="1:7" x14ac:dyDescent="0.2">
      <c r="A47" s="3" t="s">
        <v>45</v>
      </c>
      <c r="B47" s="40" t="s">
        <v>62</v>
      </c>
      <c r="C47" s="3"/>
      <c r="D47" s="8">
        <v>-1759869283</v>
      </c>
      <c r="E47" s="8"/>
      <c r="F47" s="8">
        <v>-4258371952</v>
      </c>
      <c r="G47" s="93"/>
    </row>
    <row r="48" spans="1:7" x14ac:dyDescent="0.2">
      <c r="A48" s="7" t="s">
        <v>33</v>
      </c>
      <c r="B48" s="40"/>
      <c r="C48" s="3"/>
      <c r="D48" s="8">
        <v>-263144938</v>
      </c>
      <c r="E48" s="8"/>
      <c r="F48" s="8">
        <v>-285182756</v>
      </c>
      <c r="G48" s="93"/>
    </row>
    <row r="49" spans="1:7" x14ac:dyDescent="0.2">
      <c r="A49" s="3" t="s">
        <v>73</v>
      </c>
      <c r="B49" s="40"/>
      <c r="C49" s="3"/>
      <c r="D49" s="8">
        <v>-4402497362</v>
      </c>
      <c r="E49" s="8"/>
      <c r="F49" s="8">
        <v>-5820832480</v>
      </c>
      <c r="G49" s="93"/>
    </row>
    <row r="50" spans="1:7" x14ac:dyDescent="0.2">
      <c r="A50" s="3" t="s">
        <v>147</v>
      </c>
      <c r="B50" s="40" t="s">
        <v>69</v>
      </c>
      <c r="C50" s="3"/>
      <c r="D50" s="18">
        <v>1077124943</v>
      </c>
      <c r="E50" s="8"/>
      <c r="F50" s="18">
        <v>-2579725977</v>
      </c>
      <c r="G50" s="93"/>
    </row>
    <row r="51" spans="1:7" x14ac:dyDescent="0.2">
      <c r="A51" s="7"/>
      <c r="D51" s="19">
        <v>-107494596066</v>
      </c>
      <c r="E51" s="8"/>
      <c r="F51" s="19">
        <v>-106071417060</v>
      </c>
      <c r="G51" s="93"/>
    </row>
    <row r="52" spans="1:7" x14ac:dyDescent="0.2">
      <c r="A52" s="7"/>
      <c r="E52" s="8"/>
      <c r="F52" s="102"/>
      <c r="G52" s="93"/>
    </row>
    <row r="53" spans="1:7" x14ac:dyDescent="0.2">
      <c r="A53" s="10" t="s">
        <v>178</v>
      </c>
      <c r="D53" s="101">
        <v>8140275443</v>
      </c>
      <c r="F53" s="101">
        <v>310416723</v>
      </c>
      <c r="G53" s="93"/>
    </row>
    <row r="54" spans="1:7" x14ac:dyDescent="0.2">
      <c r="A54" s="7"/>
      <c r="F54" s="102"/>
      <c r="G54" s="93"/>
    </row>
    <row r="55" spans="1:7" x14ac:dyDescent="0.2">
      <c r="A55" s="10" t="s">
        <v>34</v>
      </c>
      <c r="F55" s="102"/>
      <c r="G55" s="93"/>
    </row>
    <row r="56" spans="1:7" x14ac:dyDescent="0.2">
      <c r="A56" s="7" t="s">
        <v>46</v>
      </c>
      <c r="D56" s="8">
        <v>1798779077</v>
      </c>
      <c r="F56" s="8">
        <v>25908419628</v>
      </c>
      <c r="G56" s="93"/>
    </row>
    <row r="57" spans="1:7" x14ac:dyDescent="0.2">
      <c r="A57" s="7" t="s">
        <v>35</v>
      </c>
      <c r="D57" s="8">
        <v>-152657287</v>
      </c>
      <c r="E57" s="8"/>
      <c r="F57" s="8">
        <v>-522005240</v>
      </c>
      <c r="G57" s="93"/>
    </row>
    <row r="58" spans="1:7" x14ac:dyDescent="0.2">
      <c r="B58" s="40"/>
      <c r="C58" s="3"/>
      <c r="D58" s="19">
        <v>1646121790</v>
      </c>
      <c r="F58" s="19">
        <v>25386414388</v>
      </c>
      <c r="G58" s="93"/>
    </row>
    <row r="59" spans="1:7" x14ac:dyDescent="0.2">
      <c r="A59" s="10" t="s">
        <v>47</v>
      </c>
      <c r="F59" s="102"/>
      <c r="G59" s="93"/>
    </row>
    <row r="60" spans="1:7" x14ac:dyDescent="0.2">
      <c r="A60" s="7" t="s">
        <v>36</v>
      </c>
      <c r="D60" s="8">
        <v>396925615</v>
      </c>
      <c r="F60" s="8">
        <v>4869978463</v>
      </c>
      <c r="G60" s="93"/>
    </row>
    <row r="61" spans="1:7" x14ac:dyDescent="0.2">
      <c r="A61" s="7" t="s">
        <v>37</v>
      </c>
      <c r="D61" s="8">
        <v>-633237641</v>
      </c>
      <c r="F61" s="8">
        <v>-1986834428</v>
      </c>
      <c r="G61" s="93"/>
    </row>
    <row r="62" spans="1:7" x14ac:dyDescent="0.2">
      <c r="A62" s="7"/>
      <c r="B62" s="46" t="s">
        <v>104</v>
      </c>
      <c r="D62" s="19">
        <v>-236312026</v>
      </c>
      <c r="F62" s="100">
        <v>2883144035</v>
      </c>
      <c r="G62" s="93"/>
    </row>
    <row r="63" spans="1:7" x14ac:dyDescent="0.2">
      <c r="A63" s="7"/>
      <c r="D63" s="8"/>
      <c r="F63" s="99"/>
      <c r="G63" s="93"/>
    </row>
    <row r="64" spans="1:7" x14ac:dyDescent="0.2">
      <c r="A64" s="13" t="s">
        <v>112</v>
      </c>
      <c r="D64" s="22">
        <v>9550085207</v>
      </c>
      <c r="F64" s="22">
        <v>28579975146</v>
      </c>
      <c r="G64" s="93"/>
    </row>
    <row r="65" spans="1:7" ht="6" customHeight="1" x14ac:dyDescent="0.2">
      <c r="A65" s="7"/>
      <c r="F65" s="102"/>
      <c r="G65" s="93"/>
    </row>
    <row r="66" spans="1:7" x14ac:dyDescent="0.2">
      <c r="A66" s="7" t="s">
        <v>74</v>
      </c>
      <c r="B66" s="46" t="s">
        <v>72</v>
      </c>
      <c r="D66" s="8">
        <v>-1339940375</v>
      </c>
      <c r="F66" s="8">
        <v>-2848479782</v>
      </c>
      <c r="G66" s="93"/>
    </row>
    <row r="67" spans="1:7" ht="6" customHeight="1" x14ac:dyDescent="0.2">
      <c r="A67" s="7"/>
      <c r="F67" s="102"/>
      <c r="G67" s="93"/>
    </row>
    <row r="68" spans="1:7" ht="13.5" thickBot="1" x14ac:dyDescent="0.25">
      <c r="A68" s="10" t="s">
        <v>179</v>
      </c>
      <c r="D68" s="23">
        <v>8210144832</v>
      </c>
      <c r="F68" s="23">
        <v>25731495364</v>
      </c>
      <c r="G68" s="93"/>
    </row>
    <row r="69" spans="1:7" ht="13.5" thickTop="1" x14ac:dyDescent="0.2">
      <c r="A69" s="5"/>
      <c r="B69" s="49"/>
      <c r="C69" s="4"/>
      <c r="D69" s="94"/>
    </row>
    <row r="70" spans="1:7" x14ac:dyDescent="0.2">
      <c r="A70" s="124" t="s">
        <v>103</v>
      </c>
      <c r="B70" s="124"/>
      <c r="C70" s="124"/>
      <c r="D70" s="124"/>
      <c r="E70" s="124"/>
      <c r="F70" s="124"/>
    </row>
    <row r="71" spans="1:7" x14ac:dyDescent="0.2">
      <c r="A71" s="59"/>
    </row>
    <row r="72" spans="1:7" x14ac:dyDescent="0.2">
      <c r="A72" s="59"/>
    </row>
    <row r="73" spans="1:7" x14ac:dyDescent="0.2">
      <c r="A73" s="59"/>
    </row>
    <row r="74" spans="1:7" x14ac:dyDescent="0.2">
      <c r="A74" s="59"/>
    </row>
    <row r="75" spans="1:7" ht="13.5" x14ac:dyDescent="0.2">
      <c r="A75" s="120"/>
      <c r="B75" s="120"/>
      <c r="C75" s="120"/>
      <c r="D75" s="120"/>
      <c r="E75" s="120"/>
      <c r="F75" s="120"/>
    </row>
    <row r="76" spans="1:7" ht="13.5" x14ac:dyDescent="0.2">
      <c r="A76" s="120" t="s">
        <v>194</v>
      </c>
      <c r="B76" s="120"/>
      <c r="C76" s="120"/>
      <c r="D76" s="120"/>
      <c r="E76" s="120"/>
      <c r="F76" s="120"/>
    </row>
    <row r="77" spans="1:7" ht="13.5" x14ac:dyDescent="0.2">
      <c r="A77" s="120" t="s">
        <v>195</v>
      </c>
      <c r="B77" s="120"/>
      <c r="C77" s="120"/>
      <c r="D77" s="120"/>
      <c r="E77" s="120"/>
      <c r="F77" s="120"/>
    </row>
  </sheetData>
  <sheetProtection selectLockedCells="1" selectUnlockedCells="1"/>
  <mergeCells count="8">
    <mergeCell ref="A77:F77"/>
    <mergeCell ref="A76:F76"/>
    <mergeCell ref="A70:F70"/>
    <mergeCell ref="A5:F5"/>
    <mergeCell ref="A6:F6"/>
    <mergeCell ref="A8:F8"/>
    <mergeCell ref="A7:F7"/>
    <mergeCell ref="A75:F75"/>
  </mergeCells>
  <pageMargins left="1.1811023622047245" right="0.19685039370078741" top="0.59055118110236227" bottom="0.59055118110236227" header="0.39370078740157483" footer="0.39370078740157483"/>
  <pageSetup paperSize="9" scale="71" firstPageNumber="0" pageOrder="overThenDown" orientation="portrait" horizontalDpi="4294967295" verticalDpi="4294967295" r:id="rId1"/>
  <headerFooter alignWithMargins="0">
    <oddFooter>&amp;R&amp;"Times New Roman,Normal"&amp;12 &amp;K0000003</oddFooter>
  </headerFooter>
  <rowBreaks count="1" manualBreakCount="1">
    <brk id="82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J41"/>
  <sheetViews>
    <sheetView showGridLines="0" view="pageBreakPreview" zoomScaleNormal="85" zoomScaleSheetLayoutView="100" workbookViewId="0"/>
  </sheetViews>
  <sheetFormatPr baseColWidth="10" defaultColWidth="9.140625" defaultRowHeight="12.75" x14ac:dyDescent="0.2"/>
  <cols>
    <col min="1" max="1" width="58.7109375" style="41" customWidth="1"/>
    <col min="2" max="8" width="16.42578125" style="41" customWidth="1"/>
    <col min="9" max="9" width="17.85546875" style="13" bestFit="1" customWidth="1"/>
    <col min="10" max="10" width="17.85546875" style="41" bestFit="1" customWidth="1"/>
    <col min="11" max="16384" width="9.140625" style="41"/>
  </cols>
  <sheetData>
    <row r="7" spans="1:9" ht="15.75" x14ac:dyDescent="0.2">
      <c r="A7" s="128" t="s">
        <v>79</v>
      </c>
      <c r="B7" s="128"/>
      <c r="C7" s="128"/>
      <c r="D7" s="128"/>
      <c r="E7" s="128"/>
      <c r="F7" s="128"/>
      <c r="G7" s="128"/>
      <c r="H7" s="128"/>
      <c r="I7" s="128"/>
    </row>
    <row r="8" spans="1:9" ht="15.75" x14ac:dyDescent="0.2">
      <c r="A8" s="129" t="s">
        <v>188</v>
      </c>
      <c r="B8" s="129"/>
      <c r="C8" s="129"/>
      <c r="D8" s="129"/>
      <c r="E8" s="129"/>
      <c r="F8" s="129"/>
      <c r="G8" s="129"/>
      <c r="H8" s="129"/>
      <c r="I8" s="129"/>
    </row>
    <row r="9" spans="1:9" ht="15.75" x14ac:dyDescent="0.2">
      <c r="A9" s="130" t="s">
        <v>182</v>
      </c>
      <c r="B9" s="130"/>
      <c r="C9" s="130"/>
      <c r="D9" s="130"/>
      <c r="E9" s="130"/>
      <c r="F9" s="130"/>
      <c r="G9" s="130"/>
      <c r="H9" s="130"/>
      <c r="I9" s="130"/>
    </row>
    <row r="10" spans="1:9" ht="15.75" x14ac:dyDescent="0.2">
      <c r="A10" s="130" t="s">
        <v>39</v>
      </c>
      <c r="B10" s="130"/>
      <c r="C10" s="130"/>
      <c r="D10" s="130"/>
      <c r="E10" s="130"/>
      <c r="F10" s="130"/>
      <c r="G10" s="130"/>
      <c r="H10" s="130"/>
      <c r="I10" s="130"/>
    </row>
    <row r="12" spans="1:9" s="24" customFormat="1" ht="12.75" customHeight="1" x14ac:dyDescent="0.2">
      <c r="A12" s="131" t="s">
        <v>43</v>
      </c>
      <c r="B12" s="133" t="s">
        <v>92</v>
      </c>
      <c r="C12" s="134"/>
      <c r="D12" s="131" t="s">
        <v>68</v>
      </c>
      <c r="E12" s="131" t="s">
        <v>44</v>
      </c>
      <c r="F12" s="131" t="s">
        <v>101</v>
      </c>
      <c r="G12" s="131" t="s">
        <v>105</v>
      </c>
      <c r="H12" s="131" t="s">
        <v>184</v>
      </c>
      <c r="I12" s="131" t="s">
        <v>38</v>
      </c>
    </row>
    <row r="13" spans="1:9" s="24" customFormat="1" ht="33" customHeight="1" x14ac:dyDescent="0.2">
      <c r="A13" s="132"/>
      <c r="B13" s="29" t="s">
        <v>93</v>
      </c>
      <c r="C13" s="29" t="s">
        <v>94</v>
      </c>
      <c r="D13" s="132"/>
      <c r="E13" s="132"/>
      <c r="F13" s="132"/>
      <c r="G13" s="132"/>
      <c r="H13" s="132"/>
      <c r="I13" s="132"/>
    </row>
    <row r="14" spans="1:9" x14ac:dyDescent="0.2">
      <c r="A14" s="77" t="s">
        <v>156</v>
      </c>
      <c r="B14" s="82">
        <v>901242800000</v>
      </c>
      <c r="C14" s="82">
        <v>180000000000</v>
      </c>
      <c r="D14" s="82">
        <v>60000</v>
      </c>
      <c r="E14" s="82">
        <v>45626908534</v>
      </c>
      <c r="F14" s="82">
        <v>432392983652</v>
      </c>
      <c r="G14" s="82">
        <v>0</v>
      </c>
      <c r="H14" s="82">
        <v>4278038995</v>
      </c>
      <c r="I14" s="82">
        <v>1563540791181</v>
      </c>
    </row>
    <row r="15" spans="1:9" x14ac:dyDescent="0.2">
      <c r="A15" s="112" t="s">
        <v>106</v>
      </c>
      <c r="B15" s="43"/>
      <c r="C15" s="43"/>
      <c r="D15" s="43"/>
      <c r="E15" s="43"/>
      <c r="F15" s="43"/>
      <c r="G15" s="43"/>
      <c r="H15" s="43"/>
      <c r="I15" s="113"/>
    </row>
    <row r="16" spans="1:9" x14ac:dyDescent="0.2">
      <c r="A16" s="104" t="s">
        <v>42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4278038995</v>
      </c>
      <c r="H16" s="43">
        <v>-4278038995</v>
      </c>
      <c r="I16" s="43">
        <v>0</v>
      </c>
    </row>
    <row r="17" spans="1:10" x14ac:dyDescent="0.2">
      <c r="A17" s="103" t="s">
        <v>163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</row>
    <row r="18" spans="1:10" x14ac:dyDescent="0.2">
      <c r="A18" s="105" t="s">
        <v>185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25731495364</v>
      </c>
      <c r="I18" s="43">
        <v>25731495364</v>
      </c>
    </row>
    <row r="19" spans="1:10" x14ac:dyDescent="0.2">
      <c r="A19" s="77" t="s">
        <v>186</v>
      </c>
      <c r="B19" s="82">
        <v>901242800000</v>
      </c>
      <c r="C19" s="82">
        <v>180000000000</v>
      </c>
      <c r="D19" s="82">
        <v>60000</v>
      </c>
      <c r="E19" s="82">
        <v>45626908534</v>
      </c>
      <c r="F19" s="82">
        <v>432392983652</v>
      </c>
      <c r="G19" s="82">
        <v>4278038995</v>
      </c>
      <c r="H19" s="82">
        <v>25731495364</v>
      </c>
      <c r="I19" s="82">
        <v>1589272286545</v>
      </c>
    </row>
    <row r="20" spans="1:10" x14ac:dyDescent="0.2">
      <c r="A20" s="114"/>
      <c r="B20" s="115"/>
      <c r="C20" s="115"/>
      <c r="D20" s="115"/>
      <c r="E20" s="115"/>
      <c r="F20" s="115"/>
      <c r="G20" s="115"/>
      <c r="H20" s="115"/>
      <c r="I20" s="115"/>
    </row>
    <row r="21" spans="1:10" x14ac:dyDescent="0.2">
      <c r="A21" s="77" t="s">
        <v>175</v>
      </c>
      <c r="B21" s="60">
        <v>901242800000</v>
      </c>
      <c r="C21" s="60">
        <v>183422000000</v>
      </c>
      <c r="D21" s="60">
        <v>60000</v>
      </c>
      <c r="E21" s="60">
        <v>45626908534</v>
      </c>
      <c r="F21" s="60">
        <v>154881098793</v>
      </c>
      <c r="G21" s="60">
        <v>0</v>
      </c>
      <c r="H21" s="60">
        <v>-1226481022</v>
      </c>
      <c r="I21" s="60">
        <v>1283946386305</v>
      </c>
    </row>
    <row r="22" spans="1:10" x14ac:dyDescent="0.2">
      <c r="A22" s="112" t="s">
        <v>106</v>
      </c>
      <c r="B22" s="43"/>
      <c r="C22" s="43"/>
      <c r="D22" s="43"/>
      <c r="E22" s="43"/>
      <c r="F22" s="43"/>
      <c r="G22" s="43"/>
      <c r="H22" s="43"/>
      <c r="I22" s="116"/>
    </row>
    <row r="23" spans="1:10" x14ac:dyDescent="0.2">
      <c r="A23" s="117" t="s">
        <v>42</v>
      </c>
      <c r="B23" s="118">
        <v>0</v>
      </c>
      <c r="C23" s="118">
        <v>0</v>
      </c>
      <c r="D23" s="118">
        <v>0</v>
      </c>
      <c r="E23" s="118">
        <v>0</v>
      </c>
      <c r="F23" s="118">
        <v>-1226481022</v>
      </c>
      <c r="G23" s="118">
        <v>0</v>
      </c>
      <c r="H23" s="118">
        <v>1226481022</v>
      </c>
      <c r="I23" s="113">
        <v>0</v>
      </c>
    </row>
    <row r="24" spans="1:10" x14ac:dyDescent="0.2">
      <c r="A24" s="119" t="s">
        <v>176</v>
      </c>
      <c r="B24" s="118">
        <v>0</v>
      </c>
      <c r="C24" s="118">
        <v>0</v>
      </c>
      <c r="D24" s="118">
        <v>0</v>
      </c>
      <c r="E24" s="118">
        <v>0</v>
      </c>
      <c r="F24" s="43">
        <v>0</v>
      </c>
      <c r="G24" s="116">
        <v>0</v>
      </c>
      <c r="H24" s="118">
        <v>0</v>
      </c>
      <c r="I24" s="113">
        <v>0</v>
      </c>
      <c r="J24" s="88"/>
    </row>
    <row r="25" spans="1:10" x14ac:dyDescent="0.2">
      <c r="A25" s="105" t="s">
        <v>185</v>
      </c>
      <c r="B25" s="118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8210144832</v>
      </c>
      <c r="I25" s="113">
        <v>8210144832</v>
      </c>
      <c r="J25" s="88"/>
    </row>
    <row r="26" spans="1:10" x14ac:dyDescent="0.2">
      <c r="A26" s="77" t="s">
        <v>187</v>
      </c>
      <c r="B26" s="60">
        <v>901242800000</v>
      </c>
      <c r="C26" s="60">
        <v>183422000000</v>
      </c>
      <c r="D26" s="60">
        <v>60000</v>
      </c>
      <c r="E26" s="60">
        <v>45626908534</v>
      </c>
      <c r="F26" s="60">
        <v>153654617771</v>
      </c>
      <c r="G26" s="60">
        <v>0</v>
      </c>
      <c r="H26" s="60">
        <v>8210144832</v>
      </c>
      <c r="I26" s="60">
        <v>1292156531137</v>
      </c>
      <c r="J26" s="88"/>
    </row>
    <row r="27" spans="1:10" x14ac:dyDescent="0.2">
      <c r="C27" s="44"/>
      <c r="D27" s="44"/>
      <c r="E27" s="44"/>
      <c r="F27" s="44"/>
      <c r="G27" s="44"/>
      <c r="H27" s="44"/>
      <c r="I27" s="80"/>
    </row>
    <row r="28" spans="1:10" x14ac:dyDescent="0.2">
      <c r="A28" s="124" t="s">
        <v>103</v>
      </c>
      <c r="B28" s="124"/>
      <c r="C28" s="124"/>
      <c r="D28" s="124"/>
      <c r="E28" s="124"/>
      <c r="F28" s="124"/>
      <c r="G28" s="124"/>
      <c r="H28" s="124"/>
      <c r="I28" s="124"/>
    </row>
    <row r="29" spans="1:10" x14ac:dyDescent="0.2">
      <c r="E29" s="45"/>
    </row>
    <row r="34" spans="1:10" ht="13.5" x14ac:dyDescent="0.2">
      <c r="A34" s="127"/>
      <c r="B34" s="127"/>
      <c r="C34" s="127"/>
      <c r="D34" s="127"/>
      <c r="E34" s="127"/>
      <c r="F34" s="127"/>
      <c r="G34" s="127"/>
      <c r="H34" s="127"/>
      <c r="I34" s="127"/>
    </row>
    <row r="35" spans="1:10" ht="12.75" customHeight="1" x14ac:dyDescent="0.25">
      <c r="A35" s="126" t="s">
        <v>196</v>
      </c>
      <c r="B35" s="126"/>
      <c r="C35" s="126"/>
      <c r="D35" s="126"/>
      <c r="E35" s="126"/>
      <c r="F35" s="126"/>
      <c r="G35" s="126"/>
      <c r="H35" s="126"/>
      <c r="I35" s="126"/>
      <c r="J35" s="111"/>
    </row>
    <row r="36" spans="1:10" ht="13.5" x14ac:dyDescent="0.25">
      <c r="A36" s="126" t="s">
        <v>197</v>
      </c>
      <c r="B36" s="126"/>
      <c r="C36" s="126"/>
      <c r="D36" s="126"/>
      <c r="E36" s="126"/>
      <c r="F36" s="126"/>
      <c r="G36" s="126"/>
      <c r="H36" s="126"/>
      <c r="I36" s="126"/>
    </row>
    <row r="37" spans="1:10" x14ac:dyDescent="0.2">
      <c r="B37" s="44"/>
      <c r="C37" s="44"/>
      <c r="D37" s="44"/>
      <c r="E37" s="44"/>
      <c r="F37" s="44"/>
      <c r="G37" s="44"/>
      <c r="H37" s="44"/>
      <c r="I37" s="80"/>
    </row>
    <row r="38" spans="1:10" x14ac:dyDescent="0.2">
      <c r="B38" s="44"/>
      <c r="C38" s="44"/>
      <c r="D38" s="44"/>
      <c r="E38" s="44"/>
      <c r="F38" s="44"/>
      <c r="G38" s="44"/>
      <c r="H38" s="44"/>
      <c r="I38" s="80"/>
    </row>
    <row r="39" spans="1:10" x14ac:dyDescent="0.2">
      <c r="A39" s="61"/>
      <c r="B39" s="44"/>
      <c r="C39" s="44"/>
      <c r="D39" s="44"/>
      <c r="E39" s="44"/>
      <c r="F39" s="44"/>
      <c r="G39" s="44"/>
      <c r="H39" s="44"/>
      <c r="I39" s="80"/>
    </row>
    <row r="41" spans="1:10" x14ac:dyDescent="0.2">
      <c r="B41" s="44"/>
      <c r="C41" s="44"/>
      <c r="D41" s="44"/>
      <c r="E41" s="44"/>
      <c r="F41" s="44"/>
      <c r="G41" s="44"/>
      <c r="H41" s="44"/>
      <c r="I41" s="80"/>
    </row>
  </sheetData>
  <sheetProtection selectLockedCells="1" selectUnlockedCells="1"/>
  <mergeCells count="16">
    <mergeCell ref="A36:I36"/>
    <mergeCell ref="A34:I34"/>
    <mergeCell ref="A28:I28"/>
    <mergeCell ref="A35:I35"/>
    <mergeCell ref="A7:I7"/>
    <mergeCell ref="A8:I8"/>
    <mergeCell ref="A9:I9"/>
    <mergeCell ref="A10:I10"/>
    <mergeCell ref="A12:A13"/>
    <mergeCell ref="B12:C12"/>
    <mergeCell ref="D12:D13"/>
    <mergeCell ref="E12:E13"/>
    <mergeCell ref="H12:H13"/>
    <mergeCell ref="I12:I13"/>
    <mergeCell ref="F12:F13"/>
    <mergeCell ref="G12:G13"/>
  </mergeCells>
  <pageMargins left="0.59055118110236227" right="0.59055118110236227" top="0.78740157480314965" bottom="0.78740157480314965" header="0.39370078740157483" footer="0.39370078740157483"/>
  <pageSetup paperSize="9" scale="71" firstPageNumber="0" orientation="landscape" horizontalDpi="4294967295" verticalDpi="4294967295" r:id="rId1"/>
  <headerFooter alignWithMargins="0">
    <oddFooter>&amp;L&amp;"Times New Roman,Normal"&amp;K000000 &amp;R&amp;"Times New Roman,Normal"&amp;12 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5:G63"/>
  <sheetViews>
    <sheetView showGridLines="0" view="pageBreakPreview" zoomScaleNormal="70" zoomScaleSheetLayoutView="100" workbookViewId="0"/>
  </sheetViews>
  <sheetFormatPr baseColWidth="10" defaultColWidth="11.7109375" defaultRowHeight="12.75" x14ac:dyDescent="0.2"/>
  <cols>
    <col min="1" max="1" width="63" style="64" customWidth="1"/>
    <col min="2" max="2" width="4.42578125" style="64" bestFit="1" customWidth="1"/>
    <col min="3" max="3" width="2" style="64" customWidth="1"/>
    <col min="4" max="4" width="17.140625" style="92" customWidth="1"/>
    <col min="5" max="5" width="3" style="64" customWidth="1"/>
    <col min="6" max="6" width="17.7109375" style="92" customWidth="1"/>
    <col min="7" max="7" width="12.28515625" bestFit="1" customWidth="1"/>
    <col min="8" max="16384" width="11.7109375" style="64"/>
  </cols>
  <sheetData>
    <row r="5" spans="1:7" customFormat="1" x14ac:dyDescent="0.2">
      <c r="A5" s="136" t="s">
        <v>79</v>
      </c>
      <c r="B5" s="136"/>
      <c r="C5" s="136"/>
      <c r="D5" s="136"/>
      <c r="E5" s="136"/>
      <c r="F5" s="136"/>
    </row>
    <row r="6" spans="1:7" customFormat="1" x14ac:dyDescent="0.2">
      <c r="A6" s="136" t="s">
        <v>189</v>
      </c>
      <c r="B6" s="136"/>
      <c r="C6" s="136"/>
      <c r="D6" s="136"/>
      <c r="E6" s="136"/>
      <c r="F6" s="136"/>
    </row>
    <row r="7" spans="1:7" customFormat="1" x14ac:dyDescent="0.2">
      <c r="A7" s="137" t="s">
        <v>182</v>
      </c>
      <c r="B7" s="121"/>
      <c r="C7" s="121"/>
      <c r="D7" s="121"/>
      <c r="E7" s="121"/>
      <c r="F7" s="121"/>
    </row>
    <row r="8" spans="1:7" customFormat="1" x14ac:dyDescent="0.2">
      <c r="A8" s="121" t="s">
        <v>39</v>
      </c>
      <c r="B8" s="121"/>
      <c r="C8" s="121"/>
      <c r="D8" s="121"/>
      <c r="E8" s="121"/>
      <c r="F8" s="121"/>
    </row>
    <row r="9" spans="1:7" s="74" customFormat="1" x14ac:dyDescent="0.2">
      <c r="A9" s="65"/>
      <c r="B9" s="66" t="s">
        <v>50</v>
      </c>
      <c r="C9" s="67"/>
      <c r="D9" s="76">
        <v>45016</v>
      </c>
      <c r="E9" s="89"/>
      <c r="F9" s="76">
        <v>44651</v>
      </c>
      <c r="G9"/>
    </row>
    <row r="10" spans="1:7" s="74" customFormat="1" x14ac:dyDescent="0.2">
      <c r="A10" s="68" t="s">
        <v>116</v>
      </c>
      <c r="B10" s="65"/>
      <c r="C10" s="65"/>
      <c r="D10" s="69"/>
      <c r="E10" s="90"/>
      <c r="F10" s="69"/>
      <c r="G10"/>
    </row>
    <row r="11" spans="1:7" s="68" customFormat="1" ht="16.350000000000001" customHeight="1" x14ac:dyDescent="0.2">
      <c r="A11" s="74" t="s">
        <v>157</v>
      </c>
      <c r="D11" s="70">
        <v>8210144832</v>
      </c>
      <c r="E11" s="71"/>
      <c r="F11" s="70">
        <v>25731495364</v>
      </c>
      <c r="G11"/>
    </row>
    <row r="12" spans="1:7" s="74" customFormat="1" x14ac:dyDescent="0.2">
      <c r="D12" s="83"/>
      <c r="E12" s="84"/>
      <c r="F12" s="83"/>
      <c r="G12"/>
    </row>
    <row r="13" spans="1:7" s="68" customFormat="1" ht="14.85" customHeight="1" x14ac:dyDescent="0.2">
      <c r="A13" s="68" t="s">
        <v>117</v>
      </c>
      <c r="D13" s="83"/>
      <c r="E13" s="71"/>
      <c r="F13" s="83"/>
      <c r="G13"/>
    </row>
    <row r="14" spans="1:7" s="74" customFormat="1" ht="14.85" customHeight="1" x14ac:dyDescent="0.2">
      <c r="A14" s="74" t="s">
        <v>118</v>
      </c>
      <c r="B14" s="74" t="s">
        <v>62</v>
      </c>
      <c r="D14" s="83">
        <v>1759869283</v>
      </c>
      <c r="E14" s="84"/>
      <c r="F14" s="83">
        <v>4258371952</v>
      </c>
      <c r="G14"/>
    </row>
    <row r="15" spans="1:7" s="74" customFormat="1" ht="14.85" customHeight="1" x14ac:dyDescent="0.2">
      <c r="A15" s="74" t="s">
        <v>119</v>
      </c>
      <c r="D15" s="83">
        <v>263144938</v>
      </c>
      <c r="E15" s="84"/>
      <c r="F15" s="83">
        <v>285182756</v>
      </c>
      <c r="G15"/>
    </row>
    <row r="16" spans="1:7" s="74" customFormat="1" ht="14.85" customHeight="1" x14ac:dyDescent="0.2">
      <c r="A16" s="74" t="s">
        <v>120</v>
      </c>
      <c r="B16" s="74" t="s">
        <v>58</v>
      </c>
      <c r="D16" s="83">
        <v>188430863957</v>
      </c>
      <c r="E16" s="84"/>
      <c r="F16" s="83">
        <v>198836131764</v>
      </c>
      <c r="G16"/>
    </row>
    <row r="17" spans="1:7" s="74" customFormat="1" ht="14.85" customHeight="1" x14ac:dyDescent="0.2">
      <c r="A17" s="74" t="s">
        <v>121</v>
      </c>
      <c r="B17" s="74" t="s">
        <v>72</v>
      </c>
      <c r="D17" s="83">
        <v>1339940375</v>
      </c>
      <c r="E17" s="84"/>
      <c r="F17" s="83">
        <v>2848479782</v>
      </c>
      <c r="G17"/>
    </row>
    <row r="18" spans="1:7" s="74" customFormat="1" ht="14.85" customHeight="1" x14ac:dyDescent="0.2">
      <c r="A18" s="74" t="s">
        <v>122</v>
      </c>
      <c r="D18" s="83">
        <v>105399377010</v>
      </c>
      <c r="E18" s="84"/>
      <c r="F18" s="83">
        <v>89814169964</v>
      </c>
      <c r="G18"/>
    </row>
    <row r="19" spans="1:7" s="74" customFormat="1" ht="14.85" customHeight="1" x14ac:dyDescent="0.2">
      <c r="A19" s="74" t="s">
        <v>125</v>
      </c>
      <c r="D19" s="78">
        <v>0</v>
      </c>
      <c r="E19" s="84"/>
      <c r="F19" s="83">
        <v>3806155965</v>
      </c>
      <c r="G19"/>
    </row>
    <row r="20" spans="1:7" s="74" customFormat="1" ht="14.85" customHeight="1" x14ac:dyDescent="0.2">
      <c r="A20" s="75" t="s">
        <v>123</v>
      </c>
      <c r="B20" s="74" t="s">
        <v>62</v>
      </c>
      <c r="D20" s="83">
        <v>1848086</v>
      </c>
      <c r="E20" s="84"/>
      <c r="F20" s="83">
        <v>1408750</v>
      </c>
      <c r="G20"/>
    </row>
    <row r="21" spans="1:7" s="74" customFormat="1" ht="14.85" customHeight="1" x14ac:dyDescent="0.2">
      <c r="D21" s="85">
        <f>SUM(D14:D20)</f>
        <v>297195043649</v>
      </c>
      <c r="E21" s="71"/>
      <c r="F21" s="85">
        <v>299849900933</v>
      </c>
      <c r="G21"/>
    </row>
    <row r="22" spans="1:7" s="68" customFormat="1" x14ac:dyDescent="0.2">
      <c r="A22" s="68" t="s">
        <v>124</v>
      </c>
      <c r="B22" s="74"/>
      <c r="D22" s="83"/>
      <c r="E22" s="71"/>
      <c r="F22" s="83"/>
      <c r="G22"/>
    </row>
    <row r="23" spans="1:7" s="74" customFormat="1" ht="14.85" customHeight="1" x14ac:dyDescent="0.2">
      <c r="A23" s="74" t="s">
        <v>173</v>
      </c>
      <c r="D23" s="78">
        <v>-7229297440</v>
      </c>
      <c r="E23" s="84"/>
      <c r="F23" s="78">
        <v>-6430051477</v>
      </c>
      <c r="G23"/>
    </row>
    <row r="24" spans="1:7" s="74" customFormat="1" ht="14.85" customHeight="1" x14ac:dyDescent="0.2">
      <c r="A24" s="74" t="s">
        <v>126</v>
      </c>
      <c r="B24" s="74" t="s">
        <v>58</v>
      </c>
      <c r="D24" s="78">
        <v>-103250001279</v>
      </c>
      <c r="E24" s="86"/>
      <c r="F24" s="78">
        <v>-136879490868</v>
      </c>
      <c r="G24"/>
    </row>
    <row r="25" spans="1:7" s="74" customFormat="1" ht="14.85" customHeight="1" x14ac:dyDescent="0.2">
      <c r="A25" s="74" t="s">
        <v>127</v>
      </c>
      <c r="D25" s="78">
        <v>-208563823533</v>
      </c>
      <c r="E25" s="86"/>
      <c r="F25" s="78">
        <v>-199147270570</v>
      </c>
      <c r="G25"/>
    </row>
    <row r="26" spans="1:7" s="74" customFormat="1" ht="14.85" customHeight="1" x14ac:dyDescent="0.2">
      <c r="A26" s="74" t="s">
        <v>125</v>
      </c>
      <c r="D26" s="78">
        <v>-8814909225</v>
      </c>
      <c r="E26" s="86"/>
      <c r="F26" s="78">
        <v>0</v>
      </c>
      <c r="G26"/>
    </row>
    <row r="27" spans="1:7" s="74" customFormat="1" x14ac:dyDescent="0.2">
      <c r="D27" s="85">
        <f>SUM(D23:D26)</f>
        <v>-327858031477</v>
      </c>
      <c r="E27" s="84"/>
      <c r="F27" s="85">
        <v>-342456812915</v>
      </c>
      <c r="G27"/>
    </row>
    <row r="28" spans="1:7" s="68" customFormat="1" ht="14.85" customHeight="1" x14ac:dyDescent="0.2">
      <c r="D28" s="83"/>
      <c r="E28" s="71"/>
      <c r="F28" s="83"/>
      <c r="G28"/>
    </row>
    <row r="29" spans="1:7" s="74" customFormat="1" ht="14.85" customHeight="1" x14ac:dyDescent="0.2">
      <c r="A29" s="74" t="s">
        <v>164</v>
      </c>
      <c r="D29" s="83">
        <v>-77528154386</v>
      </c>
      <c r="E29" s="86"/>
      <c r="F29" s="83">
        <v>-54716771476</v>
      </c>
      <c r="G29"/>
    </row>
    <row r="30" spans="1:7" s="74" customFormat="1" ht="14.85" customHeight="1" x14ac:dyDescent="0.2">
      <c r="A30" s="74" t="s">
        <v>165</v>
      </c>
      <c r="D30" s="83">
        <v>32418276331</v>
      </c>
      <c r="E30" s="86"/>
      <c r="F30" s="83">
        <v>-2006294014</v>
      </c>
      <c r="G30"/>
    </row>
    <row r="31" spans="1:7" s="74" customFormat="1" ht="14.85" customHeight="1" x14ac:dyDescent="0.2">
      <c r="A31" s="74" t="s">
        <v>171</v>
      </c>
      <c r="D31" s="83">
        <v>725457452974</v>
      </c>
      <c r="E31" s="86"/>
      <c r="F31" s="83">
        <v>349380933284</v>
      </c>
      <c r="G31"/>
    </row>
    <row r="32" spans="1:7" s="74" customFormat="1" ht="14.85" customHeight="1" x14ac:dyDescent="0.2">
      <c r="A32" s="74" t="s">
        <v>170</v>
      </c>
      <c r="D32" s="83">
        <v>-28153027853</v>
      </c>
      <c r="E32" s="86"/>
      <c r="F32" s="83">
        <v>-44718031876</v>
      </c>
      <c r="G32"/>
    </row>
    <row r="33" spans="1:7" s="74" customFormat="1" ht="14.85" customHeight="1" x14ac:dyDescent="0.2">
      <c r="A33" s="74" t="s">
        <v>139</v>
      </c>
      <c r="D33" s="83">
        <v>10078415303</v>
      </c>
      <c r="E33" s="86"/>
      <c r="F33" s="83">
        <v>6151148098</v>
      </c>
      <c r="G33"/>
    </row>
    <row r="34" spans="1:7" s="74" customFormat="1" ht="14.85" customHeight="1" x14ac:dyDescent="0.2">
      <c r="A34" s="74" t="s">
        <v>128</v>
      </c>
      <c r="D34" s="83">
        <v>309930965</v>
      </c>
      <c r="E34" s="86"/>
      <c r="F34" s="83">
        <v>-2787201120</v>
      </c>
      <c r="G34"/>
    </row>
    <row r="35" spans="1:7" s="74" customFormat="1" ht="14.85" customHeight="1" x14ac:dyDescent="0.2">
      <c r="D35" s="87">
        <f>SUM(D29:D34)</f>
        <v>662582893334</v>
      </c>
      <c r="E35" s="86"/>
      <c r="F35" s="87">
        <v>251303782896</v>
      </c>
      <c r="G35"/>
    </row>
    <row r="36" spans="1:7" s="74" customFormat="1" ht="14.25" customHeight="1" x14ac:dyDescent="0.2">
      <c r="D36" s="83"/>
      <c r="E36" s="86"/>
      <c r="F36" s="83"/>
      <c r="G36"/>
    </row>
    <row r="37" spans="1:7" s="68" customFormat="1" ht="14.85" customHeight="1" x14ac:dyDescent="0.2">
      <c r="A37" s="68" t="s">
        <v>168</v>
      </c>
      <c r="D37" s="72">
        <f>+D35+D27+D21+D11</f>
        <v>640130050338</v>
      </c>
      <c r="E37" s="71"/>
      <c r="F37" s="72">
        <f>+F35+F27+F21+F11</f>
        <v>234428366278</v>
      </c>
      <c r="G37"/>
    </row>
    <row r="38" spans="1:7" s="68" customFormat="1" ht="7.5" customHeight="1" x14ac:dyDescent="0.2">
      <c r="D38" s="83"/>
      <c r="E38" s="71"/>
      <c r="F38" s="83"/>
      <c r="G38"/>
    </row>
    <row r="39" spans="1:7" s="68" customFormat="1" ht="14.85" customHeight="1" x14ac:dyDescent="0.2">
      <c r="A39" s="68" t="s">
        <v>129</v>
      </c>
      <c r="D39" s="83"/>
      <c r="E39" s="71"/>
      <c r="F39" s="83"/>
      <c r="G39"/>
    </row>
    <row r="40" spans="1:7" s="74" customFormat="1" ht="14.85" customHeight="1" x14ac:dyDescent="0.2">
      <c r="A40" s="74" t="s">
        <v>172</v>
      </c>
      <c r="D40" s="83">
        <v>-137102519944</v>
      </c>
      <c r="E40" s="86"/>
      <c r="F40" s="83">
        <v>-238269903423</v>
      </c>
      <c r="G40"/>
    </row>
    <row r="41" spans="1:7" s="74" customFormat="1" ht="14.85" customHeight="1" x14ac:dyDescent="0.2">
      <c r="A41" s="74" t="s">
        <v>166</v>
      </c>
      <c r="D41" s="83">
        <v>654834330</v>
      </c>
      <c r="E41" s="86"/>
      <c r="F41" s="83">
        <v>4769715291</v>
      </c>
      <c r="G41"/>
    </row>
    <row r="42" spans="1:7" s="74" customFormat="1" ht="14.85" customHeight="1" x14ac:dyDescent="0.2">
      <c r="A42" s="74" t="s">
        <v>130</v>
      </c>
      <c r="B42" s="74" t="s">
        <v>62</v>
      </c>
      <c r="D42" s="78">
        <v>-121256531</v>
      </c>
      <c r="E42" s="86"/>
      <c r="F42" s="78">
        <v>-2384417328</v>
      </c>
      <c r="G42"/>
    </row>
    <row r="43" spans="1:7" s="74" customFormat="1" ht="14.85" customHeight="1" x14ac:dyDescent="0.2">
      <c r="A43" s="74" t="s">
        <v>167</v>
      </c>
      <c r="D43" s="83">
        <v>515319685</v>
      </c>
      <c r="E43" s="86"/>
      <c r="F43" s="83">
        <v>-242031943</v>
      </c>
      <c r="G43"/>
    </row>
    <row r="44" spans="1:7" s="68" customFormat="1" ht="14.85" customHeight="1" x14ac:dyDescent="0.2">
      <c r="A44" s="68" t="s">
        <v>131</v>
      </c>
      <c r="D44" s="85">
        <f>SUM(D40:D43)</f>
        <v>-136053622460</v>
      </c>
      <c r="E44" s="73"/>
      <c r="F44" s="85">
        <v>-236126637403</v>
      </c>
      <c r="G44"/>
    </row>
    <row r="45" spans="1:7" s="68" customFormat="1" ht="6.75" customHeight="1" x14ac:dyDescent="0.2">
      <c r="D45" s="83"/>
      <c r="E45" s="71"/>
      <c r="F45" s="83"/>
      <c r="G45"/>
    </row>
    <row r="46" spans="1:7" s="68" customFormat="1" ht="14.85" customHeight="1" x14ac:dyDescent="0.2">
      <c r="A46" s="68" t="s">
        <v>132</v>
      </c>
      <c r="D46" s="83"/>
      <c r="E46" s="71"/>
      <c r="F46" s="83"/>
      <c r="G46"/>
    </row>
    <row r="47" spans="1:7" s="74" customFormat="1" ht="14.85" customHeight="1" x14ac:dyDescent="0.2">
      <c r="A47" s="74" t="s">
        <v>133</v>
      </c>
      <c r="D47" s="83">
        <v>0</v>
      </c>
      <c r="E47" s="86"/>
      <c r="F47" s="83">
        <v>0</v>
      </c>
      <c r="G47"/>
    </row>
    <row r="48" spans="1:7" s="68" customFormat="1" ht="14.85" customHeight="1" x14ac:dyDescent="0.2">
      <c r="A48" s="68" t="s">
        <v>134</v>
      </c>
      <c r="D48" s="85">
        <v>0</v>
      </c>
      <c r="E48" s="71"/>
      <c r="F48" s="85">
        <v>0</v>
      </c>
      <c r="G48"/>
    </row>
    <row r="49" spans="1:7" s="74" customFormat="1" x14ac:dyDescent="0.2">
      <c r="D49" s="83"/>
      <c r="E49" s="84"/>
      <c r="F49" s="83"/>
      <c r="G49"/>
    </row>
    <row r="50" spans="1:7" s="68" customFormat="1" ht="14.85" customHeight="1" x14ac:dyDescent="0.2">
      <c r="A50" s="74" t="s">
        <v>169</v>
      </c>
      <c r="B50" s="74"/>
      <c r="C50" s="74"/>
      <c r="D50" s="83">
        <f>+D48+D44+D37</f>
        <v>504076427878</v>
      </c>
      <c r="E50" s="84"/>
      <c r="F50" s="83">
        <v>-1698271125</v>
      </c>
      <c r="G50"/>
    </row>
    <row r="51" spans="1:7" s="74" customFormat="1" ht="6.75" customHeight="1" x14ac:dyDescent="0.2">
      <c r="D51" s="83"/>
      <c r="E51" s="84"/>
      <c r="F51" s="83"/>
      <c r="G51"/>
    </row>
    <row r="52" spans="1:7" s="74" customFormat="1" x14ac:dyDescent="0.2">
      <c r="A52" s="74" t="s">
        <v>135</v>
      </c>
      <c r="D52" s="83">
        <v>2947084001676</v>
      </c>
      <c r="E52" s="84"/>
      <c r="F52" s="83">
        <v>3799196219471</v>
      </c>
      <c r="G52"/>
    </row>
    <row r="53" spans="1:7" s="74" customFormat="1" ht="9" customHeight="1" x14ac:dyDescent="0.2">
      <c r="D53" s="83"/>
      <c r="E53" s="84"/>
      <c r="F53" s="83"/>
      <c r="G53"/>
    </row>
    <row r="54" spans="1:7" s="74" customFormat="1" ht="13.5" thickBot="1" x14ac:dyDescent="0.25">
      <c r="A54" s="74" t="s">
        <v>136</v>
      </c>
      <c r="D54" s="79">
        <f>+D52+D50</f>
        <v>3451160429554</v>
      </c>
      <c r="E54" s="84"/>
      <c r="F54" s="79">
        <f>+F52+F50</f>
        <v>3797497948346</v>
      </c>
      <c r="G54"/>
    </row>
    <row r="55" spans="1:7" s="74" customFormat="1" ht="13.5" thickTop="1" x14ac:dyDescent="0.2">
      <c r="D55" s="91"/>
      <c r="F55" s="91"/>
      <c r="G55"/>
    </row>
    <row r="56" spans="1:7" s="74" customFormat="1" x14ac:dyDescent="0.2">
      <c r="G56"/>
    </row>
    <row r="57" spans="1:7" s="74" customFormat="1" x14ac:dyDescent="0.2">
      <c r="D57" s="91"/>
      <c r="F57" s="91"/>
      <c r="G57"/>
    </row>
    <row r="58" spans="1:7" s="74" customFormat="1" x14ac:dyDescent="0.2">
      <c r="A58" s="138" t="s">
        <v>103</v>
      </c>
      <c r="B58" s="138"/>
      <c r="C58" s="138"/>
      <c r="D58" s="138"/>
      <c r="E58" s="138"/>
      <c r="F58" s="138"/>
      <c r="G58"/>
    </row>
    <row r="59" spans="1:7" s="74" customFormat="1" x14ac:dyDescent="0.2">
      <c r="D59" s="91"/>
      <c r="F59" s="91"/>
      <c r="G59"/>
    </row>
    <row r="60" spans="1:7" s="74" customFormat="1" x14ac:dyDescent="0.2">
      <c r="D60" s="91"/>
      <c r="F60" s="91"/>
      <c r="G60"/>
    </row>
    <row r="61" spans="1:7" s="74" customFormat="1" x14ac:dyDescent="0.2">
      <c r="D61" s="91"/>
      <c r="F61" s="91"/>
      <c r="G61"/>
    </row>
    <row r="62" spans="1:7" s="74" customFormat="1" ht="13.5" x14ac:dyDescent="0.25">
      <c r="A62" s="126" t="s">
        <v>198</v>
      </c>
      <c r="B62" s="126"/>
      <c r="C62" s="126"/>
      <c r="D62" s="126"/>
      <c r="E62" s="126"/>
      <c r="F62" s="126"/>
      <c r="G62"/>
    </row>
    <row r="63" spans="1:7" s="74" customFormat="1" ht="13.5" x14ac:dyDescent="0.25">
      <c r="A63" s="135" t="s">
        <v>199</v>
      </c>
      <c r="B63" s="135"/>
      <c r="C63" s="135"/>
      <c r="D63" s="135"/>
      <c r="E63" s="135"/>
      <c r="F63" s="135"/>
      <c r="G63"/>
    </row>
  </sheetData>
  <sheetProtection selectLockedCells="1" selectUnlockedCells="1"/>
  <mergeCells count="7">
    <mergeCell ref="A63:F63"/>
    <mergeCell ref="A62:F62"/>
    <mergeCell ref="A5:F5"/>
    <mergeCell ref="A6:F6"/>
    <mergeCell ref="A7:F7"/>
    <mergeCell ref="A8:F8"/>
    <mergeCell ref="A58:F58"/>
  </mergeCells>
  <pageMargins left="1.1811023622047245" right="0.59055118110236227" top="0.59055118110236227" bottom="0.59055118110236227" header="0.39370078740157483" footer="0.39370078740157483"/>
  <pageSetup paperSize="9" scale="78" firstPageNumber="0" orientation="portrait" horizontalDpi="4294967295" verticalDpi="4294967295" r:id="rId1"/>
  <headerFooter alignWithMargins="0">
    <oddFooter>&amp;C&amp;"Times New Roman,Normal"&amp;K000000 &amp;R&amp;"Times New Roman,Normal"&amp;12 &amp;K0000005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Lg1gDo0/O3rWMHq2IkCmfMqIEN8huI6v/GuRCYkrhrY=</DigestValue>
    </Reference>
    <Reference Type="http://www.w3.org/2000/09/xmldsig#Object" URI="#idOfficeObject">
      <DigestMethod Algorithm="http://www.w3.org/2001/04/xmlenc#sha256"/>
      <DigestValue>17xaL7Qpe9uf/z/GrmJjqRQS2sAfH8qbUlfxZDZ8YQg=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X+DIMZKPRZvq6rMLSctuiStedhUhX2VRH9zU9wD7Mr4=</DigestValue>
    </Reference>
  </SignedInfo>
  <SignatureValue>M6QPJWa+m2MlVRnYuyYtqE9whI/B6rT6wko321ez9fDm+FfVJDegqloWT7cQzn/LE77L9f5rtew0
T44EonT4wCCm2VVA7oeGxt23IwPwBvS5eP0Qg1Z799Qj/7EqdC53gPE1A3/ZN4L0VxYih2zDnH0g
lZLX+BoKf5jlTQKamEWXnudYowGyOp3ToV6Ms2/zL4Oiu7i5HYNgbgor2Nda8loJNbWVTQhuC51G
GrVjBiSitGXGDHW/GN0dVGSXsBalBH+DwEehFoMv0vfcvdKNI8jE8zHXwvMttXOq4NVo+BSHJ+pc
NebptKw4/DTyXkb2xG7mp7dsAB6sgbiw8jkJYg==</SignatureValue>
  <KeyInfo>
    <X509Data>
      <X509Certificate>MIIJGTCCBwGgAwIBAgIIFw8a2YlzhF4wDQYJKoZIhvcNAQELBQAwWjEaMBgGA1UEAwwRQ0EtRE9DVU1FTlRBIFMuQS4xFjAUBgNVBAUTDVJVQzgwMDUwMTcyLTExFzAVBgNVBAoMDkRPQ1VNRU5UQSBTLkEuMQswCQYDVQQGEwJQWTAeFw0yMzAzMDIxOTUxMDBaFw0yNTAzMDExOTUxMDBaMIG/MSYwJAYDVQQDDB1FU1RFQkFOIEFMRlJFRE8gUk9URUxBIE1BQ0lFTDESMBAGA1UEBRMJQ0kzNTc0NTU4MRgwFgYDVQQqDA9FU1RFQkFOIEFMRlJFRE8xFjAUBgNVBAQMDVJPVEVMQSBNQUNJRUwxCzAJBgNVBAsMAkYyMTUwMwYDVQQKDCxDRVJUSUZJQ0FETyBDVUFMSUZJQ0FETyBERSBGSVJNQSBFTEVDVFJPTklDQTELMAkGA1UEBhMCUFkwggEiMA0GCSqGSIb3DQEBAQUAA4IBDwAwggEKAoIBAQC25FS5/lr80++L8K/180Oc3ZDPkUQeWkfCNGKHomvwnn38+xzdnQBK1xrKHk0GZ3DhyDthAl8VjTlapEAsBHMDHHzuJNTyw51Sf7HPunZN6doyLyuQdEJn/pjV50wXBhkw14Auu9hEl/MzoYTcBu4TPPg6A7h/Js49amAddwMSSMUYbAy3qmfUgqufCjeiIafX9DJWXHqsTjPxq/1gZ7nBhTNr4FCeS2muMvGPTTKTEYHe70b8q2k/OQKdzGmH043m/dnXkJRPxGTtjwwMDFQwSIIyr+jBkM28moEwrCPz/zA8jlMCc5U9SDcPpg3bszSlbWdmenidvdWiXzmcomGpAgMBAAGjggR7MIIEdzAMBgNVHRMBAf8EAjAAMB8GA1UdIwQYMBaAFKE9hSvN2CyWHzkCDJ9TO1jYlQt7MIGUBggrBgEFBQcBAQSBhzCBhDBVBggrBgEFBQcwAoZJaHR0cHM6Ly93d3cuZGlnaXRvLmNvbS5weS91cGxvYWRzL2NlcnRpZmljYWRvLWRvY3VtZW50YS1zYS0xNTM1MTE3NzcxLmNydDArBggrBgEFBQcwAYYfaHR0cHM6Ly93d3cuZGlnaXRvLmNvbS5weS9vY3NwLzCB3QYDVR0RBIHVMIHSgR5lc3RlYmFuLnJvdGVsYUByZWdpb25hbC5jb20ucHmkga8wgawxJjAkBgNVBA0MHUZJUk1BIEVMRUNUUk9OSUNBIENVQUxJRklDQURBMRIwEAYDVQQMDAlBUE9ERVJBRE8xFjAUBgNVBAUTDVJVQzgwMDIwOTgxLTgxETAPBgNVBAsMCEZJTkFOWkFTMUMwQQYDVQQKDDpCQU5DTyBSRUdJT05BTCBTT0NJRURBRCBBTk9OSU1BIEVNSVNPUkEgREUgQ0FQSVRBTCBBQklFUlRP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L1Zn/pG7Ale/JcdQnNFO3JlTKKpMA4GA1UdDwEB/wQEAwIF4DANBgkqhkiG9w0BAQsFAAOCAgEArooAN6t5xYAu62RQ25G+46+7Y5wS30vxbWY7MO/jxGCpcLos0Qg0n65i+L2yJw/ALnTUjllakcPMlzfjtqMyMjJg/cJx0Op76OFwin6aDrs/kFqYhcwE0yFedz2zupyGYqiIVe6VLcTRayu/wQGGynzvbmO9FXmMJmj5LkKmRjkDXNad6KIf50vw7YOhrr3/ZGmFhx/8AmfzSGCYPy26Z62I1Xepbs2soDJwzJqvZqOeXdeRX7WONB+p8y8ZNzJTPRFth2xE++SI+SUoZHe+xZiwzeebKFkXOgvbv0Wj7w0TQWZZyTR/cLvggm2iKfrpbsYZbwEMOUAjnyjjQKooMkB/uifra5TNsIUUmapXjNpNBbUGZI0TohVZN8LFQq+iYxa1+Ah6iagkER8B7JkKVx0TAU7jDVLXKG2kVTu/epWl/qlHjBS6wcFuztf6juxxu/S6FKI5NT7kfEuxhahhAoDHKhyTxGTTFdmLjL7M1GOpuiDLKNGcqDJWcZWQbbCv+b07oRtqEe1zsKDgX6cuSiAS+W2P/1J/BMfyTsQARVJ1g8Nyp2akKlRgaJskVCQnz9xygURs8jsgjSZDZbQ7tBbYlmS4FEiVIUCDz3HWlBDAjAGtUGzKmqTqDk3JHL0MHSNichWnr+1tFHZ7br0L56kc8WnULywUIMToAq9Oim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TfmRGblqOjgLdi9si4ByEqCM+J3dIwBqHFY3+nimpH4=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Pabo1wP+K1kdWFBoxQXGFvafOHBdAzGtPkbE3DAcLPE=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Pabo1wP+K1kdWFBoxQXGFvafOHBdAzGtPkbE3DAcLPE=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Pabo1wP+K1kdWFBoxQXGFvafOHBdAzGtPkbE3DAcLPE=</DigestValue>
      </Reference>
      <Reference URI="/xl/drawings/drawing1.xml?ContentType=application/vnd.openxmlformats-officedocument.drawing+xml">
        <DigestMethod Algorithm="http://www.w3.org/2001/04/xmlenc#sha256"/>
        <DigestValue>qQu4ZIajlUJ3xtyMyBXHkqXD74S5Ucr/xe3UOfLh5sQ=</DigestValue>
      </Reference>
      <Reference URI="/xl/drawings/drawing2.xml?ContentType=application/vnd.openxmlformats-officedocument.drawing+xml">
        <DigestMethod Algorithm="http://www.w3.org/2001/04/xmlenc#sha256"/>
        <DigestValue>dkE1xte4kLMLDtUpvRijlwIZPEpV7cQqv+Yp0uQsyMk=</DigestValue>
      </Reference>
      <Reference URI="/xl/drawings/drawing3.xml?ContentType=application/vnd.openxmlformats-officedocument.drawing+xml">
        <DigestMethod Algorithm="http://www.w3.org/2001/04/xmlenc#sha256"/>
        <DigestValue>Qq7ZdxxHBJF0FcAA5360JxVcxtrfzo4a2KRTqF1eofM=</DigestValue>
      </Reference>
      <Reference URI="/xl/drawings/drawing4.xml?ContentType=application/vnd.openxmlformats-officedocument.drawing+xml">
        <DigestMethod Algorithm="http://www.w3.org/2001/04/xmlenc#sha256"/>
        <DigestValue>ashlB9q4xHRU96TzrB7YWbwRELzxmfXDzfymHr8vx+0=</DigestValue>
      </Reference>
      <Reference URI="/xl/drawings/drawing5.xml?ContentType=application/vnd.openxmlformats-officedocument.drawing+xml">
        <DigestMethod Algorithm="http://www.w3.org/2001/04/xmlenc#sha256"/>
        <DigestValue>H9G49qLWHqqb6//+0nogVPqogcYS73ugIT1zs5iY8Ww=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S6HNmQS1c4O/OyOEnqHCVpN25LfeTxDg0WnG2KuIVWI=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J02OEBw2Jv3ckWk42O9EDDtQ0d5XRSXTKpXoraJYZ9Y=</DigestValue>
      </Reference>
      <Reference URI="/xl/media/image1.png?ContentType=image/png">
        <DigestMethod Algorithm="http://www.w3.org/2001/04/xmlenc#sha256"/>
        <DigestValue>COGRZH3ejMabzCK50mvH6+P5063piZNbu2sOAwsrAPg=</DigestValue>
      </Reference>
      <Reference URI="/xl/media/image2.png?ContentType=image/png">
        <DigestMethod Algorithm="http://www.w3.org/2001/04/xmlenc#sha256"/>
        <DigestValue>UAxCxgCzwo0JYnB18lX1luHcmqP3hjslFI1MC95SNvw=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lw39RiKH1o3HCYGNEJVSce2Q5ttz6A2uEp3I10VS/+w=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+DqV285cs2okQBdH15f3mS291xH8kp3tLspobLDEo/A=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aOtFQUTDf2Qg3s+o2wJQm7XbkIO1UJfrbOeWdJXr2Eo=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8MOlWNkPi8tXI/Nw086WSrRwXl/4J/COJ6+ClQmYvNo=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aOtFQUTDf2Qg3s+o2wJQm7XbkIO1UJfrbOeWdJXr2Eo=</DigestValue>
      </Reference>
      <Reference URI="/xl/sharedStrings.xml?ContentType=application/vnd.openxmlformats-officedocument.spreadsheetml.sharedStrings+xml">
        <DigestMethod Algorithm="http://www.w3.org/2001/04/xmlenc#sha256"/>
        <DigestValue>+esrNvGrMifxSPyNC/ZqPWI8L4l5ATs+3oGParLnZfE=</DigestValue>
      </Reference>
      <Reference URI="/xl/styles.xml?ContentType=application/vnd.openxmlformats-officedocument.spreadsheetml.styles+xml">
        <DigestMethod Algorithm="http://www.w3.org/2001/04/xmlenc#sha256"/>
        <DigestValue>oTmhkmbhm60OSLGFl7FHANaRL65b8IFzn8j6RvISxHc=</DigestValue>
      </Reference>
      <Reference URI="/xl/theme/theme1.xml?ContentType=application/vnd.openxmlformats-officedocument.theme+xml">
        <DigestMethod Algorithm="http://www.w3.org/2001/04/xmlenc#sha256"/>
        <DigestValue>Q1Y4CPpXAEfTWbGgm5zElx8B0pHQK4RzdZXVzDJUMDc=</DigestValue>
      </Reference>
      <Reference URI="/xl/workbook.xml?ContentType=application/vnd.openxmlformats-officedocument.spreadsheetml.sheet.main+xml">
        <DigestMethod Algorithm="http://www.w3.org/2001/04/xmlenc#sha256"/>
        <DigestValue>q20Ag82rp45JdSGslnglRioh7k6Oj7oEkEoz3IhglJo=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iLnqDiTvY3jcO6oGUkMq4Xn822GZ9FieCsP3rsGEq9A=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Tawd0AR3WKIFqlhccubY3AMVoPIhyN3+vwBhGLrXAaA=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kES1yCotKwnnhOOZkxVYB9G/E/IMRFzLZ5BhStIJkE0=</DigestValue>
      </Reference>
      <Reference URI="/xl/worksheets/sheet1.xml?ContentType=application/vnd.openxmlformats-officedocument.spreadsheetml.worksheet+xml">
        <DigestMethod Algorithm="http://www.w3.org/2001/04/xmlenc#sha256"/>
        <DigestValue>mZrp9X4J/WSUUqHKpZuFTnyKhCoItzzjR5mFQBlQ5UY=</DigestValue>
      </Reference>
      <Reference URI="/xl/worksheets/sheet2.xml?ContentType=application/vnd.openxmlformats-officedocument.spreadsheetml.worksheet+xml">
        <DigestMethod Algorithm="http://www.w3.org/2001/04/xmlenc#sha256"/>
        <DigestValue>B33r0x5ILCqLAtikjNKEr0wr1703egtGT3l1Zoxwf9g=</DigestValue>
      </Reference>
      <Reference URI="/xl/worksheets/sheet3.xml?ContentType=application/vnd.openxmlformats-officedocument.spreadsheetml.worksheet+xml">
        <DigestMethod Algorithm="http://www.w3.org/2001/04/xmlenc#sha256"/>
        <DigestValue>FyGbw7jV16gbLuEG54a3uPEXekZwvnwuCQsu1EdcihE=</DigestValue>
      </Reference>
      <Reference URI="/xl/worksheets/sheet4.xml?ContentType=application/vnd.openxmlformats-officedocument.spreadsheetml.worksheet+xml">
        <DigestMethod Algorithm="http://www.w3.org/2001/04/xmlenc#sha256"/>
        <DigestValue>R7BDSGpzjgC5J8nhl8gEgOyM21+m2Iv0mW4zh0CYrME=</DigestValue>
      </Reference>
      <Reference URI="/xl/worksheets/sheet5.xml?ContentType=application/vnd.openxmlformats-officedocument.spreadsheetml.worksheet+xml">
        <DigestMethod Algorithm="http://www.w3.org/2001/04/xmlenc#sha256"/>
        <DigestValue>Sk/iqzMzzzpgEu59O6LsSxrYHZMXw3fAt+oH91cn+JU=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2023-05-11T14:04:56Z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Para remitir al ente regulador</SignatureComments>
          <WindowsVersion>10.0</WindowsVersion>
          <OfficeVersion>16.0.15601/23</OfficeVersion>
          <ApplicationVersion>16.0.15601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2023-05-11T14:04:56Z</xd:SigningTime>
          <xd:SigningCertificate>
            <xd:Cert>
              <xd:CertDigest>
                <DigestMethod Algorithm="http://www.w3.org/2001/04/xmlenc#sha256"/>
                <DigestValue>Ei+iOmlWXVJr34wzdZbXWFjhYzEITGQJqfEUAvR/UgM=</DigestValue>
              </xd:CertDigest>
              <xd:IssuerSerial>
                <X509IssuerName>C=PY, O=DOCUMENTA S.A., SERIALNUMBER=RUC80050172-1, CN=CA-DOCUMENTA S.A.</X509IssuerName>
                <X509SerialNumber>1661576309139276894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Creó y aprobó este documento</xd:Description>
            </xd:CommitmentTypeId>
            <xd:AllSignedDataObjects/>
            <xd:CommitmentTypeQualifiers>
              <xd:CommitmentTypeQualifier>Para remitir al ente regulador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HmTCCBYGgAwIBAgIQCW5/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+s/MkP5/7vBdKTalpVuJKggjvK+SKk4QCRMaI8d/trFQwm06NftPXfOROzHVNx1s7pBSC0/2L5K3hndwizt8Ps2BHzPQRExvzwjjF3FWhuN0LRA+jFSHzHwoYryoSzs4wnoV+HHLNP9ytDHa0GCQu2NsKH7W/MvrDFMS4ASyKnryeeVc+DXg8nELxojWtdnOoZ2q3914KqTI8KO3XeEaVS+uR++oKjZeMlBuobybgMfTZQajV6pLaZ/F8qj080yHl5AGdTB0IP9OeOMzGtT6fSEDDsFY3AjYzmqz/y6Aj6CRd1GN2KY9juoDm/UPn1URxja+NX2PLZwBC3W71VQAEyYYNDC5WLF1vxGi5jNKg29Cj4PuXL7Ru8mWtrerdMrjC9ij0El6AO5HLvkJhwNcw4qEy0XrvM6arll0TNrpqsdano78OJJzqnYw58JsA85fU0AhsLrQVJOqyIFkqo1uWbBheTnKyJphiz4dO2xvjNZ5ce3vTBn4rS0cLuS3bnPJKntUiEowB9QSqfkYH5Vlnq2H29DizDeyJLemGq5IOppLBIDkDj7Gicpt4/lc5YsK8dMxZ9baIBEqW3z2buRXG3AgMBAAGjggJEMIICQDASBgNVHRMBAf8ECDAGAQH/AgEAMA4GA1UdDwEB/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VRaVKkIUApSs+vKLRZgG/umJSryJ7+PJf88ls2R4V/XCyn7tFE7yvUtCDKGFtpHDJUUsb7cvQo2mbEIhG91IIlIgW3CLOK99rZ870o7D681L+8eCsX+G/HelrxUuAA6JvIzr4wNrRotuMxbXxUjmqoRatSAE4kqlWqgd6b7LhUz5nWuEhtwp2ykXaZJVmi6u8FaOtlgEpGmHdwsFSqvxumK2YvVYMV9UBWqsC8r2lrYqoXxypBCnP1huF45U6Nw2qdge8mi3SINPBGfo4Gs7RiIH0PFqYXL0kAnx/3Q0oERRLMO8PkzFRrhJ4dciLMSd8pUPqLBB+fwuu6IB4iGfcL8HFDnORptePhwmrKj/7Zk1EyT914N7GMaXr10Jz3MHmlEXx7D2s6J2fHAHufrE5EQ4cuIbNiYcR/yAwXpk5ymk2lNAiaA2HUwsZJVnE15P41YUt6z9s1qcSabQHSNKQ6Nig4nPvKWJUCS9HsYko/rNYwBymbJ7vGL/e9O6/Of+yVr+buxRU1GM8soizyYGTKESkrZBwOQbF+31D9pjh7xaX/hfM2Gy58IRiCCmS74e8jV9yBDTc/6vvzH6iYRUz8GFtrZGxVtjjYYqAPw836rxvV5VW+u4aMskF0N5F8fIssqgBZ8jaHD7+bIM1groggaKN7OKsCvtctxQiljPJcc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chNLtOoyjornAJ+qy1XCuZ8OaeZuK2liFfMzbQ61tfo=</DigestValue>
    </Reference>
    <Reference Type="http://www.w3.org/2000/09/xmldsig#Object" URI="#idOfficeObject">
      <DigestMethod Algorithm="http://www.w3.org/2001/04/xmlenc#sha256"/>
      <DigestValue>GH8i/WTkXg+s1dsGAjJGxnMaFKUQDBfbiSA/pXzgg+w=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iA2ZbashLty2wYCT2Pp32Hh81WEfAoE/CXnDXKDm9Mo=</DigestValue>
    </Reference>
  </SignedInfo>
  <SignatureValue>THqxQGq/pDGvChDIyp81S/kQiAd3mGkMF83JSveobQ7rLyoQnJslXWPbadoQQaPwi+SkdAWHsFZe
F/2VhBnrdMEnh2AdLg1hk4RWh6Oa175xlxc80hybSZQaN5k1NrBIXwkn08YImf/mobfXH1dQ2P5T
m3gza+z0MWWijSHd7krJx44kDh9JdCGaHL8lYlTUbWrUFe10wj0mBdbXnSBgj+Dsao/2tRZw6NVe
cN0HDvlglF34zyp9VD/QnJbGxGTIpLFbAAzWz8JtLaA4bAHzBoZDcFv/jHlPE3CCO0uEFcAJ7cNk
uABtHLRznVQOYz2ou43ScRsPtPEXwk/D4efs0w==</SignatureValue>
  <KeyInfo>
    <X509Data>
      <X509Certificate>MIIIdTCCBl2gAwIBAgIIBCVCVTC2BH0wDQYJKoZIhvcNAQELBQAwWzEXMBUGA1UEBRMOUlVDIDgwMDUwMTcyLTExGjAYBgNVBAMTEUNBLURPQ1VNRU5UQSBTLkEuMRcwFQYDVQQKEw5ET0NVTUVOVEEgUy5BLjELMAkGA1UEBhMCUFkwHhcNMjIwNzIxMTU1MjU1WhcNMjQwNzIwMTYwMjU1WjCBpzELMAkGA1UEBhMCUFkxFjAUBgNVBAQMDVBFVFRBIEJPUkVDS0kxEjAQBgNVBAUTCUNJMTM1MDI5MDEYMBYGA1UEKgwPTEVPTkFSRE8gSkFWSUVSMRcwFQYDVQQKDA5QRVJTT05BIEZJU0lDQTERMA8GA1UECwwIRklSTUEgRjIxJjAkBgNVBAMMHUxFT05BUkRPIEpBVklFUiBQRVRUQSBCT1JFQ0tJMIIBIjANBgkqhkiG9w0BAQEFAAOCAQ8AMIIBCgKCAQEA30DNaZv7Qe4mI4ZkHZB7VhQ2UgT7b+qCyqGCsjhlyWHvMLtPVlErfXjIB40K6pWOAblb4mUVotG1AJ3Aje+iIWn8xoPys4YyZZypFu/vP90SIKJFGyHoMfOsRP9NYJVeQ+V11nr7/M6vjIMF6eRN9kS9e11ABoQZUSVVdPbrgMofzDxdsKWc+JE/xfaJC25hBlORPjNUmdHGhVsUE+8vfx8T/dHua9qqN9Vijfn3WVYFhxyOgocGxwMXZwmk80n5oM5MBH2xZLkJluFhytBXTvOdDK9XYtNmy2Ku8RSVB3sHYAWa066q20hVKez4wYZ10h8KW6+m08Ip8Ylhh9GOuQIDAQABo4ID7jCCA+owDAYDVR0TAQH/BAIwADAOBgNVHQ8BAf8EBAMCBeAwKgYDVR0lAQH/BCAwHgYIKwYBBQUHAwEGCCsGAQUFBwMCBggrBgEFBQcDBDAdBgNVHQ4EFgQUlovYkiqBHfHAZ3vNzKPs+QcVQKE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IGRBgNVHREEgYkwgYaBIGxlby5wZXR0YUByZWdpb25hbHNlZ3Vyb3MuY29tLnB5pGIwYDEdMBsGA1UECgwUQkFOQ08gUkVHSU9OQUwgU0FFQ0ExEjAQBgNVBAwMCUFQT0RFUkFETzETMBEGA1UECwwKRElSRUNUT1JJTzEWMBQGA1UEBRMNUlVDODAwMjA5ODEtOD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KTT9MrC9FqS23pWcUZX96CCgBQu4RBQp/+7Nmvn65OVtecVG+XPEXHI6PNiSZ1Y8D9Eg0XTlTeA9N6fgJWcfW9hhBfOFtGPE1EgDlEonm+E2krHzCKgpfjZLHvQE4wfbnoliAP46PqVBklIERzhxcGCnMU+wnCGaSWvDzs2fVW0rzEfeOHI2VEIN4q5yJ3T0G0TwAKAaaRYaMGW4wmDYB+INKKtlnXlJoNOOmKIQRLgiEApRrMfcgrUp/mZ3CWcyJXz/yD5ucglILds1sKJtDmbG3ndfQy1lJe25Aq+xbH1xrLIENudHEPvMZCFIIjAs80f2AdyxfkB4naniG6Wt/IDRKIgGw5Sk6+5Y9YZG/2XBZfaQdcPOA+g5w7GkQ40fpWy2aia/RNWCzyx29HsBBhmTwGEY5QGCZNnpzsD3LBdPxNXCGm7bQYUC5iRbYWwleeYJEJnTiSk6YWwVWWeTv7FZE51TvHmS4/FK9NP5RXY7pOGo51oVuN6SljEdj8Ry20sr/QnyXAhGBKCPdW11ZLm3p2bsWdEqbyKnPpA3e5tSkmvncHVXb2M2P8ZztOFqokqq1QWAlNWKcUEiFx7M/pYJv2KpMwpFMTpAe1ddD+iudM2/+YgMEucFBrh2WUxJT1/0qWHfYnaQVsYxu9oKI7zOVinljlf3LbINLVvV1p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TfmRGblqOjgLdi9si4ByEqCM+J3dIwBqHFY3+nimpH4=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Pabo1wP+K1kdWFBoxQXGFvafOHBdAzGtPkbE3DAcLPE=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Pabo1wP+K1kdWFBoxQXGFvafOHBdAzGtPkbE3DAcLPE=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Pabo1wP+K1kdWFBoxQXGFvafOHBdAzGtPkbE3DAcLPE=</DigestValue>
      </Reference>
      <Reference URI="/xl/drawings/drawing1.xml?ContentType=application/vnd.openxmlformats-officedocument.drawing+xml">
        <DigestMethod Algorithm="http://www.w3.org/2001/04/xmlenc#sha256"/>
        <DigestValue>qQu4ZIajlUJ3xtyMyBXHkqXD74S5Ucr/xe3UOfLh5sQ=</DigestValue>
      </Reference>
      <Reference URI="/xl/drawings/drawing2.xml?ContentType=application/vnd.openxmlformats-officedocument.drawing+xml">
        <DigestMethod Algorithm="http://www.w3.org/2001/04/xmlenc#sha256"/>
        <DigestValue>dkE1xte4kLMLDtUpvRijlwIZPEpV7cQqv+Yp0uQsyMk=</DigestValue>
      </Reference>
      <Reference URI="/xl/drawings/drawing3.xml?ContentType=application/vnd.openxmlformats-officedocument.drawing+xml">
        <DigestMethod Algorithm="http://www.w3.org/2001/04/xmlenc#sha256"/>
        <DigestValue>Qq7ZdxxHBJF0FcAA5360JxVcxtrfzo4a2KRTqF1eofM=</DigestValue>
      </Reference>
      <Reference URI="/xl/drawings/drawing4.xml?ContentType=application/vnd.openxmlformats-officedocument.drawing+xml">
        <DigestMethod Algorithm="http://www.w3.org/2001/04/xmlenc#sha256"/>
        <DigestValue>ashlB9q4xHRU96TzrB7YWbwRELzxmfXDzfymHr8vx+0=</DigestValue>
      </Reference>
      <Reference URI="/xl/drawings/drawing5.xml?ContentType=application/vnd.openxmlformats-officedocument.drawing+xml">
        <DigestMethod Algorithm="http://www.w3.org/2001/04/xmlenc#sha256"/>
        <DigestValue>H9G49qLWHqqb6//+0nogVPqogcYS73ugIT1zs5iY8Ww=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S6HNmQS1c4O/OyOEnqHCVpN25LfeTxDg0WnG2KuIVWI=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J02OEBw2Jv3ckWk42O9EDDtQ0d5XRSXTKpXoraJYZ9Y=</DigestValue>
      </Reference>
      <Reference URI="/xl/media/image1.png?ContentType=image/png">
        <DigestMethod Algorithm="http://www.w3.org/2001/04/xmlenc#sha256"/>
        <DigestValue>COGRZH3ejMabzCK50mvH6+P5063piZNbu2sOAwsrAPg=</DigestValue>
      </Reference>
      <Reference URI="/xl/media/image2.png?ContentType=image/png">
        <DigestMethod Algorithm="http://www.w3.org/2001/04/xmlenc#sha256"/>
        <DigestValue>UAxCxgCzwo0JYnB18lX1luHcmqP3hjslFI1MC95SNvw=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lw39RiKH1o3HCYGNEJVSce2Q5ttz6A2uEp3I10VS/+w=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+DqV285cs2okQBdH15f3mS291xH8kp3tLspobLDEo/A=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aOtFQUTDf2Qg3s+o2wJQm7XbkIO1UJfrbOeWdJXr2Eo=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8MOlWNkPi8tXI/Nw086WSrRwXl/4J/COJ6+ClQmYvNo=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aOtFQUTDf2Qg3s+o2wJQm7XbkIO1UJfrbOeWdJXr2Eo=</DigestValue>
      </Reference>
      <Reference URI="/xl/sharedStrings.xml?ContentType=application/vnd.openxmlformats-officedocument.spreadsheetml.sharedStrings+xml">
        <DigestMethod Algorithm="http://www.w3.org/2001/04/xmlenc#sha256"/>
        <DigestValue>+esrNvGrMifxSPyNC/ZqPWI8L4l5ATs+3oGParLnZfE=</DigestValue>
      </Reference>
      <Reference URI="/xl/styles.xml?ContentType=application/vnd.openxmlformats-officedocument.spreadsheetml.styles+xml">
        <DigestMethod Algorithm="http://www.w3.org/2001/04/xmlenc#sha256"/>
        <DigestValue>oTmhkmbhm60OSLGFl7FHANaRL65b8IFzn8j6RvISxHc=</DigestValue>
      </Reference>
      <Reference URI="/xl/theme/theme1.xml?ContentType=application/vnd.openxmlformats-officedocument.theme+xml">
        <DigestMethod Algorithm="http://www.w3.org/2001/04/xmlenc#sha256"/>
        <DigestValue>Q1Y4CPpXAEfTWbGgm5zElx8B0pHQK4RzdZXVzDJUMDc=</DigestValue>
      </Reference>
      <Reference URI="/xl/workbook.xml?ContentType=application/vnd.openxmlformats-officedocument.spreadsheetml.sheet.main+xml">
        <DigestMethod Algorithm="http://www.w3.org/2001/04/xmlenc#sha256"/>
        <DigestValue>q20Ag82rp45JdSGslnglRioh7k6Oj7oEkEoz3IhglJo=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iLnqDiTvY3jcO6oGUkMq4Xn822GZ9FieCsP3rsGEq9A=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Tawd0AR3WKIFqlhccubY3AMVoPIhyN3+vwBhGLrXAaA=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kES1yCotKwnnhOOZkxVYB9G/E/IMRFzLZ5BhStIJkE0=</DigestValue>
      </Reference>
      <Reference URI="/xl/worksheets/sheet1.xml?ContentType=application/vnd.openxmlformats-officedocument.spreadsheetml.worksheet+xml">
        <DigestMethod Algorithm="http://www.w3.org/2001/04/xmlenc#sha256"/>
        <DigestValue>mZrp9X4J/WSUUqHKpZuFTnyKhCoItzzjR5mFQBlQ5UY=</DigestValue>
      </Reference>
      <Reference URI="/xl/worksheets/sheet2.xml?ContentType=application/vnd.openxmlformats-officedocument.spreadsheetml.worksheet+xml">
        <DigestMethod Algorithm="http://www.w3.org/2001/04/xmlenc#sha256"/>
        <DigestValue>B33r0x5ILCqLAtikjNKEr0wr1703egtGT3l1Zoxwf9g=</DigestValue>
      </Reference>
      <Reference URI="/xl/worksheets/sheet3.xml?ContentType=application/vnd.openxmlformats-officedocument.spreadsheetml.worksheet+xml">
        <DigestMethod Algorithm="http://www.w3.org/2001/04/xmlenc#sha256"/>
        <DigestValue>FyGbw7jV16gbLuEG54a3uPEXekZwvnwuCQsu1EdcihE=</DigestValue>
      </Reference>
      <Reference URI="/xl/worksheets/sheet4.xml?ContentType=application/vnd.openxmlformats-officedocument.spreadsheetml.worksheet+xml">
        <DigestMethod Algorithm="http://www.w3.org/2001/04/xmlenc#sha256"/>
        <DigestValue>R7BDSGpzjgC5J8nhl8gEgOyM21+m2Iv0mW4zh0CYrME=</DigestValue>
      </Reference>
      <Reference URI="/xl/worksheets/sheet5.xml?ContentType=application/vnd.openxmlformats-officedocument.spreadsheetml.worksheet+xml">
        <DigestMethod Algorithm="http://www.w3.org/2001/04/xmlenc#sha256"/>
        <DigestValue>Sk/iqzMzzzpgEu59O6LsSxrYHZMXw3fAt+oH91cn+JU=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2023-05-11T15:22:18Z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16.0.15601/23</OfficeVersion>
          <ApplicationVersion>16.0.15601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2023-05-11T15:22:18Z</xd:SigningTime>
          <xd:SigningCertificate>
            <xd:Cert>
              <xd:CertDigest>
                <DigestMethod Algorithm="http://www.w3.org/2001/04/xmlenc#sha256"/>
                <DigestValue>/uA1XP56dRu6UAT/MIhMuvlatHhMUQWr/3fcVV4Us2c=</DigestValue>
              </xd:CertDigest>
              <xd:IssuerSerial>
                <X509IssuerName>C=PY, O=DOCUMENTA S.A., CN=CA-DOCUMENTA S.A., SERIALNUMBER=RUC 80050172-1</X509IssuerName>
                <X509SerialNumber>298717883946894461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p+299/+jFHA57Qczn56x1qpG4eUiBI2TF86jNHvURFU=</DigestValue>
    </Reference>
    <Reference Type="http://www.w3.org/2000/09/xmldsig#Object" URI="#idOfficeObject">
      <DigestMethod Algorithm="http://www.w3.org/2001/04/xmlenc#sha256"/>
      <DigestValue>OJ7yM1Sdvz+ZAjp2JckVWO+AdugwSra15nPb4ybgZ/E=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sN7u4UWQaUSuvLZXt0G0kVxm2EzLyc1guZKKk0S2daw=</DigestValue>
    </Reference>
  </SignedInfo>
  <SignatureValue>tmbmi027yJCHlNVij/qvCo5/wRhIbG4DXUaUmtAtoPzFaU2thDNODrqTDPfkQjtMwaXi/jIvuFJt
OXxo1UJBynxVViWJ8GioS+rmwu3v/czuAyWArgYTkas+BWg9ZhOs6OdnUJRZ604YpIXBbI/6hbtr
VgW57PalJ3190oWttBHawuwZ8JC+1O3pNQims/kla95aWddSoM2TMCFML4sSthDjESuIi4dM/v8B
fdyERJLQmdcrQ2XiQFl7pkSb9yzOe6OnOCoWnDlKFW6aDWu/dFLKOFWFYW8pUl4YFfZrIOpEWdgL
WMIVa1cHr90eix8zOSfbsK4EtxbpD2iFmyUq5g==</SignatureValue>
  <KeyInfo>
    <X509Data>
      <X509Certificate>MIIIajCCBlKgAwIBAgIIS0nC0oQseJ0wDQYJKoZIhvcNAQELBQAwWzEXMBUGA1UEBRMOUlVDIDgwMDUwMTcyLTExGjAYBgNVBAMTEUNBLURPQ1VNRU5UQSBTLkEuMRcwFQYDVQQKEw5ET0NVTUVOVEEgUy5BLjELMAkGA1UEBhMCUFkwHhcNMjEwOTA3MTQyMTE1WhcNMjMwOTA3MTQzMTE1WjCBlTELMAkGA1UEBhMCUFkxEDAOBgNVBAQMB0JPUlNBVE8xEjAQBgNVBAUTCUNJODc5MDY1MDEVMBMGA1UEKgwMTEFVUkEgU0lMVklBMRcwFQYDVQQKDA5QRVJTT05BIEZJU0lDQTERMA8GA1UECwwIRklSTUEgRjIxHTAbBgNVBAMMFExBVVJBIFNJTFZJQSBCT1JTQVRPMIIBIjANBgkqhkiG9w0BAQEFAAOCAQ8AMIIBCgKCAQEAxAH8R+k4zgwRQha+7CmaBHsBcOF69LdOmGnfTWvvvBkmGzTDDrplTg6XzMLwkMdLK0PDt8HSN2jwA4fiTm2B0X2uoo9YKz+8VKZNNIZ9I1fN5AhbXyT9uMxQLgH0Q0fSOkhjHbJ7UjHn70eofHX4AqZuonG38Si/Vt87rU/AVDB2blWvbtcVvS6fJfbVehS0dU9Eai31ZbHrkVj3WNhZ7UpoiND58iV9V7QkJztdYYaXfD8OXBOYhetnQ70jlJPBnFnFFZXxzac+Kc4KYQkawtX/LahcmCJi3Xl7tZaKkP6eMx3Iw0MBPa9CFEqgcDcsYZvLap67Klgvq8Us9R3HSQIDAQABo4ID9TCCA/EwDAYDVR0TAQH/BAIwADAOBgNVHQ8BAf8EBAMCBeAwKgYDVR0lAQH/BCAwHgYIKwYBBQUHAwEGCCsGAQUFBwMCBggrBgEFBQcDBDAdBgNVHQ4EFgQULmg2UKyNv9E3txArWioLGr8KUic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IGYBgNVHREEgZAwgY2BHWxhdXJhLmJvcnNhdG9AcmVnaW9uYWwuY29tLnB5pGwwajEhMB8GA1UECgwYQkFOQ08gUkVHSU9OQUwgUy5BLkUuQy5BMRIwEAYDVQQMDAlBUE9ERVJBRE8xGTAXBgNVBAsMEEdFUkVOQ0lBIEdFTkVSQUwxFjAUBgNVBAUTDVJVQzgwMDIwOTgxLTgwggHdBgNVHSAEggHUMIIB0DCCAcwGDisGAQQBgvk7AQEBBgEBMIIBuDA/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keY/wQa+YqZ9S6z0GNduUtWNSTwWlfbPgE/KTnMNLLEXyXRsli1fBbm+xzY7iREF2CwYLGlvC86e+s63I6VFp+w9nxtVhWvYdJkv9YlTb77YdSuoQX2bwzDSZiL3cLHOV1G2nl/m9Z4FaWd2jiTfeAn0nRP+3Z21szUtsZ4aHSZlatm/vkNCFkda/FJKAZ3BK/Jlyb5DjMl5ZZ5FXfp1u6B+LU+pZua0eV+ZfKzq3omf8eqV1Ahanq+BAxGEqGLa5JFr6raOI+kLGbX5qsxn+jKKV24ObR9ITrkOTbsf57kFa7x1RwpwJ45WT12rZWETo0bJ6Nbby69H4xkRiL2w5aEAdDPAGgwV3rLf0x3uDi5k8Yv2hsTWaKRHPqXmaCR8Db6Lj8ljMcfVPjn1rwD1z05ooXC3j05cRB41ZC4paO9PAN8DJeJ+VBgt4JHLpd9KBDsRDuIZI5PgDUh1OgaJrOBMZfrzyeB2UJZx9OUwrMXwxBoTWU8azHMGGcSLMY4+4xRihM5CLgfAfMUDyGdlQQoFZiOxs0hfeT+2qVnbJCUY7WWUEgnqmjylxpRl/LWCQQt+bMNCDlB8UzlVEgCFT45zJN/7OTu7KIVd4uAROsj5TWFZ+NIGw7IApO/E/tS5LgIcnKujDZMqG7iChbKLd99rkSWVPOCjTBq7b7YwEO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TfmRGblqOjgLdi9si4ByEqCM+J3dIwBqHFY3+nimpH4=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Pabo1wP+K1kdWFBoxQXGFvafOHBdAzGtPkbE3DAcLPE=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Pabo1wP+K1kdWFBoxQXGFvafOHBdAzGtPkbE3DAcLPE=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Pabo1wP+K1kdWFBoxQXGFvafOHBdAzGtPkbE3DAcLPE=</DigestValue>
      </Reference>
      <Reference URI="/xl/drawings/drawing1.xml?ContentType=application/vnd.openxmlformats-officedocument.drawing+xml">
        <DigestMethod Algorithm="http://www.w3.org/2001/04/xmlenc#sha256"/>
        <DigestValue>qQu4ZIajlUJ3xtyMyBXHkqXD74S5Ucr/xe3UOfLh5sQ=</DigestValue>
      </Reference>
      <Reference URI="/xl/drawings/drawing2.xml?ContentType=application/vnd.openxmlformats-officedocument.drawing+xml">
        <DigestMethod Algorithm="http://www.w3.org/2001/04/xmlenc#sha256"/>
        <DigestValue>dkE1xte4kLMLDtUpvRijlwIZPEpV7cQqv+Yp0uQsyMk=</DigestValue>
      </Reference>
      <Reference URI="/xl/drawings/drawing3.xml?ContentType=application/vnd.openxmlformats-officedocument.drawing+xml">
        <DigestMethod Algorithm="http://www.w3.org/2001/04/xmlenc#sha256"/>
        <DigestValue>Qq7ZdxxHBJF0FcAA5360JxVcxtrfzo4a2KRTqF1eofM=</DigestValue>
      </Reference>
      <Reference URI="/xl/drawings/drawing4.xml?ContentType=application/vnd.openxmlformats-officedocument.drawing+xml">
        <DigestMethod Algorithm="http://www.w3.org/2001/04/xmlenc#sha256"/>
        <DigestValue>ashlB9q4xHRU96TzrB7YWbwRELzxmfXDzfymHr8vx+0=</DigestValue>
      </Reference>
      <Reference URI="/xl/drawings/drawing5.xml?ContentType=application/vnd.openxmlformats-officedocument.drawing+xml">
        <DigestMethod Algorithm="http://www.w3.org/2001/04/xmlenc#sha256"/>
        <DigestValue>H9G49qLWHqqb6//+0nogVPqogcYS73ugIT1zs5iY8Ww=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S6HNmQS1c4O/OyOEnqHCVpN25LfeTxDg0WnG2KuIVWI=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J02OEBw2Jv3ckWk42O9EDDtQ0d5XRSXTKpXoraJYZ9Y=</DigestValue>
      </Reference>
      <Reference URI="/xl/media/image1.png?ContentType=image/png">
        <DigestMethod Algorithm="http://www.w3.org/2001/04/xmlenc#sha256"/>
        <DigestValue>COGRZH3ejMabzCK50mvH6+P5063piZNbu2sOAwsrAPg=</DigestValue>
      </Reference>
      <Reference URI="/xl/media/image2.png?ContentType=image/png">
        <DigestMethod Algorithm="http://www.w3.org/2001/04/xmlenc#sha256"/>
        <DigestValue>UAxCxgCzwo0JYnB18lX1luHcmqP3hjslFI1MC95SNvw=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lw39RiKH1o3HCYGNEJVSce2Q5ttz6A2uEp3I10VS/+w=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+DqV285cs2okQBdH15f3mS291xH8kp3tLspobLDEo/A=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aOtFQUTDf2Qg3s+o2wJQm7XbkIO1UJfrbOeWdJXr2Eo=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8MOlWNkPi8tXI/Nw086WSrRwXl/4J/COJ6+ClQmYvNo=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aOtFQUTDf2Qg3s+o2wJQm7XbkIO1UJfrbOeWdJXr2Eo=</DigestValue>
      </Reference>
      <Reference URI="/xl/sharedStrings.xml?ContentType=application/vnd.openxmlformats-officedocument.spreadsheetml.sharedStrings+xml">
        <DigestMethod Algorithm="http://www.w3.org/2001/04/xmlenc#sha256"/>
        <DigestValue>+esrNvGrMifxSPyNC/ZqPWI8L4l5ATs+3oGParLnZfE=</DigestValue>
      </Reference>
      <Reference URI="/xl/styles.xml?ContentType=application/vnd.openxmlformats-officedocument.spreadsheetml.styles+xml">
        <DigestMethod Algorithm="http://www.w3.org/2001/04/xmlenc#sha256"/>
        <DigestValue>oTmhkmbhm60OSLGFl7FHANaRL65b8IFzn8j6RvISxHc=</DigestValue>
      </Reference>
      <Reference URI="/xl/theme/theme1.xml?ContentType=application/vnd.openxmlformats-officedocument.theme+xml">
        <DigestMethod Algorithm="http://www.w3.org/2001/04/xmlenc#sha256"/>
        <DigestValue>Q1Y4CPpXAEfTWbGgm5zElx8B0pHQK4RzdZXVzDJUMDc=</DigestValue>
      </Reference>
      <Reference URI="/xl/workbook.xml?ContentType=application/vnd.openxmlformats-officedocument.spreadsheetml.sheet.main+xml">
        <DigestMethod Algorithm="http://www.w3.org/2001/04/xmlenc#sha256"/>
        <DigestValue>q20Ag82rp45JdSGslnglRioh7k6Oj7oEkEoz3IhglJo=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iLnqDiTvY3jcO6oGUkMq4Xn822GZ9FieCsP3rsGEq9A=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Tawd0AR3WKIFqlhccubY3AMVoPIhyN3+vwBhGLrXAaA=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kES1yCotKwnnhOOZkxVYB9G/E/IMRFzLZ5BhStIJkE0=</DigestValue>
      </Reference>
      <Reference URI="/xl/worksheets/sheet1.xml?ContentType=application/vnd.openxmlformats-officedocument.spreadsheetml.worksheet+xml">
        <DigestMethod Algorithm="http://www.w3.org/2001/04/xmlenc#sha256"/>
        <DigestValue>mZrp9X4J/WSUUqHKpZuFTnyKhCoItzzjR5mFQBlQ5UY=</DigestValue>
      </Reference>
      <Reference URI="/xl/worksheets/sheet2.xml?ContentType=application/vnd.openxmlformats-officedocument.spreadsheetml.worksheet+xml">
        <DigestMethod Algorithm="http://www.w3.org/2001/04/xmlenc#sha256"/>
        <DigestValue>B33r0x5ILCqLAtikjNKEr0wr1703egtGT3l1Zoxwf9g=</DigestValue>
      </Reference>
      <Reference URI="/xl/worksheets/sheet3.xml?ContentType=application/vnd.openxmlformats-officedocument.spreadsheetml.worksheet+xml">
        <DigestMethod Algorithm="http://www.w3.org/2001/04/xmlenc#sha256"/>
        <DigestValue>FyGbw7jV16gbLuEG54a3uPEXekZwvnwuCQsu1EdcihE=</DigestValue>
      </Reference>
      <Reference URI="/xl/worksheets/sheet4.xml?ContentType=application/vnd.openxmlformats-officedocument.spreadsheetml.worksheet+xml">
        <DigestMethod Algorithm="http://www.w3.org/2001/04/xmlenc#sha256"/>
        <DigestValue>R7BDSGpzjgC5J8nhl8gEgOyM21+m2Iv0mW4zh0CYrME=</DigestValue>
      </Reference>
      <Reference URI="/xl/worksheets/sheet5.xml?ContentType=application/vnd.openxmlformats-officedocument.spreadsheetml.worksheet+xml">
        <DigestMethod Algorithm="http://www.w3.org/2001/04/xmlenc#sha256"/>
        <DigestValue>Sk/iqzMzzzpgEu59O6LsSxrYHZMXw3fAt+oH91cn+JU=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2023-05-11T18:40:30Z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Regulatorias</SignatureComments>
          <WindowsVersion>10.0</WindowsVersion>
          <OfficeVersion>16.0.15601/23</OfficeVersion>
          <ApplicationVersion>16.0.15601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2023-05-11T18:40:30Z</xd:SigningTime>
          <xd:SigningCertificate>
            <xd:Cert>
              <xd:CertDigest>
                <DigestMethod Algorithm="http://www.w3.org/2001/04/xmlenc#sha256"/>
                <DigestValue>7gqIu4pfYRBgh+RY9M/zZU++yNLJSmnkESqqzLkvg20=</DigestValue>
              </xd:CertDigest>
              <xd:IssuerSerial>
                <X509IssuerName>C=PY, O=DOCUMENTA S.A., CN=CA-DOCUMENTA S.A., SERIALNUMBER=RUC 80050172-1</X509IssuerName>
                <X509SerialNumber>5425081435560900765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Regulatorias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DAEMSEngagementItemInfo xmlns="http://schemas.microsoft.com/DAEMSEngagementItemInfoXML">
  <EngagementID>5000006557</EngagementID>
  <LogicalEMSServerID>-109903338106937214</LogicalEMSServerID>
  <WorkingPaperID>3848331661400001606</WorkingPaperID>
</DAEMSEngagementItemInfo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A04D5FD80433458B2C003629D34133" ma:contentTypeVersion="12" ma:contentTypeDescription="Crear nuevo documento." ma:contentTypeScope="" ma:versionID="77c73f8c113c43035fe40e6842400dee">
  <xsd:schema xmlns:xsd="http://www.w3.org/2001/XMLSchema" xmlns:xs="http://www.w3.org/2001/XMLSchema" xmlns:p="http://schemas.microsoft.com/office/2006/metadata/properties" xmlns:ns2="d5845aff-2e4f-4185-9b6c-b7ccf4ea8de4" xmlns:ns3="2e8945e0-4060-434a-9296-88ec39959342" targetNamespace="http://schemas.microsoft.com/office/2006/metadata/properties" ma:root="true" ma:fieldsID="21c60fdde48316922d37f954eb9d2806" ns2:_="" ns3:_="">
    <xsd:import namespace="d5845aff-2e4f-4185-9b6c-b7ccf4ea8de4"/>
    <xsd:import namespace="2e8945e0-4060-434a-9296-88ec39959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45aff-2e4f-4185-9b6c-b7ccf4ea8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bf57b533-a176-4645-b33c-7fea236c2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945e0-4060-434a-9296-88ec3995934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5fa4682-f683-46b7-8aa9-acd6744f51ed}" ma:internalName="TaxCatchAll" ma:showField="CatchAllData" ma:web="2e8945e0-4060-434a-9296-88ec399593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861BD5-B369-4C8F-8DEE-A1C3839166CA}">
  <ds:schemaRefs>
    <ds:schemaRef ds:uri="http://schemas.microsoft.com/DAEMSEngagementItemInfoXML"/>
  </ds:schemaRefs>
</ds:datastoreItem>
</file>

<file path=customXml/itemProps2.xml><?xml version="1.0" encoding="utf-8"?>
<ds:datastoreItem xmlns:ds="http://schemas.openxmlformats.org/officeDocument/2006/customXml" ds:itemID="{FC741F7E-C8DD-400F-8A99-589981FEF8FD}"/>
</file>

<file path=customXml/itemProps3.xml><?xml version="1.0" encoding="utf-8"?>
<ds:datastoreItem xmlns:ds="http://schemas.openxmlformats.org/officeDocument/2006/customXml" ds:itemID="{44937543-7747-4A26-83EA-7CC2D5B141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Balance general - Activo</vt:lpstr>
      <vt:lpstr>Balance general - Pasivo</vt:lpstr>
      <vt:lpstr>Estado de resultados</vt:lpstr>
      <vt:lpstr>Mov_Patrimonio neto</vt:lpstr>
      <vt:lpstr>Estado de flujo de efectivo</vt:lpstr>
      <vt:lpstr>'Balance general - Activo'!Área_de_impresión</vt:lpstr>
      <vt:lpstr>'Balance general - Pasivo'!Área_de_impresión</vt:lpstr>
      <vt:lpstr>'Estado de flujo de efectivo'!Área_de_impresión</vt:lpstr>
      <vt:lpstr>'Estado de resultados'!Área_de_impresión</vt:lpstr>
      <vt:lpstr>'Mov_Patrimonio neto'!Área_de_impresión</vt:lpstr>
      <vt:lpstr>'Balance general - Pasivo'!Excel_BuiltIn_Print_Area_2_1</vt:lpstr>
      <vt:lpstr>Excel_BuiltIn_Print_Area_2_1</vt:lpstr>
      <vt:lpstr>OLE_LINK2_1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Edgar Dario (LATCO - Asuncion)</dc:creator>
  <cp:lastModifiedBy>Esteban Rotela</cp:lastModifiedBy>
  <cp:lastPrinted>2023-05-11T12:49:47Z</cp:lastPrinted>
  <dcterms:created xsi:type="dcterms:W3CDTF">2013-02-15T17:58:25Z</dcterms:created>
  <dcterms:modified xsi:type="dcterms:W3CDTF">2023-05-11T13:58:37Z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2022-02-18T14:56:37Z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1da17665-3831-4391-bf98-0073b1c77ebe</vt:lpwstr>
  </property>
  <property fmtid="{D5CDD505-2E9C-101B-9397-08002B2CF9AE}" pid="8" name="MSIP_Label_ea60d57e-af5b-4752-ac57-3e4f28ca11dc_ContentBits">
    <vt:lpwstr>0</vt:lpwstr>
  </property>
</Properties>
</file>