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e\Balances Publicación\2022\03. Marzo 22\"/>
    </mc:Choice>
  </mc:AlternateContent>
  <xr:revisionPtr revIDLastSave="0" documentId="13_ncr:1_{05EEABBE-2FAE-4D32-B20B-18EFC03404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ce" sheetId="1" r:id="rId1"/>
    <sheet name="ROE AUMENTO" sheetId="4" state="hidden" r:id="rId2"/>
  </sheets>
  <definedNames>
    <definedName name="_xlnm.Print_Area" localSheetId="0">Bce!$B$1:$N$151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H4" i="4" l="1"/>
  <c r="I6" i="4" l="1"/>
  <c r="I7" i="4" s="1"/>
  <c r="G6" i="4"/>
  <c r="G7" i="4" s="1"/>
  <c r="C7" i="4"/>
  <c r="E6" i="4"/>
  <c r="E7" i="4" s="1"/>
  <c r="D4" i="4"/>
  <c r="E5" i="4" s="1"/>
  <c r="C8" i="4"/>
  <c r="G5" i="4" l="1"/>
  <c r="I5" i="4" s="1"/>
  <c r="I8" i="4" s="1"/>
  <c r="E8" i="4"/>
  <c r="F5" i="4" l="1"/>
  <c r="G8" i="4"/>
  <c r="Q78" i="1" l="1"/>
  <c r="Q81" i="1"/>
  <c r="Q80" i="1"/>
  <c r="Q79" i="1" l="1"/>
  <c r="Q77" i="1"/>
  <c r="Q55" i="1"/>
  <c r="Q82" i="1"/>
  <c r="Q31" i="1" l="1"/>
  <c r="Q83" i="1"/>
</calcChain>
</file>

<file path=xl/sharedStrings.xml><?xml version="1.0" encoding="utf-8"?>
<sst xmlns="http://schemas.openxmlformats.org/spreadsheetml/2006/main" count="144" uniqueCount="135">
  <si>
    <t>Casa Matriz: Avda.Mcal.Lopez 3811</t>
  </si>
  <si>
    <t xml:space="preserve">                  Tel. : (595 21) - 3255000</t>
  </si>
  <si>
    <t>Página Digital: www.bancop.com.py</t>
  </si>
  <si>
    <t>A C T I V O</t>
  </si>
  <si>
    <t>GUARANIES</t>
  </si>
  <si>
    <t>P A S I V O</t>
  </si>
  <si>
    <t>Disponible</t>
  </si>
  <si>
    <t>Obligaciones por Intermediación Financiera - Sector Financiero</t>
  </si>
  <si>
    <t>Valores Públicos y Privados</t>
  </si>
  <si>
    <t>Obligaciones por Intermediación Financiera - Sector No Financiero</t>
  </si>
  <si>
    <t>Créditos Vigentes por Intermediación Financiera - Sector Financiero</t>
  </si>
  <si>
    <t>Obligaciones Diversas</t>
  </si>
  <si>
    <t>Créditos Vigentes por Intermediación Financiera - Sector No Financiero</t>
  </si>
  <si>
    <t>Provisiones y Previsiones</t>
  </si>
  <si>
    <t>Créditos Diversos</t>
  </si>
  <si>
    <t>Créditos Vencidos por Intermediación Financiera</t>
  </si>
  <si>
    <t>TOTAL PASIVO</t>
  </si>
  <si>
    <t>Inversiones</t>
  </si>
  <si>
    <t>Bienes de Uso</t>
  </si>
  <si>
    <t>PATRIMONIO</t>
  </si>
  <si>
    <t>Capital Social</t>
  </si>
  <si>
    <t>Aportes a Cta.Integración de Capital</t>
  </si>
  <si>
    <t>Resultados Acumulados</t>
  </si>
  <si>
    <t>Resultado del Ejercicio</t>
  </si>
  <si>
    <t>TOTAL ACTIVO</t>
  </si>
  <si>
    <t>TOTAL PASIVO Y PATRIMONIO</t>
  </si>
  <si>
    <t>CUENTAS DE CONTINGENCIA</t>
  </si>
  <si>
    <t>CUENTAS DE ORDEN</t>
  </si>
  <si>
    <t>P É R D I D A S</t>
  </si>
  <si>
    <t>G A N A N C I A S</t>
  </si>
  <si>
    <t>Pérdidas por Obligaciones por Intermediación Financiera-Sector  Financiero</t>
  </si>
  <si>
    <t>Ganancias por Créditos Vigentes por Int.Fin.-Sector Financiero</t>
  </si>
  <si>
    <t>Pérdidas por Obligaciones por Intermediación Financiera-Sector No Financiero</t>
  </si>
  <si>
    <t>Ganancias por Créditos Vigentes por Int.Fin.-Sector  No Financiero</t>
  </si>
  <si>
    <t>Pérdidas por Valuación</t>
  </si>
  <si>
    <t>Ganancias por Créditos Vencidos por Intermediación Financiera</t>
  </si>
  <si>
    <t>Pérdidas por Incobrabilidad</t>
  </si>
  <si>
    <t>Desafectación de Previsiones</t>
  </si>
  <si>
    <t>Pérdidas por Servicios</t>
  </si>
  <si>
    <t>Ganancias por  Valuación</t>
  </si>
  <si>
    <t>Otras Pérdidas Operativas</t>
  </si>
  <si>
    <t>Rentas y Diferencia de Cotización de Valores Públicos</t>
  </si>
  <si>
    <t>Ganancias por Servicios</t>
  </si>
  <si>
    <t>Otras Ganancias Operativas</t>
  </si>
  <si>
    <t>TOTAL</t>
  </si>
  <si>
    <t xml:space="preserve">TOTAL </t>
  </si>
  <si>
    <t>CATEGORIAS DE CLASIFICACIÓN</t>
  </si>
  <si>
    <t>T O T A L</t>
  </si>
  <si>
    <t>1a</t>
  </si>
  <si>
    <t>1b</t>
  </si>
  <si>
    <t>Total Riesgos (*)</t>
  </si>
  <si>
    <t>Garantías Computables p/previsiones: Cob.s/Riesgos (**)</t>
  </si>
  <si>
    <t>Riesgos Netos Afectados a Previsiones</t>
  </si>
  <si>
    <t>Previsiones Mínimas exigidas</t>
  </si>
  <si>
    <t>Previsiones Genéricas</t>
  </si>
  <si>
    <t>Previsiones Existentes en EE.CC.</t>
  </si>
  <si>
    <t>Concepto</t>
  </si>
  <si>
    <t xml:space="preserve">Saldo al cierre del </t>
  </si>
  <si>
    <t>Movimientos</t>
  </si>
  <si>
    <t>Saldo  al cierre</t>
  </si>
  <si>
    <t>ejercicio anterior</t>
  </si>
  <si>
    <t>Aumento</t>
  </si>
  <si>
    <t>Disminución</t>
  </si>
  <si>
    <t>TOTAL Patrimonio Neto</t>
  </si>
  <si>
    <t>RELACIÓN PORCENTUAL ENTRE EL RESULTADO DEL EJERCICIO Y EL PATRIMONIO NETO</t>
  </si>
  <si>
    <t>% cierre del ejercicio anterior</t>
  </si>
  <si>
    <t>RESULTADO DEL EJERCICIO</t>
  </si>
  <si>
    <t>PATRIMONIO NETO</t>
  </si>
  <si>
    <t>Anualizado al cierre del presente ejercicio</t>
  </si>
  <si>
    <t>Reservas de Revalúo</t>
  </si>
  <si>
    <t>Ganancias del Ejercicio</t>
  </si>
  <si>
    <t>Menos: Impuesto a la Renta</t>
  </si>
  <si>
    <t>Utilidad antes de Impuesto a la Renta</t>
  </si>
  <si>
    <t>del periodo</t>
  </si>
  <si>
    <t>(*) Incluyen las deudas efectivas (capital e intereses devengados a la fecha de clasificación) y los créditos contingentes. Asimismo. incluye el saldo de los Deudores por Venta de Bienes a Plazo.</t>
  </si>
  <si>
    <t>(**) El valor computable de las Garantías. no podrá ser superior al saldo de la deuda garantizada.</t>
  </si>
  <si>
    <t>B) EVOLUCIÓN DEL PATRIMONIO NETO</t>
  </si>
  <si>
    <t>C) RESULTADO DEL EJERCICIO</t>
  </si>
  <si>
    <t xml:space="preserve">% cierre del periodo </t>
  </si>
  <si>
    <t>A) CARTERA CLASIFICADA</t>
  </si>
  <si>
    <t>Reserva Legal</t>
  </si>
  <si>
    <t>Prima de Emisión</t>
  </si>
  <si>
    <t>R. NETO</t>
  </si>
  <si>
    <t>PN</t>
  </si>
  <si>
    <t>IMPUESTO</t>
  </si>
  <si>
    <t>ROE</t>
  </si>
  <si>
    <t>REIA: Resultado del Ejercicio Antes de Impuesto</t>
  </si>
  <si>
    <t>REAI</t>
  </si>
  <si>
    <t>Capital Integrado</t>
  </si>
  <si>
    <t>Resultados del Ejercicio</t>
  </si>
  <si>
    <t>Ganancias Extraordinarias</t>
  </si>
  <si>
    <t>Variación</t>
  </si>
  <si>
    <t>Cargos Diferidos e Intangibles</t>
  </si>
  <si>
    <t>(Superavit) o Déficit de Previsiones</t>
  </si>
  <si>
    <t>0.11.0.00.000.0.00.000.00</t>
  </si>
  <si>
    <t>0.12.0.00.000.0.00.000.00</t>
  </si>
  <si>
    <t>0.13.0.00.000.0.00.000.00</t>
  </si>
  <si>
    <t>0.14.0.00.000.0.00.000.00</t>
  </si>
  <si>
    <t>0.15.0.00.000.0.00.000.00</t>
  </si>
  <si>
    <t>0.16.0.00.000.0.00.000.00</t>
  </si>
  <si>
    <t>0.17.0.00.000.0.00.000.00</t>
  </si>
  <si>
    <t>0.18.0.00.000.0.00.000.00</t>
  </si>
  <si>
    <t>0.19.0.00.000.0.00.000.00</t>
  </si>
  <si>
    <t>0.21.0.00.000.0.00.000.00</t>
  </si>
  <si>
    <t>0.22.0.00.000.0.00.000.00</t>
  </si>
  <si>
    <t>0.24.0.00.000.0.00.000.00</t>
  </si>
  <si>
    <t>0.25.0.00.000.0.00.000.00</t>
  </si>
  <si>
    <t>0.31.0.10.000.0.00.000.00</t>
  </si>
  <si>
    <t>0.31.0.20.402.0.01.000.00</t>
  </si>
  <si>
    <t>0.31.0.20.404.0.00.000.00</t>
  </si>
  <si>
    <t>0.31.0.30.408.0.00.000.00</t>
  </si>
  <si>
    <t>0.31.0.40.424.0.00.000.00</t>
  </si>
  <si>
    <t>0.31.0.60.000.0.00.000.00</t>
  </si>
  <si>
    <t>0.41.0.00.000.0.00.000.00</t>
  </si>
  <si>
    <t>0.51.0.00.000.0.00.000.00</t>
  </si>
  <si>
    <t>0.61.0.10.000.0.00.000.00</t>
  </si>
  <si>
    <t>0.61.0.20.000.0.00.000.00</t>
  </si>
  <si>
    <t>0.61.0.30.000.0.00.000.00</t>
  </si>
  <si>
    <t>0.61.0.60.000.0.00.000.00</t>
  </si>
  <si>
    <t>0.61.0.70.000.0.00.000.00</t>
  </si>
  <si>
    <t>0.61.0.80.000.0.00.000.00</t>
  </si>
  <si>
    <t>0.62.0.00.000.0.00.000.00</t>
  </si>
  <si>
    <t>0.63.0.00.000.0.00.000.00</t>
  </si>
  <si>
    <t>0.64.0.00.000.0.00.000.00</t>
  </si>
  <si>
    <t>0.71.0.10.000.0.00.000.00</t>
  </si>
  <si>
    <t>0.71.0.20.000.0.00.000.00</t>
  </si>
  <si>
    <t>0.71.0.40.000.0.00.000.00</t>
  </si>
  <si>
    <t>0.71.0.50.000.0.00.000.00</t>
  </si>
  <si>
    <t>0.72.0.00.000.0.00.000.00</t>
  </si>
  <si>
    <t>0.73.0.00.000.0.00.000.00</t>
  </si>
  <si>
    <t>0.73.0.10.769.0.02.000.00</t>
  </si>
  <si>
    <t>0.74.0.00.000.0.00.000.00</t>
  </si>
  <si>
    <t>0.31.0.50.000.0.00.000.00</t>
  </si>
  <si>
    <t>ESTADO DE SITUACIÓN AL 31 DE MARZO DE 2022</t>
  </si>
  <si>
    <t>ESTADO DE RESULTADOS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</si>
</sst>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.00_);_(* \(#,##0.00\);_(* \-??_);_(@_)"/>
    <numFmt numFmtId="166" formatCode="_(* #,##0_);_(* \(#,##0\);_(* \-??_);_(@_)"/>
    <numFmt numFmtId="167" formatCode="_(* #,##0.0_);_(* \(#,##0.0\);_(* \-??_);_(@_)"/>
    <numFmt numFmtId="168" formatCode="_(* #,##0.000_);_(* \(#,##0.000\);_(* \-??_);_(@_)"/>
    <numFmt numFmtId="169" formatCode="_-* #,##0.00_-;\-* #,##0.00_-;_-* \-??_-;_-@_-"/>
    <numFmt numFmtId="170" formatCode="00000"/>
    <numFmt numFmtId="171" formatCode="0.0%"/>
    <numFmt numFmtId="172" formatCode="_(* #,##0_);_(* \(#,##0\);_(* &quot;-&quot;??_);_(@_)"/>
    <numFmt numFmtId="173" formatCode="#,##0_ ;[Red]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sz val="20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u/>
      <sz val="20"/>
      <name val="Arial"/>
      <family val="2"/>
    </font>
    <font>
      <sz val="26"/>
      <color theme="1"/>
      <name val="Calibri"/>
      <family val="2"/>
      <scheme val="minor"/>
    </font>
    <font>
      <sz val="1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rgb="FF63FA2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3" fillId="0" borderId="0" applyFill="0" applyBorder="0" applyAlignment="0" applyProtection="0"/>
    <xf numFmtId="9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0" fontId="3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167" fontId="0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1" applyNumberFormat="1" applyFont="1" applyFill="1" applyBorder="1" applyAlignment="1" applyProtection="1">
      <alignment vertical="center"/>
    </xf>
    <xf numFmtId="166" fontId="12" fillId="0" borderId="0" xfId="1" applyNumberFormat="1" applyFont="1" applyFill="1" applyBorder="1" applyAlignment="1" applyProtection="1">
      <alignment vertical="center"/>
    </xf>
    <xf numFmtId="165" fontId="12" fillId="0" borderId="0" xfId="1" applyNumberFormat="1" applyFont="1" applyFill="1" applyBorder="1" applyAlignment="1" applyProtection="1">
      <alignment vertical="center"/>
    </xf>
    <xf numFmtId="168" fontId="12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0" fillId="0" borderId="0" xfId="1" applyFont="1" applyFill="1" applyBorder="1" applyAlignment="1" applyProtection="1">
      <alignment vertical="center"/>
    </xf>
    <xf numFmtId="169" fontId="0" fillId="0" borderId="0" xfId="0" applyNumberFormat="1" applyAlignment="1">
      <alignment vertical="center"/>
    </xf>
    <xf numFmtId="3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0" borderId="0" xfId="1" applyNumberFormat="1" applyFont="1" applyFill="1" applyBorder="1" applyAlignment="1" applyProtection="1">
      <alignment vertical="center"/>
    </xf>
    <xf numFmtId="166" fontId="4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 applyProtection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0" xfId="0" applyNumberFormat="1" applyFont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0" fontId="0" fillId="0" borderId="0" xfId="2" applyNumberFormat="1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10" fontId="1" fillId="0" borderId="0" xfId="2" applyNumberForma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2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left" vertical="center" readingOrder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/>
    <xf numFmtId="10" fontId="0" fillId="0" borderId="0" xfId="0" applyNumberFormat="1" applyAlignment="1">
      <alignment vertical="center"/>
    </xf>
    <xf numFmtId="166" fontId="0" fillId="0" borderId="0" xfId="5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15" fontId="18" fillId="0" borderId="0" xfId="5" applyNumberFormat="1" applyFont="1" applyFill="1" applyBorder="1" applyAlignment="1" applyProtection="1">
      <alignment horizontal="center" vertical="center" wrapText="1"/>
    </xf>
    <xf numFmtId="10" fontId="11" fillId="0" borderId="0" xfId="2" applyNumberFormat="1" applyFont="1" applyFill="1" applyBorder="1" applyAlignment="1" applyProtection="1">
      <alignment horizontal="center" vertical="center"/>
    </xf>
    <xf numFmtId="166" fontId="11" fillId="0" borderId="0" xfId="5" applyNumberFormat="1" applyFont="1" applyFill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vertical="center"/>
    </xf>
    <xf numFmtId="166" fontId="8" fillId="0" borderId="0" xfId="5" applyNumberFormat="1" applyFont="1" applyFill="1" applyBorder="1" applyAlignment="1" applyProtection="1">
      <alignment vertical="center"/>
    </xf>
    <xf numFmtId="165" fontId="8" fillId="0" borderId="0" xfId="5" applyFont="1" applyFill="1" applyBorder="1" applyAlignment="1" applyProtection="1">
      <alignment vertical="center"/>
    </xf>
    <xf numFmtId="166" fontId="3" fillId="0" borderId="0" xfId="5" applyNumberFormat="1" applyFont="1" applyFill="1" applyBorder="1" applyAlignment="1" applyProtection="1">
      <alignment vertical="center"/>
    </xf>
    <xf numFmtId="165" fontId="3" fillId="0" borderId="0" xfId="5" applyFont="1" applyFill="1" applyBorder="1" applyAlignment="1" applyProtection="1">
      <alignment vertical="center"/>
    </xf>
    <xf numFmtId="166" fontId="2" fillId="0" borderId="0" xfId="5" applyNumberFormat="1" applyFont="1" applyFill="1" applyBorder="1" applyAlignment="1" applyProtection="1">
      <alignment horizontal="center" vertical="center" wrapText="1"/>
    </xf>
    <xf numFmtId="166" fontId="12" fillId="0" borderId="0" xfId="5" applyNumberFormat="1" applyFont="1" applyFill="1" applyBorder="1" applyAlignment="1" applyProtection="1">
      <alignment vertical="center"/>
    </xf>
    <xf numFmtId="171" fontId="12" fillId="0" borderId="0" xfId="6" applyNumberFormat="1" applyFont="1" applyAlignment="1">
      <alignment vertical="center"/>
    </xf>
    <xf numFmtId="9" fontId="12" fillId="0" borderId="0" xfId="6" applyFont="1" applyAlignment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0" fontId="19" fillId="0" borderId="0" xfId="2" applyNumberFormat="1" applyFont="1" applyAlignment="1">
      <alignment vertical="center"/>
    </xf>
    <xf numFmtId="10" fontId="0" fillId="0" borderId="0" xfId="1" applyNumberFormat="1" applyFont="1" applyFill="1" applyBorder="1" applyAlignment="1" applyProtection="1">
      <alignment horizontal="center" vertical="center"/>
    </xf>
    <xf numFmtId="172" fontId="11" fillId="0" borderId="0" xfId="0" applyNumberFormat="1" applyFont="1" applyFill="1" applyAlignment="1">
      <alignment vertical="center"/>
    </xf>
    <xf numFmtId="172" fontId="11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1" fillId="0" borderId="0" xfId="3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13" xfId="0" applyNumberFormat="1" applyFont="1" applyFill="1" applyBorder="1" applyAlignment="1">
      <alignment horizontal="center" vertical="center"/>
    </xf>
    <xf numFmtId="0" fontId="29" fillId="2" borderId="13" xfId="5" applyNumberFormat="1" applyFont="1" applyFill="1" applyBorder="1" applyAlignment="1" applyProtection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166" fontId="29" fillId="2" borderId="13" xfId="1" applyNumberFormat="1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14" fontId="29" fillId="2" borderId="18" xfId="0" applyNumberFormat="1" applyFont="1" applyFill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 wrapText="1"/>
    </xf>
    <xf numFmtId="15" fontId="4" fillId="0" borderId="13" xfId="1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66" fontId="21" fillId="0" borderId="15" xfId="5" applyNumberFormat="1" applyFont="1" applyFill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/>
    </xf>
    <xf numFmtId="166" fontId="11" fillId="0" borderId="17" xfId="5" applyNumberFormat="1" applyFont="1" applyFill="1" applyBorder="1" applyAlignment="1" applyProtection="1">
      <alignment horizontal="center" vertical="center"/>
    </xf>
    <xf numFmtId="0" fontId="11" fillId="0" borderId="24" xfId="0" applyFont="1" applyBorder="1" applyAlignment="1">
      <alignment vertical="center"/>
    </xf>
    <xf numFmtId="166" fontId="11" fillId="0" borderId="24" xfId="5" applyNumberFormat="1" applyFont="1" applyFill="1" applyBorder="1" applyAlignment="1" applyProtection="1">
      <alignment vertical="center"/>
    </xf>
    <xf numFmtId="166" fontId="11" fillId="0" borderId="0" xfId="0" applyNumberFormat="1" applyFont="1" applyAlignment="1">
      <alignment vertical="center"/>
    </xf>
    <xf numFmtId="166" fontId="25" fillId="2" borderId="0" xfId="1" applyNumberFormat="1" applyFont="1" applyFill="1" applyBorder="1" applyAlignment="1" applyProtection="1">
      <alignment horizontal="center" vertical="center"/>
    </xf>
    <xf numFmtId="166" fontId="29" fillId="2" borderId="0" xfId="1" applyNumberFormat="1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>
      <alignment vertical="center"/>
    </xf>
    <xf numFmtId="166" fontId="23" fillId="2" borderId="0" xfId="1" applyNumberFormat="1" applyFont="1" applyFill="1" applyBorder="1" applyAlignment="1" applyProtection="1">
      <alignment vertical="center"/>
    </xf>
    <xf numFmtId="165" fontId="13" fillId="0" borderId="0" xfId="1" applyNumberFormat="1" applyFont="1" applyFill="1" applyBorder="1" applyAlignment="1" applyProtection="1">
      <alignment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37" fontId="31" fillId="0" borderId="0" xfId="1" applyNumberFormat="1" applyFont="1" applyFill="1" applyBorder="1" applyAlignment="1" applyProtection="1">
      <alignment horizontal="right" vertical="center"/>
    </xf>
    <xf numFmtId="37" fontId="32" fillId="0" borderId="0" xfId="1" applyNumberFormat="1" applyFont="1" applyFill="1" applyBorder="1" applyAlignment="1" applyProtection="1">
      <alignment horizontal="right" vertical="center"/>
    </xf>
    <xf numFmtId="164" fontId="31" fillId="0" borderId="0" xfId="1" applyFont="1" applyFill="1" applyBorder="1" applyAlignment="1" applyProtection="1">
      <alignment vertical="center"/>
    </xf>
    <xf numFmtId="166" fontId="31" fillId="0" borderId="0" xfId="1" applyNumberFormat="1" applyFont="1" applyFill="1" applyBorder="1" applyAlignment="1" applyProtection="1">
      <alignment vertical="center"/>
    </xf>
    <xf numFmtId="3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6"/>
    </xf>
    <xf numFmtId="0" fontId="26" fillId="3" borderId="0" xfId="0" applyFont="1" applyFill="1" applyBorder="1" applyAlignment="1">
      <alignment horizontal="left" vertical="center" indent="1"/>
    </xf>
    <xf numFmtId="0" fontId="26" fillId="3" borderId="0" xfId="0" applyFont="1" applyFill="1" applyBorder="1" applyAlignment="1">
      <alignment vertical="center"/>
    </xf>
    <xf numFmtId="166" fontId="26" fillId="3" borderId="0" xfId="0" applyNumberFormat="1" applyFont="1" applyFill="1" applyBorder="1" applyAlignment="1">
      <alignment vertical="center"/>
    </xf>
    <xf numFmtId="166" fontId="26" fillId="3" borderId="0" xfId="1" applyNumberFormat="1" applyFont="1" applyFill="1" applyBorder="1" applyAlignment="1" applyProtection="1">
      <alignment vertical="center"/>
    </xf>
    <xf numFmtId="3" fontId="31" fillId="0" borderId="0" xfId="1" applyNumberFormat="1" applyFont="1" applyFill="1" applyBorder="1" applyAlignment="1" applyProtection="1">
      <alignment vertical="center"/>
    </xf>
    <xf numFmtId="3" fontId="31" fillId="0" borderId="0" xfId="0" applyNumberFormat="1" applyFont="1" applyBorder="1" applyAlignment="1">
      <alignment horizontal="left" vertical="center" indent="1"/>
    </xf>
    <xf numFmtId="37" fontId="31" fillId="0" borderId="0" xfId="1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left" vertical="center" indent="1"/>
    </xf>
    <xf numFmtId="3" fontId="31" fillId="0" borderId="0" xfId="0" applyNumberFormat="1" applyFont="1" applyFill="1" applyBorder="1" applyAlignment="1">
      <alignment vertical="center"/>
    </xf>
    <xf numFmtId="3" fontId="26" fillId="3" borderId="0" xfId="1" applyNumberFormat="1" applyFont="1" applyFill="1" applyBorder="1" applyAlignment="1" applyProtection="1">
      <alignment vertical="center"/>
    </xf>
    <xf numFmtId="3" fontId="26" fillId="3" borderId="0" xfId="0" applyNumberFormat="1" applyFont="1" applyFill="1" applyBorder="1" applyAlignment="1">
      <alignment horizontal="left" vertical="center" indent="1"/>
    </xf>
    <xf numFmtId="3" fontId="26" fillId="3" borderId="0" xfId="0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37" fontId="31" fillId="0" borderId="13" xfId="1" applyNumberFormat="1" applyFont="1" applyFill="1" applyBorder="1" applyAlignment="1" applyProtection="1">
      <alignment vertical="center"/>
    </xf>
    <xf numFmtId="37" fontId="31" fillId="0" borderId="18" xfId="1" applyNumberFormat="1" applyFont="1" applyFill="1" applyBorder="1" applyAlignment="1" applyProtection="1">
      <alignment vertical="center"/>
    </xf>
    <xf numFmtId="0" fontId="32" fillId="0" borderId="21" xfId="0" applyFont="1" applyFill="1" applyBorder="1" applyAlignment="1">
      <alignment horizontal="left" vertical="center"/>
    </xf>
    <xf numFmtId="166" fontId="32" fillId="0" borderId="22" xfId="1" applyNumberFormat="1" applyFont="1" applyFill="1" applyBorder="1" applyAlignment="1" applyProtection="1">
      <alignment vertical="center"/>
    </xf>
    <xf numFmtId="166" fontId="32" fillId="0" borderId="1" xfId="1" applyNumberFormat="1" applyFont="1" applyFill="1" applyBorder="1" applyAlignment="1" applyProtection="1">
      <alignment vertical="center"/>
    </xf>
    <xf numFmtId="166" fontId="32" fillId="0" borderId="2" xfId="1" applyNumberFormat="1" applyFont="1" applyFill="1" applyBorder="1" applyAlignment="1" applyProtection="1">
      <alignment vertical="center"/>
    </xf>
    <xf numFmtId="166" fontId="32" fillId="0" borderId="5" xfId="1" applyNumberFormat="1" applyFont="1" applyFill="1" applyBorder="1" applyAlignment="1" applyProtection="1">
      <alignment vertical="center"/>
    </xf>
    <xf numFmtId="166" fontId="32" fillId="0" borderId="3" xfId="1" applyNumberFormat="1" applyFont="1" applyFill="1" applyBorder="1" applyAlignment="1" applyProtection="1">
      <alignment vertical="center"/>
    </xf>
    <xf numFmtId="166" fontId="32" fillId="0" borderId="4" xfId="1" applyNumberFormat="1" applyFont="1" applyFill="1" applyBorder="1" applyAlignment="1" applyProtection="1">
      <alignment vertical="center"/>
    </xf>
    <xf numFmtId="166" fontId="32" fillId="0" borderId="6" xfId="1" applyNumberFormat="1" applyFont="1" applyFill="1" applyBorder="1" applyAlignment="1" applyProtection="1">
      <alignment vertical="center"/>
    </xf>
    <xf numFmtId="10" fontId="36" fillId="0" borderId="0" xfId="2" applyNumberFormat="1" applyFont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3" fontId="0" fillId="0" borderId="0" xfId="0" applyNumberFormat="1"/>
    <xf numFmtId="37" fontId="0" fillId="0" borderId="0" xfId="0" applyNumberFormat="1"/>
    <xf numFmtId="10" fontId="0" fillId="0" borderId="0" xfId="2" applyNumberFormat="1" applyFont="1"/>
    <xf numFmtId="0" fontId="38" fillId="0" borderId="0" xfId="0" applyFont="1"/>
    <xf numFmtId="41" fontId="11" fillId="0" borderId="0" xfId="7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1" fontId="11" fillId="0" borderId="0" xfId="7" applyFont="1" applyAlignment="1">
      <alignment vertical="center"/>
    </xf>
    <xf numFmtId="3" fontId="12" fillId="0" borderId="0" xfId="5" applyNumberFormat="1" applyFont="1" applyFill="1" applyBorder="1" applyAlignment="1" applyProtection="1">
      <alignment vertical="center"/>
    </xf>
    <xf numFmtId="9" fontId="11" fillId="0" borderId="0" xfId="2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41" fontId="11" fillId="0" borderId="0" xfId="7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2" fontId="11" fillId="0" borderId="0" xfId="1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Alignment="1">
      <alignment vertical="center"/>
    </xf>
    <xf numFmtId="41" fontId="0" fillId="0" borderId="0" xfId="7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0" fontId="0" fillId="0" borderId="0" xfId="0" applyNumberFormat="1"/>
    <xf numFmtId="41" fontId="0" fillId="0" borderId="0" xfId="0" applyNumberFormat="1"/>
    <xf numFmtId="14" fontId="38" fillId="0" borderId="0" xfId="0" applyNumberFormat="1" applyFont="1" applyAlignment="1">
      <alignment horizontal="center"/>
    </xf>
    <xf numFmtId="0" fontId="38" fillId="4" borderId="0" xfId="0" applyFont="1" applyFill="1"/>
    <xf numFmtId="10" fontId="38" fillId="4" borderId="0" xfId="2" applyNumberFormat="1" applyFont="1" applyFill="1"/>
    <xf numFmtId="10" fontId="38" fillId="4" borderId="0" xfId="0" applyNumberFormat="1" applyFont="1" applyFill="1"/>
    <xf numFmtId="41" fontId="38" fillId="4" borderId="0" xfId="7" applyFont="1" applyFill="1"/>
    <xf numFmtId="0" fontId="41" fillId="0" borderId="0" xfId="0" applyFont="1" applyAlignment="1">
      <alignment horizontal="center"/>
    </xf>
    <xf numFmtId="41" fontId="42" fillId="0" borderId="0" xfId="7" applyFont="1" applyBorder="1" applyAlignment="1">
      <alignment horizontal="center"/>
    </xf>
    <xf numFmtId="0" fontId="32" fillId="0" borderId="0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29" fillId="2" borderId="9" xfId="1" applyNumberFormat="1" applyFont="1" applyFill="1" applyBorder="1" applyAlignment="1" applyProtection="1">
      <alignment horizontal="center" vertical="center"/>
    </xf>
    <xf numFmtId="166" fontId="32" fillId="0" borderId="26" xfId="1" applyNumberFormat="1" applyFont="1" applyFill="1" applyBorder="1" applyAlignment="1" applyProtection="1">
      <alignment vertical="center"/>
    </xf>
    <xf numFmtId="0" fontId="43" fillId="0" borderId="0" xfId="0" applyFont="1" applyFill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37" fontId="31" fillId="0" borderId="18" xfId="8" applyNumberFormat="1" applyFont="1" applyFill="1" applyBorder="1" applyAlignment="1" applyProtection="1">
      <alignment vertical="center"/>
    </xf>
    <xf numFmtId="166" fontId="32" fillId="0" borderId="26" xfId="8" applyNumberFormat="1" applyFont="1" applyFill="1" applyBorder="1" applyAlignment="1" applyProtection="1">
      <alignment vertical="center"/>
    </xf>
    <xf numFmtId="0" fontId="28" fillId="2" borderId="13" xfId="0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166" fontId="29" fillId="2" borderId="9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0" fontId="31" fillId="0" borderId="11" xfId="2" applyNumberFormat="1" applyFont="1" applyFill="1" applyBorder="1" applyAlignment="1" applyProtection="1">
      <alignment horizontal="center" vertical="center"/>
    </xf>
    <xf numFmtId="10" fontId="31" fillId="0" borderId="12" xfId="2" applyNumberFormat="1" applyFont="1" applyFill="1" applyBorder="1" applyAlignment="1" applyProtection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0" fontId="11" fillId="0" borderId="23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</cellXfs>
  <cellStyles count="14">
    <cellStyle name="Hipervínculo" xfId="3" builtinId="8"/>
    <cellStyle name="Millares" xfId="1" builtinId="3"/>
    <cellStyle name="Millares [0]" xfId="7" builtinId="6"/>
    <cellStyle name="Millares [0] 2" xfId="12" xr:uid="{BE46B0B7-2E7E-460F-89C0-A1AC3800DBAA}"/>
    <cellStyle name="Millares 2" xfId="5" xr:uid="{00000000-0005-0000-0000-000003000000}"/>
    <cellStyle name="Millares 3" xfId="8" xr:uid="{00000000-0005-0000-0000-000004000000}"/>
    <cellStyle name="Millares 3 2" xfId="13" xr:uid="{8083F26D-749B-4EAA-90F1-72390812E6BB}"/>
    <cellStyle name="Normal" xfId="0" builtinId="0"/>
    <cellStyle name="Normal 2" xfId="4" xr:uid="{00000000-0005-0000-0000-000006000000}"/>
    <cellStyle name="Normal 2 2" xfId="9" xr:uid="{00000000-0005-0000-0000-000007000000}"/>
    <cellStyle name="Normal 2 3" xfId="11" xr:uid="{C1C2757F-8F59-470D-AA37-2E88B98A1907}"/>
    <cellStyle name="Normal 2_Bce" xfId="10" xr:uid="{00000000-0005-0000-0000-000008000000}"/>
    <cellStyle name="Porcentaje" xfId="2" builtinId="5"/>
    <cellStyle name="Porcentaje 2" xfId="6" xr:uid="{00000000-0005-0000-0000-00000A000000}"/>
  </cellStyles>
  <dxfs count="0"/>
  <tableStyles count="0" defaultTableStyle="TableStyleMedium2" defaultPivotStyle="PivotStyleLight16"/>
  <colors>
    <mruColors>
      <color rgb="FF63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1861456</xdr:colOff>
      <xdr:row>110</xdr:row>
      <xdr:rowOff>119061</xdr:rowOff>
    </xdr:from>
    <xdr:to>
      <xdr:col>4</xdr:col>
      <xdr:colOff>2571749</xdr:colOff>
      <xdr:row>116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14144" y="39719249"/>
          <a:ext cx="3877355" cy="147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María Alejandra Espínola</a:t>
          </a: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RUC 6764204-7</a:t>
          </a:r>
          <a:endParaRPr lang="es-PY" sz="2000"/>
        </a:p>
      </xdr:txBody>
    </xdr:sp>
    <xdr:clientData/>
  </xdr:twoCellAnchor>
  <xdr:twoCellAnchor editAs="oneCell">
    <xdr:from>
      <xdr:col>2</xdr:col>
      <xdr:colOff>278490</xdr:colOff>
      <xdr:row>0</xdr:row>
      <xdr:rowOff>251732</xdr:rowOff>
    </xdr:from>
    <xdr:to>
      <xdr:col>4</xdr:col>
      <xdr:colOff>476249</xdr:colOff>
      <xdr:row>6</xdr:row>
      <xdr:rowOff>309562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65" y="251732"/>
          <a:ext cx="5674634" cy="1629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1562103</xdr:colOff>
      <xdr:row>111</xdr:row>
      <xdr:rowOff>55334</xdr:rowOff>
    </xdr:from>
    <xdr:to>
      <xdr:col>9</xdr:col>
      <xdr:colOff>577852</xdr:colOff>
      <xdr:row>117</xdr:row>
      <xdr:rowOff>117474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635541" y="39846022"/>
          <a:ext cx="4635499" cy="15385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Dimas R. Ayala R.</a:t>
          </a:r>
        </a:p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- Gerente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Y" sz="2000"/>
        </a:p>
      </xdr:txBody>
    </xdr:sp>
    <xdr:clientData/>
  </xdr:twoCellAnchor>
  <xdr:twoCellAnchor editAs="oneCell">
    <xdr:from>
      <xdr:col>2</xdr:col>
      <xdr:colOff>285748</xdr:colOff>
      <xdr:row>120</xdr:row>
      <xdr:rowOff>47624</xdr:rowOff>
    </xdr:from>
    <xdr:to>
      <xdr:col>2</xdr:col>
      <xdr:colOff>1290569</xdr:colOff>
      <xdr:row>127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8" y="41814749"/>
          <a:ext cx="1004821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47624</xdr:colOff>
      <xdr:row>127</xdr:row>
      <xdr:rowOff>23811</xdr:rowOff>
    </xdr:from>
    <xdr:to>
      <xdr:col>13</xdr:col>
      <xdr:colOff>714375</xdr:colOff>
      <xdr:row>140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40812" y="43124436"/>
          <a:ext cx="10834688" cy="245268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124</xdr:row>
      <xdr:rowOff>142875</xdr:rowOff>
    </xdr:from>
    <xdr:to>
      <xdr:col>5</xdr:col>
      <xdr:colOff>3619500</xdr:colOff>
      <xdr:row>145</xdr:row>
      <xdr:rowOff>123825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42452925"/>
          <a:ext cx="1272540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2214563</xdr:colOff>
      <xdr:row>109</xdr:row>
      <xdr:rowOff>166687</xdr:rowOff>
    </xdr:from>
    <xdr:to>
      <xdr:col>6</xdr:col>
      <xdr:colOff>1381125</xdr:colOff>
      <xdr:row>114</xdr:row>
      <xdr:rowOff>147637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AC779C6-451F-407C-B2E8-CEA982231B42}"/>
            </a:ext>
          </a:extLst>
        </xdr:cNvPr>
        <xdr:cNvSpPr txBox="1">
          <a:spLocks noChangeArrowheads="1"/>
        </xdr:cNvSpPr>
      </xdr:nvSpPr>
      <xdr:spPr bwMode="auto">
        <a:xfrm>
          <a:off x="11358563" y="39576375"/>
          <a:ext cx="2952750" cy="133826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Heinz Alfred Bartel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Titular</a:t>
          </a:r>
          <a:endParaRPr lang="es-PY" sz="2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PY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2238375</xdr:colOff>
      <xdr:row>109</xdr:row>
      <xdr:rowOff>71438</xdr:rowOff>
    </xdr:from>
    <xdr:to>
      <xdr:col>12</xdr:col>
      <xdr:colOff>1428751</xdr:colOff>
      <xdr:row>112</xdr:row>
      <xdr:rowOff>381002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8500FEF5-2AAD-405A-AD8E-9C67C53152E1}"/>
            </a:ext>
          </a:extLst>
        </xdr:cNvPr>
        <xdr:cNvSpPr txBox="1">
          <a:spLocks noChangeArrowheads="1"/>
        </xdr:cNvSpPr>
      </xdr:nvSpPr>
      <xdr:spPr bwMode="auto">
        <a:xfrm>
          <a:off x="27074813" y="39481126"/>
          <a:ext cx="3786188" cy="10477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rtl="0"/>
          <a:r>
            <a:rPr lang="es-PY" sz="2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Gustav Sawatzky Toews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s-PY" sz="2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Presidente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261936</xdr:colOff>
      <xdr:row>127</xdr:row>
      <xdr:rowOff>47625</xdr:rowOff>
    </xdr:from>
    <xdr:to>
      <xdr:col>5</xdr:col>
      <xdr:colOff>3571874</xdr:colOff>
      <xdr:row>145</xdr:row>
      <xdr:rowOff>174047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BC3FD7-0E4F-4A00-B8F5-6AA224807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4811" y="43148250"/>
          <a:ext cx="12311063" cy="3555422"/>
        </a:xfrm>
        <a:prstGeom prst="rect">
          <a:avLst/>
        </a:prstGeom>
      </xdr:spPr>
    </xdr:pic>
    <xdr:clientData/>
  </xdr:twoCellAnchor>
  <xdr:twoCellAnchor editAs="oneCell">
    <xdr:from>
      <xdr:col>6</xdr:col>
      <xdr:colOff>-1</xdr:colOff>
      <xdr:row>127</xdr:row>
      <xdr:rowOff>71438</xdr:rowOff>
    </xdr:from>
    <xdr:to>
      <xdr:col>8</xdr:col>
      <xdr:colOff>2736802</xdr:colOff>
      <xdr:row>136</xdr:row>
      <xdr:rowOff>119062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F9B897-9ECD-4C6D-9850-5D7A597A0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30187" y="42267188"/>
          <a:ext cx="8689928" cy="1762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3"/>
  <sheetViews>
    <sheetView showGridLines="0" tabSelected="1" topLeftCell="B91" zoomScale="40" zoomScaleNormal="40" workbookViewId="0">
      <selection activeCell="J29" sqref="J29"/>
    </sheetView>
  </sheetViews>
  <sheetFormatPr baseColWidth="10" defaultColWidth="11.42578125" defaultRowHeight="15" x14ac:dyDescent="0.25"/>
  <cols>
    <col min="1" max="1" width="53.7109375" hidden="1" customWidth="1"/>
    <col min="2" max="2" width="2.28515625" style="1" customWidth="1"/>
    <col min="3" max="3" width="34.7109375" style="5" customWidth="1"/>
    <col min="4" max="4" width="47.5703125" style="5" customWidth="1"/>
    <col min="5" max="5" width="53" style="5" customWidth="1"/>
    <col min="6" max="6" width="56.85546875" style="5" customWidth="1"/>
    <col min="7" max="7" width="47.28515625" style="4" customWidth="1"/>
    <col min="8" max="8" width="42.140625" style="5" customWidth="1"/>
    <col min="9" max="9" width="42" style="5" customWidth="1"/>
    <col min="10" max="10" width="47.140625" style="5" customWidth="1"/>
    <col min="11" max="11" width="34" style="5" customWidth="1"/>
    <col min="12" max="12" width="35.140625" style="5" bestFit="1" customWidth="1"/>
    <col min="13" max="13" width="36.42578125" style="5" customWidth="1"/>
    <col min="14" max="14" width="42.7109375" style="4" customWidth="1"/>
    <col min="15" max="15" width="3.5703125" style="5" customWidth="1"/>
    <col min="16" max="16" width="11.42578125" style="5"/>
    <col min="17" max="17" width="38.5703125" style="5" customWidth="1"/>
    <col min="18" max="18" width="73" style="5" hidden="1" customWidth="1"/>
    <col min="19" max="19" width="5" style="5" customWidth="1"/>
    <col min="20" max="22" width="34.28515625" style="5" customWidth="1"/>
    <col min="23" max="16384" width="11.42578125" style="5"/>
  </cols>
  <sheetData>
    <row r="1" spans="1:18" ht="23.25" x14ac:dyDescent="0.25">
      <c r="C1" s="2"/>
      <c r="D1" s="2"/>
      <c r="E1" s="2"/>
      <c r="F1" s="3"/>
      <c r="M1" s="38" t="s">
        <v>0</v>
      </c>
      <c r="N1" s="18"/>
    </row>
    <row r="2" spans="1:18" ht="23.25" x14ac:dyDescent="0.25">
      <c r="C2" s="2"/>
      <c r="D2" s="2"/>
      <c r="E2" s="2"/>
      <c r="G2" s="8"/>
      <c r="M2" s="17" t="s">
        <v>1</v>
      </c>
      <c r="N2" s="18"/>
    </row>
    <row r="3" spans="1:18" ht="23.25" x14ac:dyDescent="0.25">
      <c r="M3" s="98" t="s">
        <v>2</v>
      </c>
      <c r="N3" s="18"/>
    </row>
    <row r="4" spans="1:18" ht="20.25" x14ac:dyDescent="0.25">
      <c r="C4" s="10"/>
      <c r="D4" s="10"/>
      <c r="E4" s="10"/>
      <c r="F4" s="10"/>
      <c r="M4" s="9"/>
      <c r="N4" s="7"/>
    </row>
    <row r="5" spans="1:18" ht="20.25" x14ac:dyDescent="0.25">
      <c r="C5" s="11"/>
      <c r="D5" s="11"/>
      <c r="E5" s="11"/>
      <c r="F5" s="11"/>
      <c r="M5" s="9"/>
      <c r="N5" s="7"/>
    </row>
    <row r="6" spans="1:18" x14ac:dyDescent="0.25">
      <c r="C6" s="11"/>
      <c r="D6" s="11"/>
      <c r="E6" s="11"/>
      <c r="F6" s="11"/>
    </row>
    <row r="7" spans="1:18" s="13" customFormat="1" ht="35.25" x14ac:dyDescent="0.25">
      <c r="A7"/>
      <c r="B7" s="12"/>
      <c r="C7" s="228" t="s">
        <v>133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9" spans="1:18" ht="18" x14ac:dyDescent="0.25">
      <c r="C9" s="229"/>
      <c r="D9" s="229"/>
      <c r="E9" s="229"/>
      <c r="F9" s="229"/>
      <c r="G9" s="120"/>
      <c r="H9" s="229"/>
      <c r="I9" s="229"/>
      <c r="J9" s="229"/>
      <c r="K9" s="229"/>
      <c r="L9" s="229"/>
      <c r="M9" s="229"/>
      <c r="N9" s="120"/>
      <c r="O9" s="14"/>
    </row>
    <row r="10" spans="1:18" ht="33.75" x14ac:dyDescent="0.25">
      <c r="C10" s="230" t="s">
        <v>3</v>
      </c>
      <c r="D10" s="230"/>
      <c r="E10" s="230"/>
      <c r="F10" s="230"/>
      <c r="G10" s="121" t="s">
        <v>4</v>
      </c>
      <c r="H10" s="230" t="s">
        <v>5</v>
      </c>
      <c r="I10" s="230"/>
      <c r="J10" s="230"/>
      <c r="K10" s="230"/>
      <c r="L10" s="230"/>
      <c r="M10" s="230"/>
      <c r="N10" s="121" t="s">
        <v>4</v>
      </c>
      <c r="O10" s="14"/>
    </row>
    <row r="11" spans="1:18" x14ac:dyDescent="0.25">
      <c r="C11" s="122"/>
      <c r="D11" s="122"/>
      <c r="E11" s="122"/>
      <c r="F11" s="122"/>
      <c r="G11" s="123"/>
      <c r="H11" s="122"/>
      <c r="I11" s="122"/>
      <c r="J11" s="122"/>
      <c r="K11" s="122"/>
      <c r="L11" s="122"/>
      <c r="M11" s="122"/>
      <c r="N11" s="123"/>
      <c r="O11" s="14"/>
    </row>
    <row r="12" spans="1:18" x14ac:dyDescent="0.25">
      <c r="C12" s="15"/>
      <c r="D12" s="15"/>
      <c r="E12" s="14"/>
      <c r="F12" s="14"/>
      <c r="G12" s="59"/>
      <c r="H12" s="15"/>
      <c r="I12" s="14"/>
      <c r="J12" s="14"/>
      <c r="K12" s="14"/>
      <c r="L12" s="14"/>
      <c r="M12" s="14"/>
      <c r="O12" s="14"/>
    </row>
    <row r="13" spans="1:18" s="17" customFormat="1" ht="30.75" customHeight="1" x14ac:dyDescent="0.25">
      <c r="A13" s="125" t="s">
        <v>94</v>
      </c>
      <c r="B13" s="16"/>
      <c r="C13" s="125" t="s">
        <v>6</v>
      </c>
      <c r="D13" s="125"/>
      <c r="E13" s="126"/>
      <c r="F13" s="126"/>
      <c r="G13" s="127">
        <v>697726645280</v>
      </c>
      <c r="H13" s="142" t="s">
        <v>7</v>
      </c>
      <c r="I13" s="143"/>
      <c r="J13" s="143"/>
      <c r="K13" s="143"/>
      <c r="L13" s="143"/>
      <c r="M13" s="143"/>
      <c r="N13" s="127">
        <v>2041365678200</v>
      </c>
      <c r="R13" s="125" t="s">
        <v>103</v>
      </c>
    </row>
    <row r="14" spans="1:18" s="17" customFormat="1" ht="30.75" customHeight="1" x14ac:dyDescent="0.25">
      <c r="A14" s="125" t="s">
        <v>95</v>
      </c>
      <c r="B14" s="16"/>
      <c r="C14" s="125" t="s">
        <v>8</v>
      </c>
      <c r="D14" s="125"/>
      <c r="E14" s="126"/>
      <c r="F14" s="126"/>
      <c r="G14" s="127">
        <v>323934276820</v>
      </c>
      <c r="H14" s="142" t="s">
        <v>9</v>
      </c>
      <c r="I14" s="143"/>
      <c r="J14" s="143"/>
      <c r="K14" s="143"/>
      <c r="L14" s="143"/>
      <c r="M14" s="143"/>
      <c r="N14" s="127">
        <v>2042531608398</v>
      </c>
      <c r="R14" s="125" t="s">
        <v>104</v>
      </c>
    </row>
    <row r="15" spans="1:18" s="17" customFormat="1" ht="30.75" customHeight="1" x14ac:dyDescent="0.25">
      <c r="A15" s="125" t="s">
        <v>96</v>
      </c>
      <c r="B15" s="16"/>
      <c r="C15" s="125" t="s">
        <v>10</v>
      </c>
      <c r="D15" s="125"/>
      <c r="E15" s="126"/>
      <c r="F15" s="126"/>
      <c r="G15" s="127">
        <v>575442211146</v>
      </c>
      <c r="H15" s="142" t="s">
        <v>11</v>
      </c>
      <c r="I15" s="143"/>
      <c r="J15" s="143"/>
      <c r="K15" s="143"/>
      <c r="L15" s="143"/>
      <c r="M15" s="143"/>
      <c r="N15" s="127">
        <v>14778179969</v>
      </c>
      <c r="R15" s="125" t="s">
        <v>105</v>
      </c>
    </row>
    <row r="16" spans="1:18" s="17" customFormat="1" ht="30.75" customHeight="1" x14ac:dyDescent="0.25">
      <c r="A16" s="125" t="s">
        <v>97</v>
      </c>
      <c r="B16" s="16"/>
      <c r="C16" s="125" t="s">
        <v>12</v>
      </c>
      <c r="D16" s="125"/>
      <c r="E16" s="126"/>
      <c r="F16" s="126"/>
      <c r="G16" s="127">
        <v>2702937218480</v>
      </c>
      <c r="H16" s="142" t="s">
        <v>13</v>
      </c>
      <c r="I16" s="143"/>
      <c r="J16" s="143"/>
      <c r="K16" s="143"/>
      <c r="L16" s="143"/>
      <c r="M16" s="143"/>
      <c r="N16" s="127">
        <v>10841279388</v>
      </c>
      <c r="R16" s="125" t="s">
        <v>106</v>
      </c>
    </row>
    <row r="17" spans="1:18" s="17" customFormat="1" ht="30.75" customHeight="1" x14ac:dyDescent="0.25">
      <c r="A17" s="125" t="s">
        <v>98</v>
      </c>
      <c r="B17" s="16"/>
      <c r="C17" s="125" t="s">
        <v>14</v>
      </c>
      <c r="D17" s="125"/>
      <c r="E17" s="126"/>
      <c r="F17" s="126"/>
      <c r="G17" s="127">
        <v>48803280533</v>
      </c>
      <c r="H17" s="142"/>
      <c r="I17" s="143"/>
      <c r="J17" s="143"/>
      <c r="K17" s="143"/>
      <c r="L17" s="143"/>
      <c r="M17" s="143"/>
      <c r="N17" s="127"/>
    </row>
    <row r="18" spans="1:18" s="17" customFormat="1" ht="30.75" customHeight="1" x14ac:dyDescent="0.25">
      <c r="A18" s="125" t="s">
        <v>99</v>
      </c>
      <c r="B18" s="16"/>
      <c r="C18" s="125" t="s">
        <v>15</v>
      </c>
      <c r="D18" s="125"/>
      <c r="E18" s="126"/>
      <c r="F18" s="126"/>
      <c r="G18" s="127">
        <v>8696048699</v>
      </c>
      <c r="H18" s="205" t="s">
        <v>16</v>
      </c>
      <c r="I18" s="206"/>
      <c r="J18" s="206"/>
      <c r="K18" s="206"/>
      <c r="L18" s="206"/>
      <c r="M18" s="206"/>
      <c r="N18" s="128">
        <v>4109516745955</v>
      </c>
    </row>
    <row r="19" spans="1:18" s="17" customFormat="1" ht="30.75" customHeight="1" x14ac:dyDescent="0.25">
      <c r="A19" s="125" t="s">
        <v>100</v>
      </c>
      <c r="B19" s="16"/>
      <c r="C19" s="125" t="s">
        <v>17</v>
      </c>
      <c r="D19" s="125"/>
      <c r="E19" s="126"/>
      <c r="F19" s="129"/>
      <c r="G19" s="127">
        <v>63126104938</v>
      </c>
      <c r="H19" s="205"/>
      <c r="I19" s="206"/>
      <c r="J19" s="206"/>
      <c r="K19" s="206"/>
      <c r="L19" s="206"/>
      <c r="M19" s="206"/>
      <c r="N19" s="128"/>
    </row>
    <row r="20" spans="1:18" s="17" customFormat="1" ht="30.75" customHeight="1" x14ac:dyDescent="0.25">
      <c r="A20" s="125" t="s">
        <v>101</v>
      </c>
      <c r="B20" s="16"/>
      <c r="C20" s="125" t="s">
        <v>18</v>
      </c>
      <c r="D20" s="125"/>
      <c r="E20" s="126"/>
      <c r="F20" s="126"/>
      <c r="G20" s="127">
        <v>7353902187</v>
      </c>
      <c r="H20" s="205" t="s">
        <v>19</v>
      </c>
      <c r="I20" s="206"/>
      <c r="J20" s="206"/>
      <c r="K20" s="206"/>
      <c r="L20" s="206"/>
      <c r="M20" s="207"/>
      <c r="N20" s="128">
        <v>333299927273</v>
      </c>
      <c r="Q20" s="180"/>
      <c r="R20" s="191"/>
    </row>
    <row r="21" spans="1:18" s="17" customFormat="1" ht="30.75" customHeight="1" x14ac:dyDescent="0.25">
      <c r="A21" s="125" t="s">
        <v>102</v>
      </c>
      <c r="B21" s="16"/>
      <c r="C21" s="125" t="s">
        <v>92</v>
      </c>
      <c r="D21" s="125"/>
      <c r="E21" s="126"/>
      <c r="F21" s="126"/>
      <c r="G21" s="127">
        <v>14796985145</v>
      </c>
      <c r="H21" s="142" t="s">
        <v>20</v>
      </c>
      <c r="I21" s="143"/>
      <c r="J21" s="143"/>
      <c r="K21" s="143"/>
      <c r="L21" s="143"/>
      <c r="M21" s="143"/>
      <c r="N21" s="127">
        <v>254134649802</v>
      </c>
      <c r="R21" s="125" t="s">
        <v>107</v>
      </c>
    </row>
    <row r="22" spans="1:18" s="17" customFormat="1" ht="30.75" customHeight="1" x14ac:dyDescent="0.25">
      <c r="A22"/>
      <c r="B22" s="16"/>
      <c r="C22" s="126"/>
      <c r="D22" s="126"/>
      <c r="E22" s="126"/>
      <c r="F22" s="126"/>
      <c r="G22" s="130"/>
      <c r="H22" s="142" t="s">
        <v>81</v>
      </c>
      <c r="I22" s="143"/>
      <c r="J22" s="143"/>
      <c r="K22" s="143"/>
      <c r="L22" s="143"/>
      <c r="M22" s="143"/>
      <c r="N22" s="127">
        <v>440000000</v>
      </c>
      <c r="R22" s="125" t="s">
        <v>108</v>
      </c>
    </row>
    <row r="23" spans="1:18" s="17" customFormat="1" ht="30.75" hidden="1" customHeight="1" x14ac:dyDescent="0.25">
      <c r="A23"/>
      <c r="B23" s="16"/>
      <c r="C23" s="126"/>
      <c r="D23" s="126"/>
      <c r="E23" s="126"/>
      <c r="F23" s="126"/>
      <c r="G23" s="130"/>
      <c r="H23" s="125" t="s">
        <v>21</v>
      </c>
      <c r="I23" s="126"/>
      <c r="J23" s="126"/>
      <c r="K23" s="126"/>
      <c r="L23" s="126"/>
      <c r="M23" s="126"/>
      <c r="N23" s="127">
        <v>0</v>
      </c>
      <c r="R23" s="125" t="s">
        <v>109</v>
      </c>
    </row>
    <row r="24" spans="1:18" s="17" customFormat="1" ht="30.75" customHeight="1" x14ac:dyDescent="0.25">
      <c r="A24"/>
      <c r="B24" s="16"/>
      <c r="C24" s="126"/>
      <c r="D24" s="126"/>
      <c r="E24" s="126"/>
      <c r="F24" s="126"/>
      <c r="G24" s="130"/>
      <c r="H24" s="125" t="s">
        <v>80</v>
      </c>
      <c r="I24" s="126"/>
      <c r="J24" s="126"/>
      <c r="K24" s="126"/>
      <c r="L24" s="126"/>
      <c r="M24" s="126"/>
      <c r="N24" s="127">
        <v>23143986737</v>
      </c>
      <c r="R24" s="125" t="s">
        <v>111</v>
      </c>
    </row>
    <row r="25" spans="1:18" s="17" customFormat="1" ht="30.75" customHeight="1" x14ac:dyDescent="0.25">
      <c r="A25"/>
      <c r="B25" s="16"/>
      <c r="C25" s="126"/>
      <c r="D25" s="126"/>
      <c r="E25" s="126"/>
      <c r="F25" s="126"/>
      <c r="G25" s="130"/>
      <c r="H25" s="125" t="s">
        <v>69</v>
      </c>
      <c r="I25" s="126"/>
      <c r="J25" s="126"/>
      <c r="K25" s="126"/>
      <c r="L25" s="126"/>
      <c r="M25" s="126"/>
      <c r="N25" s="127">
        <v>973034864</v>
      </c>
      <c r="R25" s="125" t="s">
        <v>110</v>
      </c>
    </row>
    <row r="26" spans="1:18" s="17" customFormat="1" ht="30.75" customHeight="1" x14ac:dyDescent="0.25">
      <c r="A26"/>
      <c r="B26" s="16"/>
      <c r="C26" s="126"/>
      <c r="D26" s="126"/>
      <c r="E26" s="126"/>
      <c r="F26" s="131"/>
      <c r="G26" s="130"/>
      <c r="H26" s="125" t="s">
        <v>22</v>
      </c>
      <c r="I26" s="126"/>
      <c r="J26" s="126"/>
      <c r="K26" s="126"/>
      <c r="L26" s="126"/>
      <c r="M26" s="131"/>
      <c r="N26" s="127">
        <v>43349812154</v>
      </c>
      <c r="R26" s="125" t="s">
        <v>132</v>
      </c>
    </row>
    <row r="27" spans="1:18" s="17" customFormat="1" ht="30.75" customHeight="1" x14ac:dyDescent="0.25">
      <c r="A27"/>
      <c r="B27" s="16"/>
      <c r="C27" s="126"/>
      <c r="D27" s="126"/>
      <c r="E27" s="126"/>
      <c r="F27" s="131"/>
      <c r="G27" s="132"/>
      <c r="H27" s="125" t="s">
        <v>23</v>
      </c>
      <c r="I27" s="126"/>
      <c r="J27" s="133"/>
      <c r="K27" s="133"/>
      <c r="L27" s="133"/>
      <c r="M27" s="126"/>
      <c r="N27" s="127">
        <v>11258443716</v>
      </c>
      <c r="Q27" s="180">
        <f>+N27-G48</f>
        <v>0</v>
      </c>
      <c r="R27" s="125"/>
    </row>
    <row r="28" spans="1:18" s="17" customFormat="1" ht="30.75" customHeight="1" x14ac:dyDescent="0.25">
      <c r="A28"/>
      <c r="B28" s="16"/>
      <c r="C28" s="126"/>
      <c r="D28" s="126"/>
      <c r="E28" s="126"/>
      <c r="F28" s="131"/>
      <c r="G28" s="132"/>
      <c r="H28" s="134" t="s">
        <v>72</v>
      </c>
      <c r="I28" s="126"/>
      <c r="J28" s="133"/>
      <c r="K28" s="133"/>
      <c r="L28" s="133"/>
      <c r="M28" s="127">
        <v>12468443716</v>
      </c>
      <c r="N28" s="127"/>
      <c r="R28" s="125" t="s">
        <v>112</v>
      </c>
    </row>
    <row r="29" spans="1:18" s="17" customFormat="1" ht="30.75" customHeight="1" x14ac:dyDescent="0.25">
      <c r="A29"/>
      <c r="B29" s="16"/>
      <c r="C29" s="126"/>
      <c r="D29" s="126"/>
      <c r="E29" s="126"/>
      <c r="F29" s="131"/>
      <c r="G29" s="132"/>
      <c r="H29" s="134" t="s">
        <v>71</v>
      </c>
      <c r="I29" s="126"/>
      <c r="J29" s="133"/>
      <c r="K29" s="133"/>
      <c r="L29" s="133"/>
      <c r="M29" s="127">
        <v>-1210000000</v>
      </c>
      <c r="N29" s="127"/>
      <c r="P29" s="182"/>
      <c r="R29" s="125" t="s">
        <v>130</v>
      </c>
    </row>
    <row r="30" spans="1:18" s="17" customFormat="1" ht="27" x14ac:dyDescent="0.25">
      <c r="A30"/>
      <c r="B30" s="16"/>
      <c r="C30" s="126"/>
      <c r="D30" s="126"/>
      <c r="E30" s="126"/>
      <c r="F30" s="126"/>
      <c r="G30" s="132"/>
      <c r="H30" s="125"/>
      <c r="I30" s="126"/>
      <c r="J30" s="126"/>
      <c r="K30" s="126"/>
      <c r="L30" s="126"/>
      <c r="M30" s="126"/>
      <c r="N30" s="127"/>
    </row>
    <row r="31" spans="1:18" s="17" customFormat="1" ht="45" customHeight="1" x14ac:dyDescent="0.25">
      <c r="A31"/>
      <c r="B31" s="16"/>
      <c r="C31" s="135" t="s">
        <v>24</v>
      </c>
      <c r="D31" s="135"/>
      <c r="E31" s="136"/>
      <c r="F31" s="137"/>
      <c r="G31" s="138">
        <v>4442816673228</v>
      </c>
      <c r="H31" s="135" t="s">
        <v>25</v>
      </c>
      <c r="I31" s="136"/>
      <c r="J31" s="136"/>
      <c r="K31" s="136"/>
      <c r="L31" s="136"/>
      <c r="M31" s="136"/>
      <c r="N31" s="138">
        <v>4442816673228</v>
      </c>
      <c r="Q31" s="119">
        <f>G31-N31</f>
        <v>0</v>
      </c>
      <c r="R31" s="119"/>
    </row>
    <row r="32" spans="1:18" s="17" customFormat="1" ht="24" thickBot="1" x14ac:dyDescent="0.3">
      <c r="A32"/>
      <c r="B32" s="16"/>
      <c r="G32" s="18"/>
      <c r="N32" s="18"/>
    </row>
    <row r="33" spans="1:18" s="17" customFormat="1" ht="30.75" customHeight="1" x14ac:dyDescent="0.25">
      <c r="A33"/>
      <c r="B33" s="16"/>
      <c r="F33" s="154" t="s">
        <v>26</v>
      </c>
      <c r="G33" s="155"/>
      <c r="H33" s="156">
        <v>146018404828</v>
      </c>
      <c r="I33" s="19"/>
      <c r="J33" s="20"/>
      <c r="K33" s="20"/>
      <c r="L33" s="20"/>
      <c r="M33" s="21"/>
      <c r="N33" s="18"/>
      <c r="R33" s="125" t="s">
        <v>113</v>
      </c>
    </row>
    <row r="34" spans="1:18" s="17" customFormat="1" ht="30.75" customHeight="1" thickBot="1" x14ac:dyDescent="0.3">
      <c r="A34"/>
      <c r="B34" s="16"/>
      <c r="F34" s="157" t="s">
        <v>27</v>
      </c>
      <c r="G34" s="158"/>
      <c r="H34" s="159">
        <v>4404258895536</v>
      </c>
      <c r="I34" s="19"/>
      <c r="J34" s="20"/>
      <c r="K34" s="20"/>
      <c r="L34" s="20"/>
      <c r="M34" s="19"/>
      <c r="N34" s="18"/>
      <c r="R34" s="125" t="s">
        <v>114</v>
      </c>
    </row>
    <row r="35" spans="1:18" x14ac:dyDescent="0.25">
      <c r="H35" s="4"/>
      <c r="I35" s="4"/>
      <c r="J35" s="4"/>
      <c r="K35" s="4"/>
      <c r="L35" s="4"/>
      <c r="M35" s="4"/>
    </row>
    <row r="36" spans="1:18" ht="35.25" x14ac:dyDescent="0.25">
      <c r="C36" s="228" t="s">
        <v>134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8" x14ac:dyDescent="0.25">
      <c r="H37" s="22"/>
      <c r="I37" s="22"/>
      <c r="J37" s="22"/>
      <c r="K37" s="22"/>
      <c r="L37" s="22"/>
      <c r="M37" s="22"/>
      <c r="N37" s="5"/>
    </row>
    <row r="38" spans="1:18" ht="18" x14ac:dyDescent="0.25">
      <c r="C38" s="229"/>
      <c r="D38" s="229"/>
      <c r="E38" s="229"/>
      <c r="F38" s="229"/>
      <c r="G38" s="120"/>
      <c r="H38" s="229"/>
      <c r="I38" s="229"/>
      <c r="J38" s="229"/>
      <c r="K38" s="229"/>
      <c r="L38" s="229"/>
      <c r="M38" s="229"/>
      <c r="N38" s="120"/>
    </row>
    <row r="39" spans="1:18" ht="33.75" x14ac:dyDescent="0.25">
      <c r="C39" s="230" t="s">
        <v>28</v>
      </c>
      <c r="D39" s="230"/>
      <c r="E39" s="230"/>
      <c r="F39" s="230"/>
      <c r="G39" s="121" t="s">
        <v>4</v>
      </c>
      <c r="H39" s="230" t="s">
        <v>29</v>
      </c>
      <c r="I39" s="230"/>
      <c r="J39" s="230"/>
      <c r="K39" s="230"/>
      <c r="L39" s="230"/>
      <c r="M39" s="230"/>
      <c r="N39" s="121" t="s">
        <v>4</v>
      </c>
    </row>
    <row r="40" spans="1:18" x14ac:dyDescent="0.25">
      <c r="C40" s="122"/>
      <c r="D40" s="122"/>
      <c r="E40" s="122"/>
      <c r="F40" s="122"/>
      <c r="G40" s="123"/>
      <c r="H40" s="122"/>
      <c r="I40" s="122"/>
      <c r="J40" s="122"/>
      <c r="K40" s="122"/>
      <c r="L40" s="122"/>
      <c r="M40" s="122"/>
      <c r="N40" s="123"/>
    </row>
    <row r="41" spans="1:18" ht="18" x14ac:dyDescent="0.25">
      <c r="C41" s="23"/>
      <c r="D41" s="23"/>
      <c r="E41" s="23"/>
      <c r="F41" s="23"/>
      <c r="G41" s="124"/>
      <c r="H41" s="23"/>
      <c r="I41" s="23"/>
      <c r="J41" s="23"/>
      <c r="K41" s="23"/>
      <c r="L41" s="23"/>
      <c r="M41" s="23"/>
      <c r="N41" s="124"/>
    </row>
    <row r="42" spans="1:18" s="17" customFormat="1" ht="30.75" customHeight="1" x14ac:dyDescent="0.25">
      <c r="A42" s="125" t="s">
        <v>124</v>
      </c>
      <c r="B42" s="16"/>
      <c r="C42" s="125" t="s">
        <v>30</v>
      </c>
      <c r="D42" s="125"/>
      <c r="E42" s="126"/>
      <c r="F42" s="126"/>
      <c r="G42" s="139">
        <v>13091581311</v>
      </c>
      <c r="H42" s="140" t="s">
        <v>31</v>
      </c>
      <c r="I42" s="131"/>
      <c r="J42" s="131"/>
      <c r="K42" s="131"/>
      <c r="L42" s="131"/>
      <c r="M42" s="131"/>
      <c r="N42" s="141">
        <v>5895017979</v>
      </c>
      <c r="R42" s="125" t="s">
        <v>115</v>
      </c>
    </row>
    <row r="43" spans="1:18" s="17" customFormat="1" ht="30.75" customHeight="1" x14ac:dyDescent="0.25">
      <c r="A43" s="125" t="s">
        <v>125</v>
      </c>
      <c r="B43" s="16"/>
      <c r="C43" s="125" t="s">
        <v>32</v>
      </c>
      <c r="D43" s="125"/>
      <c r="E43" s="126"/>
      <c r="F43" s="126"/>
      <c r="G43" s="139">
        <v>17697998972</v>
      </c>
      <c r="H43" s="140" t="s">
        <v>33</v>
      </c>
      <c r="I43" s="131"/>
      <c r="J43" s="131"/>
      <c r="K43" s="131"/>
      <c r="L43" s="131"/>
      <c r="M43" s="131"/>
      <c r="N43" s="141">
        <v>52728943112</v>
      </c>
      <c r="R43" s="125" t="s">
        <v>116</v>
      </c>
    </row>
    <row r="44" spans="1:18" s="17" customFormat="1" ht="30.75" customHeight="1" x14ac:dyDescent="0.25">
      <c r="A44" s="125" t="s">
        <v>126</v>
      </c>
      <c r="B44" s="16"/>
      <c r="C44" s="125" t="s">
        <v>34</v>
      </c>
      <c r="D44" s="125"/>
      <c r="E44" s="126"/>
      <c r="F44" s="126"/>
      <c r="G44" s="139">
        <v>318394789608</v>
      </c>
      <c r="H44" s="140" t="s">
        <v>35</v>
      </c>
      <c r="I44" s="131"/>
      <c r="J44" s="131"/>
      <c r="K44" s="131"/>
      <c r="L44" s="131"/>
      <c r="M44" s="131"/>
      <c r="N44" s="141">
        <v>901089168</v>
      </c>
      <c r="R44" s="125" t="s">
        <v>117</v>
      </c>
    </row>
    <row r="45" spans="1:18" s="17" customFormat="1" ht="30.75" customHeight="1" x14ac:dyDescent="0.25">
      <c r="A45" s="125" t="s">
        <v>127</v>
      </c>
      <c r="B45" s="16"/>
      <c r="C45" s="125" t="s">
        <v>36</v>
      </c>
      <c r="D45" s="125"/>
      <c r="E45" s="126"/>
      <c r="F45" s="126"/>
      <c r="G45" s="139">
        <v>16450249306</v>
      </c>
      <c r="H45" s="140" t="s">
        <v>37</v>
      </c>
      <c r="I45" s="131"/>
      <c r="J45" s="131"/>
      <c r="K45" s="131"/>
      <c r="L45" s="131"/>
      <c r="M45" s="131"/>
      <c r="N45" s="141">
        <v>11200042480</v>
      </c>
      <c r="R45" s="125" t="s">
        <v>120</v>
      </c>
    </row>
    <row r="46" spans="1:18" s="17" customFormat="1" ht="30.75" customHeight="1" x14ac:dyDescent="0.25">
      <c r="A46" s="125" t="s">
        <v>128</v>
      </c>
      <c r="B46" s="16"/>
      <c r="C46" s="125" t="s">
        <v>38</v>
      </c>
      <c r="D46" s="125"/>
      <c r="E46" s="126"/>
      <c r="F46" s="126"/>
      <c r="G46" s="139">
        <v>2892917010</v>
      </c>
      <c r="H46" s="140" t="s">
        <v>39</v>
      </c>
      <c r="I46" s="131"/>
      <c r="J46" s="131"/>
      <c r="K46" s="131"/>
      <c r="L46" s="131"/>
      <c r="M46" s="131"/>
      <c r="N46" s="141">
        <v>317815788922</v>
      </c>
      <c r="R46" s="125" t="s">
        <v>118</v>
      </c>
    </row>
    <row r="47" spans="1:18" s="17" customFormat="1" ht="30.75" customHeight="1" x14ac:dyDescent="0.25">
      <c r="A47" s="125" t="s">
        <v>129</v>
      </c>
      <c r="B47" s="16"/>
      <c r="C47" s="125" t="s">
        <v>40</v>
      </c>
      <c r="D47" s="125"/>
      <c r="E47" s="126"/>
      <c r="F47" s="126"/>
      <c r="G47" s="139">
        <v>234014571188</v>
      </c>
      <c r="H47" s="140" t="s">
        <v>41</v>
      </c>
      <c r="I47" s="131"/>
      <c r="J47" s="131"/>
      <c r="K47" s="131"/>
      <c r="L47" s="131"/>
      <c r="M47" s="131"/>
      <c r="N47" s="141">
        <v>6208849550</v>
      </c>
      <c r="R47" s="125" t="s">
        <v>119</v>
      </c>
    </row>
    <row r="48" spans="1:18" s="17" customFormat="1" ht="30.75" customHeight="1" x14ac:dyDescent="0.25">
      <c r="A48" s="125" t="s">
        <v>131</v>
      </c>
      <c r="B48" s="16"/>
      <c r="C48" s="210" t="s">
        <v>70</v>
      </c>
      <c r="D48" s="142"/>
      <c r="E48" s="143"/>
      <c r="F48" s="143"/>
      <c r="G48" s="139">
        <v>11258443716</v>
      </c>
      <c r="H48" s="140" t="s">
        <v>42</v>
      </c>
      <c r="I48" s="131"/>
      <c r="J48" s="131"/>
      <c r="K48" s="131"/>
      <c r="L48" s="131"/>
      <c r="M48" s="131"/>
      <c r="N48" s="141">
        <v>5501859446</v>
      </c>
      <c r="R48" s="125" t="s">
        <v>121</v>
      </c>
    </row>
    <row r="49" spans="1:21" s="17" customFormat="1" ht="30.75" customHeight="1" x14ac:dyDescent="0.25">
      <c r="A49" s="125"/>
      <c r="B49" s="16"/>
      <c r="H49" s="140" t="s">
        <v>43</v>
      </c>
      <c r="I49" s="131"/>
      <c r="J49" s="131"/>
      <c r="K49" s="131"/>
      <c r="L49" s="131"/>
      <c r="M49" s="131"/>
      <c r="N49" s="141">
        <v>213432743059</v>
      </c>
      <c r="R49" s="125"/>
    </row>
    <row r="50" spans="1:21" s="17" customFormat="1" ht="30.75" customHeight="1" x14ac:dyDescent="0.25">
      <c r="A50"/>
      <c r="B50" s="16"/>
      <c r="H50" s="140" t="s">
        <v>90</v>
      </c>
      <c r="I50" s="131"/>
      <c r="J50" s="131"/>
      <c r="K50" s="131"/>
      <c r="L50" s="131"/>
      <c r="M50" s="131"/>
      <c r="N50" s="141">
        <v>116217395</v>
      </c>
      <c r="R50" s="125" t="s">
        <v>122</v>
      </c>
    </row>
    <row r="51" spans="1:21" s="17" customFormat="1" ht="30.75" customHeight="1" x14ac:dyDescent="0.25">
      <c r="A51"/>
      <c r="B51" s="16"/>
      <c r="C51" s="211"/>
      <c r="D51" s="125"/>
      <c r="E51" s="126"/>
      <c r="F51" s="126"/>
      <c r="G51" s="139"/>
      <c r="R51" s="125" t="s">
        <v>123</v>
      </c>
    </row>
    <row r="52" spans="1:21" s="17" customFormat="1" ht="30.75" customHeight="1" x14ac:dyDescent="0.25">
      <c r="A52"/>
      <c r="B52" s="16"/>
      <c r="C52" s="212"/>
      <c r="D52" s="126"/>
      <c r="E52" s="126"/>
      <c r="F52" s="126"/>
      <c r="G52" s="131"/>
      <c r="H52" s="144"/>
      <c r="I52" s="145"/>
      <c r="J52" s="145"/>
      <c r="K52" s="145"/>
      <c r="L52" s="145"/>
      <c r="M52" s="145"/>
      <c r="N52" s="141"/>
      <c r="R52" s="125"/>
    </row>
    <row r="53" spans="1:21" s="17" customFormat="1" ht="30.75" customHeight="1" x14ac:dyDescent="0.25">
      <c r="A53"/>
      <c r="B53" s="16"/>
      <c r="C53" s="210"/>
      <c r="D53" s="126"/>
      <c r="E53" s="126"/>
      <c r="F53" s="126"/>
      <c r="G53" s="131"/>
      <c r="H53" s="140"/>
      <c r="I53" s="145"/>
      <c r="J53" s="145"/>
      <c r="K53" s="145"/>
      <c r="L53" s="145"/>
      <c r="M53" s="145"/>
      <c r="N53" s="141"/>
      <c r="R53" s="125"/>
    </row>
    <row r="54" spans="1:21" s="17" customFormat="1" ht="27" x14ac:dyDescent="0.25">
      <c r="A54"/>
      <c r="B54" s="16"/>
      <c r="C54" s="126"/>
      <c r="D54" s="126"/>
      <c r="E54" s="126"/>
      <c r="F54" s="126"/>
      <c r="G54" s="131"/>
      <c r="I54" s="131"/>
      <c r="J54" s="131"/>
      <c r="K54" s="131"/>
      <c r="L54" s="131"/>
      <c r="M54" s="131"/>
      <c r="N54" s="141"/>
    </row>
    <row r="55" spans="1:21" s="17" customFormat="1" ht="45" customHeight="1" x14ac:dyDescent="0.25">
      <c r="A55"/>
      <c r="B55" s="16"/>
      <c r="C55" s="135" t="s">
        <v>44</v>
      </c>
      <c r="D55" s="135"/>
      <c r="E55" s="136"/>
      <c r="F55" s="136"/>
      <c r="G55" s="146">
        <v>613800551111</v>
      </c>
      <c r="H55" s="147" t="s">
        <v>45</v>
      </c>
      <c r="I55" s="148"/>
      <c r="J55" s="148"/>
      <c r="K55" s="148"/>
      <c r="L55" s="148"/>
      <c r="M55" s="148"/>
      <c r="N55" s="138">
        <v>613800551111</v>
      </c>
      <c r="Q55" s="119">
        <f>+N55-G55</f>
        <v>0</v>
      </c>
    </row>
    <row r="56" spans="1:21" x14ac:dyDescent="0.25">
      <c r="G56" s="24"/>
      <c r="M56" s="25"/>
    </row>
    <row r="57" spans="1:21" s="29" customFormat="1" ht="37.5" customHeight="1" x14ac:dyDescent="0.25">
      <c r="A57"/>
      <c r="B57" s="26"/>
      <c r="C57" s="27" t="s">
        <v>79</v>
      </c>
      <c r="D57" s="27"/>
      <c r="E57" s="27"/>
      <c r="F57" s="27"/>
      <c r="G57" s="80"/>
      <c r="H57" s="28"/>
      <c r="I57" s="28"/>
      <c r="J57" s="28"/>
      <c r="K57" s="28"/>
      <c r="L57" s="28"/>
      <c r="M57" s="13"/>
      <c r="N57" s="81"/>
    </row>
    <row r="58" spans="1:21" s="32" customFormat="1" ht="12.75" customHeight="1" x14ac:dyDescent="0.25">
      <c r="A58"/>
      <c r="B58" s="30"/>
      <c r="C58" s="10"/>
      <c r="D58" s="10"/>
      <c r="E58" s="10"/>
      <c r="F58" s="10"/>
      <c r="G58" s="82"/>
      <c r="H58" s="31"/>
      <c r="I58" s="31"/>
      <c r="J58" s="31"/>
      <c r="K58" s="31"/>
      <c r="L58" s="31"/>
      <c r="N58" s="83"/>
    </row>
    <row r="59" spans="1:21" s="29" customFormat="1" ht="46.5" customHeight="1" x14ac:dyDescent="0.25">
      <c r="A59"/>
      <c r="B59" s="26"/>
      <c r="C59" s="165"/>
      <c r="D59" s="166"/>
      <c r="E59" s="167"/>
      <c r="F59" s="215" t="s">
        <v>46</v>
      </c>
      <c r="G59" s="215"/>
      <c r="H59" s="215"/>
      <c r="I59" s="215"/>
      <c r="J59" s="215"/>
      <c r="K59" s="215"/>
      <c r="L59" s="215"/>
      <c r="M59" s="215"/>
      <c r="N59" s="104" t="s">
        <v>47</v>
      </c>
      <c r="Q59" s="183"/>
      <c r="R59" s="183"/>
      <c r="S59" s="183"/>
      <c r="T59" s="183"/>
    </row>
    <row r="60" spans="1:21" s="29" customFormat="1" ht="46.5" customHeight="1" x14ac:dyDescent="0.25">
      <c r="A60"/>
      <c r="B60" s="26"/>
      <c r="C60" s="168"/>
      <c r="D60" s="100"/>
      <c r="E60" s="101"/>
      <c r="F60" s="102">
        <v>1</v>
      </c>
      <c r="G60" s="103" t="s">
        <v>48</v>
      </c>
      <c r="H60" s="103" t="s">
        <v>49</v>
      </c>
      <c r="I60" s="103">
        <v>2</v>
      </c>
      <c r="J60" s="102">
        <v>3</v>
      </c>
      <c r="K60" s="102">
        <v>4</v>
      </c>
      <c r="L60" s="102">
        <v>5</v>
      </c>
      <c r="M60" s="102">
        <v>6</v>
      </c>
      <c r="N60" s="164"/>
      <c r="Q60" s="184"/>
      <c r="R60" s="184"/>
      <c r="S60" s="183"/>
      <c r="T60" s="183"/>
    </row>
    <row r="61" spans="1:21" s="34" customFormat="1" ht="42" customHeight="1" x14ac:dyDescent="0.25">
      <c r="A61"/>
      <c r="B61" s="33"/>
      <c r="C61" s="169" t="s">
        <v>50</v>
      </c>
      <c r="D61" s="161"/>
      <c r="E61" s="161"/>
      <c r="F61" s="150">
        <v>3095326071846.9253</v>
      </c>
      <c r="G61" s="150">
        <v>126476403489.38049</v>
      </c>
      <c r="H61" s="150">
        <v>74204246041</v>
      </c>
      <c r="I61" s="150">
        <v>5380428359</v>
      </c>
      <c r="J61" s="150">
        <v>2336532379</v>
      </c>
      <c r="K61" s="150">
        <v>616644305</v>
      </c>
      <c r="L61" s="150">
        <v>780474629</v>
      </c>
      <c r="M61" s="150">
        <v>33441663898</v>
      </c>
      <c r="N61" s="150">
        <v>3338562464947.3057</v>
      </c>
      <c r="Q61" s="185"/>
      <c r="R61" s="178"/>
      <c r="S61" s="178"/>
      <c r="T61" s="186"/>
      <c r="U61" s="177"/>
    </row>
    <row r="62" spans="1:21" s="34" customFormat="1" ht="42" customHeight="1" x14ac:dyDescent="0.25">
      <c r="A62"/>
      <c r="B62" s="33"/>
      <c r="C62" s="169" t="s">
        <v>51</v>
      </c>
      <c r="D62" s="161"/>
      <c r="E62" s="161"/>
      <c r="F62" s="150">
        <v>967899502309.00012</v>
      </c>
      <c r="G62" s="150">
        <v>118776061724</v>
      </c>
      <c r="H62" s="150">
        <v>31151283543.000004</v>
      </c>
      <c r="I62" s="150">
        <v>19266633338.999992</v>
      </c>
      <c r="J62" s="150">
        <v>2710371494</v>
      </c>
      <c r="K62" s="150">
        <v>5584599983.999999</v>
      </c>
      <c r="L62" s="150">
        <v>63000000</v>
      </c>
      <c r="M62" s="150">
        <v>4037982535</v>
      </c>
      <c r="N62" s="150">
        <v>1149489434928.0002</v>
      </c>
      <c r="Q62" s="187"/>
      <c r="R62" s="178"/>
      <c r="S62" s="178"/>
      <c r="T62" s="186"/>
      <c r="U62" s="177"/>
    </row>
    <row r="63" spans="1:21" s="34" customFormat="1" ht="42" customHeight="1" x14ac:dyDescent="0.25">
      <c r="A63"/>
      <c r="B63" s="33"/>
      <c r="C63" s="169" t="s">
        <v>52</v>
      </c>
      <c r="D63" s="161"/>
      <c r="E63" s="161"/>
      <c r="F63" s="150">
        <v>2127426569537.9253</v>
      </c>
      <c r="G63" s="150">
        <v>7700341765.3804932</v>
      </c>
      <c r="H63" s="150">
        <v>43052962498</v>
      </c>
      <c r="I63" s="150">
        <v>-13886204979.999992</v>
      </c>
      <c r="J63" s="150">
        <v>-373839115</v>
      </c>
      <c r="K63" s="150">
        <v>-4967955678.999999</v>
      </c>
      <c r="L63" s="150">
        <v>717474629</v>
      </c>
      <c r="M63" s="150">
        <v>29403681363</v>
      </c>
      <c r="N63" s="150">
        <v>2189073030019.3057</v>
      </c>
      <c r="Q63" s="187"/>
      <c r="R63" s="178"/>
      <c r="S63" s="178"/>
      <c r="T63" s="186"/>
      <c r="U63" s="177"/>
    </row>
    <row r="64" spans="1:21" s="34" customFormat="1" ht="42" customHeight="1" x14ac:dyDescent="0.25">
      <c r="A64"/>
      <c r="B64" s="33"/>
      <c r="C64" s="170" t="s">
        <v>53</v>
      </c>
      <c r="D64" s="162"/>
      <c r="E64" s="163"/>
      <c r="F64" s="150">
        <v>0</v>
      </c>
      <c r="G64" s="150">
        <v>368190399</v>
      </c>
      <c r="H64" s="150">
        <v>1064793473.9999999</v>
      </c>
      <c r="I64" s="150">
        <v>1073313509.9999998</v>
      </c>
      <c r="J64" s="150">
        <v>1064285055.9999999</v>
      </c>
      <c r="K64" s="150">
        <v>2642761139</v>
      </c>
      <c r="L64" s="150">
        <v>501515408</v>
      </c>
      <c r="M64" s="150">
        <v>32182256443.499996</v>
      </c>
      <c r="N64" s="150">
        <v>38897115429.5</v>
      </c>
      <c r="Q64" s="188"/>
      <c r="R64" s="179"/>
      <c r="S64" s="178"/>
      <c r="T64" s="186"/>
      <c r="U64" s="177"/>
    </row>
    <row r="65" spans="1:33" s="34" customFormat="1" ht="42" customHeight="1" x14ac:dyDescent="0.25">
      <c r="A65"/>
      <c r="B65" s="33"/>
      <c r="C65" s="169" t="s">
        <v>54</v>
      </c>
      <c r="D65" s="161"/>
      <c r="E65" s="161"/>
      <c r="F65" s="150"/>
      <c r="G65" s="150"/>
      <c r="H65" s="150"/>
      <c r="I65" s="150"/>
      <c r="J65" s="150"/>
      <c r="K65" s="150"/>
      <c r="L65" s="150"/>
      <c r="M65" s="150"/>
      <c r="N65" s="150">
        <v>13558366335.3633</v>
      </c>
      <c r="Q65" s="188"/>
      <c r="R65" s="178"/>
      <c r="S65" s="178"/>
      <c r="T65" s="186"/>
      <c r="U65" s="177"/>
    </row>
    <row r="66" spans="1:33" s="34" customFormat="1" ht="42" customHeight="1" x14ac:dyDescent="0.25">
      <c r="A66"/>
      <c r="B66" s="33"/>
      <c r="C66" s="169" t="s">
        <v>55</v>
      </c>
      <c r="D66" s="161"/>
      <c r="E66" s="161"/>
      <c r="F66" s="150"/>
      <c r="G66" s="150"/>
      <c r="H66" s="150"/>
      <c r="I66" s="150"/>
      <c r="J66" s="150"/>
      <c r="K66" s="150"/>
      <c r="L66" s="150"/>
      <c r="M66" s="150"/>
      <c r="N66" s="150">
        <v>69517412985</v>
      </c>
      <c r="Q66" s="188"/>
      <c r="R66" s="179"/>
      <c r="S66" s="178"/>
      <c r="T66" s="186"/>
      <c r="U66" s="177"/>
    </row>
    <row r="67" spans="1:33" s="34" customFormat="1" ht="42" customHeight="1" x14ac:dyDescent="0.25">
      <c r="A67"/>
      <c r="B67" s="33"/>
      <c r="C67" s="171" t="s">
        <v>93</v>
      </c>
      <c r="D67" s="172"/>
      <c r="E67" s="172"/>
      <c r="F67" s="150"/>
      <c r="G67" s="150"/>
      <c r="H67" s="150"/>
      <c r="I67" s="150"/>
      <c r="J67" s="150"/>
      <c r="K67" s="150"/>
      <c r="L67" s="150"/>
      <c r="M67" s="150"/>
      <c r="N67" s="150">
        <v>-17061931220.136703</v>
      </c>
      <c r="Q67" s="186"/>
      <c r="R67" s="178"/>
      <c r="S67" s="178"/>
      <c r="T67" s="186"/>
      <c r="U67" s="177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1:33" s="17" customFormat="1" ht="24.75" customHeight="1" x14ac:dyDescent="0.25">
      <c r="A68"/>
      <c r="B68" s="16"/>
      <c r="C68" s="35"/>
      <c r="D68" s="35"/>
      <c r="E68" s="35"/>
      <c r="F68" s="36"/>
      <c r="G68" s="85"/>
      <c r="H68" s="37"/>
      <c r="I68" s="37"/>
      <c r="J68" s="37"/>
      <c r="K68" s="37"/>
      <c r="L68" s="37"/>
      <c r="M68" s="38"/>
      <c r="N68" s="78"/>
      <c r="Q68" s="189"/>
      <c r="R68" s="178"/>
      <c r="S68" s="178"/>
      <c r="T68" s="190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</row>
    <row r="69" spans="1:33" s="17" customFormat="1" ht="23.25" customHeight="1" x14ac:dyDescent="0.25">
      <c r="A69"/>
      <c r="B69" s="16"/>
      <c r="C69" s="97" t="s">
        <v>74</v>
      </c>
      <c r="D69" s="39"/>
      <c r="E69" s="35"/>
      <c r="F69" s="36"/>
      <c r="G69" s="85"/>
      <c r="H69" s="37"/>
      <c r="I69" s="37"/>
      <c r="J69" s="37"/>
      <c r="K69" s="37"/>
      <c r="L69" s="37"/>
      <c r="M69" s="38"/>
      <c r="N69" s="92"/>
      <c r="Q69" s="189"/>
      <c r="R69" s="178"/>
      <c r="S69" s="178"/>
      <c r="T69" s="190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</row>
    <row r="70" spans="1:33" s="17" customFormat="1" ht="23.25" customHeight="1" x14ac:dyDescent="0.25">
      <c r="A70"/>
      <c r="B70" s="16"/>
      <c r="C70" s="97" t="s">
        <v>75</v>
      </c>
      <c r="D70" s="39"/>
      <c r="E70" s="35"/>
      <c r="F70" s="36"/>
      <c r="G70" s="86"/>
      <c r="H70" s="86"/>
      <c r="I70" s="87"/>
      <c r="J70" s="87"/>
      <c r="K70" s="37"/>
      <c r="L70" s="87"/>
      <c r="M70" s="87"/>
      <c r="N70" s="92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</row>
    <row r="71" spans="1:33" s="9" customFormat="1" ht="23.25" customHeight="1" x14ac:dyDescent="0.25">
      <c r="A71"/>
      <c r="B71" s="40"/>
      <c r="C71" s="41"/>
      <c r="D71" s="41"/>
      <c r="E71" s="42"/>
      <c r="F71" s="43"/>
      <c r="G71" s="44"/>
      <c r="H71" s="45"/>
      <c r="I71" s="45"/>
      <c r="J71" s="45"/>
      <c r="K71" s="45"/>
      <c r="L71" s="45"/>
      <c r="M71" s="6"/>
      <c r="N71" s="92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</row>
    <row r="72" spans="1:33" s="32" customFormat="1" ht="23.25" customHeight="1" x14ac:dyDescent="0.25">
      <c r="A72"/>
      <c r="B72" s="30"/>
      <c r="C72" s="46"/>
      <c r="D72" s="46"/>
      <c r="E72" s="46"/>
      <c r="F72" s="47"/>
      <c r="G72" s="48"/>
      <c r="H72" s="49"/>
      <c r="I72" s="58"/>
      <c r="J72" s="49"/>
      <c r="K72" s="49"/>
      <c r="L72" s="49"/>
      <c r="M72" s="10"/>
      <c r="N72" s="92"/>
      <c r="Q72" s="18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</row>
    <row r="73" spans="1:33" s="13" customFormat="1" ht="33" customHeight="1" x14ac:dyDescent="0.25">
      <c r="A73"/>
      <c r="B73" s="12"/>
      <c r="C73" s="217" t="s">
        <v>76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1:33" s="10" customFormat="1" ht="14.1" customHeight="1" thickBot="1" x14ac:dyDescent="0.3">
      <c r="A74"/>
      <c r="B74" s="50"/>
      <c r="F74" s="47"/>
      <c r="G74" s="5"/>
      <c r="H74" s="51"/>
      <c r="I74" s="51"/>
      <c r="J74" s="51"/>
      <c r="K74" s="51"/>
      <c r="L74" s="51"/>
      <c r="M74" s="51"/>
      <c r="N74" s="4"/>
      <c r="O74" s="2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3" s="29" customFormat="1" ht="28.5" customHeight="1" x14ac:dyDescent="0.25">
      <c r="A75"/>
      <c r="B75" s="26"/>
      <c r="C75" s="52"/>
      <c r="D75" s="52"/>
      <c r="E75" s="52"/>
      <c r="F75" s="107" t="s">
        <v>56</v>
      </c>
      <c r="G75" s="208" t="s">
        <v>57</v>
      </c>
      <c r="H75" s="218" t="s">
        <v>58</v>
      </c>
      <c r="I75" s="218"/>
      <c r="J75" s="105" t="s">
        <v>59</v>
      </c>
      <c r="K75" s="53"/>
      <c r="L75" s="53"/>
      <c r="M75" s="53"/>
      <c r="N75" s="54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3" s="29" customFormat="1" ht="31.5" customHeight="1" x14ac:dyDescent="0.25">
      <c r="A76"/>
      <c r="B76" s="26"/>
      <c r="F76" s="108"/>
      <c r="G76" s="106" t="s">
        <v>60</v>
      </c>
      <c r="H76" s="106" t="s">
        <v>61</v>
      </c>
      <c r="I76" s="104" t="s">
        <v>62</v>
      </c>
      <c r="J76" s="109" t="s">
        <v>73</v>
      </c>
      <c r="K76" s="55"/>
      <c r="L76" s="55"/>
      <c r="M76" s="55"/>
      <c r="N76" s="54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3" s="17" customFormat="1" ht="42" customHeight="1" x14ac:dyDescent="0.25">
      <c r="A77"/>
      <c r="B77" s="16"/>
      <c r="F77" s="149" t="s">
        <v>88</v>
      </c>
      <c r="G77" s="213">
        <v>254134649802</v>
      </c>
      <c r="H77" s="150">
        <v>0</v>
      </c>
      <c r="I77" s="150">
        <v>0</v>
      </c>
      <c r="J77" s="151">
        <v>254134649802</v>
      </c>
      <c r="K77" s="18"/>
      <c r="L77" s="18"/>
      <c r="M77" s="18"/>
      <c r="N77" s="18"/>
      <c r="Q77" s="91">
        <f t="shared" ref="Q77:Q78" si="0">+J77-N21</f>
        <v>0</v>
      </c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s="17" customFormat="1" ht="42" customHeight="1" x14ac:dyDescent="0.25">
      <c r="A78"/>
      <c r="B78" s="16"/>
      <c r="F78" s="149" t="s">
        <v>81</v>
      </c>
      <c r="G78" s="213">
        <v>440000000</v>
      </c>
      <c r="H78" s="150">
        <v>0</v>
      </c>
      <c r="I78" s="150">
        <v>0</v>
      </c>
      <c r="J78" s="151">
        <v>440000000</v>
      </c>
      <c r="K78" s="18"/>
      <c r="L78" s="18"/>
      <c r="M78" s="18"/>
      <c r="N78" s="18"/>
      <c r="Q78" s="91">
        <f t="shared" si="0"/>
        <v>0</v>
      </c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s="17" customFormat="1" ht="42" customHeight="1" x14ac:dyDescent="0.25">
      <c r="A79"/>
      <c r="B79" s="16"/>
      <c r="F79" s="149" t="s">
        <v>80</v>
      </c>
      <c r="G79" s="213">
        <v>23143986737</v>
      </c>
      <c r="H79" s="150">
        <v>0</v>
      </c>
      <c r="I79" s="150">
        <v>0</v>
      </c>
      <c r="J79" s="151">
        <v>23143986737</v>
      </c>
      <c r="K79" s="18"/>
      <c r="L79" s="18"/>
      <c r="M79" s="18"/>
      <c r="N79" s="18"/>
      <c r="Q79" s="91">
        <f>+J79-N24</f>
        <v>0</v>
      </c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3" s="17" customFormat="1" ht="42" customHeight="1" x14ac:dyDescent="0.25">
      <c r="A80"/>
      <c r="B80" s="16"/>
      <c r="F80" s="149" t="s">
        <v>69</v>
      </c>
      <c r="G80" s="213">
        <v>973034864</v>
      </c>
      <c r="H80" s="150">
        <v>0</v>
      </c>
      <c r="I80" s="150">
        <v>0</v>
      </c>
      <c r="J80" s="151">
        <v>973034864</v>
      </c>
      <c r="K80" s="18"/>
      <c r="L80" s="18"/>
      <c r="M80" s="18"/>
      <c r="N80" s="18"/>
      <c r="Q80" s="91">
        <f>+J80-N25</f>
        <v>0</v>
      </c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s="17" customFormat="1" ht="42" customHeight="1" x14ac:dyDescent="0.25">
      <c r="A81"/>
      <c r="B81" s="16"/>
      <c r="F81" s="149" t="s">
        <v>22</v>
      </c>
      <c r="G81" s="213">
        <v>0</v>
      </c>
      <c r="H81" s="150">
        <v>43349812154</v>
      </c>
      <c r="I81" s="150">
        <v>0</v>
      </c>
      <c r="J81" s="151">
        <v>43349812154</v>
      </c>
      <c r="K81" s="18"/>
      <c r="L81" s="18"/>
      <c r="M81" s="18"/>
      <c r="N81" s="18"/>
      <c r="Q81" s="91">
        <f>+J81-N26</f>
        <v>0</v>
      </c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s="17" customFormat="1" ht="42" customHeight="1" x14ac:dyDescent="0.25">
      <c r="A82"/>
      <c r="B82" s="16"/>
      <c r="F82" s="149" t="s">
        <v>89</v>
      </c>
      <c r="G82" s="213">
        <v>43349812154</v>
      </c>
      <c r="H82" s="150">
        <v>11258443716</v>
      </c>
      <c r="I82" s="150">
        <v>43349812154</v>
      </c>
      <c r="J82" s="151">
        <v>11258443716</v>
      </c>
      <c r="K82" s="88"/>
      <c r="L82" s="18"/>
      <c r="M82" s="18"/>
      <c r="N82" s="18"/>
      <c r="Q82" s="91">
        <f>+J82-N27</f>
        <v>0</v>
      </c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s="38" customFormat="1" ht="42" customHeight="1" thickBot="1" x14ac:dyDescent="0.3">
      <c r="A83"/>
      <c r="B83" s="56"/>
      <c r="C83" s="17"/>
      <c r="D83" s="17"/>
      <c r="E83" s="17"/>
      <c r="F83" s="152" t="s">
        <v>63</v>
      </c>
      <c r="G83" s="214">
        <v>322041483557</v>
      </c>
      <c r="H83" s="153">
        <v>54608255870</v>
      </c>
      <c r="I83" s="153">
        <v>43349812154</v>
      </c>
      <c r="J83" s="209">
        <v>333299927273</v>
      </c>
      <c r="K83" s="20"/>
      <c r="L83" s="18"/>
      <c r="M83" s="19"/>
      <c r="N83" s="18"/>
      <c r="O83" s="17"/>
      <c r="Q83" s="91">
        <f>+J83-N20</f>
        <v>0</v>
      </c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s="10" customFormat="1" ht="14.1" customHeight="1" x14ac:dyDescent="0.25">
      <c r="A84"/>
      <c r="B84" s="50"/>
      <c r="C84" s="5"/>
      <c r="D84" s="5"/>
      <c r="E84" s="5"/>
      <c r="G84" s="57"/>
      <c r="H84" s="58"/>
      <c r="I84" s="58"/>
      <c r="J84" s="58"/>
      <c r="K84" s="58"/>
      <c r="L84" s="58"/>
      <c r="M84" s="58"/>
      <c r="N84" s="59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s="10" customFormat="1" ht="14.1" customHeight="1" x14ac:dyDescent="0.25">
      <c r="A85"/>
      <c r="B85" s="50"/>
      <c r="C85" s="5"/>
      <c r="D85" s="5"/>
      <c r="E85" s="5"/>
      <c r="G85" s="57"/>
      <c r="H85" s="58"/>
      <c r="I85" s="58"/>
      <c r="J85" s="58"/>
      <c r="K85" s="58"/>
      <c r="L85" s="58"/>
      <c r="M85" s="58"/>
      <c r="N85" s="59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s="10" customFormat="1" ht="14.1" customHeight="1" x14ac:dyDescent="0.25">
      <c r="A86"/>
      <c r="B86" s="50"/>
      <c r="C86" s="5"/>
      <c r="D86" s="5"/>
      <c r="E86" s="5"/>
      <c r="G86" s="57"/>
      <c r="H86" s="58"/>
      <c r="I86" s="58"/>
      <c r="J86" s="58"/>
      <c r="K86" s="58"/>
      <c r="L86" s="58"/>
      <c r="M86" s="58"/>
      <c r="N86" s="59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s="10" customFormat="1" ht="23.25" x14ac:dyDescent="0.25">
      <c r="A87"/>
      <c r="B87" s="50"/>
      <c r="C87" s="5"/>
      <c r="D87" s="5"/>
      <c r="E87" s="5"/>
      <c r="G87" s="57"/>
      <c r="H87" s="58"/>
      <c r="J87" s="58"/>
      <c r="K87" s="58"/>
      <c r="L87" s="58"/>
      <c r="M87" s="58"/>
      <c r="N87" s="59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s="13" customFormat="1" ht="39.75" customHeight="1" x14ac:dyDescent="0.25">
      <c r="A88"/>
      <c r="B88" s="12"/>
      <c r="C88" s="219" t="s">
        <v>77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ht="14.1" customHeight="1" x14ac:dyDescent="0.25">
      <c r="C89" s="10"/>
      <c r="D89" s="10"/>
      <c r="E89" s="10"/>
      <c r="G89" s="74"/>
      <c r="H89" s="74"/>
      <c r="I89" s="74"/>
      <c r="J89" s="74"/>
      <c r="K89" s="74"/>
      <c r="L89" s="74"/>
      <c r="N89" s="74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ht="46.5" customHeight="1" x14ac:dyDescent="0.25">
      <c r="F90" s="220" t="s">
        <v>64</v>
      </c>
      <c r="G90" s="220"/>
      <c r="H90" s="220"/>
      <c r="I90" s="220"/>
      <c r="J90" s="220"/>
      <c r="K90" s="53"/>
      <c r="L90" s="53"/>
      <c r="M90" s="75"/>
      <c r="N90" s="74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1:33" ht="87" customHeight="1" x14ac:dyDescent="0.25">
      <c r="F91" s="113"/>
      <c r="G91" s="114"/>
      <c r="H91" s="110" t="s">
        <v>65</v>
      </c>
      <c r="I91" s="111" t="s">
        <v>78</v>
      </c>
      <c r="J91" s="112" t="s">
        <v>68</v>
      </c>
      <c r="K91" s="76"/>
      <c r="L91" s="76"/>
      <c r="M91" s="99"/>
      <c r="N91" s="74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</row>
    <row r="92" spans="1:33" s="17" customFormat="1" ht="21" customHeight="1" x14ac:dyDescent="0.25">
      <c r="A92"/>
      <c r="B92" s="16"/>
      <c r="F92" s="221" t="s">
        <v>66</v>
      </c>
      <c r="G92" s="222"/>
      <c r="H92" s="223">
        <v>0.17053328593474573</v>
      </c>
      <c r="I92" s="223">
        <v>3.8716886962151684E-2</v>
      </c>
      <c r="J92" s="223">
        <v>0.15486754784860673</v>
      </c>
      <c r="K92" s="227"/>
      <c r="L92" s="77"/>
      <c r="M92" s="77"/>
      <c r="N92" s="78"/>
      <c r="O92" s="79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</row>
    <row r="93" spans="1:33" s="17" customFormat="1" ht="23.25" customHeight="1" x14ac:dyDescent="0.25">
      <c r="A93"/>
      <c r="B93" s="16"/>
      <c r="F93" s="225" t="s">
        <v>67</v>
      </c>
      <c r="G93" s="226"/>
      <c r="H93" s="224"/>
      <c r="I93" s="224"/>
      <c r="J93" s="224"/>
      <c r="K93" s="227"/>
      <c r="L93" s="77"/>
      <c r="M93" s="77"/>
      <c r="N93" s="78"/>
      <c r="O93" s="79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</row>
    <row r="94" spans="1:33" s="17" customFormat="1" ht="14.1" customHeight="1" x14ac:dyDescent="0.25">
      <c r="A94"/>
      <c r="B94" s="16"/>
      <c r="F94" s="115"/>
      <c r="G94" s="116"/>
      <c r="H94" s="117"/>
      <c r="I94" s="117"/>
      <c r="J94" s="118"/>
      <c r="K94" s="78"/>
      <c r="L94" s="78"/>
      <c r="M94" s="78"/>
      <c r="N94" s="78"/>
    </row>
    <row r="95" spans="1:33" x14ac:dyDescent="0.25">
      <c r="B95" s="5"/>
      <c r="G95" s="61"/>
      <c r="I95" s="63"/>
      <c r="J95" s="62"/>
      <c r="K95" s="62"/>
      <c r="L95" s="62"/>
      <c r="M95" s="60"/>
      <c r="N95" s="59"/>
    </row>
    <row r="96" spans="1:33" ht="84.75" customHeight="1" x14ac:dyDescent="0.25">
      <c r="B96" s="5"/>
      <c r="G96" s="61"/>
      <c r="I96" s="160"/>
      <c r="J96" s="160"/>
      <c r="K96" s="62"/>
      <c r="L96" s="62"/>
      <c r="M96" s="60"/>
      <c r="N96" s="59"/>
    </row>
    <row r="97" spans="2:14" x14ac:dyDescent="0.25">
      <c r="B97" s="5"/>
      <c r="G97" s="61"/>
      <c r="I97" s="63"/>
      <c r="J97" s="62"/>
      <c r="K97" s="62"/>
      <c r="L97" s="62"/>
      <c r="M97" s="60"/>
      <c r="N97" s="59"/>
    </row>
    <row r="98" spans="2:14" x14ac:dyDescent="0.25">
      <c r="B98" s="5"/>
      <c r="G98" s="61"/>
      <c r="I98" s="63"/>
      <c r="J98" s="62"/>
      <c r="K98" s="62"/>
      <c r="L98" s="62"/>
      <c r="M98" s="60"/>
      <c r="N98" s="59"/>
    </row>
    <row r="99" spans="2:14" x14ac:dyDescent="0.25">
      <c r="B99" s="5"/>
      <c r="G99" s="61"/>
      <c r="I99" s="63"/>
      <c r="J99" s="62"/>
      <c r="K99" s="62"/>
      <c r="L99" s="62"/>
      <c r="M99" s="60"/>
      <c r="N99" s="59"/>
    </row>
    <row r="100" spans="2:14" x14ac:dyDescent="0.25">
      <c r="B100" s="5"/>
      <c r="G100" s="61"/>
      <c r="I100" s="63"/>
      <c r="J100" s="62"/>
      <c r="K100" s="62"/>
      <c r="L100" s="62"/>
      <c r="M100" s="60"/>
      <c r="N100" s="59"/>
    </row>
    <row r="101" spans="2:14" x14ac:dyDescent="0.25">
      <c r="B101" s="5"/>
      <c r="G101" s="61"/>
      <c r="I101" s="63"/>
      <c r="J101" s="62"/>
      <c r="K101" s="62"/>
      <c r="L101" s="62"/>
      <c r="M101" s="60"/>
      <c r="N101" s="59"/>
    </row>
    <row r="102" spans="2:14" x14ac:dyDescent="0.25">
      <c r="B102" s="5"/>
      <c r="G102" s="61"/>
      <c r="I102" s="63"/>
      <c r="J102" s="62"/>
      <c r="K102" s="62"/>
      <c r="L102" s="62"/>
      <c r="M102" s="60"/>
      <c r="N102" s="59"/>
    </row>
    <row r="103" spans="2:14" x14ac:dyDescent="0.25">
      <c r="B103" s="5"/>
      <c r="G103" s="61"/>
      <c r="I103" s="63"/>
      <c r="J103" s="62"/>
      <c r="K103" s="62"/>
      <c r="L103" s="62"/>
      <c r="M103" s="60"/>
      <c r="N103" s="59"/>
    </row>
    <row r="104" spans="2:14" x14ac:dyDescent="0.25">
      <c r="B104" s="5"/>
      <c r="G104" s="61"/>
      <c r="I104" s="63"/>
      <c r="J104" s="62"/>
      <c r="K104" s="62"/>
      <c r="L104" s="62"/>
      <c r="M104" s="60"/>
      <c r="N104" s="59"/>
    </row>
    <row r="105" spans="2:14" x14ac:dyDescent="0.25">
      <c r="B105" s="5"/>
      <c r="G105" s="61"/>
      <c r="I105" s="63"/>
      <c r="J105" s="62"/>
      <c r="K105" s="62"/>
      <c r="L105" s="62"/>
      <c r="M105" s="60"/>
      <c r="N105" s="59"/>
    </row>
    <row r="106" spans="2:14" x14ac:dyDescent="0.25">
      <c r="B106" s="5"/>
      <c r="G106" s="61"/>
      <c r="I106" s="63"/>
      <c r="J106" s="62"/>
      <c r="K106" s="62"/>
      <c r="L106" s="62"/>
      <c r="M106" s="60"/>
      <c r="N106" s="59"/>
    </row>
    <row r="107" spans="2:14" x14ac:dyDescent="0.25">
      <c r="B107" s="5"/>
      <c r="G107" s="61"/>
      <c r="I107" s="63"/>
      <c r="J107" s="62"/>
      <c r="K107" s="62"/>
      <c r="L107" s="62"/>
      <c r="M107" s="60"/>
      <c r="N107" s="59"/>
    </row>
    <row r="108" spans="2:14" x14ac:dyDescent="0.25">
      <c r="B108" s="5"/>
      <c r="G108" s="61"/>
      <c r="I108" s="63"/>
      <c r="J108" s="62"/>
      <c r="K108" s="62"/>
      <c r="L108" s="62"/>
      <c r="M108" s="60"/>
      <c r="N108" s="59"/>
    </row>
    <row r="109" spans="2:14" x14ac:dyDescent="0.25">
      <c r="B109" s="5"/>
      <c r="G109" s="61"/>
      <c r="I109" s="63"/>
      <c r="J109" s="62"/>
      <c r="K109" s="62"/>
      <c r="L109" s="62"/>
      <c r="M109" s="60"/>
      <c r="N109" s="59"/>
    </row>
    <row r="110" spans="2:14" x14ac:dyDescent="0.25">
      <c r="B110" s="5"/>
      <c r="G110" s="61"/>
      <c r="I110" s="63"/>
      <c r="J110" s="62"/>
      <c r="K110" s="62"/>
      <c r="L110" s="62"/>
      <c r="M110" s="60"/>
      <c r="N110" s="59"/>
    </row>
    <row r="111" spans="2:14" x14ac:dyDescent="0.25">
      <c r="B111" s="5"/>
      <c r="G111" s="61"/>
      <c r="I111" s="63"/>
      <c r="J111"/>
      <c r="K111" s="62"/>
      <c r="L111" s="62"/>
      <c r="M111" s="60"/>
      <c r="N111" s="59"/>
    </row>
    <row r="112" spans="2:14" ht="28.5" x14ac:dyDescent="0.25">
      <c r="B112" s="5"/>
      <c r="G112" s="61"/>
      <c r="I112" s="89"/>
      <c r="J112" s="62"/>
      <c r="K112" s="62"/>
      <c r="L112" s="62"/>
      <c r="M112" s="60"/>
      <c r="N112" s="59"/>
    </row>
    <row r="113" spans="2:14" ht="34.5" customHeight="1" x14ac:dyDescent="0.25">
      <c r="B113" s="5"/>
      <c r="G113" s="5"/>
      <c r="H113" s="90"/>
      <c r="I113" s="90"/>
      <c r="J113" s="90"/>
      <c r="K113" s="90"/>
      <c r="L113" s="90"/>
      <c r="M113" s="60"/>
      <c r="N113" s="59"/>
    </row>
    <row r="114" spans="2:14" x14ac:dyDescent="0.25">
      <c r="B114" s="5"/>
      <c r="G114" s="5"/>
      <c r="H114" s="216"/>
      <c r="I114" s="216"/>
      <c r="J114" s="216"/>
      <c r="K114" s="216"/>
      <c r="L114" s="216"/>
      <c r="M114" s="216"/>
    </row>
    <row r="115" spans="2:14" ht="14.1" customHeight="1" x14ac:dyDescent="0.25">
      <c r="G115" s="74"/>
      <c r="J115" s="1"/>
      <c r="K115" s="1"/>
      <c r="L115" s="1"/>
      <c r="M115" s="64"/>
      <c r="N115" s="74"/>
    </row>
    <row r="116" spans="2:14" ht="14.1" customHeight="1" x14ac:dyDescent="0.25">
      <c r="G116" s="74"/>
      <c r="L116" s="65"/>
      <c r="M116" s="60"/>
      <c r="N116" s="74"/>
    </row>
    <row r="117" spans="2:14" ht="14.1" customHeight="1" x14ac:dyDescent="0.25">
      <c r="B117" s="66"/>
      <c r="C117" s="66"/>
      <c r="D117" s="66"/>
      <c r="E117" s="22"/>
      <c r="F117" s="67"/>
      <c r="G117" s="67"/>
      <c r="H117" s="67"/>
      <c r="I117" s="67"/>
      <c r="J117" s="68"/>
      <c r="K117" s="68"/>
      <c r="L117" s="65"/>
      <c r="M117" s="68"/>
      <c r="N117" s="68"/>
    </row>
    <row r="118" spans="2:14" ht="14.1" customHeight="1" x14ac:dyDescent="0.25">
      <c r="C118" s="22"/>
      <c r="D118" s="22"/>
      <c r="E118" s="69"/>
      <c r="F118" s="84"/>
      <c r="G118" s="84"/>
      <c r="H118" s="84"/>
      <c r="I118" s="84"/>
      <c r="J118" s="70"/>
      <c r="K118" s="70"/>
      <c r="L118" s="70"/>
      <c r="M118" s="70"/>
      <c r="N118" s="70"/>
    </row>
    <row r="119" spans="2:14" ht="14.1" customHeight="1" x14ac:dyDescent="0.25">
      <c r="C119" s="22"/>
      <c r="D119" s="22"/>
      <c r="E119" s="22"/>
      <c r="F119" s="22"/>
      <c r="G119" s="22"/>
      <c r="M119" s="60"/>
      <c r="N119" s="74"/>
    </row>
    <row r="120" spans="2:14" ht="14.1" customHeight="1" x14ac:dyDescent="0.25">
      <c r="C120" s="71"/>
      <c r="D120" s="71"/>
      <c r="E120" s="69"/>
      <c r="F120" s="71"/>
      <c r="G120" s="71"/>
      <c r="N120" s="74"/>
    </row>
    <row r="126" spans="2:14" ht="15" customHeight="1" x14ac:dyDescent="0.25">
      <c r="E126" s="72"/>
    </row>
    <row r="127" spans="2:14" ht="15" customHeight="1" x14ac:dyDescent="0.25">
      <c r="I127" s="93"/>
      <c r="J127" s="93"/>
    </row>
    <row r="128" spans="2:14" ht="15" customHeight="1" x14ac:dyDescent="0.25">
      <c r="I128" s="94"/>
      <c r="J128" s="95"/>
    </row>
    <row r="129" spans="2:14" ht="15" customHeight="1" x14ac:dyDescent="0.25">
      <c r="I129" s="94"/>
      <c r="J129" s="96"/>
    </row>
    <row r="130" spans="2:14" ht="15" customHeight="1" x14ac:dyDescent="0.25">
      <c r="I130" s="93"/>
      <c r="J130" s="93"/>
    </row>
    <row r="131" spans="2:14" x14ac:dyDescent="0.25">
      <c r="I131" s="94"/>
      <c r="J131" s="95"/>
    </row>
    <row r="132" spans="2:14" x14ac:dyDescent="0.25">
      <c r="I132" s="94"/>
      <c r="J132" s="96"/>
      <c r="K132" s="73"/>
      <c r="L132" s="73"/>
    </row>
    <row r="133" spans="2:14" x14ac:dyDescent="0.25">
      <c r="I133" s="93"/>
      <c r="J133" s="93"/>
    </row>
    <row r="134" spans="2:14" ht="15" customHeight="1" x14ac:dyDescent="0.25">
      <c r="I134" s="94"/>
      <c r="J134" s="95"/>
    </row>
    <row r="135" spans="2:14" x14ac:dyDescent="0.25">
      <c r="I135" s="94"/>
      <c r="J135" s="96"/>
    </row>
    <row r="136" spans="2:14" x14ac:dyDescent="0.25">
      <c r="B136" s="5"/>
      <c r="G136" s="5"/>
      <c r="I136" s="93"/>
      <c r="J136" s="93"/>
      <c r="N136" s="5"/>
    </row>
    <row r="137" spans="2:14" x14ac:dyDescent="0.25">
      <c r="B137" s="5"/>
      <c r="G137" s="5"/>
      <c r="I137" s="94"/>
      <c r="J137" s="95"/>
      <c r="N137" s="5"/>
    </row>
    <row r="138" spans="2:14" x14ac:dyDescent="0.25">
      <c r="B138" s="5"/>
      <c r="G138" s="5"/>
      <c r="I138" s="94"/>
      <c r="J138" s="96"/>
      <c r="N138" s="5"/>
    </row>
    <row r="139" spans="2:14" x14ac:dyDescent="0.25">
      <c r="B139" s="5"/>
      <c r="G139" s="5"/>
      <c r="I139" s="93"/>
      <c r="J139" s="93"/>
      <c r="N139" s="5"/>
    </row>
    <row r="140" spans="2:14" x14ac:dyDescent="0.25">
      <c r="B140" s="5"/>
      <c r="G140" s="5"/>
      <c r="I140" s="94"/>
      <c r="J140" s="95"/>
      <c r="N140" s="5"/>
    </row>
    <row r="141" spans="2:14" x14ac:dyDescent="0.25">
      <c r="B141" s="5"/>
      <c r="G141" s="5"/>
      <c r="I141" s="94"/>
      <c r="J141" s="96"/>
      <c r="N141" s="5"/>
    </row>
    <row r="142" spans="2:14" x14ac:dyDescent="0.25">
      <c r="I142" s="93"/>
      <c r="J142" s="93"/>
    </row>
    <row r="143" spans="2:14" x14ac:dyDescent="0.25">
      <c r="I143" s="94"/>
      <c r="J143" s="95"/>
    </row>
  </sheetData>
  <mergeCells count="22">
    <mergeCell ref="C7:N7"/>
    <mergeCell ref="C9:F9"/>
    <mergeCell ref="H9:M9"/>
    <mergeCell ref="C10:F10"/>
    <mergeCell ref="H10:M10"/>
    <mergeCell ref="C36:N36"/>
    <mergeCell ref="C38:F38"/>
    <mergeCell ref="H38:M38"/>
    <mergeCell ref="C39:F39"/>
    <mergeCell ref="H39:M39"/>
    <mergeCell ref="F59:M59"/>
    <mergeCell ref="H114:M114"/>
    <mergeCell ref="C73:N73"/>
    <mergeCell ref="H75:I75"/>
    <mergeCell ref="C88:N88"/>
    <mergeCell ref="F90:J90"/>
    <mergeCell ref="F92:G92"/>
    <mergeCell ref="H92:H93"/>
    <mergeCell ref="I92:I93"/>
    <mergeCell ref="J92:J93"/>
    <mergeCell ref="F93:G93"/>
    <mergeCell ref="K92:K93"/>
  </mergeCells>
  <printOptions horizontalCentered="1"/>
  <pageMargins left="0" right="0.11811023622047245" top="0.74803149606299213" bottom="0.74803149606299213" header="0.31496062992125984" footer="0.31496062992125984"/>
  <pageSetup paperSize="9" scale="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1"/>
  <sheetViews>
    <sheetView showGridLines="0" workbookViewId="0">
      <selection activeCell="L8" sqref="L8"/>
    </sheetView>
  </sheetViews>
  <sheetFormatPr baseColWidth="10" defaultRowHeight="15" x14ac:dyDescent="0.25"/>
  <cols>
    <col min="2" max="2" width="11.140625" bestFit="1" customWidth="1"/>
    <col min="3" max="3" width="10.7109375" bestFit="1" customWidth="1"/>
    <col min="4" max="4" width="9.28515625" bestFit="1" customWidth="1"/>
    <col min="5" max="5" width="10.7109375" bestFit="1" customWidth="1"/>
    <col min="6" max="6" width="9.28515625" bestFit="1" customWidth="1"/>
    <col min="7" max="7" width="10.7109375" bestFit="1" customWidth="1"/>
    <col min="8" max="8" width="10.140625" style="192" bestFit="1" customWidth="1"/>
    <col min="9" max="9" width="10.7109375" bestFit="1" customWidth="1"/>
    <col min="10" max="10" width="14.5703125" bestFit="1" customWidth="1"/>
  </cols>
  <sheetData>
    <row r="3" spans="1:9" ht="17.25" x14ac:dyDescent="0.4">
      <c r="B3" s="193"/>
      <c r="C3" s="198">
        <v>43738</v>
      </c>
      <c r="D3" s="203" t="s">
        <v>91</v>
      </c>
      <c r="E3" s="198">
        <v>43830</v>
      </c>
      <c r="F3" s="203" t="s">
        <v>91</v>
      </c>
      <c r="G3" s="198">
        <v>44196</v>
      </c>
      <c r="H3" s="204" t="s">
        <v>91</v>
      </c>
      <c r="I3" s="198">
        <v>44196</v>
      </c>
    </row>
    <row r="4" spans="1:9" x14ac:dyDescent="0.25">
      <c r="B4" t="s">
        <v>82</v>
      </c>
      <c r="C4" s="173">
        <v>17676</v>
      </c>
      <c r="D4" s="194">
        <f>+E4-C4</f>
        <v>5498</v>
      </c>
      <c r="E4" s="192">
        <v>23174</v>
      </c>
      <c r="F4" s="197"/>
      <c r="G4" s="192">
        <v>27400</v>
      </c>
      <c r="H4" s="192">
        <f>+I4-G4</f>
        <v>0</v>
      </c>
      <c r="I4" s="192">
        <v>27400</v>
      </c>
    </row>
    <row r="5" spans="1:9" x14ac:dyDescent="0.25">
      <c r="B5" t="s">
        <v>83</v>
      </c>
      <c r="C5" s="174">
        <v>207805</v>
      </c>
      <c r="D5" s="195"/>
      <c r="E5" s="192">
        <f>+C5+D4</f>
        <v>213303</v>
      </c>
      <c r="F5" s="197">
        <f>+G5-E5</f>
        <v>27400</v>
      </c>
      <c r="G5" s="192">
        <f>E5+G4</f>
        <v>240703</v>
      </c>
      <c r="H5" s="192">
        <v>10000</v>
      </c>
      <c r="I5" s="192">
        <f>G5+H5</f>
        <v>250703</v>
      </c>
    </row>
    <row r="6" spans="1:9" x14ac:dyDescent="0.25">
      <c r="B6" t="s">
        <v>84</v>
      </c>
      <c r="C6" s="174">
        <v>1640</v>
      </c>
      <c r="D6" s="195"/>
      <c r="E6" s="192">
        <f>+E4*0.11</f>
        <v>2549.14</v>
      </c>
      <c r="G6" s="192">
        <f>+G4*0.11</f>
        <v>3014</v>
      </c>
      <c r="I6" s="192">
        <f>+I4*0.11</f>
        <v>3014</v>
      </c>
    </row>
    <row r="7" spans="1:9" x14ac:dyDescent="0.25">
      <c r="B7" t="s">
        <v>87</v>
      </c>
      <c r="C7" s="174">
        <f>+C4+C6</f>
        <v>19316</v>
      </c>
      <c r="D7" s="193"/>
      <c r="E7" s="192">
        <f>+E4+E6</f>
        <v>25723.14</v>
      </c>
      <c r="G7" s="192">
        <f>+G4+G6</f>
        <v>30414</v>
      </c>
      <c r="I7" s="192">
        <f>+I4+I6</f>
        <v>30414</v>
      </c>
    </row>
    <row r="8" spans="1:9" s="176" customFormat="1" x14ac:dyDescent="0.25">
      <c r="B8" s="199" t="s">
        <v>85</v>
      </c>
      <c r="C8" s="200">
        <f>C7/(C5-C4)</f>
        <v>0.10159418079304051</v>
      </c>
      <c r="D8" s="199"/>
      <c r="E8" s="200">
        <f>E7/(E5-E4)</f>
        <v>0.13529309048067364</v>
      </c>
      <c r="F8" s="199"/>
      <c r="G8" s="201">
        <f>G7/(G5-G4)</f>
        <v>0.14258589893250448</v>
      </c>
      <c r="H8" s="202"/>
      <c r="I8" s="201">
        <f>I7/(I5-I4)</f>
        <v>0.13620058843813115</v>
      </c>
    </row>
    <row r="9" spans="1:9" x14ac:dyDescent="0.25">
      <c r="C9" s="175"/>
      <c r="E9" s="175"/>
      <c r="G9" s="196"/>
      <c r="I9" s="196"/>
    </row>
    <row r="11" spans="1:9" x14ac:dyDescent="0.25">
      <c r="A11" s="176" t="s">
        <v>86</v>
      </c>
    </row>
  </sheetData>
  <pageMargins left="0.7" right="0.7" top="0.75" bottom="0.75" header="0.3" footer="0.3"/>
  <pageSetup orientation="portrait" r:id="rId1"/>
  <ignoredErrors>
    <ignoredError sqref="E5" formula="1"/>
  </ignoredErrors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ZTgn5RbJ9SXWIWcArCz1h1xkXsNHUiwc5JQgEYHwMwI=</DigestValue>
    </Reference>
    <Reference Type="http://www.w3.org/2000/09/xmldsig#Object" URI="#idOfficeObject">
      <DigestMethod Algorithm="http://www.w3.org/2001/04/xmlenc#sha256"/>
      <DigestValue>WhQHUx0e0lcP6BIq9ACEIRV4+X+Abwl/tSGMoBLcfb4=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mF9/6v1acOl33TcDCMZS3C7jwjBpRSjFVVPpmFkq7k4=</DigestValue>
    </Reference>
  </SignedInfo>
  <SignatureValue>EUBP7nuCjAg41QphjmJNuysWfZ2pd393U3o60ghw7xJr3mh3to5q5Mb7naZwtojA7UFj3WKZ3mGx
/4htS2qWzpMqfnZtv4BtnKseCNI5bzb3ZuEoyigz2vck+6B5aTCFzh//O8LpeXEtOKXQsWb/d/dM
pI91kG0/07wmt8OsAa4xN0S2+FgECbNOIy92MLgQiEr9DcSPgsKTTycirjEnrx+gxlGAzZO0zPp+
hcHaXhItBydgKU0L952TZ2B1qELfKUcn3p0HFFIjCJk+/h9ixBzPfNkyB8lTHtE9YZwRjvPIBijU
iwqfbItPHjppLZNuxy23TbmLRD/UvwGSg8JFMA==</SignatureValue>
  <KeyInfo>
    <X509Data>
      <X509Certificate>MIIIbDCCBlSgAwIBAgIQD5nEyJ+XF/Bfqs9VtsTLKDANBgkqhkiG9w0BAQsFADBPMRcwFQYDVQQFEw5SVUMgODAwODAwOTktMDELMAkGA1UEBhMCUFkxETAPBgNVBAoMCFZJVCBTLkEuMRQwEgYDVQQDEwtDQS1WSVQgUy5BLjAeFw0yMDExMTAxNzM1MTdaFw0yMjExMTAxNzM1MTdaMIGdMRgwFgYDVQQqDA9NQVJJQSBBTEVKQU5EUkExETAPBgNVBAQMCEVTUElOT0xBMRIwEAYDVQQFEwlDSTY3NjQyMDQxITAfBgNVBAMMGE1BUklBIEFMRUpBTkRSQSBFU1BJTk9MQTERMA8GA1UECwwIRklSTUEgRjIxFzAVBgNVBAoMDlBFUlNPTkEgRklTSUNBMQswCQYDVQQGEwJQWTCCASIwDQYJKoZIhvcNAQEBBQADggEPADCCAQoCggEBAMW7erKmUcpw/T9uWoQNvp7Q9b7cvEVnuyQO6r0ZKSIoKzGNjfMa8+yfh7b9tS1cBfF08r0bZNxT4Apmf8RDfutRztwwP5novFl7J/On3bf06CWVu3RpqzI7sxSPHAKHYLEjB+mISlueYmjI9ftp6pQJzrUrJsNK6+mdiUpOIYl1ChOznrGED5fyuH9/YdwWUyrtdgllaaI2+7XoGmz0ilsFQ1D9PX9c2Cz0ZyWpqyvtDyjO6PU8AT6dzQsnaZ1SqUBfBsx29luEft2AIacSt1YCNnAoWpcLTQb5N4aapXRLwbKnPRXR4GtE0MZT7I2YANKYV1BwDnLDgGNKREPfPXsCAwEAAaOCA/MwggPvMAwGA1UdEwEB/wQCMAAwDgYDVR0PAQH/BAQDAgXgMCwGA1UdJQEB/wQiMCAGCCsGAQUFBwMEBggrBgEFBQcDAgYKKwYBBAGCNxQCAjAdBgNVHQ4EFgQUT8Ps+J2KwoC0jN6DmmhKItUJP8U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yAYDVR0RBIHAMIG9gSBBTEVKQU5EUkEuRVNQSU5PTEFAQkFOQ09QLkNPTS5QWaSBmDCBlTEaMBgGA1UEDAwRQ09OVEFET1JBIEdFTkVSQUwxFTATBgNVBAsMDENPTlRBQklMSURBRD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E9UOfzIsYDV0bKkWFFHvGd17bNJF/vgx84S0WSNIjHNaAoNrnhtnhiNVz6eKgkzKVuv2HBUPJZs4IVZUHbgeN7PWkJt7xSc8dHOuvRE/KJ9d3ZRL33rLlv1hTuwXMcclazpy4prE7ezjqXfAs+7fLSlpsMDo6EPgN9j/0Ux26yQlNum5dgO0lPWXlPNdqlXMkjmf46sSor+xUHIluG94+Pp4LOIfR7AtzeryJVQE6ZUP9V1HdfW2jjd4YAmFC/C2U+1PbFuxSrMQXZ/KmzI8ZBHPSxkx9S7lIpC3b625M6Qt6dGG/jRmoRq32t/EbF+KTq9sqWg4jAxzxyyLynOlX591CWCild6OQJ8dnSucRIBBLBQbZ1ukS6r8shTyJP+8tagEzwCeU4aBLmxolwYoEgma27N5T7xJUO76cLJYlXKrr7LteEwE1xyM1eoZROw7+74TbhNaX81wXA6Ismv/TrjSf3Bj4p0K1A52obbFg9Ju21anJd6uALOQylYHZLcAaTNUt+T6Ei/ObXOcFZLjuzXm0oxSdSRqK11uLvSK9ZekH0jjLz9WHooMtrLoXF89Y2cF417pM2bDtmM05cs5+TAvAKPvak/bk4l3ALc84nzIFCDpq9gVaiJoMlWarbKccBwZGv7C4kFxuu/RGYdCgy2VKbFMtihjUf8EmpJSBY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RJShp+/raCyBpbFUFgWT+ZA/DVQFW0m4QEVFdiciZ80=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8mMC2htcaignslZfPSYIwP6/oY9+xLeeKnZgAPrcz+Y=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/2BbVmWQjrbGmGxcCIaTEDxha0R6PXSjiEYJGGc4OwI=</DigestValue>
      </Reference>
      <Reference URI="/xl/media/image5.png?ContentType=image/png">
        <DigestMethod Algorithm="http://www.w3.org/2001/04/xmlenc#sha256"/>
        <DigestValue>GXXmv/m+VRkn2QN4cqaC+VSwmEkxF1GHcxDxtWqa1IY=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VW0PCTDqCJVAIldY0EFz3wPdSfk4EFGzhPM8OU7ru4M=</DigestValue>
      </Reference>
      <Reference URI="/xl/sharedStrings.xml?ContentType=application/vnd.openxmlformats-officedocument.spreadsheetml.sharedStrings+xml">
        <DigestMethod Algorithm="http://www.w3.org/2001/04/xmlenc#sha256"/>
        <DigestValue>hQa7DVxzz+TQkcZi8UD4f8Q3XWbI/FDBkNmmZ+gSnG8=</DigestValue>
      </Reference>
      <Reference URI="/xl/styles.xml?ContentType=application/vnd.openxmlformats-officedocument.spreadsheetml.styles+xml">
        <DigestMethod Algorithm="http://www.w3.org/2001/04/xmlenc#sha256"/>
        <DigestValue>/+lEUJrp0MhKseSM8xRO0tzL5e5bClOpxNe/lF6DG2s=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pgrLQcTsV/qD6Ja/jJkA4W7iKKRxQG9Msw7kTg8VxtA=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L2LnR3MRT0vDXtT3Zv6cyP3/q/5Ty/kAJ1EnPsXhwEk=</DigestValue>
      </Reference>
      <Reference URI="/xl/worksheets/sheet2.xml?ContentType=application/vnd.openxmlformats-officedocument.spreadsheetml.worksheet+xml">
        <DigestMethod Algorithm="http://www.w3.org/2001/04/xmlenc#sha256"/>
        <DigestValue>JXQHL/r9/nO4E+RB6L9TpHse8UsUUMNY4uBkcXOZLYM=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2022-05-17T15:02:25Z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16.0.14729/23</OfficeVersion>
          <ApplicationVersion>16.0.14729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2022-05-17T15:02:25Z</xd:SigningTime>
          <xd:SigningCertificate>
            <xd:Cert>
              <xd:CertDigest>
                <DigestMethod Algorithm="http://www.w3.org/2001/04/xmlenc#sha256"/>
                <DigestValue>+HA/RNCC8HzM4OepAGw1HW6UYx4ZTQXXhnx3rArgsdU=</DigestValue>
              </xd:CertDigest>
              <xd:IssuerSerial>
                <X509IssuerName>CN=CA-VIT S.A., O=VIT S.A., C=PY, SERIALNUMBER=RUC 80080099-0</X509IssuerName>
                <X509SerialNumber>20736832603435162709889792984060578600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CNV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NcBWlz3eaf4mWPH9UHGd8uGLpQJlOUQyybHyGzzm8SI=</DigestValue>
    </Reference>
    <Reference Type="http://www.w3.org/2000/09/xmldsig#Object" URI="#idOfficeObject">
      <DigestMethod Algorithm="http://www.w3.org/2001/04/xmlenc#sha256"/>
      <DigestValue>d4MeD3LbucRUalpcwiJPXluDlfSUW7ZgfuciNlP5So4=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1VcA/HTOMYVcCTECn+OPGBhqH65a4eLCM10RNieJ9XY=</DigestValue>
    </Reference>
  </SignedInfo>
  <SignatureValue>AJYQICetEalqLOebrCh2Q5Foo3Ig5L/UA8vR31cR4Jk1yNO0wAh7HAoaab8WwqSiYKl5rcQPDJ4F
rn4xewo7DUa8PKM+8Gpp6CHiyOXvsJFE9Tbf9EGEl/UmFGrSshwj6WetslQOp5xD4bp+8yBFAaDs
znz/g1GHo/MqCzigiJc/r8hhdsQu04j9l3/Jg6X8PuUMH6kt/5v8hCH2oNqTXQNaKJ9yAFhz4K2l
NIKV5iv5KScaCJBHQP+ZDZ21aDD3HVzeS0W3V0l2TZ0LH7UvvHU3/StpBNS++VCX/IP7rjI/hOUd
Xi8+nR/n7vhNz9vO4h2pEhzDP1lfaOnisuah7Q==</SignatureValue>
  <KeyInfo>
    <X509Data>
      <X509Certificate>MIIIWjCCBkKgAwIBAgIQCOBFhsfqQ3Nfs+N9R2sDFTANBgkqhkiG9w0BAQsFADBPMRcwFQYDVQQFEw5SVUMgODAwODAwOTktMDELMAkGA1UEBhMCUFkxETAPBgNVBAoMCFZJVCBTLkEuMRQwEgYDVQQDEwtDQS1WSVQgUy5BLjAeFw0yMDExMTcxNDUxNDFaFw0yMjExMTcxNDUxNDFaMIGWMQ8wDQYDVQQqDAZHVVNUQVYxFzAVBgNVBAQMDlNBV0FUWktZIFRPRVdTMREwDwYDVQQFEwhDSTgwNDIyNTEeMBwGA1UEAwwVR1VTVEFWIFNBV0FUWktZIFRPRVdTMREwDwYDVQQLDAhGSVJNQSBGMjEXMBUGA1UECgwOUEVSU09OQSBGSVNJQ0ExCzAJBgNVBAYTAlBZMIIBIjANBgkqhkiG9w0BAQEFAAOCAQ8AMIIBCgKCAQEAqkbxD1AZQI01+pCQxPGJtSFOy+P6mVDxRAxpXUHwi3aR7a3Oe/Wiu+cs4e9Z3QcHVZOSuAD1ZLE64p8d5K/hYlJo6rKBK5cgOnd8bYqam6yXQltEWFXaMf/fRx4h3woBw+OW2kNwTfCq6CtC3Dl3T2pQz2N+isSzc3NesD69w8JegbNNixAKEJTdGbDFkIUgcFop6OSgyN50Eo5GB+pEDzx/u2W2WWOi1fHo6OaReY1s1vlqTSH/RZpLM8chKYwc7ONbmFa3iJIVQc5x2Rv44PMp0ATYAORTSYEbg0qazyPYiNsnWWl90GS2Lo7AZf8aGAy6iaYgIceqLEHfr2RwfwIDAQABo4ID6DCCA+QwDAYDVR0TAQH/BAIwADAOBgNVHQ8BAf8EBAMCBeAwLAYDVR0lAQH/BCIwIAYIKwYBBQUHAwQGCCsGAQUFBwMCBgorBgEEAYI3FAICMB0GA1UdDgQWBBSiRUrExCdHvx17tsO0208NonnMh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ElORk9MUEBDSE9SVElUWkVSLkNPTS5QWaSBlTCBkjEZMBcGA1UEDAwQRElSRUNUT1IgVElUVUxBUjETMBEGA1UECwwKRElSRUNUT1JJ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FzKxzcd/htGMgNeOU6idStoTt2mxTxVLojwRKNh0C8b15h5i/FX1bUxK65lO0MW0FXW60H7hQhtkRT2fBUdt+JinHM7gSP2owc7VvUGh//Hj14vXmqG7kzLyZ3YcPscN2uN0V/fQPbv0FmbemKEjQGoUR4ftDCTyfndc3Y6vWuxVf8l5Gh4bYVoxNF1QZuj/nosy1E5DrQSUyG1r3UFYCGj49ovWYqvw0g94vaE7J1FN2aOtwBkZ0g7KgxZb5F1zMsGqZbAVRsO7tCYMsAEl2JOEN2p8uVupsppfuMs2HoyfZ+NzvL0J/cxc8T6jBc7Pj10A+VUnevDF299dX//qUYhwCZX5BFuMrI1DI3NAL+zV0yV+N79Vr0RJRDMSAiagAMi/utXdP728xW8wFt99ci+nlSFSAHqmKsMrk4cUr5zrU6YDQe5Irke4znQihbss+AJ+0u1HaGJboskIyP1leRwE51Rx/LVyc3GKqZSCAGIQ0djmHeqCGrDrQ1nrWygRAtPVAcNVz60Jb9mmGwYAZplD7Dy0jGP/bFxgvzWqNYB7OFDqRq4/zmrqbTfG3bcTz3wqshQ7hy2xSV2M1tavX3lXKrUEuF53zjUnGV+/LtGmrcjKNZXrBK6gDPWZ8+8n9GtiFEMo1dTKik4Ui+rNKYYT3vaXUDsJMzqI2lq2oq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RJShp+/raCyBpbFUFgWT+ZA/DVQFW0m4QEVFdiciZ80=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8mMC2htcaignslZfPSYIwP6/oY9+xLeeKnZgAPrcz+Y=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/2BbVmWQjrbGmGxcCIaTEDxha0R6PXSjiEYJGGc4OwI=</DigestValue>
      </Reference>
      <Reference URI="/xl/media/image5.png?ContentType=image/png">
        <DigestMethod Algorithm="http://www.w3.org/2001/04/xmlenc#sha256"/>
        <DigestValue>GXXmv/m+VRkn2QN4cqaC+VSwmEkxF1GHcxDxtWqa1IY=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VW0PCTDqCJVAIldY0EFz3wPdSfk4EFGzhPM8OU7ru4M=</DigestValue>
      </Reference>
      <Reference URI="/xl/sharedStrings.xml?ContentType=application/vnd.openxmlformats-officedocument.spreadsheetml.sharedStrings+xml">
        <DigestMethod Algorithm="http://www.w3.org/2001/04/xmlenc#sha256"/>
        <DigestValue>hQa7DVxzz+TQkcZi8UD4f8Q3XWbI/FDBkNmmZ+gSnG8=</DigestValue>
      </Reference>
      <Reference URI="/xl/styles.xml?ContentType=application/vnd.openxmlformats-officedocument.spreadsheetml.styles+xml">
        <DigestMethod Algorithm="http://www.w3.org/2001/04/xmlenc#sha256"/>
        <DigestValue>/+lEUJrp0MhKseSM8xRO0tzL5e5bClOpxNe/lF6DG2s=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pgrLQcTsV/qD6Ja/jJkA4W7iKKRxQG9Msw7kTg8VxtA=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L2LnR3MRT0vDXtT3Zv6cyP3/q/5Ty/kAJ1EnPsXhwEk=</DigestValue>
      </Reference>
      <Reference URI="/xl/worksheets/sheet2.xml?ContentType=application/vnd.openxmlformats-officedocument.spreadsheetml.worksheet+xml">
        <DigestMethod Algorithm="http://www.w3.org/2001/04/xmlenc#sha256"/>
        <DigestValue>JXQHL/r9/nO4E+RB6L9TpHse8UsUUMNY4uBkcXOZLYM=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2022-05-18T12:17:26Z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16.0.14931/23</OfficeVersion>
          <ApplicationVersion>16.0.14931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2022-05-18T12:17:26Z</xd:SigningTime>
          <xd:SigningCertificate>
            <xd:Cert>
              <xd:CertDigest>
                <DigestMethod Algorithm="http://www.w3.org/2001/04/xmlenc#sha256"/>
                <DigestValue>o13DndJTU4SxwC8g+tJiQqYUaozhxKf+foe+f2DVQFo=</DigestValue>
              </xd:CertDigest>
              <xd:IssuerSerial>
                <X509IssuerName>CN=CA-VIT S.A., O=VIT S.A., C=PY, SERIALNUMBER=RUC 80080099-0</X509IssuerName>
                <X509SerialNumber>11798308627298281371765295782799541013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CNV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jstRHcO/c2iGabuAqAvTGnkozQEWBYsSNkN4LhBhnYs=</DigestValue>
    </Reference>
    <Reference Type="http://www.w3.org/2000/09/xmldsig#Object" URI="#idOfficeObject">
      <DigestMethod Algorithm="http://www.w3.org/2001/04/xmlenc#sha256"/>
      <DigestValue>AfxyHNgdT3VXshCLNyP1xSSvAGPCvDU55cwrPtgOnAw=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mWFjLuAiTDe1V17pc2r67ofzbWSd6GT41hhGg/ihu6A=</DigestValue>
    </Reference>
  </SignedInfo>
  <SignatureValue>MPWXMeWIB9opt0cVJdUExjYgeWjjfnIdo8STDonJPMW66Xkz04vIbm9LohMUbmQRnkg2XN39OP2i
fwotKeoxGnYMtMx4n0RuADo02V1hVTOjvcW4IhYomeOlOQs4trvl4aXbgN98u3yckClsIxMiKjZm
kGjCOzj2t+tqzRNtufmE194lIXGuK8f15vgzYkCNjNQMl5AjeX6y0NJtbpsy+96i5z4uItrrEsJM
WymbKhz1kPkY2R0sEuG19JzD+CBs/0F1Y/PS0dYBY9+JmzVYgBlTyjTGdpgHvZUKFThBEOyvNP6O
D1zmVjGpQzqH7r3YCqTAZ9CCTwnKzbrQtgWr9A==</SignatureValue>
  <KeyInfo>
    <X509Data>
      <X509Certificate>MIIIYjCCBkqgAwIBAgIQBgFcl/FggExhVhazgITTgTANBgkqhkiG9w0BAQsFADBPMRcwFQYDVQQFEw5SVUMgODAwODAwOTktMDELMAkGA1UEBhMCUFkxETAPBgNVBAoMCFZJVCBTLkEuMRQwEgYDVQQDEwtDQS1WSVQgUy5BLjAeFw0yMTA5MzAxOTU3MzlaFw0yMzA5MzAxOTU3MzlaMIGgMRQwEgYDVQQqDAtESU1BUyBSQU1PTjEXMBUGA1UEBAwOQVlBTEEgUklRVUVMTUUxETAPBgNVBAUTCENJNzk3MTEwMSMwIQYDVQQDDBpESU1BUyBSQU1PTiBBWUFMQSBSSVFVRUxNRTERMA8GA1UECwwIRklSTUEgRjIxFzAVBgNVBAoMDlBFUlNPTkEgRklTSUNBMQswCQYDVQQGEwJQWTCCASIwDQYJKoZIhvcNAQEBBQADggEPADCCAQoCggEBAJm1LoCQXUR0DOdoJhllnkPMfRAfRFNsGjroDrfCrwvqL67T0meeFXiX6iM4B/ZaUrVwOlExBKqpbo5I1hIkAIaagBCO9/6LP2Wve8WMTgQoCq/lxT8EpLuZWXq1cgTlBBagBpem0gQr+4qs6h1RwtQ5HLLB82sx87B/LGZjuDOOs6W+hELRomtZH0FE6NOWfYzU0NkVVU7p/yCMcp1Q5VIPHA2mQniGJVllfDzjzTHhUOXCAfXqQcOs7lNpDQo+0A8BwipQjsiSixit3iOvX7+AgyUr81T5XHfA2g+UrScfK0p6b/+sfdOWsww3obhbft+n//MhmYnwED/ZVH4eWrUCAwEAAaOCA+YwggPiMAwGA1UdEwEB/wQCMAAwDgYDVR0PAQH/BAQDAgXgMCwGA1UdJQEB/wQiMCAGCCsGAQUFBwMEBggrBgEFBQcDAgYKKwYBBAGCNxQCAjAdBgNVHQ4EFgQUtWXfsn3W9nWS5ThjD3RLAM6P5k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uwYDVR0RBIGzMIGwgRlESU1BUy5BWUFMQUBCQU5DT1AuQ09NLlBZpIGSMIGPMSswKQYDVQQMDCJESVJFQ1RPUiBUSVRVTEFSIC0gR0VSRU5URSBHRU5FUkFM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aicSdg17AAx31lTcJGXmoVf9FFS/Lv6k8CDuKrznAQIFmPzrgrOphuUU+GsJ2bbI7m7/L3N59ibNzoD8/u6roGWZ19gEATAImF8zMJxtZhKj0lEIIRjeBNruYTPpW1m1urKZBXmYDJRKS8QBMrj5/OmaCXPFW9SUIzB45wTkXFv3opg1DAfjZl/m6f5YpXPwFqZ6ocs0L29tfKcv2491rggS/V1y4gobsd6HNGV0lyHntYnrhgIEF6Q/TnZCPVaQzzvffcNt7TwQ5BdrA/qwCRCW7jyZm3LyXeE6fpaUmAe7bPKmauEJYhUK0GWpPJG273dvJuPd7Bjp0sWLG4fp4Xdl7eLlj0CXTXOnsSiYU2EzH546haNHNLiMzaS+6bZDNqX3YulxI6KF63pdmyNfsdwdX8JPazX4O3Hr48pDJdijbHc058zBCm6EKdgrtZ3csKZEn78elibLWw5IPSFjz2HIMcD4SFHF4LWK3aK/Qon+72w2614b4a686aG+xGSeARSP8PeQt6NHRszxhr4BiokwVOHHxcUq0OuS1XYNc+OVnyq8U7ATiTzFh+3YJ9BEeH0QgF4g+ZiQbwqRu7QvudVL0jVOZhMdrNAI6X9USJD/EKyA19auKuILJOE1lM23MnsKhMM2rISRCkctj5EkWGbHHTTBhn4WProEPNWLR5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RJShp+/raCyBpbFUFgWT+ZA/DVQFW0m4QEVFdiciZ80=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8mMC2htcaignslZfPSYIwP6/oY9+xLeeKnZgAPrcz+Y=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/2BbVmWQjrbGmGxcCIaTEDxha0R6PXSjiEYJGGc4OwI=</DigestValue>
      </Reference>
      <Reference URI="/xl/media/image5.png?ContentType=image/png">
        <DigestMethod Algorithm="http://www.w3.org/2001/04/xmlenc#sha256"/>
        <DigestValue>GXXmv/m+VRkn2QN4cqaC+VSwmEkxF1GHcxDxtWqa1IY=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VW0PCTDqCJVAIldY0EFz3wPdSfk4EFGzhPM8OU7ru4M=</DigestValue>
      </Reference>
      <Reference URI="/xl/sharedStrings.xml?ContentType=application/vnd.openxmlformats-officedocument.spreadsheetml.sharedStrings+xml">
        <DigestMethod Algorithm="http://www.w3.org/2001/04/xmlenc#sha256"/>
        <DigestValue>hQa7DVxzz+TQkcZi8UD4f8Q3XWbI/FDBkNmmZ+gSnG8=</DigestValue>
      </Reference>
      <Reference URI="/xl/styles.xml?ContentType=application/vnd.openxmlformats-officedocument.spreadsheetml.styles+xml">
        <DigestMethod Algorithm="http://www.w3.org/2001/04/xmlenc#sha256"/>
        <DigestValue>/+lEUJrp0MhKseSM8xRO0tzL5e5bClOpxNe/lF6DG2s=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pgrLQcTsV/qD6Ja/jJkA4W7iKKRxQG9Msw7kTg8VxtA=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L2LnR3MRT0vDXtT3Zv6cyP3/q/5Ty/kAJ1EnPsXhwEk=</DigestValue>
      </Reference>
      <Reference URI="/xl/worksheets/sheet2.xml?ContentType=application/vnd.openxmlformats-officedocument.spreadsheetml.worksheet+xml">
        <DigestMethod Algorithm="http://www.w3.org/2001/04/xmlenc#sha256"/>
        <DigestValue>JXQHL/r9/nO4E+RB6L9TpHse8UsUUMNY4uBkcXOZLYM=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2022-05-18T19:31:34Z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2022-05-18T19:31:34Z</xd:SigningTime>
          <xd:SigningCertificate>
            <xd:Cert>
              <xd:CertDigest>
                <DigestMethod Algorithm="http://www.w3.org/2001/04/xmlenc#sha256"/>
                <DigestValue>jh/EcAdIXF12zOXAgucvfe7E4LEn5FhUGdN2NsGLf6E=</DigestValue>
              </xd:CertDigest>
              <xd:IssuerSerial>
                <X509IssuerName>CN=CA-VIT S.A., O=VIT S.A., C=PY, SERIALNUMBER=RUC 80080099-0</X509IssuerName>
                <X509SerialNumber>7982438291406655790148693940110676865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wEZi12lGQN93diDi5LvSrtWFh60o4ogChmh/DuK9zGY=</DigestValue>
    </Reference>
    <Reference Type="http://www.w3.org/2000/09/xmldsig#Object" URI="#idOfficeObject">
      <DigestMethod Algorithm="http://www.w3.org/2001/04/xmlenc#sha256"/>
      <DigestValue>5/Y+TqHtJicNiR2k55D6CLgC2kzUGw122UQWaD+T+Z0=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CNfsjOIR/8Yb+wM+uD8sYWN3Lp4cWAzB8I+BjlHYUIY=</DigestValue>
    </Reference>
  </SignedInfo>
  <SignatureValue>nheRaxSw+2Tl6Ci8H03dzP/BiVipZIfBzB5UO+5UBldKlB63pImyPhEm9PFUowuNj+3wzr1L3qEd
xVTkACo7KLlDIj43PghqIvehZk4v4+wgCbyIKOzLiKW+bd9mI62rUDf+4Ty/wu1+Tt2zIp8aa1/C
YoDDRMk9brDzcyR1Mtvq3Kxb8Rv5ZgF06uHgxfR1K6pF93uMiSPI6VevYMqIFzOtXkXCptmlPJkl
URGPwhxVKSO6rG0LHP2pCznK4NrF5P7Z19IXVSGQHLh2ygB2ju/KQ0Ny+/+km1/khaKaxGqRbCTp
PhCh1AYpGxQtfcYOkumQTDXIS8IaoaYRCLaPxA==</SignatureValue>
  <KeyInfo>
    <X509Data>
      <X509Certificate>MIIIaTCCBlGgAwIBAgIQE3VHga0o/R1hCEJnlMN6bjANBgkqhkiG9w0BAQsFADBPMRcwFQYDVQQFEw5SVUMgODAwODAwOTktMDELMAkGA1UEBhMCUFkxETAPBgNVBAoMCFZJVCBTLkEuMRQwEgYDVQQDEwtDQS1WSVQgUy5BLjAeFw0yMTA4MDIxOTA3MTlaFw0yMzA4MDIxOTA3MTlaMIGlMRUwEwYDVQQqDAxIRUlOWiBBTEZSRUQxGDAWBgNVBAQMD0JBUlRFTCBSQVRaTEFGRjESMBAGA1UEBRMJQ0kxMTkwMTY2MSUwIwYDVQQDDBxIRUlOWiBBTEZSRUQgQkFSVEVMIFJBVFpMQUZGMREwDwYDVQQLDAhGSVJNQSBGMjEXMBUGA1UECgwOUEVSU09OQSBGSVNJQ0ExCzAJBgNVBAYTAlBZMIIBIjANBgkqhkiG9w0BAQEFAAOCAQ8AMIIBCgKCAQEAr6SBttyOwIljoe87tQYcDacs4RTa5H6x5lvTB1DvQHeayhURTYKxDdZ3aVbjMT7QMoYUq3d1oME3v6neKVNqFJAq34DRZKZ6kLiLQnPfersItm4mXBzt+EzgIXJtWiSgBLB3ULk8p0LZ3O+aMKYxtKEODGFdLyayqE7c6F0Mrg86nQFN7TkLlfs2Tnz9JGUD3QCskPdcxBk7BVtxrdAUPJIR16htFJddUyL5VMaDy1PgVN1OQKwlyavJx5K/adKZqGTUuEIE2n0Z2mBE1SFvFwryrKkPpVtVvMePxPApqD+0rp7Hz4NVfpZD+OIcSuhXBOTORT4gKWPjmriGwP43MQIDAQABo4ID6DCCA+QwDAYDVR0TAQH/BAIwADAOBgNVHQ8BAf8EBAMCBeAwLAYDVR0lAQH/BCIwIAYIKwYBBQUHAwQGCCsGAQUFBwMCBgorBgEEAYI3FAICMB0GA1UdDgQWBBSjzHevHsejLiHLyWqj4Ob+Lgn+7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lBSRVNJREVOQ0lBQE5FVUxBTkQuQ09NLlBZpIGTMIGQMRgwFgYDVQQMDA9TSU5ESUNPIFRJVFVMQVIxEjAQBgNVBAsMCVNJTkRJQ0FU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AruwJ0qq5Wtf4nSP0VeU1ThE6rlYl4hJRAbbgvbmbxTyqamdG+3EHvs30hebru9xHOmJTFCvWOc2c2BboXD6o+c/qje5MBBADo3M2XrLvLUr4JNvdbgL749SUQ67VelEQa3GiTFspzEt2wqNMLxRaWF2+71ue2bVpT/JSjRSUioZ84A81NOLYohBupzx4XRxO2p55g3ht+T4Ra0td4O3WXQkNqhzw3in9bMcv/vDJT+y//CSYBe86wqLIPw2X4byB/QiD/zzCh19kWCbyKkX15UEmKMD5Rf9XxGzyyccC7BAeBQ3XL1ucXwMNopmD4YDShIKpZMJQw5YlaKIcZ41EBeoN+MmfJ+211LING0aV8Sg/dJYW8D2q3rETy+UpMoBRSZ7HLF7qO7Nqck2z2mEubINhqtvWJUwrjiw9MhjTFhtaSp2UZ8VbDDgg3sukRxxa9xjITWJGdbMZPhA7Dw9MKKh2Yot010RvAvQvs/cOkADkd2b1fnKWaC+mgDoaWZ8clMF3GHNvBCQ6no9ZZv6lNy7TSsGF/Yu+ngb25ws6gwcg/kAKEhzQYLCkCjKWTQkW+cC5PUoTGKKPmBv90+f1b3nwdcNOrZWOPZwerSthJ7W9rF1LAcCllPiCh5U3RHliKEmkNZGWfNnahAvOAS/5CrMPvC6hb9yKqthr76g+v3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RJShp+/raCyBpbFUFgWT+ZA/DVQFW0m4QEVFdiciZ80=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8mMC2htcaignslZfPSYIwP6/oY9+xLeeKnZgAPrcz+Y=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/2BbVmWQjrbGmGxcCIaTEDxha0R6PXSjiEYJGGc4OwI=</DigestValue>
      </Reference>
      <Reference URI="/xl/media/image5.png?ContentType=image/png">
        <DigestMethod Algorithm="http://www.w3.org/2001/04/xmlenc#sha256"/>
        <DigestValue>GXXmv/m+VRkn2QN4cqaC+VSwmEkxF1GHcxDxtWqa1IY=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VW0PCTDqCJVAIldY0EFz3wPdSfk4EFGzhPM8OU7ru4M=</DigestValue>
      </Reference>
      <Reference URI="/xl/sharedStrings.xml?ContentType=application/vnd.openxmlformats-officedocument.spreadsheetml.sharedStrings+xml">
        <DigestMethod Algorithm="http://www.w3.org/2001/04/xmlenc#sha256"/>
        <DigestValue>hQa7DVxzz+TQkcZi8UD4f8Q3XWbI/FDBkNmmZ+gSnG8=</DigestValue>
      </Reference>
      <Reference URI="/xl/styles.xml?ContentType=application/vnd.openxmlformats-officedocument.spreadsheetml.styles+xml">
        <DigestMethod Algorithm="http://www.w3.org/2001/04/xmlenc#sha256"/>
        <DigestValue>/+lEUJrp0MhKseSM8xRO0tzL5e5bClOpxNe/lF6DG2s=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pgrLQcTsV/qD6Ja/jJkA4W7iKKRxQG9Msw7kTg8VxtA=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L2LnR3MRT0vDXtT3Zv6cyP3/q/5Ty/kAJ1EnPsXhwEk=</DigestValue>
      </Reference>
      <Reference URI="/xl/worksheets/sheet2.xml?ContentType=application/vnd.openxmlformats-officedocument.spreadsheetml.worksheet+xml">
        <DigestMethod Algorithm="http://www.w3.org/2001/04/xmlenc#sha256"/>
        <DigestValue>JXQHL/r9/nO4E+RB6L9TpHse8UsUUMNY4uBkcXOZLYM=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2022-05-20T11:17:32Z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16.0.15128/23</OfficeVersion>
          <ApplicationVersion>16.0.15128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2022-05-20T11:17:32Z</xd:SigningTime>
          <xd:SigningCertificate>
            <xd:Cert>
              <xd:CertDigest>
                <DigestMethod Algorithm="http://www.w3.org/2001/04/xmlenc#sha256"/>
                <DigestValue>x3hNFak++roPNhkwd3vk8bSi9dkefMTHZwM10MM7yqw=</DigestValue>
              </xd:CertDigest>
              <xd:IssuerSerial>
                <X509IssuerName>CN=CA-VIT S.A., O=VIT S.A., C=PY, SERIALNUMBER=RUC 80080099-0</X509IssuerName>
                <X509SerialNumber>25864280977467259058954989686185228910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2581BFA0481D47AF6F907DE106E2AD" ma:contentTypeVersion="11" ma:contentTypeDescription="Crear nuevo documento." ma:contentTypeScope="" ma:versionID="a9f2830240114ffbecc70be4c7246fac">
  <xsd:schema xmlns:xsd="http://www.w3.org/2001/XMLSchema" xmlns:xs="http://www.w3.org/2001/XMLSchema" xmlns:p="http://schemas.microsoft.com/office/2006/metadata/properties" xmlns:ns3="fd15b98f-8f29-4778-a4b6-cd6c6b1b3a34" xmlns:ns4="7610d38c-6f13-46c6-a2b6-9ba2c439b0d9" targetNamespace="http://schemas.microsoft.com/office/2006/metadata/properties" ma:root="true" ma:fieldsID="50b0c2e288fe6f73c22d9a7912506bf2" ns3:_="" ns4:_="">
    <xsd:import namespace="fd15b98f-8f29-4778-a4b6-cd6c6b1b3a34"/>
    <xsd:import namespace="7610d38c-6f13-46c6-a2b6-9ba2c439b0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5b98f-8f29-4778-a4b6-cd6c6b1b3a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0d38c-6f13-46c6-a2b6-9ba2c439b0d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EB0498-B9F2-4395-A3C9-507F08DF5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4A0B18-DF6E-40B8-B934-CBFA3F66D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5b98f-8f29-4778-a4b6-cd6c6b1b3a34"/>
    <ds:schemaRef ds:uri="7610d38c-6f13-46c6-a2b6-9ba2c439b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175C7E-500D-4BD7-966A-E63D56B08EB7}">
  <ds:schemaRefs>
    <ds:schemaRef ds:uri="http://schemas.microsoft.com/office/2006/documentManagement/types"/>
    <ds:schemaRef ds:uri="http://purl.org/dc/dcmitype/"/>
    <ds:schemaRef ds:uri="fd15b98f-8f29-4778-a4b6-cd6c6b1b3a34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7610d38c-6f13-46c6-a2b6-9ba2c439b0d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Bce</vt:lpstr>
      <vt:lpstr>ROE AUMENTO</vt:lpstr>
      <vt:lpstr>Bce!Área_de_impresión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Baez</dc:creator>
  <cp:lastModifiedBy>Maria Alejandra Espinola</cp:lastModifiedBy>
  <cp:lastPrinted>2020-07-10T14:51:43Z</cp:lastPrinted>
  <dcterms:created xsi:type="dcterms:W3CDTF">2013-08-06T13:28:47Z</dcterms:created>
  <dcterms:modified xsi:type="dcterms:W3CDTF">2022-05-17T14:51:40Z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0x010100522581BFA0481D47AF6F907DE106E2AD</vt:lpwstr>
  </property>
</Properties>
</file>