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801" firstSheet="2" activeTab="2"/>
  </bookViews>
  <sheets>
    <sheet name="balance" sheetId="1" state="hidden" r:id="rId1"/>
    <sheet name="Balance00" sheetId="2" state="hidden" r:id="rId2"/>
    <sheet name="Balance Gral.-Activo" sheetId="3" r:id="rId3"/>
    <sheet name="Balance Gral.-Pasivo" sheetId="4" r:id="rId4"/>
    <sheet name="Estado Resultados" sheetId="5" state="hidden" r:id="rId5"/>
    <sheet name="ESTADO DE RESULTADOS" sheetId="6" r:id="rId6"/>
    <sheet name="PNETO" sheetId="7" r:id="rId7"/>
    <sheet name="FLUJO DE EFECTIVO" sheetId="8" r:id="rId8"/>
    <sheet name="NOTAS" sheetId="9" r:id="rId9"/>
  </sheets>
  <definedNames>
    <definedName name="_xlnm.Print_Area" localSheetId="2">'Balance Gral.-Activo'!$B$1:$H$64</definedName>
    <definedName name="_xlnm.Print_Area" localSheetId="3">'Balance Gral.-Pasivo'!$B$1:$H$58</definedName>
    <definedName name="_xlnm.Print_Area" localSheetId="1">'Balance00'!$B$1:$N$91</definedName>
    <definedName name="_xlnm.Print_Area" localSheetId="5">'ESTADO DE RESULTADOS'!$B$1:$G$73</definedName>
    <definedName name="_xlnm.Print_Area" localSheetId="4">'Estado Resultados'!$B$1:$I$82</definedName>
    <definedName name="_xlnm.Print_Area" localSheetId="7">'FLUJO DE EFECTIVO'!$A$1:$G$57</definedName>
    <definedName name="_xlnm.Print_Area" localSheetId="6">'PNETO'!$A$1:$J$30</definedName>
    <definedName name="_xlnm.Print_Area" localSheetId="2">'Balance Gral.-Activo'!$B$1:$H$64</definedName>
    <definedName name="_xlnm.Print_Area" localSheetId="3">'Balance Gral.-Pasivo'!$B$1:$H$58</definedName>
    <definedName name="_xlnm.Print_Area" localSheetId="1">'Balance00'!$B$1:$N$91</definedName>
    <definedName name="_xlnm.Print_Area" localSheetId="5">'ESTADO DE RESULTADOS'!$B$1:$G$73</definedName>
    <definedName name="_xlnm.Print_Area" localSheetId="4">'Estado Resultados'!$B$1:$I$82</definedName>
    <definedName name="_xlnm.Print_Area" localSheetId="7">'FLUJO DE EFECTIVO'!$A$1:$G$57</definedName>
    <definedName name="_xlnm.Print_Area" localSheetId="6">'PNETO'!$A$1:$J$30</definedName>
    <definedName name="Excel_BuiltIn_Print_Area" localSheetId="6">NA()</definedName>
    <definedName name="Excel_BuiltIn_Print_Area_2_1">'Balance00'!$B$1:$N$97</definedName>
    <definedName name="OLE_LINK2_1">'Balance00'!$D$7</definedName>
  </definedNames>
  <calcPr fullCalcOnLoad="1"/>
</workbook>
</file>

<file path=xl/sharedStrings.xml><?xml version="1.0" encoding="utf-8"?>
<sst xmlns="http://schemas.openxmlformats.org/spreadsheetml/2006/main" count="2075" uniqueCount="1027">
  <si>
    <t>guaranies</t>
  </si>
  <si>
    <t>equivalente</t>
  </si>
  <si>
    <t>total</t>
  </si>
  <si>
    <t>ACTIVO</t>
  </si>
  <si>
    <t>DISPONIBLE</t>
  </si>
  <si>
    <t>INVERSIONES</t>
  </si>
  <si>
    <t>BIENES DE USO</t>
  </si>
  <si>
    <t>CARGOS DIFERIDOS</t>
  </si>
  <si>
    <t>PASIVO</t>
  </si>
  <si>
    <t>PROVISIONES</t>
  </si>
  <si>
    <t>PREVISIONES</t>
  </si>
  <si>
    <t>CAPITAL SECUNDARIO</t>
  </si>
  <si>
    <t>APORTES NO CAPITALIZADOS</t>
  </si>
  <si>
    <t>AJUSTES AL PATRIMONIO</t>
  </si>
  <si>
    <t>RESERVAS</t>
  </si>
  <si>
    <t>CUENTAS DE ORDEN</t>
  </si>
  <si>
    <t>GANANCIAS FINANCIERAS</t>
  </si>
  <si>
    <t>GANANCIAS POR SERVICIOS</t>
  </si>
  <si>
    <t>PERDIDAS FINANCIERAS</t>
  </si>
  <si>
    <t>OTRAS PERDIDAS OPERATIVAS</t>
  </si>
  <si>
    <t>arbitrado</t>
  </si>
  <si>
    <t>dólar</t>
  </si>
  <si>
    <t>073010771000</t>
  </si>
  <si>
    <t>BANCO CONTINENTAL S.A.E.C.A.</t>
  </si>
  <si>
    <t>ESTADOS DE SITUACIÓN PATRIMONIAL AL 31 DE DICIEMBRE DE 2014 Y 2013</t>
  </si>
  <si>
    <t xml:space="preserve">31 DE DICIEMBRE DE </t>
  </si>
  <si>
    <t>2014</t>
  </si>
  <si>
    <t>2013</t>
  </si>
  <si>
    <t xml:space="preserve"> </t>
  </si>
  <si>
    <t xml:space="preserve">OBLIGACIONES POR INTERMEDIACION </t>
  </si>
  <si>
    <t>011010000000</t>
  </si>
  <si>
    <t xml:space="preserve">Caja </t>
  </si>
  <si>
    <t>FINANCIERA - SECTOR FINANCIERO</t>
  </si>
  <si>
    <t>011020105000</t>
  </si>
  <si>
    <t>Banco Central del Paraguay</t>
  </si>
  <si>
    <t>021010000000</t>
  </si>
  <si>
    <t xml:space="preserve">Depósitos </t>
  </si>
  <si>
    <t>011020109000</t>
  </si>
  <si>
    <t xml:space="preserve">Otras instituciones financieras </t>
  </si>
  <si>
    <t>021020000000</t>
  </si>
  <si>
    <t xml:space="preserve">Corresponsales créditos documentarios diferidos </t>
  </si>
  <si>
    <t>011020111000</t>
  </si>
  <si>
    <t>Cheques y otros documentos para compensar</t>
  </si>
  <si>
    <t>021030000000</t>
  </si>
  <si>
    <t>Operaciones a Liquidar</t>
  </si>
  <si>
    <t>011080000000</t>
  </si>
  <si>
    <t>Deudores por productos financieros devengados</t>
  </si>
  <si>
    <t>021040000000</t>
  </si>
  <si>
    <t>Prestamos directos de entidades financieras</t>
  </si>
  <si>
    <t>011090000000</t>
  </si>
  <si>
    <t xml:space="preserve">Previsiones </t>
  </si>
  <si>
    <t>021060000000</t>
  </si>
  <si>
    <t>Bonos emitidos en circulación (Nota c.16.2.a)</t>
  </si>
  <si>
    <t>021080000000</t>
  </si>
  <si>
    <t xml:space="preserve">Acreedores por cargos financieros devengados </t>
  </si>
  <si>
    <t>012000000000</t>
  </si>
  <si>
    <t xml:space="preserve">VALORES PUBLICOS </t>
  </si>
  <si>
    <t xml:space="preserve">CREDITOS VIGENTES POR INTERMEDIACION </t>
  </si>
  <si>
    <t>FINANCIERA - SECTOR NO FINANCIERO</t>
  </si>
  <si>
    <t>022010000000</t>
  </si>
  <si>
    <t xml:space="preserve">Depósitos - Sector privado </t>
  </si>
  <si>
    <t>013010000000</t>
  </si>
  <si>
    <t>Colocaciones</t>
  </si>
  <si>
    <t>022060000000</t>
  </si>
  <si>
    <t>Obligaciones debentures y bonos emitidos en circulación</t>
  </si>
  <si>
    <t>013020000000</t>
  </si>
  <si>
    <t>Operaciones a liquidar</t>
  </si>
  <si>
    <t>022040000000</t>
  </si>
  <si>
    <t>Depósitos - Sector público</t>
  </si>
  <si>
    <t>013030000000</t>
  </si>
  <si>
    <t>Prestamos utilizados en Ctas. Ctes.</t>
  </si>
  <si>
    <t>022020000000</t>
  </si>
  <si>
    <t xml:space="preserve">Otras obligaciones por intermediación financiera </t>
  </si>
  <si>
    <t>013080000000</t>
  </si>
  <si>
    <t xml:space="preserve">Deudores por productos financieros devengados </t>
  </si>
  <si>
    <t>022030000000</t>
  </si>
  <si>
    <t>013090000000</t>
  </si>
  <si>
    <t>Previsiones</t>
  </si>
  <si>
    <t>022080000000</t>
  </si>
  <si>
    <t xml:space="preserve">OBLIGACIONES DIVERSAS </t>
  </si>
  <si>
    <t>024010000000</t>
  </si>
  <si>
    <t xml:space="preserve">  Acreedores fiscales </t>
  </si>
  <si>
    <t>014010000000</t>
  </si>
  <si>
    <t xml:space="preserve">Préstamos </t>
  </si>
  <si>
    <t>024030000000</t>
  </si>
  <si>
    <t xml:space="preserve">  Dividendos a Pagar</t>
  </si>
  <si>
    <t>014030000000</t>
  </si>
  <si>
    <t>024040000000</t>
  </si>
  <si>
    <t xml:space="preserve">  Otras obligaciones diversas </t>
  </si>
  <si>
    <t>014040000000</t>
  </si>
  <si>
    <t>Sector Público</t>
  </si>
  <si>
    <t>014070000000</t>
  </si>
  <si>
    <t>(Ganancias por valuación a realizar)</t>
  </si>
  <si>
    <t>014080000000</t>
  </si>
  <si>
    <t>025010000000</t>
  </si>
  <si>
    <t>014090000000</t>
  </si>
  <si>
    <t>025020000000</t>
  </si>
  <si>
    <t xml:space="preserve">PREVISIONES </t>
  </si>
  <si>
    <t>TOTAL DEL PASIVO</t>
  </si>
  <si>
    <t>015000000000</t>
  </si>
  <si>
    <t xml:space="preserve">CREDITOS DIVERSOS </t>
  </si>
  <si>
    <t>PATRIMONIO NETO</t>
  </si>
  <si>
    <t xml:space="preserve">CREDITOS VENCIDOS POR </t>
  </si>
  <si>
    <t>INTERMEDIACION FINANCIERA</t>
  </si>
  <si>
    <t>031010400001</t>
  </si>
  <si>
    <t xml:space="preserve">CAPITAL INTEGRADO </t>
  </si>
  <si>
    <t>016010000000</t>
  </si>
  <si>
    <t>Créditos vencidos por intermediación financiera sector no financiero</t>
  </si>
  <si>
    <t>016020000000</t>
  </si>
  <si>
    <t>Créditos vencidos por intermediación financiera sector financiero</t>
  </si>
  <si>
    <t>016030000000</t>
  </si>
  <si>
    <t>016040000000</t>
  </si>
  <si>
    <t>016050000000</t>
  </si>
  <si>
    <t>016070000000</t>
  </si>
  <si>
    <t>031010430001</t>
  </si>
  <si>
    <t>016080000000</t>
  </si>
  <si>
    <t>016090000000</t>
  </si>
  <si>
    <t>031030000000</t>
  </si>
  <si>
    <t>016000000000</t>
  </si>
  <si>
    <t>031020000000</t>
  </si>
  <si>
    <t>017010000000</t>
  </si>
  <si>
    <t xml:space="preserve">Bienes adquiridos en recuperación de créditos </t>
  </si>
  <si>
    <t>031040000000</t>
  </si>
  <si>
    <t>017020000000</t>
  </si>
  <si>
    <t>Inversiones</t>
  </si>
  <si>
    <t>017050000000</t>
  </si>
  <si>
    <t>Inversiones Especiales</t>
  </si>
  <si>
    <t>031050000000</t>
  </si>
  <si>
    <t xml:space="preserve">UTILIDADES NO DISTRIBUIDAS </t>
  </si>
  <si>
    <t>017080000000</t>
  </si>
  <si>
    <t>Renta s/ títulos de renta fija de sociedades privadas</t>
  </si>
  <si>
    <t>017090000000</t>
  </si>
  <si>
    <t>031060000000</t>
  </si>
  <si>
    <t>UTILIDAD DEL EJERCICIO</t>
  </si>
  <si>
    <t xml:space="preserve">   Para indexación de capital</t>
  </si>
  <si>
    <t xml:space="preserve">BIENES DE USO </t>
  </si>
  <si>
    <t xml:space="preserve">   Para reserva legal</t>
  </si>
  <si>
    <t>018000000000</t>
  </si>
  <si>
    <t>Propios</t>
  </si>
  <si>
    <t xml:space="preserve">   Neto a asignar</t>
  </si>
  <si>
    <t>019000000000</t>
  </si>
  <si>
    <t xml:space="preserve">CARGOS DIFERIDOS </t>
  </si>
  <si>
    <t>TOTAL DEL PATRIMONIO</t>
  </si>
  <si>
    <t>TOTAL DEL ACTIVO</t>
  </si>
  <si>
    <t>TOTAL DE PASIVO Y PATRIMONIO NETO</t>
  </si>
  <si>
    <t>CUENTAS DE CONTINGENCIA Y DE ORDEN</t>
  </si>
  <si>
    <t>041010605002</t>
  </si>
  <si>
    <t>Deudores por aceptaciones bancarias</t>
  </si>
  <si>
    <t>041010607002</t>
  </si>
  <si>
    <t xml:space="preserve">Garantías otorgadas </t>
  </si>
  <si>
    <t>041010609002</t>
  </si>
  <si>
    <t xml:space="preserve">Créditos documentarios a negociar </t>
  </si>
  <si>
    <t>041010615002</t>
  </si>
  <si>
    <t>Créditos Acordados en Cuentas Corrientes</t>
  </si>
  <si>
    <t>041010617002</t>
  </si>
  <si>
    <t xml:space="preserve">Préstamos a utilizar mediante tarjetas de crédito </t>
  </si>
  <si>
    <t xml:space="preserve">Total de cuenta de contingencia </t>
  </si>
  <si>
    <t>051000000000</t>
  </si>
  <si>
    <t>Total de cuentas de orden</t>
  </si>
  <si>
    <t>Las notas A a M que se acompañan forman parte integrante de estos estados financieros interinos</t>
  </si>
  <si>
    <t>CPN Gabriel Ricardo Benitez M.                                 Sr. Hugo Rodolfo Ubeda S.                                             Lic. Carlos R. Espínola A.</t>
  </si>
  <si>
    <t xml:space="preserve">                Contador                                                                  Gerente General                                                                Presidente    </t>
  </si>
  <si>
    <t>ESTADO DE SITUACION PATRIMONIAL AL 31 DE DICIEMBRE DE 2022</t>
  </si>
  <si>
    <t>Presentado en forma comparativa con el ejercicio anterior</t>
  </si>
  <si>
    <t>(Expresado en Guaraníes)</t>
  </si>
  <si>
    <t>Nota</t>
  </si>
  <si>
    <t>c.16</t>
  </si>
  <si>
    <t>c.6</t>
  </si>
  <si>
    <t>VALORES PUBLICOS Y PRIVADOS</t>
  </si>
  <si>
    <t>c.3</t>
  </si>
  <si>
    <t>FINANCIERA SECTOR FINANCIERO</t>
  </si>
  <si>
    <t>Préstamos</t>
  </si>
  <si>
    <t>c.17</t>
  </si>
  <si>
    <t>Préstamos utilizados en cuentas corrientes</t>
  </si>
  <si>
    <t>c.5.1</t>
  </si>
  <si>
    <t xml:space="preserve"> FINANCIERA SECTOR NO FINANCIERO</t>
  </si>
  <si>
    <t>Ganancias por valuación a realizar</t>
  </si>
  <si>
    <t>c.5.2</t>
  </si>
  <si>
    <t>c.5.4</t>
  </si>
  <si>
    <t>CREDITOS VENCIDOS POR INTERMEDIACION</t>
  </si>
  <si>
    <t>FINANCIERA</t>
  </si>
  <si>
    <t>Sector no financiero</t>
  </si>
  <si>
    <t>Sector financiero</t>
  </si>
  <si>
    <t>c.5.3</t>
  </si>
  <si>
    <t>017020295000</t>
  </si>
  <si>
    <t>Inversiones en titulos valores emitidos</t>
  </si>
  <si>
    <t>017020413000</t>
  </si>
  <si>
    <t>Participación en otras sociedades</t>
  </si>
  <si>
    <t>b.4</t>
  </si>
  <si>
    <t>Inversiones especiales</t>
  </si>
  <si>
    <t>017060000000</t>
  </si>
  <si>
    <t>Derechos Fiduciarios</t>
  </si>
  <si>
    <t>017070000000</t>
  </si>
  <si>
    <t>Ganancias por Valuacion en Suspenso</t>
  </si>
  <si>
    <t>Rentas sobre Titulos de Renta Fija de Sociedades Privadas</t>
  </si>
  <si>
    <t>c.7</t>
  </si>
  <si>
    <t>c.8</t>
  </si>
  <si>
    <t>c.9</t>
  </si>
  <si>
    <t>Las notas A a K que se acompañan forman parte integrante de estos estados financieros.</t>
  </si>
  <si>
    <t>ESTADO DE SITUACION PATRIMONIAL AL 31 DE DICIEMBRE DE 2022[continuación]</t>
  </si>
  <si>
    <t>FINANCIERA – SECTOR FINANCIERO</t>
  </si>
  <si>
    <t>c.15.2</t>
  </si>
  <si>
    <t>Préstamos directos de entidades financieras</t>
  </si>
  <si>
    <t>Bonos emitidos en circulación</t>
  </si>
  <si>
    <t>c19 1,1,b</t>
  </si>
  <si>
    <t>c.14.1</t>
  </si>
  <si>
    <t>FINANCIERA – SECTOR NO  FINANCIERO</t>
  </si>
  <si>
    <t>Obligaciones, debentures y bonos emitidos en circulación</t>
  </si>
  <si>
    <t>c.10</t>
  </si>
  <si>
    <t>c.14.2</t>
  </si>
  <si>
    <t xml:space="preserve">  Dividendos a pagar</t>
  </si>
  <si>
    <t>c.18</t>
  </si>
  <si>
    <t>Capital integrado</t>
  </si>
  <si>
    <t>b.5</t>
  </si>
  <si>
    <t>Capital secundario</t>
  </si>
  <si>
    <t>Ajustes al patrimonio</t>
  </si>
  <si>
    <t>Aportes no capitalizados</t>
  </si>
  <si>
    <t>Reservas</t>
  </si>
  <si>
    <t xml:space="preserve">Utilidades Acumuladas </t>
  </si>
  <si>
    <t>Resultado del ejercicio - Ganancia</t>
  </si>
  <si>
    <t xml:space="preserve"> - Para reserva legal</t>
  </si>
  <si>
    <t xml:space="preserve"> - Neto a distribuir</t>
  </si>
  <si>
    <t>TOTAL DEL PATRIMONIO NETO</t>
  </si>
  <si>
    <t>TOTAL DEL PASIVO Y PATRIMONIO NETO</t>
  </si>
  <si>
    <t>041000000000</t>
  </si>
  <si>
    <t>Total de cuentas de contingencia</t>
  </si>
  <si>
    <t>E</t>
  </si>
  <si>
    <t>J</t>
  </si>
  <si>
    <t>ESTADOS DE RESULTADOS</t>
  </si>
  <si>
    <t>Periodo de un año</t>
  </si>
  <si>
    <t>31 de diciembre de</t>
  </si>
  <si>
    <t>2011</t>
  </si>
  <si>
    <t xml:space="preserve">GANANCIAS FINANCIERAS </t>
  </si>
  <si>
    <t>061010000000</t>
  </si>
  <si>
    <t xml:space="preserve">  Por créditos vigentes - Sector financiero </t>
  </si>
  <si>
    <t>Ok</t>
  </si>
  <si>
    <t>061020000000</t>
  </si>
  <si>
    <t xml:space="preserve">  Por créditos vigentes - Sector no financiero </t>
  </si>
  <si>
    <t>061030000000</t>
  </si>
  <si>
    <t xml:space="preserve">  Por créditos vencidos</t>
  </si>
  <si>
    <t>061060000000</t>
  </si>
  <si>
    <t xml:space="preserve">  Por valuación de activos y pasivos financieros en moneda extranjera (neto)</t>
  </si>
  <si>
    <t>061070000000</t>
  </si>
  <si>
    <t xml:space="preserve">  Por rentas y diferencias de cotización de valores públicos y privados</t>
  </si>
  <si>
    <t>OK</t>
  </si>
  <si>
    <t xml:space="preserve">PERDIDAS FINANCIERAS </t>
  </si>
  <si>
    <t>071010000000</t>
  </si>
  <si>
    <t xml:space="preserve">  Por obligaciones - Sector financiero</t>
  </si>
  <si>
    <t>ok</t>
  </si>
  <si>
    <t>071020000000</t>
  </si>
  <si>
    <t xml:space="preserve">  Por obligaciones - Sector no financiero</t>
  </si>
  <si>
    <t>071040000000</t>
  </si>
  <si>
    <t xml:space="preserve">RESULTADO FINANCIERO ANTES DE PREVISIONES </t>
  </si>
  <si>
    <t>071050000000</t>
  </si>
  <si>
    <t xml:space="preserve">  Constitución de previsiones </t>
  </si>
  <si>
    <t>061080000000</t>
  </si>
  <si>
    <t xml:space="preserve">  Desafectación de previsiones</t>
  </si>
  <si>
    <t xml:space="preserve">RESULTADO FINANCIERO DESPUÉS DE PREVISIONES </t>
  </si>
  <si>
    <t>RESULTADO POR SERVICIOS</t>
  </si>
  <si>
    <t>062000000000</t>
  </si>
  <si>
    <t xml:space="preserve">  Ganancias por servicios</t>
  </si>
  <si>
    <t>072000000000</t>
  </si>
  <si>
    <t xml:space="preserve">  Pérdidas por servicios </t>
  </si>
  <si>
    <t xml:space="preserve">RESULTADO BRUTO </t>
  </si>
  <si>
    <t xml:space="preserve">OTRAS GANANCIAS OPERATIVAS </t>
  </si>
  <si>
    <t xml:space="preserve">  Resultado por operaciones de cambio (neto)</t>
  </si>
  <si>
    <t>063010000000</t>
  </si>
  <si>
    <t xml:space="preserve">  Ganancias por  créditos diversos</t>
  </si>
  <si>
    <t>063010808000</t>
  </si>
  <si>
    <t>063020000000</t>
  </si>
  <si>
    <t xml:space="preserve">  Rentas de bienes </t>
  </si>
  <si>
    <t>063010810000</t>
  </si>
  <si>
    <t>063030000000</t>
  </si>
  <si>
    <t xml:space="preserve">  Otras </t>
  </si>
  <si>
    <t>063060000000</t>
  </si>
  <si>
    <t xml:space="preserve">  Fideicomiso</t>
  </si>
  <si>
    <t>063040000000</t>
  </si>
  <si>
    <t xml:space="preserve">  Por valuación de otros activos y pasivos en moneda extranjera (neto)</t>
  </si>
  <si>
    <t>OTRAS PÉRDIDAS OPERATIVAS</t>
  </si>
  <si>
    <t>073010759000</t>
  </si>
  <si>
    <t xml:space="preserve">  Retribución del personal y cargas sociales </t>
  </si>
  <si>
    <t>AÑO actual</t>
  </si>
  <si>
    <t>AÑO anterior</t>
  </si>
  <si>
    <t xml:space="preserve">  Gastos generales </t>
  </si>
  <si>
    <t>G.G.</t>
  </si>
  <si>
    <t>073010763000</t>
  </si>
  <si>
    <t xml:space="preserve">  Depreciación de bienes de uso</t>
  </si>
  <si>
    <t>073010000000</t>
  </si>
  <si>
    <t>073010767000</t>
  </si>
  <si>
    <t xml:space="preserve">  Amortización de cargos diferidos </t>
  </si>
  <si>
    <t>073010761000</t>
  </si>
  <si>
    <t>073020000000</t>
  </si>
  <si>
    <t>OTRAS</t>
  </si>
  <si>
    <t>073010769006</t>
  </si>
  <si>
    <t xml:space="preserve">RESULTADO OPERATIVO NETO </t>
  </si>
  <si>
    <t>073010769010</t>
  </si>
  <si>
    <t>073010769012</t>
  </si>
  <si>
    <t xml:space="preserve">RESULTADOS EXTRAORDINARIOS </t>
  </si>
  <si>
    <t>073010769014</t>
  </si>
  <si>
    <t>074000000000</t>
  </si>
  <si>
    <t xml:space="preserve">  Pérdidas extraordinarias </t>
  </si>
  <si>
    <t>073010769016</t>
  </si>
  <si>
    <t>064000000000</t>
  </si>
  <si>
    <t xml:space="preserve">  Ganancias Extraordinarias</t>
  </si>
  <si>
    <t>073010773002</t>
  </si>
  <si>
    <t>073010773004</t>
  </si>
  <si>
    <t>073010775000</t>
  </si>
  <si>
    <t xml:space="preserve">AJUSTES DE RESULTADOS </t>
  </si>
  <si>
    <t>065000000000</t>
  </si>
  <si>
    <t>Ganancias</t>
  </si>
  <si>
    <t>075000000000</t>
  </si>
  <si>
    <t>Pérdidas</t>
  </si>
  <si>
    <t>UTILIDAD DEL EJERCICIO ANTES DEL IMPUESTO A LA RENTA</t>
  </si>
  <si>
    <t>073010769002</t>
  </si>
  <si>
    <t>Impuesto a la Renta</t>
  </si>
  <si>
    <t>UTILIDAD DEL PERIODO</t>
  </si>
  <si>
    <t>Utilidad por acción</t>
  </si>
  <si>
    <t xml:space="preserve">     Contador                                                                  Gerente General                                                                Presidente    </t>
  </si>
  <si>
    <t>ingresos</t>
  </si>
  <si>
    <t>egresos</t>
  </si>
  <si>
    <t>ganancias operativas</t>
  </si>
  <si>
    <t>perdidas operativas</t>
  </si>
  <si>
    <t>Resultado antes del impuesto a la renta</t>
  </si>
  <si>
    <t>Impuesto a la renta</t>
  </si>
  <si>
    <t>ESTADO DE RESULTADOS CORRESPONDIENTE AL EJERCICIO</t>
  </si>
  <si>
    <t>FINALIZADO EL 31 DE DICIEMBRE DE 2022</t>
  </si>
  <si>
    <t>61010-61010704</t>
  </si>
  <si>
    <t>061010704004</t>
  </si>
  <si>
    <t xml:space="preserve">  Por rentas y diferencias de cotización de valores públicos</t>
  </si>
  <si>
    <t xml:space="preserve">  Por valuación de activos y pasivos financieros en moneda extranjera - Neto</t>
  </si>
  <si>
    <t>f.2</t>
  </si>
  <si>
    <t>RESULTADO FINANCIERO ANTES DE PREVISIONES - GANANCIA</t>
  </si>
  <si>
    <t xml:space="preserve">  Constitución de previsiones</t>
  </si>
  <si>
    <t>RESULTADO FINANCIERO DESPUES DE PREVISIONES - GANANCIA</t>
  </si>
  <si>
    <t>RESULTADO BRUTO - GANANCIA</t>
  </si>
  <si>
    <t xml:space="preserve">  Ganancias por operaciones de cambio y arbitraje</t>
  </si>
  <si>
    <t xml:space="preserve">  Valuación de otros pasivos y activos en moneda extranjera - Neto</t>
  </si>
  <si>
    <t xml:space="preserve">  Actividades fiduciarias</t>
  </si>
  <si>
    <t>f.6</t>
  </si>
  <si>
    <t xml:space="preserve">  Retribución al personal y cargas sociales </t>
  </si>
  <si>
    <t xml:space="preserve">  Depreciaciones de bienes de uso</t>
  </si>
  <si>
    <t xml:space="preserve">  Otras</t>
  </si>
  <si>
    <t>f.3</t>
  </si>
  <si>
    <t>RESULTADO OPERATIVO NETO - GANANCIA</t>
  </si>
  <si>
    <t xml:space="preserve">  Ganancias extraordinarias</t>
  </si>
  <si>
    <t>AJUSTES DE RESULTADOS DE EJERCICIOS ANTERIORES</t>
  </si>
  <si>
    <t>RESULTADO DEL EJERCICIO ANTES DE IMPUESTO A LA RENTA - GANANCIA</t>
  </si>
  <si>
    <t>f.4</t>
  </si>
  <si>
    <t>RESULTADO DEL EJERCICIO - GANANCIA</t>
  </si>
  <si>
    <t>Resultado por acción</t>
  </si>
  <si>
    <t>d.5</t>
  </si>
  <si>
    <t>ESTADO DE EVOLUCION DEL PATRIMONIO NETO CORRESPONDIENTE AL EJERCICIO FINALIZADO EL 31 DE DICIEMBRE DE 2022</t>
  </si>
  <si>
    <t>Concepto</t>
  </si>
  <si>
    <t>Capital integrado
(Nota b.5)</t>
  </si>
  <si>
    <t>Capital secundario
(Nota b.5)</t>
  </si>
  <si>
    <t>Aportes no capitalizados
(Nota b.5)</t>
  </si>
  <si>
    <t>Reservas - 
Reserva legal</t>
  </si>
  <si>
    <t xml:space="preserve"> Reservas - 
Voluntarias </t>
  </si>
  <si>
    <t>Utilidades no distribuidas</t>
  </si>
  <si>
    <t>Utilidad del ejercicio</t>
  </si>
  <si>
    <t>Total</t>
  </si>
  <si>
    <t>Saldos al 01 de Enero  2021</t>
  </si>
  <si>
    <t>Transferencia de utilidades del ejercicio anterior</t>
  </si>
  <si>
    <t>Constitución de reserva legal (a)</t>
  </si>
  <si>
    <t>Capitalización de utilidades del año 2020(a)</t>
  </si>
  <si>
    <t>Integración de capital en efectivo(a)</t>
  </si>
  <si>
    <t>Distribución de dividendos(a)</t>
  </si>
  <si>
    <t>Incremento neto de la reserva de revalúo</t>
  </si>
  <si>
    <t>Saldos al 31 de diciembre de 2021</t>
  </si>
  <si>
    <t>Constitución de reserva legal</t>
  </si>
  <si>
    <t>Capitalización de utilidades del año 2021(b)</t>
  </si>
  <si>
    <t>Integración de capital Prima de Emision(b)</t>
  </si>
  <si>
    <t>Integración de capital en efectivo</t>
  </si>
  <si>
    <t>Distribución de dividendos(b)</t>
  </si>
  <si>
    <t>Saldos al 31 de diciembre de 2022</t>
  </si>
  <si>
    <t>ESTADO DE FLUJOS DE EFECTIVO CORRESPONDIENTE AL EJERCICIO</t>
  </si>
  <si>
    <t>FLUJO DE EFECTIVO DE ACTIVIDADES OPERATIVAS</t>
  </si>
  <si>
    <t>GANANCIA NETA DEL EJERCICIO</t>
  </si>
  <si>
    <t>MAS EGRESOS QUE NO IMPLICAN APLICACIONES DE EFECTIVO</t>
  </si>
  <si>
    <t>Depreciación del ejercicio</t>
  </si>
  <si>
    <t>Amortización del ejercicio</t>
  </si>
  <si>
    <t>Constitución de previsiones</t>
  </si>
  <si>
    <t>Provisión de impuesto a la renta</t>
  </si>
  <si>
    <t>Efecto de la valuación de cuentas en moneda extranjera</t>
  </si>
  <si>
    <t>MENOS INGRESOS QUE NO IMPLICAN INGRESOS DE EFECTIVO</t>
  </si>
  <si>
    <t>Intereses devengados no cobrados/pagados, netos</t>
  </si>
  <si>
    <t>Desafectación de previsiones</t>
  </si>
  <si>
    <t>CAMBIOS EN ACTIVOS Y PASIVOS OPERATIVOS</t>
  </si>
  <si>
    <t>Aumento (disminución) neto de préstamos</t>
  </si>
  <si>
    <t>Aumento (disminución) neto de créditos diversos</t>
  </si>
  <si>
    <t>(Aumento) disminución neto de material de escritorio</t>
  </si>
  <si>
    <t>Aumento (disminución) neto de obligaciones por intermediación financiera</t>
  </si>
  <si>
    <t>Aumento (disminución) neto de obligaciones diversas</t>
  </si>
  <si>
    <t>Disminución neta de provisiones</t>
  </si>
  <si>
    <t>Flujo neto de efectivo de las actividades operativas</t>
  </si>
  <si>
    <t>FLUJO DE EFECTIVO DE ACTIVIDADES DE INVERSION</t>
  </si>
  <si>
    <t>Aumento (disminución) neto de valores públicos</t>
  </si>
  <si>
    <t>Aumento (disminución) neto neto de inversiones</t>
  </si>
  <si>
    <t>Adquisición  de bienes de uso</t>
  </si>
  <si>
    <t>Aumento (disminución) neto de cargos diferidos</t>
  </si>
  <si>
    <t>Flujo neto de efectivo de las actividades de inversión</t>
  </si>
  <si>
    <t>FLUJO DE EFECTIVO DE ACTIVIDADES DE FINANCIACION</t>
  </si>
  <si>
    <t>Dividendos pagados en efectivo</t>
  </si>
  <si>
    <t>Aporte de los accionistas provenientes de la emisión de acciones</t>
  </si>
  <si>
    <t>Variación neta de bonos subordinados</t>
  </si>
  <si>
    <t>Flujo neto de efectivo de las actividades de financiación</t>
  </si>
  <si>
    <t>Aumento de efectivo</t>
  </si>
  <si>
    <t>Efectivo y equivalentes de efectivo al inicio del ejercicio</t>
  </si>
  <si>
    <t>Efectivo y equivalentes de efectivo al final del ejercicio</t>
  </si>
  <si>
    <t>c.2</t>
  </si>
  <si>
    <t>Participación accionaria ₲</t>
  </si>
  <si>
    <t>% de</t>
  </si>
  <si>
    <t>Nombre de la sociedad y país de su domicilio</t>
  </si>
  <si>
    <t>Tipo de participación</t>
  </si>
  <si>
    <t>Moneda de la inversión</t>
  </si>
  <si>
    <t>participación</t>
  </si>
  <si>
    <t>Bancard SA – Paraguay</t>
  </si>
  <si>
    <t>Minoritaria</t>
  </si>
  <si>
    <t>Guaraníes</t>
  </si>
  <si>
    <t>La Consolidada S.A. – Paraguay</t>
  </si>
  <si>
    <t>Bepsa del Paraguay S.A.</t>
  </si>
  <si>
    <t>Buró de Información Comercial S.A.</t>
  </si>
  <si>
    <t>Patria S.A. de Seguros y Reaseguros– Paraguay</t>
  </si>
  <si>
    <t>Mayoritaria</t>
  </si>
  <si>
    <t>Caja de Valores del Paraguay</t>
  </si>
  <si>
    <t>NBCBanco Múltiplo Brasil</t>
  </si>
  <si>
    <t>Dólares</t>
  </si>
  <si>
    <t>31 de Diciembre de 2022</t>
  </si>
  <si>
    <t>31 de Diciembre de 2021</t>
  </si>
  <si>
    <t>₲</t>
  </si>
  <si>
    <t>Capital Autorizado</t>
  </si>
  <si>
    <t>Capital Integrado</t>
  </si>
  <si>
    <t>Capital Secundario</t>
  </si>
  <si>
    <t>Aportes no Capitalizados</t>
  </si>
  <si>
    <t>Tipo de acción</t>
  </si>
  <si>
    <t>Cantidad de acciones</t>
  </si>
  <si>
    <t>Valor nominal unitario</t>
  </si>
  <si>
    <t>Subtotal por clase de acción, en ₲</t>
  </si>
  <si>
    <t>Clase A (Ordinaria Voto Múltiple)</t>
  </si>
  <si>
    <t>Gs. 100.000</t>
  </si>
  <si>
    <t xml:space="preserve">Clase B (Ordinarias Simples) </t>
  </si>
  <si>
    <t>Clase C (Acciones Preferidas)</t>
  </si>
  <si>
    <t>Porcentaje de participación en votos</t>
  </si>
  <si>
    <t>Nacionalidad / País de Constitución</t>
  </si>
  <si>
    <t>Chivatos S.A.</t>
  </si>
  <si>
    <t>Paraguay</t>
  </si>
  <si>
    <t>Voirons S.A.</t>
  </si>
  <si>
    <t>Accionistas con participación menor al 5%</t>
  </si>
  <si>
    <t>Totales</t>
  </si>
  <si>
    <t>Nacionalidad / País de constitución</t>
  </si>
  <si>
    <t>Accionistas de Chivatos S.A.</t>
  </si>
  <si>
    <t xml:space="preserve">Porcentaje de </t>
  </si>
  <si>
    <t>participación en votos</t>
  </si>
  <si>
    <t>Carlos Raúl Espínola Almada</t>
  </si>
  <si>
    <t>Miriam Cristina Harms</t>
  </si>
  <si>
    <t>Argentina</t>
  </si>
  <si>
    <r>
      <t>Accionista</t>
    </r>
    <r>
      <rPr>
        <b/>
        <sz val="8"/>
        <color indexed="8"/>
        <rFont val="Times New Roman"/>
        <family val="1"/>
      </rPr>
      <t>s de Voirons S.A.</t>
    </r>
  </si>
  <si>
    <t>Sofia Espínola Harms</t>
  </si>
  <si>
    <t>Matías Espínola Harms</t>
  </si>
  <si>
    <t>Directorio</t>
  </si>
  <si>
    <t>Plana Ejecutiva</t>
  </si>
  <si>
    <t>Presidente:</t>
  </si>
  <si>
    <t>Gerente General:</t>
  </si>
  <si>
    <t>Juan Carlos Carranza Ortiz</t>
  </si>
  <si>
    <t>Vicepresidente:</t>
  </si>
  <si>
    <t>Teresa DeJesús Gaona de Bobadilla</t>
  </si>
  <si>
    <t>Gerente Financiero:</t>
  </si>
  <si>
    <t>Luis Fernando Báez Vázquez</t>
  </si>
  <si>
    <t>Directores Titulares:</t>
  </si>
  <si>
    <t>Miguel Maximiliano Altieri Fadul</t>
  </si>
  <si>
    <t>Contador General:</t>
  </si>
  <si>
    <t>Gabriel Ricardo Benitez Méreles</t>
  </si>
  <si>
    <t>Fernando Daniel Herrero Portillo</t>
  </si>
  <si>
    <t>Gerente de Tecnología:</t>
  </si>
  <si>
    <t>Wilson Manuel Medina Lopetegui</t>
  </si>
  <si>
    <t>Reynaldo Víctor Oporto Leiva</t>
  </si>
  <si>
    <t>Sub Gerente General Administrativo:</t>
  </si>
  <si>
    <t>José Manuel Ríos Berbel</t>
  </si>
  <si>
    <t>Rodrigo Fernando Ortiz Frutos</t>
  </si>
  <si>
    <t>Gerente de Riesgos:</t>
  </si>
  <si>
    <t>Edhit Antonia Barreto Giménez</t>
  </si>
  <si>
    <t>Vicente Rubén Darío Espínola Sosa</t>
  </si>
  <si>
    <t>Gerente de Marketing:</t>
  </si>
  <si>
    <t>Sara Celina Lezcano Ayala</t>
  </si>
  <si>
    <t>Directores Suplente:</t>
  </si>
  <si>
    <t>Sofía Espínola Harms</t>
  </si>
  <si>
    <t>Gerente de Calidad:</t>
  </si>
  <si>
    <t>Sandra Graciela Rivet Uhl</t>
  </si>
  <si>
    <t xml:space="preserve">José Manuel Rios Berbel </t>
  </si>
  <si>
    <t>Gerente de Riesgo Operacional:</t>
  </si>
  <si>
    <t>Rosa María Antonowicz Naumchik</t>
  </si>
  <si>
    <t>Úbeda Szaran, Luis Roberto</t>
  </si>
  <si>
    <t>Gerente de Unidad de Negocios Fiduciarios:</t>
  </si>
  <si>
    <t>Vivían Naiane,Arrrua Morais</t>
  </si>
  <si>
    <t>Luis Fernando Baez Vazquez</t>
  </si>
  <si>
    <t>Gerente del Departamento Jurídico:</t>
  </si>
  <si>
    <t>Luis Roberto Úbeda Szaran</t>
  </si>
  <si>
    <t>Esteban Memmel Chamorro</t>
  </si>
  <si>
    <t>Supervisora General de Captaciones:</t>
  </si>
  <si>
    <t>Rosanna Concepción Gracia Plate</t>
  </si>
  <si>
    <t>Hugo José Miro Santos</t>
  </si>
  <si>
    <t>Supervisor Comercial de Casa Matriz:</t>
  </si>
  <si>
    <t>José Emmanuel Borja Servín</t>
  </si>
  <si>
    <t>Pablo Parra García</t>
  </si>
  <si>
    <t>Síndico Titular:</t>
  </si>
  <si>
    <t>Pio Osvaldo Galeano Ríos</t>
  </si>
  <si>
    <t>Síndico Suplente:</t>
  </si>
  <si>
    <t>Ruiz Diaz, Rene Yuri</t>
  </si>
  <si>
    <t>Gerente de Auditoría Interna:</t>
  </si>
  <si>
    <t>Alfredo Zelaya Cáceres</t>
  </si>
  <si>
    <t>Jefe de Mesa de Cambios:</t>
  </si>
  <si>
    <t>Sigfrido Conrado Schebela Zarske</t>
  </si>
  <si>
    <t>Oficial de Cumplimiento:</t>
  </si>
  <si>
    <t xml:space="preserve">Justo Rodrigo Garozzo Ojeda </t>
  </si>
  <si>
    <t>Jefe de Seguridad T.I.:</t>
  </si>
  <si>
    <t>José Ricardo Kiko Kuczer</t>
  </si>
  <si>
    <t>Gerente de Regularización de Cartera:</t>
  </si>
  <si>
    <t>Carlos Francisco Impagliatelli Bareiro</t>
  </si>
  <si>
    <t>Gerente Administrativo:</t>
  </si>
  <si>
    <t>José Antonio Soto Elías</t>
  </si>
  <si>
    <t>Gerente de Procesos:</t>
  </si>
  <si>
    <t>Raúl Kenyi Goto Álvarez</t>
  </si>
  <si>
    <t>Jefe de Auditoria Informática:</t>
  </si>
  <si>
    <t>Rodrigo Javier Gómez Rienzi</t>
  </si>
  <si>
    <t>Gerente de Talento y Desarrollo:</t>
  </si>
  <si>
    <t>Eladia Carolina Galeano Centurión</t>
  </si>
  <si>
    <t>Supervisor General de Sucursales Gran Asunción:</t>
  </si>
  <si>
    <t>Víctor Diosnel Orrego Conigliaro</t>
  </si>
  <si>
    <t>Supervisor General de Sucursales del Interior:</t>
  </si>
  <si>
    <t>Luis Fernando Bogado Bareiro</t>
  </si>
  <si>
    <t>Supervisor de Sucursales:</t>
  </si>
  <si>
    <t>Pedro Javier Leiva Gallardo</t>
  </si>
  <si>
    <t xml:space="preserve"> Jorge Alfredo Arguello Centurión</t>
  </si>
  <si>
    <t xml:space="preserve"> Sven Rainer Lutz Kafer</t>
  </si>
  <si>
    <t xml:space="preserve"> Eder Rodney Maldonado Morínigo</t>
  </si>
  <si>
    <t xml:space="preserve"> Juan Carlos Santacruz Melgarejo</t>
  </si>
  <si>
    <t xml:space="preserve"> Gustavo Sebastian Sitzmann Carmona</t>
  </si>
  <si>
    <t xml:space="preserve"> Pablo Alfredo Rodríguez Giménez</t>
  </si>
  <si>
    <t>Consejo de Administración</t>
  </si>
  <si>
    <t xml:space="preserve"> Nicolas Alcides Daguerre Mendoza</t>
  </si>
  <si>
    <t>Héctor Aquiles González Bernal</t>
  </si>
  <si>
    <t>Sergio Wilmar Cuevas Villarreo</t>
  </si>
  <si>
    <t>Fedatario:</t>
  </si>
  <si>
    <t>Luis Roberto Ubeda Szaran</t>
  </si>
  <si>
    <t>Fedatario Suplente:</t>
  </si>
  <si>
    <t>María Del Pilar  Rivas Ayala</t>
  </si>
  <si>
    <t>Monedas</t>
  </si>
  <si>
    <t>Dólares Americanos</t>
  </si>
  <si>
    <t>Pesos Argentino</t>
  </si>
  <si>
    <t>Yen Japones</t>
  </si>
  <si>
    <t>Dólares Canadienses</t>
  </si>
  <si>
    <t>Libras Esterlinas</t>
  </si>
  <si>
    <t>Rand Sudafricano</t>
  </si>
  <si>
    <t>Francos Suizos</t>
  </si>
  <si>
    <t>Pesos Chilenos</t>
  </si>
  <si>
    <t>Coronas Suecas</t>
  </si>
  <si>
    <t>Euro</t>
  </si>
  <si>
    <t>Corona Danesa</t>
  </si>
  <si>
    <t>Pesos Uruguayos</t>
  </si>
  <si>
    <t>Krone (Noruega)</t>
  </si>
  <si>
    <t>Dólar Australiano</t>
  </si>
  <si>
    <t>Real</t>
  </si>
  <si>
    <t>-</t>
  </si>
  <si>
    <t>CONCEPTO</t>
  </si>
  <si>
    <t>Importe Arbitrado a US$</t>
  </si>
  <si>
    <r>
      <t xml:space="preserve">Importe equivalente en </t>
    </r>
    <r>
      <rPr>
        <b/>
        <sz val="8"/>
        <color indexed="8"/>
        <rFont val="Times New Roman"/>
        <family val="1"/>
      </rPr>
      <t>₲</t>
    </r>
  </si>
  <si>
    <t>Activos totales en moneda extranjera</t>
  </si>
  <si>
    <t>Pasivos totales en moneda extranjera</t>
  </si>
  <si>
    <r>
      <t xml:space="preserve">Posición comprada en moneda extranjera </t>
    </r>
    <r>
      <rPr>
        <b/>
        <sz val="8"/>
        <rFont val="Times New Roman"/>
        <family val="1"/>
      </rPr>
      <t>(*)</t>
    </r>
  </si>
  <si>
    <t>Apertura de la posición de cambios</t>
  </si>
  <si>
    <t>Posición</t>
  </si>
  <si>
    <t xml:space="preserve">Posición arbitraria a USD </t>
  </si>
  <si>
    <t>Comprada</t>
  </si>
  <si>
    <t>Vendida</t>
  </si>
  <si>
    <t xml:space="preserve">  Dólar estadounidense</t>
  </si>
  <si>
    <t xml:space="preserve"> - </t>
  </si>
  <si>
    <t xml:space="preserve">  Real</t>
  </si>
  <si>
    <t xml:space="preserve">  Euro </t>
  </si>
  <si>
    <t xml:space="preserve">  Peso Argentino</t>
  </si>
  <si>
    <t xml:space="preserve">Total </t>
  </si>
  <si>
    <t>Valores públicos emitidos en G (No cotizables)</t>
  </si>
  <si>
    <t>Bonos del Tesoro Nacional</t>
  </si>
  <si>
    <t>Letras de Regulación Monetaria (*)</t>
  </si>
  <si>
    <t>Agencia Financiera de Desarrollo</t>
  </si>
  <si>
    <t>Rentas de valores</t>
  </si>
  <si>
    <t>TOTAL</t>
  </si>
  <si>
    <t>Categoría de Riesgo</t>
  </si>
  <si>
    <t>Saldo contable antes de previsiones</t>
  </si>
  <si>
    <t>Garantías computables para previsiones</t>
  </si>
  <si>
    <t>Saldo contable después de previsiones</t>
  </si>
  <si>
    <t>Mínimo (*) %</t>
  </si>
  <si>
    <t>Constituidas                 (Nota c.6)</t>
  </si>
  <si>
    <t>Año 2022</t>
  </si>
  <si>
    <t>Categoría 1</t>
  </si>
  <si>
    <t>Categoría 1a</t>
  </si>
  <si>
    <t>Categoría 2</t>
  </si>
  <si>
    <t>Año 2021</t>
  </si>
  <si>
    <t xml:space="preserve">- </t>
  </si>
  <si>
    <t>Cuentas</t>
  </si>
  <si>
    <t>Préstamos a plazo fijo no reajustables</t>
  </si>
  <si>
    <t>Préstamos amortizables no reajustables (**)</t>
  </si>
  <si>
    <t>Cheques comprados del país</t>
  </si>
  <si>
    <t>Letras compradas sobre el exterior</t>
  </si>
  <si>
    <t>Créditos utilizados en cuenta corriente</t>
  </si>
  <si>
    <t>Deudores por créditos documentarios negociados</t>
  </si>
  <si>
    <t>Deudores por utilización de tarjetas de crédito (**)</t>
  </si>
  <si>
    <t>Préstamos administrados por Agencia Financiera de Desarrollo</t>
  </si>
  <si>
    <t>Documentos descontados</t>
  </si>
  <si>
    <t>Cheques diferidos descontados</t>
  </si>
  <si>
    <t>Ganancia por valuación en suspenso</t>
  </si>
  <si>
    <t xml:space="preserve">Otros </t>
  </si>
  <si>
    <t>Préstamos al sector público</t>
  </si>
  <si>
    <t>Operaciones a liquidar (*)</t>
  </si>
  <si>
    <t>(-) Previsiones</t>
  </si>
  <si>
    <t>Categoría 1b</t>
  </si>
  <si>
    <t>Categoría 3</t>
  </si>
  <si>
    <t>Categoría 4</t>
  </si>
  <si>
    <t>Categoría 5</t>
  </si>
  <si>
    <t>Categoría 6</t>
  </si>
  <si>
    <t>Previsiones genéricas (**)</t>
  </si>
  <si>
    <t>Mínima</t>
  </si>
  <si>
    <t>Máxima</t>
  </si>
  <si>
    <t>M/N</t>
  </si>
  <si>
    <t>M/E</t>
  </si>
  <si>
    <t>Comercial menor o igual a 1 año</t>
  </si>
  <si>
    <t>Comercial mayor a 1 año</t>
  </si>
  <si>
    <t>Desarrollo menor o igual a 1 año</t>
  </si>
  <si>
    <t>Desarrollo mayor a 1 año</t>
  </si>
  <si>
    <t>Consumo menor o igual a 1 año</t>
  </si>
  <si>
    <t>Consumo mayor a 1 año</t>
  </si>
  <si>
    <t>Tarjetas de crédito</t>
  </si>
  <si>
    <t>--</t>
  </si>
  <si>
    <t>Saldo contable</t>
  </si>
  <si>
    <t>Garantías</t>
  </si>
  <si>
    <t>antes de</t>
  </si>
  <si>
    <t>computables</t>
  </si>
  <si>
    <t>después de</t>
  </si>
  <si>
    <t>previsiones</t>
  </si>
  <si>
    <t>para</t>
  </si>
  <si>
    <t xml:space="preserve">Categoría de </t>
  </si>
  <si>
    <t>Constituidas</t>
  </si>
  <si>
    <t>Riesgo</t>
  </si>
  <si>
    <t>Mínimo (*)</t>
  </si>
  <si>
    <t>%</t>
  </si>
  <si>
    <t> ₲</t>
  </si>
  <si>
    <t>0.5</t>
  </si>
  <si>
    <t>1.5</t>
  </si>
  <si>
    <t>Anticipo por compras de bienes y servicios</t>
  </si>
  <si>
    <t>Cargos pagados por anticipado</t>
  </si>
  <si>
    <t>Anticipo de impuestos a la renta (IRE)</t>
  </si>
  <si>
    <t>Anticipo al personal</t>
  </si>
  <si>
    <t>Deudores por venta de bienes a plazo (*)</t>
  </si>
  <si>
    <t>Gastos a recuperar</t>
  </si>
  <si>
    <t>Indemnizaciones reclamadas por siniestro</t>
  </si>
  <si>
    <t>Diversos</t>
  </si>
  <si>
    <t>Previsiones (c.6)</t>
  </si>
  <si>
    <t>Saldo inicio del  ejercicio</t>
  </si>
  <si>
    <t>Variación de previsiones constituidas en M/E</t>
  </si>
  <si>
    <t>Aplicación de previsiones</t>
  </si>
  <si>
    <t>Reclasificación de previsiones en el ejercicio</t>
  </si>
  <si>
    <t>Saldo al cierre del ejercicio</t>
  </si>
  <si>
    <t>AÑO 2022</t>
  </si>
  <si>
    <t xml:space="preserve">Disponible </t>
  </si>
  <si>
    <t>Créditos vigentes sector financiero</t>
  </si>
  <si>
    <t>Créditos vigentes sector no financiero (*)</t>
  </si>
  <si>
    <t>Créditos diversos (nota c.5.4)</t>
  </si>
  <si>
    <t>Créditos vencidos</t>
  </si>
  <si>
    <t>Otras (nota c7)</t>
  </si>
  <si>
    <t>Contingencias (**)</t>
  </si>
  <si>
    <t>Quitas y bonificaciones</t>
  </si>
  <si>
    <t>AÑO 2021</t>
  </si>
  <si>
    <t>Créditos diversos (nota c 5.4)</t>
  </si>
  <si>
    <t>Bienes adquiridos en recuperación de créditos</t>
  </si>
  <si>
    <t>Inversiones en títulos valores de renta fija emitidos por el sector privado</t>
  </si>
  <si>
    <t>Inversiones en títulos valores de renta variable emitidos por el sector privado (*)</t>
  </si>
  <si>
    <t xml:space="preserve">Inversiones Especiales </t>
  </si>
  <si>
    <t>Ganancia por Valuación en Suspenso</t>
  </si>
  <si>
    <t>Renta sobre títulos de renta fija en sociedades privadas</t>
  </si>
  <si>
    <t>TASA DE DEPRECIACIÓN EN % ANUAL</t>
  </si>
  <si>
    <t>VALOR DE COSTO REVALUADO</t>
  </si>
  <si>
    <t>DEPRECIACIÓN ACUMULADA</t>
  </si>
  <si>
    <t>VALOR CONTABLE NETO DE DEPRECIACIÓN</t>
  </si>
  <si>
    <t>PROPIOS</t>
  </si>
  <si>
    <t>Inmuebles - terrenos</t>
  </si>
  <si>
    <t>Inmuebles - edificio</t>
  </si>
  <si>
    <t>Muebles, y útiles</t>
  </si>
  <si>
    <t>Equipos de computación</t>
  </si>
  <si>
    <t>25,00 y 50,00</t>
  </si>
  <si>
    <t>Cajas de seguridad y tesoro</t>
  </si>
  <si>
    <t>Material de transporte</t>
  </si>
  <si>
    <t>5,00 y 20,00</t>
  </si>
  <si>
    <t>Saldo inicial neto</t>
  </si>
  <si>
    <t>Aumentos</t>
  </si>
  <si>
    <t>Bajas</t>
  </si>
  <si>
    <t>Amortizaciones</t>
  </si>
  <si>
    <t>Saldo final neto</t>
  </si>
  <si>
    <t>Bienes intangibles – Sistemas</t>
  </si>
  <si>
    <t>Mejoras e instalaciones en inmuebles arrendados</t>
  </si>
  <si>
    <t xml:space="preserve">                                      - </t>
  </si>
  <si>
    <t>Material de escritorio y otros</t>
  </si>
  <si>
    <t xml:space="preserve">                       - </t>
  </si>
  <si>
    <t>Moneda</t>
  </si>
  <si>
    <t>Monto emitido y colocado</t>
  </si>
  <si>
    <t>Fecha de emisión</t>
  </si>
  <si>
    <t>Fecha de vencimiento</t>
  </si>
  <si>
    <t>Tasa promedio</t>
  </si>
  <si>
    <t>Saldo adeudado al 31.12.2022</t>
  </si>
  <si>
    <t>Saldo adeudado al 31.12.2021</t>
  </si>
  <si>
    <t>(***)</t>
  </si>
  <si>
    <t>US$</t>
  </si>
  <si>
    <t>Subtotales</t>
  </si>
  <si>
    <t>Bonos subordinados emitidos en el programa de emisión global</t>
  </si>
  <si>
    <t>Serie</t>
  </si>
  <si>
    <t>Monto emitido y colocado (**)</t>
  </si>
  <si>
    <t>Tasa</t>
  </si>
  <si>
    <t xml:space="preserve">                             -   </t>
  </si>
  <si>
    <t xml:space="preserve"> US$ 1 S1 </t>
  </si>
  <si>
    <t xml:space="preserve"> US$ 1 S2 </t>
  </si>
  <si>
    <t xml:space="preserve"> US$ 2 S1 </t>
  </si>
  <si>
    <t xml:space="preserve"> US$ 2 S2 </t>
  </si>
  <si>
    <t xml:space="preserve"> US$ 2 S3 </t>
  </si>
  <si>
    <t xml:space="preserve"> US$ 2 S4 </t>
  </si>
  <si>
    <t xml:space="preserve"> US$ 2 S5 </t>
  </si>
  <si>
    <t xml:space="preserve"> US$ 2 S6 </t>
  </si>
  <si>
    <t xml:space="preserve"> US$ 2 S7 </t>
  </si>
  <si>
    <t xml:space="preserve"> US$ 2 S8 </t>
  </si>
  <si>
    <t xml:space="preserve"> US$ 2 S9 </t>
  </si>
  <si>
    <t xml:space="preserve"> USD2 S10 </t>
  </si>
  <si>
    <t xml:space="preserve"> USD2 S11 </t>
  </si>
  <si>
    <t>FG1S1</t>
  </si>
  <si>
    <t>FG1S2</t>
  </si>
  <si>
    <t>Total general de bonos</t>
  </si>
  <si>
    <t>Plazos que restan para su vencimiento</t>
  </si>
  <si>
    <t>Hasta 30 días</t>
  </si>
  <si>
    <t>De 31 hasta 180 días</t>
  </si>
  <si>
    <t>De 181 hasta 1 año</t>
  </si>
  <si>
    <t>Más de 1 año y hasta 3 años</t>
  </si>
  <si>
    <t>Más de 3 años</t>
  </si>
  <si>
    <t>Créditos vigentes sector no financiero</t>
  </si>
  <si>
    <t>Total créditos vigentes</t>
  </si>
  <si>
    <t>Obligaciones sector financiero</t>
  </si>
  <si>
    <t>Obligaciones sector no financiero</t>
  </si>
  <si>
    <t>Total de obligaciones</t>
  </si>
  <si>
    <t>Conceptos</t>
  </si>
  <si>
    <t xml:space="preserve"> Depósitos</t>
  </si>
  <si>
    <t xml:space="preserve"> Operaciones a liquidar</t>
  </si>
  <si>
    <t xml:space="preserve"> Préstamos de entidades financieras AFD (*)</t>
  </si>
  <si>
    <t xml:space="preserve"> Préstamos de entidades financieras del exterior </t>
  </si>
  <si>
    <t xml:space="preserve"> Operaciones Pendientes de Compensación</t>
  </si>
  <si>
    <t xml:space="preserve"> Obligaciones o debentures y bonos emitidos en circulación (**) </t>
  </si>
  <si>
    <t xml:space="preserve"> Acreedores por cargos financieros devengados</t>
  </si>
  <si>
    <t>Total sector financiero</t>
  </si>
  <si>
    <t>Depósitos - Sector privado</t>
  </si>
  <si>
    <t>Cuentas corrientes</t>
  </si>
  <si>
    <t>Depósitos a la vista</t>
  </si>
  <si>
    <t>Acreedores por documentos para compensar</t>
  </si>
  <si>
    <t>Depósitos a la vista - Documentos pendientes de compensar</t>
  </si>
  <si>
    <t>Cheques certificados</t>
  </si>
  <si>
    <t>Depósitos a plazo fijo</t>
  </si>
  <si>
    <t>Certificados de depósito de ahorro</t>
  </si>
  <si>
    <t>Depósitos afectados en garantía</t>
  </si>
  <si>
    <t>Depósitos a la vista - Combinadas con cuentas corrientes.</t>
  </si>
  <si>
    <t>Depósitos a la vista combinadas con cuentas corrientes.</t>
  </si>
  <si>
    <t>Agencias Descentralizadas</t>
  </si>
  <si>
    <t xml:space="preserve">Depósitos a la vista </t>
  </si>
  <si>
    <t>Otras obligaciones por intermediación financiera</t>
  </si>
  <si>
    <t>Obligaciones o debentures y bonos emitidos en circulación (Nota c.10)</t>
  </si>
  <si>
    <t>Acreedores por cargos financieros devengados</t>
  </si>
  <si>
    <t>Total sector no financiero</t>
  </si>
  <si>
    <t>31 de diciembre de 2022</t>
  </si>
  <si>
    <t>Moneda Nacional</t>
  </si>
  <si>
    <t>Moneda Extranjera</t>
  </si>
  <si>
    <t>Ahorro a la vista</t>
  </si>
  <si>
    <t>Certificados de depósitos de ahorro</t>
  </si>
  <si>
    <t>31 de diciembre de 2021</t>
  </si>
  <si>
    <t>Número de clientes</t>
  </si>
  <si>
    <t>Monto y porcentaje de cartera de préstamos SF</t>
  </si>
  <si>
    <t>Monto y porcentaje de cartera de préstamos SNF</t>
  </si>
  <si>
    <t>Vigente (*)</t>
  </si>
  <si>
    <t>Vencida (*)</t>
  </si>
  <si>
    <t>10 Mayores Deudores</t>
  </si>
  <si>
    <t>50 Mayores Deudores subsiguientes</t>
  </si>
  <si>
    <t>100 Mayores Deudores subsiguientes</t>
  </si>
  <si>
    <t>Otros deudores subsiguientes</t>
  </si>
  <si>
    <t>Total de la cartera de préstamos</t>
  </si>
  <si>
    <t xml:space="preserve">Total cartera de crédito </t>
  </si>
  <si>
    <t xml:space="preserve">    Monto y porcentaje de cartera de depósitos</t>
  </si>
  <si>
    <t>Sector Financiero</t>
  </si>
  <si>
    <t>Sector Privado</t>
  </si>
  <si>
    <t>10 Mayores depositantes</t>
  </si>
  <si>
    <t>50 Mayores depositantes subsiguientes</t>
  </si>
  <si>
    <t>100 Mayores depositantes subsiguientes</t>
  </si>
  <si>
    <t>Otros depositantes subsiguientes</t>
  </si>
  <si>
    <t>Total de la cartera de depósitos</t>
  </si>
  <si>
    <t>Créditos Sector Financiero (*)</t>
  </si>
  <si>
    <t>Créditos Sector No Financiero (*)</t>
  </si>
  <si>
    <t xml:space="preserve">Depósitos Sector </t>
  </si>
  <si>
    <t>Depósitos Sector No Financiero (**)</t>
  </si>
  <si>
    <t>Depósitos Sector Público (**)</t>
  </si>
  <si>
    <t>Financiero (**)</t>
  </si>
  <si>
    <t>Residentes en el país</t>
  </si>
  <si>
    <t>No residentes en el país</t>
  </si>
  <si>
    <t>En moneda nacional</t>
  </si>
  <si>
    <t>En moneda extranjera</t>
  </si>
  <si>
    <t>Sector económico</t>
  </si>
  <si>
    <t>Riesgo (*)</t>
  </si>
  <si>
    <t>Agrícola</t>
  </si>
  <si>
    <t>Ganadería</t>
  </si>
  <si>
    <t>Industria</t>
  </si>
  <si>
    <t>Comercio al por mayor</t>
  </si>
  <si>
    <t>Comercio al por menor</t>
  </si>
  <si>
    <t>Servicios</t>
  </si>
  <si>
    <t>Familias</t>
  </si>
  <si>
    <t>Encaje Legal -guaraníes</t>
  </si>
  <si>
    <t>Encaje Legal - Moneda Extranjera</t>
  </si>
  <si>
    <t>Encaje especial - Resolución Nº 1/131 (*)</t>
  </si>
  <si>
    <t>Depósitos en dólares americanos</t>
  </si>
  <si>
    <t>Encaje legal adicional - Rescate anticipado M/E</t>
  </si>
  <si>
    <t>Depósitos por operaciones monetarias</t>
  </si>
  <si>
    <t>Vista</t>
  </si>
  <si>
    <t>De 2 días a 360 días</t>
  </si>
  <si>
    <t>De 361 días Hasta 540 días</t>
  </si>
  <si>
    <t>Más de 540 días</t>
  </si>
  <si>
    <t>Cuenta adelanto</t>
  </si>
  <si>
    <t>Cuenta corriente</t>
  </si>
  <si>
    <t>Depósitos de ahorro</t>
  </si>
  <si>
    <t>Depósitos de ahorro a plazo (*)</t>
  </si>
  <si>
    <t>CDA</t>
  </si>
  <si>
    <t>Títulos de inversión</t>
  </si>
  <si>
    <t>Certificados bursátiles</t>
  </si>
  <si>
    <t>Más de 360 días hasta 540 días</t>
  </si>
  <si>
    <t>Más de 540 días hasta 1.080 días</t>
  </si>
  <si>
    <t>Más de 1.080 días</t>
  </si>
  <si>
    <t>Cuenta Corriente</t>
  </si>
  <si>
    <t>Depósito de Ahorro</t>
  </si>
  <si>
    <t xml:space="preserve">Depósitos de Ahorro a Plazo </t>
  </si>
  <si>
    <t>Certificado de depósito de ahorro</t>
  </si>
  <si>
    <t>Título de inversión</t>
  </si>
  <si>
    <t>Tasa de Encaje sobre los depósitos en la Vista y depósitos de 2 días hasta 360 días de plazo.</t>
  </si>
  <si>
    <t>Encaje legal</t>
  </si>
  <si>
    <t>Ventas a futuro de valores comprados</t>
  </si>
  <si>
    <t>Sector financiero:</t>
  </si>
  <si>
    <t>Deudores por operaciones de venta a futuro de valores comprados</t>
  </si>
  <si>
    <t xml:space="preserve">                               -   </t>
  </si>
  <si>
    <t>Acreedores por operaciones de venta a futuro de valores comprados</t>
  </si>
  <si>
    <t>Ventas a futuro de moneda extranjera</t>
  </si>
  <si>
    <t>Deudores por operaciones de venta a futuro de moneda extranjera </t>
  </si>
  <si>
    <t>Sector no financiero:</t>
  </si>
  <si>
    <t>Compras a futuro de moneda extranjera</t>
  </si>
  <si>
    <t>Acreedores por operaciones de compra a futuro de moneda extranjera</t>
  </si>
  <si>
    <t>Total de operaciones a liquidar - Activo</t>
  </si>
  <si>
    <t>Total de operaciones a liquidar - Pasivo</t>
  </si>
  <si>
    <t>Cheques de gerencia</t>
  </si>
  <si>
    <t>Cartas de crédito prepagadas</t>
  </si>
  <si>
    <t xml:space="preserve">                                 - </t>
  </si>
  <si>
    <t>Ganancias a realizar por venta de cartera</t>
  </si>
  <si>
    <t>Acreedores x Cesión de Créditos</t>
  </si>
  <si>
    <t>Comisiones percibidas a transferir a FOGAPY</t>
  </si>
  <si>
    <t>Otros</t>
  </si>
  <si>
    <t>Movimientos de la inversión (nota b.4)</t>
  </si>
  <si>
    <t>USD</t>
  </si>
  <si>
    <t>Valor residual al cierre</t>
  </si>
  <si>
    <t>Depósito en garantía según acuerdo de octubre de 2012</t>
  </si>
  <si>
    <t>Pago de junio de 2013</t>
  </si>
  <si>
    <t>Activación de gastos inherentes a la adquisición</t>
  </si>
  <si>
    <t>Capitalización de noviembre de 2013</t>
  </si>
  <si>
    <t> -</t>
  </si>
  <si>
    <t>- </t>
  </si>
  <si>
    <t>Subtotal al 31 de diciembre de 2013</t>
  </si>
  <si>
    <t xml:space="preserve"> - </t>
  </si>
  <si>
    <t xml:space="preserve"> 146.786.621.967 </t>
  </si>
  <si>
    <t>Capitalización adicional de septiembre 2014</t>
  </si>
  <si>
    <t>Subtotal al 31 de diciembre de 2014</t>
  </si>
  <si>
    <t>Capitalización adicional de diciembre 2015</t>
  </si>
  <si>
    <t>Subtotal al 31 de diciembre de 2015</t>
  </si>
  <si>
    <t>Capitalización adicional de agosto 2016</t>
  </si>
  <si>
    <t>Capitalización adicional de noviembre 2016</t>
  </si>
  <si>
    <t>Subtotal al 31 de diciembre de 2016</t>
  </si>
  <si>
    <t>Constitucion de previsiones 2017</t>
  </si>
  <si>
    <t>Subtotal al 31 de diciembre de 2017</t>
  </si>
  <si>
    <t>Capitalizacion adicional de febrero 2018</t>
  </si>
  <si>
    <t>Subtotal al 31 de marzo de 2018</t>
  </si>
  <si>
    <t>Capitalizacion adicional de junio 2018</t>
  </si>
  <si>
    <t>Subtotal al 30 de junio de 2018</t>
  </si>
  <si>
    <t>Capitalizacion adicional de agosto 2018</t>
  </si>
  <si>
    <t>Subtotal al 30 de septiembre de 2018</t>
  </si>
  <si>
    <t>Capitalizacion adicional de enero 2019</t>
  </si>
  <si>
    <t>Subtotal al 31 de diciembre de 2019</t>
  </si>
  <si>
    <t>Desafectacion  de previsiones 2020</t>
  </si>
  <si>
    <t>Subtotal al 31 de diciembre  de 2021</t>
  </si>
  <si>
    <t>Capitalización adicional abril 2022</t>
  </si>
  <si>
    <t>Capitalización adicional noviembre  2022</t>
  </si>
  <si>
    <t xml:space="preserve">Subtotal al 31 de diciembre  de 2022 </t>
  </si>
  <si>
    <t>Saldos de contingencia</t>
  </si>
  <si>
    <t>Créditos a acordados en cuentas corrientes</t>
  </si>
  <si>
    <t>Créditos a utilizar mediante uso de tarjetas</t>
  </si>
  <si>
    <t>Deudores por garantías otorgadas</t>
  </si>
  <si>
    <t>Créditos documentarios a negociar</t>
  </si>
  <si>
    <t xml:space="preserve">31 de diciembre de </t>
  </si>
  <si>
    <t>Ganancias por valuación de activos y pasivos financieros en moneda extranjera</t>
  </si>
  <si>
    <t>Perdidas por valuación de pasivos y activos en moneda extranjera.</t>
  </si>
  <si>
    <t>Diferencia de cambio neta sobre activos y pasivos en moneda extranjera (a)</t>
  </si>
  <si>
    <t>Diferencia de cambio neta sobre otros activos y pasivos en moneda extranjera (b)</t>
  </si>
  <si>
    <t>Diferencia de cambio neta sobre el total de activos y pasivos en moneda extranjera</t>
  </si>
  <si>
    <t>Impuesto al Valor Agregado</t>
  </si>
  <si>
    <t>Impuesto tasa y contribuciones diversos</t>
  </si>
  <si>
    <t>Donaciones</t>
  </si>
  <si>
    <t>Pérdidas por operaciones de cambio y arbitraje (*)</t>
  </si>
  <si>
    <t>Total Otras pérdidas operativas</t>
  </si>
  <si>
    <t xml:space="preserve">Tipo de Fideicomiso </t>
  </si>
  <si>
    <t>Total de activos</t>
  </si>
  <si>
    <t>31.12.2022</t>
  </si>
  <si>
    <t>31.12.2021</t>
  </si>
  <si>
    <t>Administración</t>
  </si>
  <si>
    <t>Administración y Garantía</t>
  </si>
  <si>
    <t>Administración y Testamentario</t>
  </si>
  <si>
    <t>Fuente de Pago</t>
  </si>
  <si>
    <t xml:space="preserve">                -   </t>
  </si>
  <si>
    <t>Garantía</t>
  </si>
  <si>
    <t xml:space="preserve">Garantía, Administración y Fuente de Pago </t>
  </si>
  <si>
    <t xml:space="preserve">Garantía y Pago </t>
  </si>
  <si>
    <t xml:space="preserve">  Total </t>
  </si>
  <si>
    <t>Créditos vigentes por intermediación financiera-sector financiero</t>
  </si>
  <si>
    <t>Productos financieros documentados</t>
  </si>
  <si>
    <t>(Productos financieros documentados a devengar)</t>
  </si>
  <si>
    <t>Créditos vigentes por intermediación financiera-sector no financiero</t>
  </si>
  <si>
    <t>Prestamos</t>
  </si>
  <si>
    <t>(Previsiones)</t>
  </si>
  <si>
    <t>Créditos Diversos</t>
  </si>
  <si>
    <t>Deudores por venta de bienes a plazo</t>
  </si>
  <si>
    <t>(Ganancias a realizar)</t>
  </si>
  <si>
    <t>Inversiones en Títulos Val. Emitidos</t>
  </si>
  <si>
    <t>Renta  s/Títulos de Renta fija de sociedades</t>
  </si>
  <si>
    <t>Total del activo</t>
  </si>
  <si>
    <t xml:space="preserve">PASIVO    </t>
  </si>
  <si>
    <t>Obligaciones por intermediación financiera-sector financiero</t>
  </si>
  <si>
    <t>Depósitos</t>
  </si>
  <si>
    <t xml:space="preserve">Cargos financieros documentados </t>
  </si>
  <si>
    <t>(Cargos financieros documentados a pagar)</t>
  </si>
  <si>
    <t>Sub totales</t>
  </si>
  <si>
    <t xml:space="preserve">Obligaciones por intermediación financiera-sector no financiero </t>
  </si>
  <si>
    <t>(Cargos financieros no documentados a pagar)</t>
  </si>
  <si>
    <t>Obligaciones Diversas</t>
  </si>
  <si>
    <t>Total del pasivo</t>
  </si>
  <si>
    <t>CUENTAS</t>
  </si>
  <si>
    <t>CUENTAS DE CONTINGENCIAS</t>
  </si>
  <si>
    <t>Créditos acordados en cuentas corrientes</t>
  </si>
  <si>
    <t>Préstamos a utilizar mediante tarjetas de crédito</t>
  </si>
  <si>
    <t xml:space="preserve">  Garantías</t>
  </si>
  <si>
    <t xml:space="preserve">   Cash Collateral-Valor Computable</t>
  </si>
  <si>
    <t xml:space="preserve">   Hipotecas- Valor computable</t>
  </si>
  <si>
    <t xml:space="preserve">   Hipotecas- Valor no computable</t>
  </si>
  <si>
    <t xml:space="preserve">   Prendas - Valor Computable</t>
  </si>
  <si>
    <t xml:space="preserve">   Garantías en Fideicomiso- Valor computable</t>
  </si>
  <si>
    <t xml:space="preserve">   Garantías en Fideicomiso- Valor no computable</t>
  </si>
  <si>
    <t xml:space="preserve">   Otras garantías en el país- Valor computable</t>
  </si>
  <si>
    <t xml:space="preserve">   Otras garantías en el país- Valor no computable</t>
  </si>
  <si>
    <t>Garantías de firma</t>
  </si>
  <si>
    <t>Valores en custodia</t>
  </si>
  <si>
    <t>Ganancias por créditos vigentes</t>
  </si>
  <si>
    <t>Primas devengadas por operaciones de reporto</t>
  </si>
  <si>
    <t>Tarjetas de Crédito</t>
  </si>
  <si>
    <t>Giros, transferencias órdenes de pago</t>
  </si>
  <si>
    <t>Otras comisiones</t>
  </si>
  <si>
    <t>INGRESOS EXTRAORDINARIOS</t>
  </si>
  <si>
    <t>Dividendos</t>
  </si>
  <si>
    <t>Venta de cartera</t>
  </si>
  <si>
    <t>Cargos por depósitos</t>
  </si>
  <si>
    <t xml:space="preserve">Pólizas de seguros </t>
  </si>
  <si>
    <t>Comisiones por cobros de servicios</t>
  </si>
  <si>
    <t xml:space="preserve"> Garantías recibidas</t>
  </si>
  <si>
    <t xml:space="preserve">   Garantías reales computables en el exterior</t>
  </si>
  <si>
    <t xml:space="preserve">   Otras garantías Reales En El Exterior</t>
  </si>
  <si>
    <t xml:space="preserve">   Otras garantías reales en el país</t>
  </si>
  <si>
    <t xml:space="preserve">   Otras garantías computables en el exterior</t>
  </si>
  <si>
    <t xml:space="preserve">   Otras garantías computables en el país</t>
  </si>
  <si>
    <t xml:space="preserve">   Prendas valor no computable</t>
  </si>
  <si>
    <t xml:space="preserve">   Warrants sobre granos y cereales - valor computable</t>
  </si>
  <si>
    <t xml:space="preserve">   Warrants valor no computable</t>
  </si>
  <si>
    <t xml:space="preserve">   Garantías en fideicomisos valor computable</t>
  </si>
  <si>
    <t xml:space="preserve">   Garantías en fideicomiso valor no computable</t>
  </si>
  <si>
    <t xml:space="preserve">   Otras garantías en el país valor computable</t>
  </si>
  <si>
    <t xml:space="preserve">   Otras garantías en el país valor no computable</t>
  </si>
  <si>
    <t xml:space="preserve">   Otras garantías en el exterior - valor computable</t>
  </si>
  <si>
    <t xml:space="preserve">   Garantías Emitidas Por El Fogapy - Valor Computable</t>
  </si>
  <si>
    <t xml:space="preserve">   Garantías de firma</t>
  </si>
  <si>
    <t>Administración de Valores y depósitos</t>
  </si>
  <si>
    <t>Negocios en el exterior y cobranzas</t>
  </si>
  <si>
    <t xml:space="preserve">   Cobranzas de importación</t>
  </si>
  <si>
    <t>Otras cuentas de orden</t>
  </si>
  <si>
    <t xml:space="preserve">   Otras cuentas de orden – Diversas</t>
  </si>
  <si>
    <t xml:space="preserve">   Pólizas de seguros contratadas</t>
  </si>
  <si>
    <t>Créditos en Gestión Judicial -Garantizados por Fogapy</t>
  </si>
  <si>
    <t xml:space="preserve">   Deudores Incobrables</t>
  </si>
  <si>
    <r>
      <t xml:space="preserve">   Posición de cambios </t>
    </r>
    <r>
      <rPr>
        <b/>
        <sz val="8"/>
        <color indexed="8"/>
        <rFont val="Times New Roman"/>
        <family val="1"/>
      </rPr>
      <t>(Ver nota c.1)</t>
    </r>
  </si>
  <si>
    <t xml:space="preserve">   Contratos Forward</t>
  </si>
  <si>
    <t xml:space="preserve">   Venta y cesión de cartera</t>
  </si>
  <si>
    <t>TOTAL CUENTAS DE ORDEN</t>
  </si>
  <si>
    <r>
      <t xml:space="preserve">Miles de </t>
    </r>
    <r>
      <rPr>
        <b/>
        <sz val="8"/>
        <rFont val="Times New Roman"/>
        <family val="1"/>
      </rPr>
      <t>₲</t>
    </r>
  </si>
  <si>
    <t>Activo corriente</t>
  </si>
  <si>
    <t>Disponible</t>
  </si>
  <si>
    <t>Valores públicos</t>
  </si>
  <si>
    <t>Créditos vigentes</t>
  </si>
  <si>
    <t>Créditos diversos</t>
  </si>
  <si>
    <t>Activos diferidos</t>
  </si>
  <si>
    <t>Activo no corriente</t>
  </si>
  <si>
    <t>Bienes de uso</t>
  </si>
  <si>
    <t>Cargos diferidos</t>
  </si>
  <si>
    <t>Pasivo Corriente</t>
  </si>
  <si>
    <t>Deudas financieras</t>
  </si>
  <si>
    <t>Obligaciones diversas</t>
  </si>
  <si>
    <t>Provisiones</t>
  </si>
  <si>
    <t xml:space="preserve">Utilidades diferidas </t>
  </si>
  <si>
    <t>PARTICIPACIÓN MINORITARIA</t>
  </si>
  <si>
    <t>TOTAL PASIVO Y PATRIMONIO NETO</t>
  </si>
  <si>
    <t>Miles de ₲</t>
  </si>
  <si>
    <t>Ingresos</t>
  </si>
  <si>
    <t>Egresos</t>
  </si>
  <si>
    <t>Utilidad bruta</t>
  </si>
  <si>
    <t>Ganancias operativas</t>
  </si>
  <si>
    <t>Pérdidas operativas</t>
  </si>
  <si>
    <t>Utilidad operativa</t>
  </si>
  <si>
    <t>Resultados extraordinarios</t>
  </si>
  <si>
    <t>Resultado del ejercicio antes de la participación minoritaria</t>
  </si>
  <si>
    <t>Interés minoritario</t>
  </si>
  <si>
    <t>Resultado del ejercicio neto de participación minoritaria</t>
  </si>
  <si>
    <t>Resultado por acción neto de participación minoritaria</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</si>
</sst>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00_);_(* \(#,##0.00\);_(* \-??_);_(@_)"/>
    <numFmt numFmtId="165" formatCode="_ * #,##0_ ;_ * \-#,##0_ ;_ * \-??_ ;_ @_ "/>
    <numFmt numFmtId="166" formatCode="#,##0\ _€;\-#,##0\ _€"/>
    <numFmt numFmtId="167" formatCode="#,##0;\(#,##0\)"/>
    <numFmt numFmtId="168" formatCode="_(* #,##0_);_(* \(#,##0\);_(* \-??_);_(@_)"/>
    <numFmt numFmtId="169" formatCode="_(* #,##0_);_(* \(#,##0\);_(* \-_);_(@_)"/>
    <numFmt numFmtId="170" formatCode="mm/yy"/>
    <numFmt numFmtId="171" formatCode="_(* #,##0.00_);_(* \(#,##0.00\);_(* \-_);_(@_)"/>
    <numFmt numFmtId="172" formatCode="#,##0\ _€;[Red]\-#,##0\ _€"/>
  </numFmts>
  <fonts count="76">
    <font>
      <sz val="10"/>
      <name val="Arial"/>
      <family val="2"/>
    </font>
    <font>
      <sz val="12"/>
      <name val="Arial"/>
      <family val="2"/>
    </font>
    <font>
      <sz val="8"/>
      <color indexed="8"/>
      <name val="Arial"/>
      <family val="2"/>
    </font>
    <font>
      <sz val="7"/>
      <color indexed="8"/>
      <name val="Arial"/>
      <family val="2"/>
    </font>
    <font>
      <sz val="8"/>
      <name val="Arial"/>
      <family val="2"/>
    </font>
    <font>
      <b/>
      <sz val="10"/>
      <name val="Arial"/>
      <family val="2"/>
    </font>
    <font>
      <b/>
      <sz val="8"/>
      <name val="Arial"/>
      <family val="2"/>
    </font>
    <font>
      <sz val="8"/>
      <color indexed="9"/>
      <name val="Arial"/>
      <family val="2"/>
    </font>
    <font>
      <sz val="10"/>
      <name val="Times New Roman"/>
      <family val="1"/>
    </font>
    <font>
      <b/>
      <sz val="10"/>
      <name val="Times New Roman"/>
      <family val="1"/>
    </font>
    <font>
      <sz val="9"/>
      <name val="Times New Roman"/>
      <family val="1"/>
    </font>
    <font>
      <b/>
      <sz val="9"/>
      <name val="Times New Roman"/>
      <family val="1"/>
    </font>
    <font>
      <sz val="9"/>
      <name val="Arial"/>
      <family val="2"/>
    </font>
    <font>
      <sz val="8"/>
      <name val="Times New Roman"/>
      <family val="1"/>
    </font>
    <font>
      <sz val="8"/>
      <color indexed="8"/>
      <name val="Calibri"/>
      <family val="2"/>
    </font>
    <font>
      <b/>
      <sz val="8"/>
      <name val="Times New Roman"/>
      <family val="1"/>
    </font>
    <font>
      <b/>
      <u val="single"/>
      <sz val="8"/>
      <name val="Times New Roman"/>
      <family val="1"/>
    </font>
    <font>
      <sz val="8"/>
      <color indexed="8"/>
      <name val="Times New Roman"/>
      <family val="1"/>
    </font>
    <font>
      <sz val="10"/>
      <color indexed="9"/>
      <name val="Arial"/>
      <family val="2"/>
    </font>
    <font>
      <b/>
      <sz val="8"/>
      <color indexed="8"/>
      <name val="Arial"/>
      <family val="2"/>
    </font>
    <font>
      <sz val="11"/>
      <name val="Times New Roman"/>
      <family val="1"/>
    </font>
    <font>
      <sz val="11"/>
      <name val="Arial"/>
      <family val="2"/>
    </font>
    <font>
      <b/>
      <sz val="11"/>
      <name val="Times New Roman"/>
      <family val="1"/>
    </font>
    <font>
      <b/>
      <sz val="8"/>
      <color indexed="8"/>
      <name val="Times New Roman"/>
      <family val="1"/>
    </font>
    <font>
      <sz val="9"/>
      <color indexed="8"/>
      <name val="Times New Roman"/>
      <family val="1"/>
    </font>
    <font>
      <b/>
      <sz val="9"/>
      <color indexed="8"/>
      <name val="Times New Roman"/>
      <family val="1"/>
    </font>
    <font>
      <b/>
      <sz val="8"/>
      <color indexed="63"/>
      <name val="Times New Roman"/>
      <family val="1"/>
    </font>
    <font>
      <b/>
      <sz val="7.5"/>
      <color indexed="8"/>
      <name val="Times New Roman"/>
      <family val="1"/>
    </font>
    <font>
      <sz val="7.5"/>
      <color indexed="8"/>
      <name val="Times New Roman"/>
      <family val="1"/>
    </font>
    <font>
      <sz val="7"/>
      <color indexed="8"/>
      <name val="Times New Roman"/>
      <family val="1"/>
    </font>
    <font>
      <b/>
      <sz val="7"/>
      <color indexed="8"/>
      <name val="Times New Roman"/>
      <family val="1"/>
    </font>
    <font>
      <b/>
      <sz val="7.5"/>
      <name val="Times New Roman"/>
      <family val="1"/>
    </font>
    <font>
      <sz val="7.5"/>
      <name val="Times New Roman"/>
      <family val="1"/>
    </font>
    <font>
      <sz val="7"/>
      <name val="Times New Roman"/>
      <family val="1"/>
    </font>
    <font>
      <b/>
      <sz val="7"/>
      <name val="Times New Roman"/>
      <family val="1"/>
    </font>
    <font>
      <b/>
      <sz val="6"/>
      <name val="Times New Roman"/>
      <family val="1"/>
    </font>
    <font>
      <sz val="6"/>
      <name val="Times New Roman"/>
      <family val="1"/>
    </font>
    <font>
      <b/>
      <sz val="6"/>
      <color indexed="8"/>
      <name val="Times New Roman"/>
      <family val="1"/>
    </font>
    <font>
      <sz val="8"/>
      <color indexed="10"/>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1"/>
      <color indexed="8"/>
      <name val="Calibri"/>
      <family val="2"/>
    </font>
    <font>
      <i/>
      <u val="single"/>
      <sz val="11"/>
      <color indexed="8"/>
      <name val="Calibri"/>
      <family val="2"/>
    </font>
    <font>
      <b/>
      <i/>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10"/>
        <bgColor indexed="64"/>
      </patternFill>
    </fill>
    <fill>
      <patternFill patternType="solid">
        <fgColor indexed="51"/>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style="double">
        <color indexed="8"/>
      </bottom>
    </border>
    <border>
      <left>
        <color indexed="63"/>
      </left>
      <right>
        <color indexed="63"/>
      </right>
      <top>
        <color indexed="63"/>
      </top>
      <bottom style="medium">
        <color indexed="8"/>
      </bottom>
    </border>
    <border>
      <left>
        <color indexed="63"/>
      </left>
      <right>
        <color indexed="63"/>
      </right>
      <top>
        <color indexed="63"/>
      </top>
      <bottom style="double">
        <color indexed="8"/>
      </bottom>
    </border>
    <border>
      <left style="thin">
        <color indexed="8"/>
      </left>
      <right style="thin">
        <color indexed="8"/>
      </right>
      <top style="medium">
        <color indexed="8"/>
      </top>
      <bottom style="double">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medium">
        <color indexed="8"/>
      </left>
      <right style="medium">
        <color indexed="8"/>
      </right>
      <top style="medium">
        <color indexed="8"/>
      </top>
      <bottom>
        <color indexed="63"/>
      </bottom>
    </border>
    <border>
      <left>
        <color indexed="63"/>
      </left>
      <right style="medium">
        <color indexed="8"/>
      </right>
      <top style="medium">
        <color indexed="8"/>
      </top>
      <bottom>
        <color indexed="63"/>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color indexed="63"/>
      </top>
      <bottom>
        <color indexed="63"/>
      </bottom>
    </border>
    <border>
      <left>
        <color indexed="63"/>
      </left>
      <right style="medium">
        <color indexed="8"/>
      </right>
      <top>
        <color indexed="63"/>
      </top>
      <bottom>
        <color indexed="63"/>
      </bottom>
    </border>
    <border>
      <left>
        <color indexed="63"/>
      </left>
      <right style="medium">
        <color indexed="8"/>
      </right>
      <top style="medium">
        <color indexed="8"/>
      </top>
      <bottom style="medium">
        <color indexed="8"/>
      </bottom>
    </border>
    <border>
      <left style="medium">
        <color indexed="8"/>
      </left>
      <right>
        <color indexed="63"/>
      </right>
      <top>
        <color indexed="63"/>
      </top>
      <bottom style="medium">
        <color indexed="8"/>
      </bottom>
    </border>
    <border>
      <left style="medium">
        <color indexed="8"/>
      </left>
      <right>
        <color indexed="63"/>
      </right>
      <top>
        <color indexed="63"/>
      </top>
      <bottom>
        <color indexed="63"/>
      </bottom>
    </border>
    <border>
      <left style="medium">
        <color indexed="8"/>
      </left>
      <right>
        <color indexed="63"/>
      </right>
      <top style="medium">
        <color indexed="8"/>
      </top>
      <bottom style="medium">
        <color indexed="8"/>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60" fillId="20" borderId="0" applyNumberFormat="0" applyBorder="0" applyAlignment="0" applyProtection="0"/>
    <xf numFmtId="0" fontId="61" fillId="21" borderId="1" applyNumberFormat="0" applyAlignment="0" applyProtection="0"/>
    <xf numFmtId="0" fontId="62" fillId="22" borderId="2" applyNumberFormat="0" applyAlignment="0" applyProtection="0"/>
    <xf numFmtId="0" fontId="63" fillId="0" borderId="3" applyNumberFormat="0" applyFill="0" applyAlignment="0" applyProtection="0"/>
    <xf numFmtId="164" fontId="0" fillId="0" borderId="0" applyFill="0" applyBorder="0" applyAlignment="0" applyProtection="0"/>
    <xf numFmtId="164" fontId="0" fillId="0" borderId="0" applyFill="0" applyBorder="0" applyAlignment="0" applyProtection="0"/>
    <xf numFmtId="0" fontId="64" fillId="0" borderId="4" applyNumberFormat="0" applyFill="0" applyAlignment="0" applyProtection="0"/>
    <xf numFmtId="0" fontId="65" fillId="0" borderId="0" applyNumberFormat="0" applyFill="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67" fillId="29" borderId="1" applyNumberFormat="0" applyAlignment="0" applyProtection="0"/>
    <xf numFmtId="169" fontId="0" fillId="0" borderId="0" applyFill="0" applyBorder="0" applyAlignment="0" applyProtection="0"/>
    <xf numFmtId="0" fontId="68" fillId="30" borderId="0" applyNumberFormat="0" applyBorder="0" applyAlignment="0" applyProtection="0"/>
    <xf numFmtId="164"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9" fillId="31"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ill="0" applyBorder="0" applyAlignment="0" applyProtection="0"/>
    <xf numFmtId="9" fontId="0" fillId="0" borderId="0" applyFill="0" applyBorder="0" applyAlignment="0" applyProtection="0"/>
    <xf numFmtId="0" fontId="70" fillId="21" borderId="6"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7" applyNumberFormat="0" applyFill="0" applyAlignment="0" applyProtection="0"/>
    <xf numFmtId="0" fontId="65" fillId="0" borderId="8" applyNumberFormat="0" applyFill="0" applyAlignment="0" applyProtection="0"/>
    <xf numFmtId="0" fontId="75" fillId="0" borderId="9" applyNumberFormat="0" applyFill="0" applyAlignment="0" applyProtection="0"/>
  </cellStyleXfs>
  <cellXfs count="593">
    <xf numFmtId="0" fontId="0" fillId="0" borderId="0" xfId="0" applyAlignment="1">
      <alignment/>
    </xf>
    <xf numFmtId="3" fontId="0" fillId="0" borderId="0" xfId="0" applyNumberFormat="1" applyAlignment="1">
      <alignment/>
    </xf>
    <xf numFmtId="0" fontId="0" fillId="0" borderId="0" xfId="0" applyNumberFormat="1" applyAlignment="1">
      <alignment/>
    </xf>
    <xf numFmtId="3" fontId="2" fillId="0" borderId="0" xfId="0" applyNumberFormat="1" applyFont="1" applyBorder="1" applyAlignment="1" applyProtection="1">
      <alignment/>
      <protection/>
    </xf>
    <xf numFmtId="0" fontId="3" fillId="0" borderId="0" xfId="0" applyFont="1" applyBorder="1" applyAlignment="1" applyProtection="1">
      <alignment/>
      <protection/>
    </xf>
    <xf numFmtId="0" fontId="4" fillId="0" borderId="0" xfId="0" applyFont="1" applyFill="1" applyAlignment="1">
      <alignment/>
    </xf>
    <xf numFmtId="165" fontId="4" fillId="0" borderId="0" xfId="50" applyNumberFormat="1" applyFont="1" applyFill="1" applyBorder="1" applyAlignment="1" applyProtection="1">
      <alignment/>
      <protection/>
    </xf>
    <xf numFmtId="166" fontId="4" fillId="0" borderId="0" xfId="0" applyNumberFormat="1" applyFont="1" applyFill="1" applyAlignment="1">
      <alignment/>
    </xf>
    <xf numFmtId="0" fontId="4" fillId="0" borderId="0" xfId="0" applyFont="1" applyFill="1" applyAlignment="1" applyProtection="1">
      <alignment/>
      <protection/>
    </xf>
    <xf numFmtId="3" fontId="4" fillId="0" borderId="0" xfId="0" applyNumberFormat="1" applyFont="1" applyFill="1" applyAlignment="1">
      <alignment/>
    </xf>
    <xf numFmtId="0" fontId="0" fillId="0" borderId="0" xfId="0" applyFont="1" applyFill="1" applyAlignment="1">
      <alignment/>
    </xf>
    <xf numFmtId="165" fontId="0" fillId="0" borderId="0" xfId="50" applyNumberFormat="1" applyFont="1" applyFill="1" applyBorder="1" applyAlignment="1" applyProtection="1">
      <alignment/>
      <protection/>
    </xf>
    <xf numFmtId="166" fontId="0" fillId="0" borderId="0" xfId="0" applyNumberFormat="1" applyFont="1" applyFill="1" applyAlignment="1">
      <alignment/>
    </xf>
    <xf numFmtId="0" fontId="0" fillId="0" borderId="0" xfId="0" applyFont="1" applyFill="1" applyAlignment="1" applyProtection="1">
      <alignment/>
      <protection/>
    </xf>
    <xf numFmtId="0" fontId="4" fillId="0" borderId="0" xfId="0" applyFont="1" applyFill="1" applyBorder="1" applyAlignment="1">
      <alignment horizontal="center"/>
    </xf>
    <xf numFmtId="165" fontId="4" fillId="0" borderId="0" xfId="50" applyNumberFormat="1" applyFont="1" applyFill="1" applyBorder="1" applyAlignment="1" applyProtection="1">
      <alignment horizontal="center"/>
      <protection/>
    </xf>
    <xf numFmtId="0" fontId="4" fillId="0" borderId="0" xfId="0" applyFont="1" applyFill="1" applyBorder="1" applyAlignment="1" applyProtection="1">
      <alignment horizontal="center"/>
      <protection/>
    </xf>
    <xf numFmtId="166" fontId="6" fillId="0" borderId="0" xfId="0" applyNumberFormat="1" applyFont="1" applyFill="1" applyBorder="1" applyAlignment="1">
      <alignment horizontal="center"/>
    </xf>
    <xf numFmtId="49" fontId="6" fillId="0" borderId="0" xfId="0" applyNumberFormat="1" applyFont="1" applyFill="1" applyBorder="1" applyAlignment="1">
      <alignment horizontal="center"/>
    </xf>
    <xf numFmtId="0" fontId="6" fillId="0" borderId="0" xfId="0" applyFont="1" applyFill="1" applyBorder="1" applyAlignment="1">
      <alignment/>
    </xf>
    <xf numFmtId="167" fontId="6" fillId="0" borderId="0" xfId="0" applyNumberFormat="1" applyFont="1" applyFill="1" applyBorder="1" applyAlignment="1">
      <alignment horizontal="center"/>
    </xf>
    <xf numFmtId="0" fontId="6" fillId="0" borderId="0" xfId="0" applyFont="1" applyFill="1" applyBorder="1" applyAlignment="1" applyProtection="1">
      <alignment horizontal="center"/>
      <protection/>
    </xf>
    <xf numFmtId="165" fontId="6" fillId="0" borderId="0" xfId="50" applyNumberFormat="1" applyFont="1" applyFill="1" applyBorder="1" applyAlignment="1" applyProtection="1">
      <alignment/>
      <protection/>
    </xf>
    <xf numFmtId="166" fontId="6" fillId="0" borderId="0" xfId="50" applyNumberFormat="1" applyFont="1" applyFill="1" applyBorder="1" applyAlignment="1" applyProtection="1">
      <alignment horizontal="center"/>
      <protection/>
    </xf>
    <xf numFmtId="0" fontId="4" fillId="0" borderId="0" xfId="60" applyFont="1" applyFill="1">
      <alignment/>
      <protection/>
    </xf>
    <xf numFmtId="166" fontId="4" fillId="0" borderId="0" xfId="38" applyNumberFormat="1" applyFont="1" applyFill="1" applyBorder="1" applyAlignment="1" applyProtection="1">
      <alignment/>
      <protection/>
    </xf>
    <xf numFmtId="166" fontId="4" fillId="0" borderId="0" xfId="50" applyNumberFormat="1" applyFont="1" applyFill="1" applyBorder="1" applyAlignment="1" applyProtection="1">
      <alignment/>
      <protection/>
    </xf>
    <xf numFmtId="0" fontId="6" fillId="0" borderId="0" xfId="0" applyFont="1" applyFill="1" applyAlignment="1">
      <alignment/>
    </xf>
    <xf numFmtId="166" fontId="4" fillId="0" borderId="0" xfId="60" applyNumberFormat="1" applyFont="1" applyFill="1">
      <alignment/>
      <protection/>
    </xf>
    <xf numFmtId="3" fontId="4" fillId="0" borderId="0" xfId="50" applyNumberFormat="1" applyFont="1" applyFill="1" applyBorder="1" applyAlignment="1" applyProtection="1">
      <alignment/>
      <protection/>
    </xf>
    <xf numFmtId="0" fontId="4" fillId="0" borderId="0" xfId="60" applyFont="1" applyFill="1" applyAlignment="1">
      <alignment/>
      <protection/>
    </xf>
    <xf numFmtId="0" fontId="4" fillId="0" borderId="0" xfId="0" applyFont="1" applyFill="1" applyAlignment="1">
      <alignment/>
    </xf>
    <xf numFmtId="167" fontId="4" fillId="0" borderId="0" xfId="38" applyNumberFormat="1" applyFont="1" applyFill="1" applyBorder="1" applyAlignment="1" applyProtection="1">
      <alignment/>
      <protection/>
    </xf>
    <xf numFmtId="168" fontId="4" fillId="0" borderId="0" xfId="50" applyNumberFormat="1" applyFont="1" applyFill="1" applyBorder="1" applyAlignment="1" applyProtection="1">
      <alignment/>
      <protection/>
    </xf>
    <xf numFmtId="166" fontId="4" fillId="0" borderId="10" xfId="38" applyNumberFormat="1" applyFont="1" applyFill="1" applyBorder="1" applyAlignment="1" applyProtection="1">
      <alignment/>
      <protection/>
    </xf>
    <xf numFmtId="166" fontId="4" fillId="0" borderId="11" xfId="38" applyNumberFormat="1" applyFont="1" applyFill="1" applyBorder="1" applyAlignment="1" applyProtection="1">
      <alignment/>
      <protection/>
    </xf>
    <xf numFmtId="166" fontId="6" fillId="0" borderId="0" xfId="50" applyNumberFormat="1" applyFont="1" applyFill="1" applyBorder="1" applyAlignment="1" applyProtection="1">
      <alignment/>
      <protection/>
    </xf>
    <xf numFmtId="166" fontId="6" fillId="0" borderId="0" xfId="38" applyNumberFormat="1" applyFont="1" applyFill="1" applyBorder="1" applyAlignment="1" applyProtection="1">
      <alignment/>
      <protection/>
    </xf>
    <xf numFmtId="0" fontId="6" fillId="0" borderId="0" xfId="60" applyFont="1" applyFill="1">
      <alignment/>
      <protection/>
    </xf>
    <xf numFmtId="166" fontId="6" fillId="0" borderId="10" xfId="38" applyNumberFormat="1" applyFont="1" applyFill="1" applyBorder="1" applyAlignment="1" applyProtection="1">
      <alignment/>
      <protection/>
    </xf>
    <xf numFmtId="165" fontId="6" fillId="0" borderId="0" xfId="0" applyNumberFormat="1" applyFont="1" applyFill="1" applyAlignment="1">
      <alignment/>
    </xf>
    <xf numFmtId="165" fontId="4" fillId="0" borderId="0" xfId="0" applyNumberFormat="1" applyFont="1" applyFill="1" applyAlignment="1">
      <alignment/>
    </xf>
    <xf numFmtId="0" fontId="7" fillId="0" borderId="0" xfId="0" applyFont="1" applyFill="1" applyAlignment="1">
      <alignment/>
    </xf>
    <xf numFmtId="165" fontId="7" fillId="0" borderId="0" xfId="0" applyNumberFormat="1" applyFont="1" applyFill="1" applyAlignment="1">
      <alignment/>
    </xf>
    <xf numFmtId="165" fontId="4" fillId="0" borderId="0" xfId="60" applyNumberFormat="1" applyFont="1" applyFill="1">
      <alignment/>
      <protection/>
    </xf>
    <xf numFmtId="3" fontId="4" fillId="0" borderId="0" xfId="38" applyNumberFormat="1" applyFont="1" applyFill="1" applyBorder="1" applyAlignment="1" applyProtection="1">
      <alignment/>
      <protection/>
    </xf>
    <xf numFmtId="166" fontId="4" fillId="0" borderId="0" xfId="0" applyNumberFormat="1" applyFont="1" applyFill="1" applyBorder="1" applyAlignment="1">
      <alignment/>
    </xf>
    <xf numFmtId="166" fontId="6" fillId="0" borderId="12" xfId="38" applyNumberFormat="1" applyFont="1" applyFill="1" applyBorder="1" applyAlignment="1" applyProtection="1">
      <alignment/>
      <protection/>
    </xf>
    <xf numFmtId="0" fontId="6" fillId="0" borderId="0" xfId="0" applyFont="1" applyFill="1" applyAlignment="1">
      <alignment horizontal="center"/>
    </xf>
    <xf numFmtId="165" fontId="6" fillId="0" borderId="0" xfId="50" applyNumberFormat="1" applyFont="1" applyFill="1" applyBorder="1" applyAlignment="1" applyProtection="1">
      <alignment horizontal="center"/>
      <protection/>
    </xf>
    <xf numFmtId="166" fontId="6" fillId="0" borderId="0" xfId="0" applyNumberFormat="1" applyFont="1" applyFill="1" applyAlignment="1">
      <alignment horizontal="center"/>
    </xf>
    <xf numFmtId="0" fontId="6" fillId="0" borderId="13" xfId="0" applyFont="1" applyFill="1" applyBorder="1" applyAlignment="1">
      <alignment/>
    </xf>
    <xf numFmtId="0" fontId="6" fillId="0" borderId="0" xfId="0" applyFont="1" applyFill="1" applyBorder="1" applyAlignment="1">
      <alignment/>
    </xf>
    <xf numFmtId="0" fontId="6" fillId="0" borderId="0" xfId="0" applyFont="1" applyFill="1" applyAlignment="1" applyProtection="1">
      <alignment horizontal="center"/>
      <protection/>
    </xf>
    <xf numFmtId="166" fontId="4" fillId="0" borderId="0" xfId="60" applyNumberFormat="1" applyFont="1" applyFill="1" applyBorder="1">
      <alignment/>
      <protection/>
    </xf>
    <xf numFmtId="166" fontId="4" fillId="0" borderId="12" xfId="0" applyNumberFormat="1" applyFont="1" applyFill="1" applyBorder="1" applyAlignment="1">
      <alignment/>
    </xf>
    <xf numFmtId="166" fontId="6" fillId="0" borderId="14" xfId="50" applyNumberFormat="1" applyFont="1" applyFill="1" applyBorder="1" applyAlignment="1" applyProtection="1">
      <alignment/>
      <protection/>
    </xf>
    <xf numFmtId="0" fontId="4" fillId="0" borderId="0" xfId="0" applyFont="1" applyFill="1" applyBorder="1" applyAlignment="1">
      <alignment/>
    </xf>
    <xf numFmtId="0" fontId="9" fillId="0" borderId="0" xfId="0" applyFont="1" applyFill="1" applyBorder="1" applyAlignment="1">
      <alignment/>
    </xf>
    <xf numFmtId="165" fontId="9" fillId="0" borderId="0" xfId="50" applyNumberFormat="1" applyFont="1" applyFill="1" applyBorder="1" applyAlignment="1" applyProtection="1">
      <alignment/>
      <protection/>
    </xf>
    <xf numFmtId="166" fontId="9" fillId="0" borderId="0" xfId="0" applyNumberFormat="1" applyFont="1" applyFill="1" applyBorder="1" applyAlignment="1">
      <alignment/>
    </xf>
    <xf numFmtId="166" fontId="5" fillId="0" borderId="0" xfId="56" applyNumberFormat="1" applyFont="1" applyFill="1" applyAlignment="1">
      <alignment horizontal="center" vertical="center"/>
      <protection/>
    </xf>
    <xf numFmtId="166" fontId="5" fillId="0" borderId="0" xfId="0" applyNumberFormat="1" applyFont="1" applyFill="1" applyBorder="1" applyAlignment="1">
      <alignment horizontal="center"/>
    </xf>
    <xf numFmtId="0" fontId="5" fillId="0" borderId="0" xfId="0" applyFont="1" applyFill="1" applyBorder="1" applyAlignment="1">
      <alignment horizontal="center"/>
    </xf>
    <xf numFmtId="0" fontId="6" fillId="0" borderId="0" xfId="0" applyFont="1" applyFill="1" applyAlignment="1">
      <alignment horizontal="justify"/>
    </xf>
    <xf numFmtId="3" fontId="6" fillId="0" borderId="0" xfId="50" applyNumberFormat="1" applyFont="1" applyFill="1" applyBorder="1" applyAlignment="1" applyProtection="1">
      <alignment/>
      <protection/>
    </xf>
    <xf numFmtId="0" fontId="4" fillId="0" borderId="0" xfId="0" applyFont="1" applyFill="1" applyAlignment="1">
      <alignment horizontal="justify"/>
    </xf>
    <xf numFmtId="0" fontId="4" fillId="0" borderId="0" xfId="0" applyFont="1" applyFill="1" applyBorder="1" applyAlignment="1" applyProtection="1">
      <alignment/>
      <protection/>
    </xf>
    <xf numFmtId="0" fontId="10" fillId="0" borderId="0" xfId="58" applyFont="1" applyFill="1">
      <alignment/>
      <protection/>
    </xf>
    <xf numFmtId="165" fontId="10" fillId="0" borderId="0" xfId="37" applyNumberFormat="1" applyFont="1" applyFill="1" applyBorder="1" applyAlignment="1" applyProtection="1">
      <alignment/>
      <protection/>
    </xf>
    <xf numFmtId="168" fontId="10" fillId="0" borderId="0" xfId="37" applyNumberFormat="1" applyFont="1" applyFill="1" applyBorder="1" applyAlignment="1" applyProtection="1">
      <alignment/>
      <protection/>
    </xf>
    <xf numFmtId="168" fontId="10" fillId="0" borderId="0" xfId="58" applyNumberFormat="1" applyFont="1" applyFill="1">
      <alignment/>
      <protection/>
    </xf>
    <xf numFmtId="0" fontId="10" fillId="0" borderId="0" xfId="58" applyFont="1" applyFill="1" applyProtection="1">
      <alignment/>
      <protection/>
    </xf>
    <xf numFmtId="0" fontId="11" fillId="0" borderId="0" xfId="58" applyFont="1" applyFill="1" applyAlignment="1">
      <alignment/>
      <protection/>
    </xf>
    <xf numFmtId="165" fontId="11" fillId="0" borderId="0" xfId="37" applyNumberFormat="1" applyFont="1" applyFill="1" applyBorder="1" applyAlignment="1" applyProtection="1">
      <alignment/>
      <protection/>
    </xf>
    <xf numFmtId="0" fontId="10" fillId="0" borderId="0" xfId="58" applyFont="1" applyFill="1" applyBorder="1">
      <alignment/>
      <protection/>
    </xf>
    <xf numFmtId="0" fontId="11" fillId="0" borderId="11" xfId="58" applyFont="1" applyFill="1" applyBorder="1">
      <alignment/>
      <protection/>
    </xf>
    <xf numFmtId="0" fontId="11" fillId="0" borderId="0" xfId="58" applyFont="1" applyFill="1" applyBorder="1">
      <alignment/>
      <protection/>
    </xf>
    <xf numFmtId="165" fontId="11" fillId="0" borderId="11" xfId="37" applyNumberFormat="1" applyFont="1" applyFill="1" applyBorder="1" applyAlignment="1" applyProtection="1">
      <alignment/>
      <protection/>
    </xf>
    <xf numFmtId="14" fontId="11" fillId="0" borderId="11" xfId="37" applyNumberFormat="1" applyFont="1" applyFill="1" applyBorder="1" applyAlignment="1" applyProtection="1">
      <alignment horizontal="center"/>
      <protection/>
    </xf>
    <xf numFmtId="14" fontId="11" fillId="0" borderId="0" xfId="58" applyNumberFormat="1" applyFont="1" applyFill="1" applyBorder="1" applyAlignment="1">
      <alignment horizontal="center"/>
      <protection/>
    </xf>
    <xf numFmtId="0" fontId="11" fillId="0" borderId="0" xfId="58" applyFont="1" applyFill="1" applyBorder="1" applyAlignment="1" applyProtection="1">
      <alignment horizontal="center"/>
      <protection/>
    </xf>
    <xf numFmtId="0" fontId="11" fillId="0" borderId="0" xfId="60" applyFont="1" applyFill="1">
      <alignment/>
      <protection/>
    </xf>
    <xf numFmtId="169" fontId="10" fillId="0" borderId="0" xfId="48" applyFont="1" applyFill="1" applyBorder="1" applyAlignment="1" applyProtection="1">
      <alignment/>
      <protection/>
    </xf>
    <xf numFmtId="0" fontId="12" fillId="0" borderId="0" xfId="58" applyFont="1" applyFill="1" applyProtection="1">
      <alignment/>
      <protection/>
    </xf>
    <xf numFmtId="0" fontId="10" fillId="0" borderId="0" xfId="60" applyFont="1" applyFill="1" applyAlignment="1">
      <alignment horizontal="left" indent="1"/>
      <protection/>
    </xf>
    <xf numFmtId="168" fontId="10" fillId="0" borderId="0" xfId="38" applyNumberFormat="1" applyFont="1" applyFill="1" applyBorder="1" applyAlignment="1" applyProtection="1">
      <alignment/>
      <protection/>
    </xf>
    <xf numFmtId="169" fontId="10" fillId="0" borderId="0" xfId="58" applyNumberFormat="1" applyFont="1" applyFill="1">
      <alignment/>
      <protection/>
    </xf>
    <xf numFmtId="0" fontId="10" fillId="0" borderId="0" xfId="60" applyFont="1" applyFill="1">
      <alignment/>
      <protection/>
    </xf>
    <xf numFmtId="168" fontId="11" fillId="0" borderId="10" xfId="37" applyNumberFormat="1" applyFont="1" applyFill="1" applyBorder="1" applyAlignment="1" applyProtection="1">
      <alignment/>
      <protection/>
    </xf>
    <xf numFmtId="168" fontId="11" fillId="0" borderId="0" xfId="37" applyNumberFormat="1" applyFont="1" applyFill="1" applyBorder="1" applyAlignment="1" applyProtection="1">
      <alignment/>
      <protection/>
    </xf>
    <xf numFmtId="167" fontId="10" fillId="0" borderId="0" xfId="58" applyNumberFormat="1" applyFont="1" applyFill="1">
      <alignment/>
      <protection/>
    </xf>
    <xf numFmtId="168" fontId="11" fillId="0" borderId="11" xfId="37" applyNumberFormat="1" applyFont="1" applyFill="1" applyBorder="1" applyAlignment="1" applyProtection="1">
      <alignment/>
      <protection/>
    </xf>
    <xf numFmtId="3" fontId="11" fillId="0" borderId="0" xfId="55" applyNumberFormat="1" applyFont="1" applyFill="1" applyBorder="1" applyAlignment="1">
      <alignment/>
      <protection/>
    </xf>
    <xf numFmtId="0" fontId="10" fillId="0" borderId="0" xfId="58" applyFont="1" applyFill="1" applyBorder="1" applyAlignment="1">
      <alignment horizontal="left" indent="1"/>
      <protection/>
    </xf>
    <xf numFmtId="0" fontId="11" fillId="0" borderId="0" xfId="58" applyFont="1" applyFill="1" applyBorder="1" applyAlignment="1">
      <alignment vertical="center"/>
      <protection/>
    </xf>
    <xf numFmtId="166" fontId="10" fillId="0" borderId="0" xfId="37" applyNumberFormat="1" applyFont="1" applyFill="1" applyBorder="1" applyAlignment="1" applyProtection="1">
      <alignment/>
      <protection/>
    </xf>
    <xf numFmtId="0" fontId="12" fillId="0" borderId="0" xfId="58" applyFont="1" applyFill="1">
      <alignment/>
      <protection/>
    </xf>
    <xf numFmtId="168" fontId="11" fillId="0" borderId="0" xfId="58" applyNumberFormat="1" applyFont="1" applyFill="1">
      <alignment/>
      <protection/>
    </xf>
    <xf numFmtId="168" fontId="11" fillId="0" borderId="14" xfId="37" applyNumberFormat="1" applyFont="1" applyFill="1" applyBorder="1" applyAlignment="1" applyProtection="1">
      <alignment vertical="center"/>
      <protection/>
    </xf>
    <xf numFmtId="0" fontId="10" fillId="0" borderId="0" xfId="58" applyFont="1" applyFill="1" applyBorder="1" applyAlignment="1">
      <alignment horizontal="center"/>
      <protection/>
    </xf>
    <xf numFmtId="0" fontId="10" fillId="0" borderId="0" xfId="58" applyFont="1" applyFill="1" applyBorder="1" applyAlignment="1">
      <alignment/>
      <protection/>
    </xf>
    <xf numFmtId="0" fontId="11" fillId="0" borderId="0" xfId="58" applyFont="1" applyFill="1" applyBorder="1" applyAlignment="1">
      <alignment/>
      <protection/>
    </xf>
    <xf numFmtId="0" fontId="10" fillId="0" borderId="0" xfId="58" applyFont="1" applyFill="1" applyAlignment="1">
      <alignment horizontal="justify"/>
      <protection/>
    </xf>
    <xf numFmtId="0" fontId="13" fillId="0" borderId="0" xfId="58" applyFont="1" applyFill="1">
      <alignment/>
      <protection/>
    </xf>
    <xf numFmtId="0" fontId="13" fillId="0" borderId="0" xfId="58" applyFont="1" applyFill="1" applyAlignment="1">
      <alignment horizontal="center"/>
      <protection/>
    </xf>
    <xf numFmtId="168" fontId="13" fillId="0" borderId="0" xfId="37" applyNumberFormat="1" applyFont="1" applyFill="1" applyBorder="1" applyAlignment="1" applyProtection="1">
      <alignment/>
      <protection/>
    </xf>
    <xf numFmtId="164" fontId="13" fillId="0" borderId="0" xfId="37" applyNumberFormat="1" applyFont="1" applyFill="1" applyBorder="1" applyAlignment="1" applyProtection="1">
      <alignment/>
      <protection/>
    </xf>
    <xf numFmtId="168" fontId="14" fillId="0" borderId="0" xfId="37" applyNumberFormat="1" applyFont="1" applyFill="1" applyBorder="1" applyAlignment="1" applyProtection="1">
      <alignment/>
      <protection/>
    </xf>
    <xf numFmtId="0" fontId="13" fillId="0" borderId="0" xfId="58" applyFont="1" applyFill="1" applyBorder="1" applyAlignment="1">
      <alignment horizontal="center"/>
      <protection/>
    </xf>
    <xf numFmtId="168" fontId="13" fillId="0" borderId="0" xfId="37" applyNumberFormat="1" applyFont="1" applyFill="1" applyBorder="1" applyAlignment="1" applyProtection="1">
      <alignment horizontal="center"/>
      <protection/>
    </xf>
    <xf numFmtId="164" fontId="13" fillId="0" borderId="0" xfId="37" applyNumberFormat="1" applyFont="1" applyFill="1" applyBorder="1" applyAlignment="1" applyProtection="1">
      <alignment horizontal="center"/>
      <protection/>
    </xf>
    <xf numFmtId="0" fontId="13" fillId="0" borderId="0" xfId="58" applyFont="1" applyFill="1" applyBorder="1">
      <alignment/>
      <protection/>
    </xf>
    <xf numFmtId="0" fontId="15" fillId="0" borderId="11" xfId="58" applyFont="1" applyFill="1" applyBorder="1">
      <alignment/>
      <protection/>
    </xf>
    <xf numFmtId="0" fontId="15" fillId="0" borderId="0" xfId="58" applyFont="1" applyFill="1" applyBorder="1">
      <alignment/>
      <protection/>
    </xf>
    <xf numFmtId="165" fontId="15" fillId="0" borderId="11" xfId="37" applyNumberFormat="1" applyFont="1" applyFill="1" applyBorder="1" applyAlignment="1" applyProtection="1">
      <alignment horizontal="center"/>
      <protection/>
    </xf>
    <xf numFmtId="165" fontId="16" fillId="0" borderId="0" xfId="37" applyNumberFormat="1" applyFont="1" applyFill="1" applyBorder="1" applyAlignment="1" applyProtection="1">
      <alignment horizontal="center"/>
      <protection/>
    </xf>
    <xf numFmtId="14" fontId="15" fillId="0" borderId="11" xfId="37" applyNumberFormat="1" applyFont="1" applyFill="1" applyBorder="1" applyAlignment="1" applyProtection="1">
      <alignment horizontal="center"/>
      <protection/>
    </xf>
    <xf numFmtId="0" fontId="15" fillId="0" borderId="0" xfId="60" applyFont="1" applyFill="1">
      <alignment/>
      <protection/>
    </xf>
    <xf numFmtId="3" fontId="15" fillId="0" borderId="0" xfId="55" applyNumberFormat="1" applyFont="1" applyFill="1" applyBorder="1" applyAlignment="1">
      <alignment/>
      <protection/>
    </xf>
    <xf numFmtId="0" fontId="4" fillId="0" borderId="0" xfId="58" applyFont="1" applyFill="1" applyProtection="1">
      <alignment/>
      <protection/>
    </xf>
    <xf numFmtId="0" fontId="13" fillId="0" borderId="0" xfId="60" applyFont="1" applyFill="1" applyAlignment="1">
      <alignment/>
      <protection/>
    </xf>
    <xf numFmtId="0" fontId="13" fillId="0" borderId="0" xfId="60" applyFont="1" applyFill="1">
      <alignment/>
      <protection/>
    </xf>
    <xf numFmtId="168" fontId="15" fillId="0" borderId="10" xfId="37" applyNumberFormat="1" applyFont="1" applyFill="1" applyBorder="1" applyAlignment="1" applyProtection="1">
      <alignment/>
      <protection/>
    </xf>
    <xf numFmtId="168" fontId="15" fillId="0" borderId="0" xfId="37" applyNumberFormat="1" applyFont="1" applyFill="1" applyBorder="1" applyAlignment="1" applyProtection="1">
      <alignment/>
      <protection/>
    </xf>
    <xf numFmtId="0" fontId="15" fillId="0" borderId="0" xfId="58" applyFont="1" applyFill="1" applyAlignment="1">
      <alignment horizontal="center"/>
      <protection/>
    </xf>
    <xf numFmtId="168" fontId="15" fillId="0" borderId="11" xfId="37" applyNumberFormat="1" applyFont="1" applyFill="1" applyBorder="1" applyAlignment="1" applyProtection="1">
      <alignment/>
      <protection/>
    </xf>
    <xf numFmtId="168" fontId="15" fillId="0" borderId="14" xfId="37" applyNumberFormat="1" applyFont="1" applyFill="1" applyBorder="1" applyAlignment="1" applyProtection="1">
      <alignment vertical="center"/>
      <protection/>
    </xf>
    <xf numFmtId="0" fontId="15" fillId="0" borderId="0" xfId="58" applyFont="1" applyFill="1" applyBorder="1" applyAlignment="1">
      <alignment vertical="center"/>
      <protection/>
    </xf>
    <xf numFmtId="0" fontId="13" fillId="0" borderId="0" xfId="58" applyFont="1" applyFill="1" applyBorder="1" applyAlignment="1">
      <alignment/>
      <protection/>
    </xf>
    <xf numFmtId="165" fontId="13" fillId="0" borderId="0" xfId="58" applyNumberFormat="1" applyFont="1" applyFill="1">
      <alignment/>
      <protection/>
    </xf>
    <xf numFmtId="168" fontId="13" fillId="0" borderId="0" xfId="58" applyNumberFormat="1" applyFont="1" applyFill="1">
      <alignment/>
      <protection/>
    </xf>
    <xf numFmtId="165" fontId="13" fillId="0" borderId="0" xfId="60" applyNumberFormat="1" applyFont="1" applyFill="1">
      <alignment/>
      <protection/>
    </xf>
    <xf numFmtId="0" fontId="15" fillId="0" borderId="0" xfId="58" applyFont="1" applyFill="1" applyAlignment="1">
      <alignment horizontal="left"/>
      <protection/>
    </xf>
    <xf numFmtId="168" fontId="4" fillId="0" borderId="0" xfId="37" applyNumberFormat="1" applyFont="1" applyFill="1" applyBorder="1" applyAlignment="1" applyProtection="1">
      <alignment/>
      <protection/>
    </xf>
    <xf numFmtId="168" fontId="13" fillId="0" borderId="0" xfId="37" applyNumberFormat="1" applyFont="1" applyFill="1" applyBorder="1" applyAlignment="1" applyProtection="1">
      <alignment vertical="center"/>
      <protection/>
    </xf>
    <xf numFmtId="168" fontId="15" fillId="0" borderId="14" xfId="58" applyNumberFormat="1" applyFont="1" applyFill="1" applyBorder="1">
      <alignment/>
      <protection/>
    </xf>
    <xf numFmtId="168" fontId="17" fillId="0" borderId="0" xfId="37" applyNumberFormat="1" applyFont="1" applyFill="1" applyBorder="1" applyAlignment="1" applyProtection="1">
      <alignment/>
      <protection/>
    </xf>
    <xf numFmtId="0" fontId="4" fillId="0" borderId="0" xfId="0" applyFont="1" applyAlignment="1">
      <alignment/>
    </xf>
    <xf numFmtId="166" fontId="4" fillId="0" borderId="0" xfId="0" applyNumberFormat="1" applyFont="1" applyBorder="1" applyAlignment="1">
      <alignment/>
    </xf>
    <xf numFmtId="0" fontId="7" fillId="0" borderId="0" xfId="0" applyFont="1" applyAlignment="1">
      <alignment/>
    </xf>
    <xf numFmtId="3" fontId="4" fillId="0" borderId="0" xfId="0" applyNumberFormat="1" applyFont="1" applyAlignment="1">
      <alignment/>
    </xf>
    <xf numFmtId="0" fontId="5" fillId="0" borderId="0" xfId="0" applyFont="1" applyFill="1" applyAlignment="1">
      <alignment/>
    </xf>
    <xf numFmtId="166" fontId="0" fillId="0" borderId="0" xfId="0" applyNumberFormat="1" applyFont="1" applyBorder="1" applyAlignment="1">
      <alignment/>
    </xf>
    <xf numFmtId="0" fontId="18" fillId="0" borderId="0" xfId="0" applyFont="1" applyAlignment="1">
      <alignment/>
    </xf>
    <xf numFmtId="0" fontId="0" fillId="0" borderId="0" xfId="0" applyFont="1" applyAlignment="1">
      <alignment/>
    </xf>
    <xf numFmtId="0" fontId="4" fillId="0" borderId="0" xfId="0" applyFont="1" applyBorder="1" applyAlignment="1">
      <alignment/>
    </xf>
    <xf numFmtId="3" fontId="4" fillId="0" borderId="0" xfId="0" applyNumberFormat="1" applyFont="1" applyBorder="1" applyAlignment="1">
      <alignment/>
    </xf>
    <xf numFmtId="166" fontId="6" fillId="0" borderId="0" xfId="0" applyNumberFormat="1" applyFont="1" applyBorder="1" applyAlignment="1">
      <alignment horizontal="center"/>
    </xf>
    <xf numFmtId="1" fontId="6" fillId="0" borderId="0" xfId="0" applyNumberFormat="1" applyFont="1" applyBorder="1" applyAlignment="1">
      <alignment horizontal="center"/>
    </xf>
    <xf numFmtId="1" fontId="7" fillId="0" borderId="0" xfId="0" applyNumberFormat="1" applyFont="1" applyBorder="1" applyAlignment="1">
      <alignment/>
    </xf>
    <xf numFmtId="166" fontId="6" fillId="0" borderId="0" xfId="0" applyNumberFormat="1" applyFont="1" applyBorder="1" applyAlignment="1">
      <alignment/>
    </xf>
    <xf numFmtId="0" fontId="7" fillId="0" borderId="0" xfId="0" applyFont="1" applyBorder="1" applyAlignment="1">
      <alignment/>
    </xf>
    <xf numFmtId="0" fontId="4" fillId="0" borderId="0" xfId="60" applyFont="1" applyFill="1" applyBorder="1">
      <alignment/>
      <protection/>
    </xf>
    <xf numFmtId="166" fontId="6" fillId="0" borderId="0" xfId="60" applyNumberFormat="1" applyFont="1" applyFill="1" applyBorder="1" applyAlignment="1">
      <alignment horizontal="center"/>
      <protection/>
    </xf>
    <xf numFmtId="0" fontId="4" fillId="0" borderId="0" xfId="0" applyFont="1" applyAlignment="1" applyProtection="1">
      <alignment/>
      <protection/>
    </xf>
    <xf numFmtId="168" fontId="0" fillId="0" borderId="0" xfId="50" applyNumberFormat="1" applyFill="1" applyBorder="1" applyAlignment="1" applyProtection="1">
      <alignment/>
      <protection/>
    </xf>
    <xf numFmtId="164" fontId="0" fillId="0" borderId="0" xfId="50" applyFill="1" applyBorder="1" applyAlignment="1" applyProtection="1">
      <alignment/>
      <protection/>
    </xf>
    <xf numFmtId="168" fontId="4" fillId="0" borderId="10" xfId="38" applyNumberFormat="1" applyFont="1" applyFill="1" applyBorder="1" applyAlignment="1" applyProtection="1">
      <alignment/>
      <protection/>
    </xf>
    <xf numFmtId="0" fontId="7" fillId="0" borderId="0" xfId="0" applyFont="1" applyFill="1" applyBorder="1" applyAlignment="1">
      <alignment/>
    </xf>
    <xf numFmtId="168" fontId="7" fillId="0" borderId="0" xfId="50" applyNumberFormat="1" applyFont="1" applyFill="1" applyBorder="1" applyAlignment="1" applyProtection="1">
      <alignment/>
      <protection/>
    </xf>
    <xf numFmtId="1" fontId="19" fillId="33" borderId="0" xfId="0" applyNumberFormat="1" applyFont="1" applyFill="1" applyAlignment="1">
      <alignment/>
    </xf>
    <xf numFmtId="3" fontId="2" fillId="0" borderId="0" xfId="0" applyNumberFormat="1" applyFont="1" applyBorder="1" applyAlignment="1" applyProtection="1">
      <alignment vertical="center"/>
      <protection/>
    </xf>
    <xf numFmtId="168" fontId="4" fillId="0" borderId="0" xfId="0" applyNumberFormat="1" applyFont="1" applyBorder="1" applyAlignment="1">
      <alignment/>
    </xf>
    <xf numFmtId="3" fontId="4" fillId="0" borderId="0" xfId="0" applyNumberFormat="1" applyFont="1" applyFill="1" applyBorder="1" applyAlignment="1">
      <alignment/>
    </xf>
    <xf numFmtId="3" fontId="2" fillId="0" borderId="0" xfId="0" applyNumberFormat="1" applyFont="1" applyFill="1" applyBorder="1" applyAlignment="1" applyProtection="1">
      <alignment vertical="center"/>
      <protection/>
    </xf>
    <xf numFmtId="170" fontId="4" fillId="0" borderId="0" xfId="0" applyNumberFormat="1" applyFont="1" applyFill="1" applyAlignment="1">
      <alignment/>
    </xf>
    <xf numFmtId="166" fontId="4" fillId="0" borderId="11" xfId="60" applyNumberFormat="1" applyFont="1" applyFill="1" applyBorder="1">
      <alignment/>
      <protection/>
    </xf>
    <xf numFmtId="168" fontId="4" fillId="0" borderId="0" xfId="50" applyNumberFormat="1" applyFont="1" applyFill="1" applyBorder="1" applyAlignment="1" applyProtection="1">
      <alignment horizontal="center"/>
      <protection/>
    </xf>
    <xf numFmtId="168" fontId="4" fillId="0" borderId="0" xfId="38" applyNumberFormat="1" applyFont="1" applyFill="1" applyBorder="1" applyAlignment="1" applyProtection="1">
      <alignment/>
      <protection/>
    </xf>
    <xf numFmtId="0" fontId="6" fillId="0" borderId="0" xfId="0" applyFont="1" applyBorder="1" applyAlignment="1">
      <alignment/>
    </xf>
    <xf numFmtId="0" fontId="6" fillId="0" borderId="0" xfId="60" applyFont="1" applyFill="1" applyBorder="1">
      <alignment/>
      <protection/>
    </xf>
    <xf numFmtId="166" fontId="6" fillId="0" borderId="14" xfId="60" applyNumberFormat="1" applyFont="1" applyFill="1" applyBorder="1">
      <alignment/>
      <protection/>
    </xf>
    <xf numFmtId="166" fontId="6" fillId="0" borderId="0" xfId="0" applyNumberFormat="1" applyFont="1" applyFill="1" applyBorder="1" applyAlignment="1">
      <alignment/>
    </xf>
    <xf numFmtId="166" fontId="6" fillId="0" borderId="14" xfId="0" applyNumberFormat="1" applyFont="1" applyFill="1" applyBorder="1" applyAlignment="1">
      <alignment/>
    </xf>
    <xf numFmtId="165" fontId="7" fillId="0" borderId="0" xfId="50" applyNumberFormat="1" applyFont="1" applyFill="1" applyBorder="1" applyAlignment="1" applyProtection="1">
      <alignment/>
      <protection/>
    </xf>
    <xf numFmtId="0" fontId="5" fillId="0" borderId="0" xfId="56" applyFont="1" applyFill="1" applyAlignment="1">
      <alignment horizontal="center" vertical="center"/>
      <protection/>
    </xf>
    <xf numFmtId="166" fontId="0" fillId="0" borderId="0" xfId="0" applyNumberFormat="1" applyFont="1" applyFill="1" applyBorder="1" applyAlignment="1">
      <alignment/>
    </xf>
    <xf numFmtId="0" fontId="0" fillId="0" borderId="0" xfId="0" applyFont="1" applyBorder="1" applyAlignment="1">
      <alignment/>
    </xf>
    <xf numFmtId="0" fontId="6" fillId="0" borderId="0" xfId="0" applyFont="1" applyAlignment="1">
      <alignment horizontal="justify"/>
    </xf>
    <xf numFmtId="0" fontId="6" fillId="34" borderId="0" xfId="0" applyFont="1" applyFill="1" applyAlignment="1">
      <alignment horizontal="justify"/>
    </xf>
    <xf numFmtId="0" fontId="6" fillId="35" borderId="0" xfId="0" applyFont="1" applyFill="1" applyAlignment="1">
      <alignment horizontal="justify"/>
    </xf>
    <xf numFmtId="0" fontId="4" fillId="0" borderId="0" xfId="0" applyFont="1" applyAlignment="1">
      <alignment horizontal="justify"/>
    </xf>
    <xf numFmtId="3" fontId="4" fillId="0" borderId="15" xfId="0" applyNumberFormat="1" applyFont="1" applyFill="1" applyBorder="1" applyAlignment="1">
      <alignment/>
    </xf>
    <xf numFmtId="0" fontId="4" fillId="0" borderId="0" xfId="0" applyFont="1" applyBorder="1" applyAlignment="1">
      <alignment horizontal="right"/>
    </xf>
    <xf numFmtId="0" fontId="4" fillId="0" borderId="0" xfId="60" applyFont="1" applyFill="1" applyBorder="1" applyAlignment="1">
      <alignment horizontal="right"/>
      <protection/>
    </xf>
    <xf numFmtId="0" fontId="6" fillId="0" borderId="0" xfId="0" applyFont="1" applyAlignment="1">
      <alignment horizontal="right"/>
    </xf>
    <xf numFmtId="165" fontId="13" fillId="0" borderId="0" xfId="37" applyNumberFormat="1" applyFont="1" applyFill="1" applyBorder="1" applyAlignment="1" applyProtection="1">
      <alignment/>
      <protection/>
    </xf>
    <xf numFmtId="1" fontId="13" fillId="0" borderId="0" xfId="58" applyNumberFormat="1" applyFont="1" applyFill="1" applyBorder="1">
      <alignment/>
      <protection/>
    </xf>
    <xf numFmtId="165" fontId="15" fillId="0" borderId="11" xfId="37" applyNumberFormat="1" applyFont="1" applyFill="1" applyBorder="1" applyAlignment="1" applyProtection="1">
      <alignment/>
      <protection/>
    </xf>
    <xf numFmtId="165" fontId="16" fillId="0" borderId="0" xfId="37" applyNumberFormat="1" applyFont="1" applyFill="1" applyBorder="1" applyAlignment="1" applyProtection="1">
      <alignment/>
      <protection/>
    </xf>
    <xf numFmtId="0" fontId="15" fillId="0" borderId="0" xfId="60" applyFont="1" applyFill="1" applyBorder="1">
      <alignment/>
      <protection/>
    </xf>
    <xf numFmtId="0" fontId="13" fillId="0" borderId="0" xfId="60" applyFont="1" applyFill="1" applyBorder="1" applyAlignment="1">
      <alignment horizontal="left"/>
      <protection/>
    </xf>
    <xf numFmtId="0" fontId="13" fillId="0" borderId="0" xfId="60" applyFont="1" applyFill="1" applyBorder="1">
      <alignment/>
      <protection/>
    </xf>
    <xf numFmtId="166" fontId="13" fillId="0" borderId="0" xfId="37" applyNumberFormat="1" applyFont="1" applyFill="1" applyBorder="1" applyAlignment="1" applyProtection="1">
      <alignment/>
      <protection/>
    </xf>
    <xf numFmtId="0" fontId="4" fillId="0" borderId="0" xfId="58" applyFont="1" applyFill="1">
      <alignment/>
      <protection/>
    </xf>
    <xf numFmtId="3" fontId="4" fillId="0" borderId="0" xfId="58" applyNumberFormat="1" applyFont="1" applyFill="1" applyBorder="1">
      <alignment/>
      <protection/>
    </xf>
    <xf numFmtId="0" fontId="4" fillId="0" borderId="0" xfId="58" applyFont="1" applyFill="1" applyBorder="1">
      <alignment/>
      <protection/>
    </xf>
    <xf numFmtId="3" fontId="4" fillId="0" borderId="0" xfId="58" applyNumberFormat="1" applyFont="1" applyFill="1">
      <alignment/>
      <protection/>
    </xf>
    <xf numFmtId="3" fontId="2" fillId="0" borderId="0" xfId="58" applyNumberFormat="1" applyFont="1" applyFill="1" applyBorder="1" applyAlignment="1" applyProtection="1">
      <alignment vertical="center"/>
      <protection/>
    </xf>
    <xf numFmtId="168" fontId="15" fillId="0" borderId="12" xfId="37" applyNumberFormat="1" applyFont="1" applyFill="1" applyBorder="1" applyAlignment="1" applyProtection="1">
      <alignment vertical="center"/>
      <protection/>
    </xf>
    <xf numFmtId="4" fontId="13" fillId="0" borderId="0" xfId="58" applyNumberFormat="1" applyFont="1" applyFill="1">
      <alignment/>
      <protection/>
    </xf>
    <xf numFmtId="165" fontId="15" fillId="0" borderId="0" xfId="37" applyNumberFormat="1" applyFont="1" applyFill="1" applyBorder="1" applyAlignment="1" applyProtection="1">
      <alignment/>
      <protection/>
    </xf>
    <xf numFmtId="168" fontId="15" fillId="0" borderId="14" xfId="37" applyNumberFormat="1" applyFont="1" applyFill="1" applyBorder="1" applyAlignment="1" applyProtection="1">
      <alignment/>
      <protection/>
    </xf>
    <xf numFmtId="3" fontId="13" fillId="0" borderId="0" xfId="58" applyNumberFormat="1" applyFont="1" applyFill="1">
      <alignment/>
      <protection/>
    </xf>
    <xf numFmtId="0" fontId="15" fillId="0" borderId="0" xfId="58" applyFont="1" applyFill="1" applyAlignment="1">
      <alignment horizontal="justify"/>
      <protection/>
    </xf>
    <xf numFmtId="168" fontId="13" fillId="0" borderId="0" xfId="58" applyNumberFormat="1" applyFont="1" applyFill="1" applyBorder="1">
      <alignment/>
      <protection/>
    </xf>
    <xf numFmtId="0" fontId="20" fillId="0" borderId="0" xfId="57" applyFont="1" applyFill="1">
      <alignment/>
      <protection/>
    </xf>
    <xf numFmtId="0" fontId="20" fillId="0" borderId="0" xfId="57" applyFont="1" applyFill="1" applyAlignment="1">
      <alignment horizontal="right"/>
      <protection/>
    </xf>
    <xf numFmtId="0" fontId="15" fillId="0" borderId="0" xfId="57" applyFont="1" applyFill="1" applyAlignment="1">
      <alignment/>
      <protection/>
    </xf>
    <xf numFmtId="0" fontId="13" fillId="0" borderId="0" xfId="57" applyFont="1" applyFill="1" applyAlignment="1">
      <alignment horizontal="right"/>
      <protection/>
    </xf>
    <xf numFmtId="3" fontId="13" fillId="0" borderId="0" xfId="55" applyNumberFormat="1" applyFont="1" applyFill="1" applyAlignment="1">
      <alignment/>
      <protection/>
    </xf>
    <xf numFmtId="0" fontId="13" fillId="0" borderId="0" xfId="57" applyFont="1" applyFill="1">
      <alignment/>
      <protection/>
    </xf>
    <xf numFmtId="0" fontId="15" fillId="0" borderId="16" xfId="57" applyFont="1" applyFill="1" applyBorder="1" applyAlignment="1">
      <alignment horizontal="center" vertical="center" wrapText="1"/>
      <protection/>
    </xf>
    <xf numFmtId="169" fontId="15" fillId="0" borderId="17" xfId="48" applyFont="1" applyFill="1" applyBorder="1" applyAlignment="1" applyProtection="1">
      <alignment horizontal="center" vertical="center" wrapText="1"/>
      <protection/>
    </xf>
    <xf numFmtId="169" fontId="15" fillId="0" borderId="17" xfId="48" applyFont="1" applyFill="1" applyBorder="1" applyAlignment="1" applyProtection="1">
      <alignment vertical="center" wrapText="1"/>
      <protection/>
    </xf>
    <xf numFmtId="169" fontId="15" fillId="0" borderId="18" xfId="48" applyFont="1" applyFill="1" applyBorder="1" applyAlignment="1" applyProtection="1">
      <alignment horizontal="center" vertical="center" wrapText="1"/>
      <protection/>
    </xf>
    <xf numFmtId="0" fontId="20" fillId="0" borderId="0" xfId="57" applyFont="1" applyFill="1" applyAlignment="1">
      <alignment vertical="center" wrapText="1"/>
      <protection/>
    </xf>
    <xf numFmtId="0" fontId="15" fillId="0" borderId="19" xfId="57" applyFont="1" applyFill="1" applyBorder="1">
      <alignment/>
      <protection/>
    </xf>
    <xf numFmtId="3" fontId="15" fillId="0" borderId="19" xfId="48" applyNumberFormat="1" applyFont="1" applyFill="1" applyBorder="1" applyAlignment="1" applyProtection="1">
      <alignment horizontal="right"/>
      <protection/>
    </xf>
    <xf numFmtId="0" fontId="13" fillId="0" borderId="20" xfId="57" applyFont="1" applyFill="1" applyBorder="1">
      <alignment/>
      <protection/>
    </xf>
    <xf numFmtId="169" fontId="13" fillId="0" borderId="20" xfId="48" applyFont="1" applyFill="1" applyBorder="1" applyAlignment="1" applyProtection="1">
      <alignment horizontal="right"/>
      <protection/>
    </xf>
    <xf numFmtId="171" fontId="15" fillId="0" borderId="20" xfId="48" applyNumberFormat="1" applyFont="1" applyFill="1" applyBorder="1" applyAlignment="1" applyProtection="1">
      <alignment horizontal="right"/>
      <protection/>
    </xf>
    <xf numFmtId="0" fontId="13" fillId="0" borderId="20" xfId="59" applyFont="1" applyFill="1" applyBorder="1">
      <alignment/>
      <protection/>
    </xf>
    <xf numFmtId="169" fontId="13" fillId="0" borderId="20" xfId="48" applyFont="1" applyFill="1" applyBorder="1" applyAlignment="1" applyProtection="1">
      <alignment/>
      <protection/>
    </xf>
    <xf numFmtId="171" fontId="13" fillId="0" borderId="20" xfId="48" applyNumberFormat="1" applyFont="1" applyFill="1" applyBorder="1" applyAlignment="1" applyProtection="1">
      <alignment horizontal="right"/>
      <protection/>
    </xf>
    <xf numFmtId="169" fontId="15" fillId="0" borderId="19" xfId="48" applyFont="1" applyFill="1" applyBorder="1" applyAlignment="1" applyProtection="1">
      <alignment horizontal="right"/>
      <protection/>
    </xf>
    <xf numFmtId="0" fontId="13" fillId="36" borderId="20" xfId="59" applyFont="1" applyFill="1" applyBorder="1">
      <alignment/>
      <protection/>
    </xf>
    <xf numFmtId="0" fontId="20" fillId="0" borderId="0" xfId="57" applyFont="1" applyFill="1" applyBorder="1">
      <alignment/>
      <protection/>
    </xf>
    <xf numFmtId="3" fontId="20" fillId="0" borderId="0" xfId="57" applyNumberFormat="1" applyFont="1" applyFill="1" applyAlignment="1">
      <alignment horizontal="right"/>
      <protection/>
    </xf>
    <xf numFmtId="9" fontId="21" fillId="0" borderId="0" xfId="62" applyFont="1" applyFill="1" applyBorder="1" applyAlignment="1" applyProtection="1">
      <alignment horizontal="right"/>
      <protection/>
    </xf>
    <xf numFmtId="168" fontId="21" fillId="0" borderId="0" xfId="37" applyNumberFormat="1" applyFont="1" applyFill="1" applyBorder="1" applyAlignment="1" applyProtection="1">
      <alignment horizontal="right"/>
      <protection/>
    </xf>
    <xf numFmtId="169" fontId="20" fillId="0" borderId="0" xfId="57" applyNumberFormat="1" applyFont="1" applyFill="1" applyAlignment="1">
      <alignment horizontal="right"/>
      <protection/>
    </xf>
    <xf numFmtId="169" fontId="20" fillId="0" borderId="0" xfId="48" applyFont="1" applyFill="1" applyBorder="1" applyAlignment="1" applyProtection="1">
      <alignment horizontal="right"/>
      <protection/>
    </xf>
    <xf numFmtId="168" fontId="20" fillId="0" borderId="0" xfId="57" applyNumberFormat="1" applyFont="1" applyFill="1" applyAlignment="1">
      <alignment horizontal="right"/>
      <protection/>
    </xf>
    <xf numFmtId="0" fontId="20" fillId="0" borderId="0" xfId="57" applyFont="1" applyFill="1" applyBorder="1" applyAlignment="1">
      <alignment/>
      <protection/>
    </xf>
    <xf numFmtId="0" fontId="13" fillId="0" borderId="0" xfId="57" applyFont="1" applyFill="1" applyBorder="1" applyAlignment="1">
      <alignment horizontal="center"/>
      <protection/>
    </xf>
    <xf numFmtId="0" fontId="22" fillId="0" borderId="0" xfId="57" applyFont="1" applyFill="1" applyBorder="1" applyAlignment="1">
      <alignment/>
      <protection/>
    </xf>
    <xf numFmtId="0" fontId="15" fillId="0" borderId="0" xfId="57" applyFont="1" applyFill="1" applyBorder="1" applyAlignment="1">
      <alignment horizontal="center"/>
      <protection/>
    </xf>
    <xf numFmtId="0" fontId="15" fillId="0" borderId="0" xfId="57" applyFont="1" applyFill="1" applyBorder="1" applyAlignment="1">
      <alignment horizontal="right"/>
      <protection/>
    </xf>
    <xf numFmtId="165" fontId="13" fillId="0" borderId="0" xfId="37" applyNumberFormat="1" applyFont="1" applyFill="1" applyBorder="1" applyAlignment="1" applyProtection="1">
      <alignment horizontal="right"/>
      <protection/>
    </xf>
    <xf numFmtId="168" fontId="13" fillId="0" borderId="0" xfId="37" applyNumberFormat="1" applyFont="1" applyFill="1" applyBorder="1" applyAlignment="1" applyProtection="1">
      <alignment horizontal="right"/>
      <protection/>
    </xf>
    <xf numFmtId="166" fontId="13" fillId="0" borderId="0" xfId="57" applyNumberFormat="1" applyFont="1" applyFill="1" applyAlignment="1">
      <alignment horizontal="right"/>
      <protection/>
    </xf>
    <xf numFmtId="0" fontId="8" fillId="0" borderId="0" xfId="57" applyFont="1" applyFill="1" applyAlignment="1">
      <alignment horizontal="right"/>
      <protection/>
    </xf>
    <xf numFmtId="0" fontId="8" fillId="0" borderId="0" xfId="57" applyFont="1" applyFill="1">
      <alignment/>
      <protection/>
    </xf>
    <xf numFmtId="168" fontId="0" fillId="0" borderId="0" xfId="37" applyNumberFormat="1" applyFill="1" applyBorder="1" applyAlignment="1" applyProtection="1">
      <alignment/>
      <protection/>
    </xf>
    <xf numFmtId="0" fontId="8" fillId="0" borderId="0" xfId="57" applyFont="1" applyFill="1" applyBorder="1">
      <alignment/>
      <protection/>
    </xf>
    <xf numFmtId="166" fontId="8" fillId="0" borderId="0" xfId="57" applyNumberFormat="1" applyFont="1" applyFill="1">
      <alignment/>
      <protection/>
    </xf>
    <xf numFmtId="0" fontId="9" fillId="0" borderId="0" xfId="57" applyFont="1" applyFill="1" applyAlignment="1">
      <alignment horizontal="left" vertical="top"/>
      <protection/>
    </xf>
    <xf numFmtId="0" fontId="9" fillId="0" borderId="0" xfId="57" applyFont="1" applyFill="1" applyAlignment="1">
      <alignment horizontal="center"/>
      <protection/>
    </xf>
    <xf numFmtId="0" fontId="8" fillId="0" borderId="0" xfId="57" applyFont="1" applyFill="1" applyAlignment="1">
      <alignment horizontal="center"/>
      <protection/>
    </xf>
    <xf numFmtId="0" fontId="8" fillId="0" borderId="0" xfId="57" applyFont="1" applyFill="1" applyAlignment="1">
      <alignment vertical="center"/>
      <protection/>
    </xf>
    <xf numFmtId="0" fontId="8" fillId="0" borderId="0" xfId="57" applyFont="1" applyFill="1" applyAlignment="1">
      <alignment horizontal="left" vertical="top"/>
      <protection/>
    </xf>
    <xf numFmtId="169" fontId="8" fillId="0" borderId="0" xfId="48" applyFont="1" applyFill="1" applyBorder="1" applyAlignment="1" applyProtection="1">
      <alignment vertical="center"/>
      <protection/>
    </xf>
    <xf numFmtId="0" fontId="8" fillId="0" borderId="0" xfId="57" applyFont="1" applyFill="1" applyBorder="1" applyAlignment="1">
      <alignment horizontal="center"/>
      <protection/>
    </xf>
    <xf numFmtId="0" fontId="9" fillId="0" borderId="11" xfId="57" applyFont="1" applyFill="1" applyBorder="1" applyAlignment="1">
      <alignment horizontal="center"/>
      <protection/>
    </xf>
    <xf numFmtId="0" fontId="9" fillId="0" borderId="0" xfId="57" applyFont="1" applyFill="1" applyBorder="1" applyAlignment="1">
      <alignment horizontal="center"/>
      <protection/>
    </xf>
    <xf numFmtId="14" fontId="9" fillId="0" borderId="11" xfId="37" applyNumberFormat="1" applyFont="1" applyFill="1" applyBorder="1" applyAlignment="1" applyProtection="1">
      <alignment horizontal="center"/>
      <protection/>
    </xf>
    <xf numFmtId="14" fontId="9" fillId="0" borderId="0" xfId="57" applyNumberFormat="1" applyFont="1" applyFill="1" applyBorder="1" applyAlignment="1">
      <alignment horizontal="center"/>
      <protection/>
    </xf>
    <xf numFmtId="0" fontId="9" fillId="0" borderId="0" xfId="57" applyFont="1" applyFill="1" applyBorder="1" applyAlignment="1">
      <alignment vertical="center"/>
      <protection/>
    </xf>
    <xf numFmtId="168" fontId="8" fillId="0" borderId="0" xfId="37" applyNumberFormat="1" applyFont="1" applyFill="1" applyBorder="1" applyAlignment="1" applyProtection="1">
      <alignment horizontal="left"/>
      <protection/>
    </xf>
    <xf numFmtId="166" fontId="9" fillId="0" borderId="0" xfId="57" applyNumberFormat="1" applyFont="1" applyFill="1" applyBorder="1" applyAlignment="1">
      <alignment horizontal="left"/>
      <protection/>
    </xf>
    <xf numFmtId="0" fontId="8" fillId="0" borderId="0" xfId="57" applyFont="1" applyFill="1" applyBorder="1" applyAlignment="1">
      <alignment vertical="center"/>
      <protection/>
    </xf>
    <xf numFmtId="168" fontId="9" fillId="0" borderId="11" xfId="37" applyNumberFormat="1" applyFont="1" applyFill="1" applyBorder="1" applyAlignment="1" applyProtection="1">
      <alignment vertical="center"/>
      <protection/>
    </xf>
    <xf numFmtId="166" fontId="9" fillId="0" borderId="0" xfId="57" applyNumberFormat="1" applyFont="1" applyFill="1" applyBorder="1" applyAlignment="1">
      <alignment vertical="center"/>
      <protection/>
    </xf>
    <xf numFmtId="0" fontId="9" fillId="0" borderId="0" xfId="57" applyFont="1" applyFill="1" applyAlignment="1">
      <alignment vertical="center"/>
      <protection/>
    </xf>
    <xf numFmtId="169" fontId="9" fillId="0" borderId="0" xfId="48" applyFont="1" applyFill="1" applyBorder="1" applyAlignment="1" applyProtection="1">
      <alignment vertical="center"/>
      <protection/>
    </xf>
    <xf numFmtId="168" fontId="8" fillId="0" borderId="0" xfId="37" applyNumberFormat="1" applyFont="1" applyFill="1" applyBorder="1" applyAlignment="1" applyProtection="1">
      <alignment vertical="center"/>
      <protection/>
    </xf>
    <xf numFmtId="166" fontId="8" fillId="0" borderId="0" xfId="57" applyNumberFormat="1" applyFont="1" applyFill="1" applyBorder="1" applyAlignment="1">
      <alignment vertical="center"/>
      <protection/>
    </xf>
    <xf numFmtId="172" fontId="13" fillId="0" borderId="0" xfId="57" applyNumberFormat="1" applyFont="1" applyFill="1" applyBorder="1" applyAlignment="1">
      <alignment/>
      <protection/>
    </xf>
    <xf numFmtId="168" fontId="9" fillId="0" borderId="10" xfId="37" applyNumberFormat="1" applyFont="1" applyFill="1" applyBorder="1" applyAlignment="1" applyProtection="1">
      <alignment vertical="center"/>
      <protection/>
    </xf>
    <xf numFmtId="168" fontId="8" fillId="0" borderId="0" xfId="57" applyNumberFormat="1" applyFont="1" applyFill="1" applyAlignment="1">
      <alignment vertical="center"/>
      <protection/>
    </xf>
    <xf numFmtId="168" fontId="8" fillId="0" borderId="11" xfId="37" applyNumberFormat="1" applyFont="1" applyFill="1" applyBorder="1" applyAlignment="1" applyProtection="1">
      <alignment vertical="center"/>
      <protection/>
    </xf>
    <xf numFmtId="167" fontId="8" fillId="0" borderId="0" xfId="57" applyNumberFormat="1" applyFont="1" applyFill="1" applyBorder="1" applyAlignment="1">
      <alignment vertical="center"/>
      <protection/>
    </xf>
    <xf numFmtId="168" fontId="5" fillId="0" borderId="0" xfId="37" applyNumberFormat="1" applyFont="1" applyFill="1" applyBorder="1" applyAlignment="1" applyProtection="1">
      <alignment vertical="center"/>
      <protection/>
    </xf>
    <xf numFmtId="168" fontId="9" fillId="0" borderId="12" xfId="37" applyNumberFormat="1" applyFont="1" applyFill="1" applyBorder="1" applyAlignment="1" applyProtection="1">
      <alignment vertical="center"/>
      <protection/>
    </xf>
    <xf numFmtId="168" fontId="0" fillId="0" borderId="0" xfId="37" applyNumberFormat="1" applyFill="1" applyBorder="1" applyAlignment="1" applyProtection="1">
      <alignment vertical="center"/>
      <protection/>
    </xf>
    <xf numFmtId="166" fontId="8" fillId="0" borderId="0" xfId="57" applyNumberFormat="1" applyFont="1" applyFill="1" applyAlignment="1">
      <alignment vertical="center"/>
      <protection/>
    </xf>
    <xf numFmtId="0" fontId="9" fillId="0" borderId="0" xfId="57" applyFont="1" applyFill="1" applyBorder="1" applyAlignment="1">
      <alignment horizontal="justify"/>
      <protection/>
    </xf>
    <xf numFmtId="0" fontId="9" fillId="0" borderId="0" xfId="57" applyFont="1" applyFill="1" applyBorder="1" applyAlignment="1">
      <alignment/>
      <protection/>
    </xf>
    <xf numFmtId="0" fontId="13" fillId="0" borderId="0" xfId="57" applyFont="1" applyFill="1" applyAlignment="1">
      <alignment vertical="center"/>
      <protection/>
    </xf>
    <xf numFmtId="168" fontId="4" fillId="0" borderId="0" xfId="37" applyNumberFormat="1" applyFont="1" applyFill="1" applyBorder="1" applyAlignment="1" applyProtection="1">
      <alignment vertical="center"/>
      <protection/>
    </xf>
    <xf numFmtId="0" fontId="13" fillId="0" borderId="0" xfId="57" applyFont="1" applyFill="1" applyBorder="1" applyAlignment="1">
      <alignment vertical="center"/>
      <protection/>
    </xf>
    <xf numFmtId="166" fontId="13" fillId="0" borderId="0" xfId="57" applyNumberFormat="1" applyFont="1" applyFill="1" applyAlignment="1">
      <alignment vertical="center"/>
      <protection/>
    </xf>
    <xf numFmtId="166" fontId="13" fillId="0" borderId="0" xfId="57" applyNumberFormat="1" applyFont="1" applyFill="1">
      <alignment/>
      <protection/>
    </xf>
    <xf numFmtId="0" fontId="15" fillId="0" borderId="0" xfId="57" applyFont="1" applyFill="1" applyAlignment="1">
      <alignment horizontal="center"/>
      <protection/>
    </xf>
    <xf numFmtId="0" fontId="13" fillId="0" borderId="0" xfId="57" applyFont="1" applyFill="1" applyAlignment="1">
      <alignment horizontal="center"/>
      <protection/>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15" fillId="0" borderId="23"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25" xfId="0" applyFont="1" applyBorder="1" applyAlignment="1">
      <alignment horizontal="center" vertical="center" wrapText="1"/>
    </xf>
    <xf numFmtId="0" fontId="17" fillId="0" borderId="24" xfId="0" applyFont="1" applyBorder="1" applyAlignment="1">
      <alignment vertical="center"/>
    </xf>
    <xf numFmtId="0" fontId="17" fillId="0" borderId="25" xfId="0" applyFont="1" applyBorder="1" applyAlignment="1">
      <alignment horizontal="center" vertical="center"/>
    </xf>
    <xf numFmtId="3" fontId="17" fillId="0" borderId="25" xfId="0" applyNumberFormat="1" applyFont="1" applyBorder="1" applyAlignment="1">
      <alignment horizontal="right" vertical="center"/>
    </xf>
    <xf numFmtId="10" fontId="17" fillId="0" borderId="25" xfId="0" applyNumberFormat="1" applyFont="1" applyBorder="1" applyAlignment="1">
      <alignment horizontal="right" vertical="center"/>
    </xf>
    <xf numFmtId="0" fontId="23" fillId="0" borderId="24" xfId="0" applyFont="1" applyBorder="1" applyAlignment="1">
      <alignment vertical="center"/>
    </xf>
    <xf numFmtId="3" fontId="23" fillId="0" borderId="25" xfId="0" applyNumberFormat="1" applyFont="1" applyBorder="1" applyAlignment="1">
      <alignment horizontal="right" vertical="center"/>
    </xf>
    <xf numFmtId="10" fontId="13" fillId="0" borderId="25" xfId="0" applyNumberFormat="1" applyFont="1" applyBorder="1" applyAlignment="1">
      <alignment horizontal="center" vertical="center"/>
    </xf>
    <xf numFmtId="10" fontId="17" fillId="0" borderId="25" xfId="0" applyNumberFormat="1" applyFont="1" applyBorder="1" applyAlignment="1">
      <alignment horizontal="center" vertical="center"/>
    </xf>
    <xf numFmtId="0" fontId="23" fillId="0" borderId="22" xfId="0" applyFont="1" applyBorder="1" applyAlignment="1">
      <alignment horizontal="center" vertical="center" wrapText="1"/>
    </xf>
    <xf numFmtId="0" fontId="23" fillId="0" borderId="25" xfId="0" applyFont="1" applyBorder="1" applyAlignment="1">
      <alignment horizontal="center" vertical="center" wrapText="1"/>
    </xf>
    <xf numFmtId="0" fontId="17" fillId="0" borderId="26" xfId="0" applyFont="1" applyBorder="1" applyAlignment="1">
      <alignment vertical="center" wrapText="1"/>
    </xf>
    <xf numFmtId="3" fontId="17" fillId="0" borderId="27" xfId="0" applyNumberFormat="1" applyFont="1" applyBorder="1" applyAlignment="1">
      <alignment horizontal="right" vertical="center" wrapText="1"/>
    </xf>
    <xf numFmtId="0" fontId="17" fillId="0" borderId="24" xfId="0" applyFont="1" applyBorder="1" applyAlignment="1">
      <alignment vertical="center" wrapText="1"/>
    </xf>
    <xf numFmtId="3" fontId="17" fillId="0" borderId="25" xfId="0" applyNumberFormat="1" applyFont="1" applyBorder="1" applyAlignment="1">
      <alignment horizontal="right" vertical="center" wrapText="1"/>
    </xf>
    <xf numFmtId="0" fontId="23" fillId="0" borderId="23" xfId="0" applyFont="1" applyBorder="1" applyAlignment="1">
      <alignment horizontal="center" vertical="center" wrapText="1"/>
    </xf>
    <xf numFmtId="0" fontId="23" fillId="0" borderId="28" xfId="0" applyFont="1" applyBorder="1" applyAlignment="1">
      <alignment horizontal="center" vertical="center" wrapText="1"/>
    </xf>
    <xf numFmtId="3" fontId="24" fillId="36" borderId="27" xfId="0" applyNumberFormat="1" applyFont="1" applyFill="1" applyBorder="1" applyAlignment="1">
      <alignment horizontal="right" vertical="center" wrapText="1"/>
    </xf>
    <xf numFmtId="0" fontId="24" fillId="36" borderId="27" xfId="0" applyFont="1" applyFill="1" applyBorder="1" applyAlignment="1">
      <alignment horizontal="center" vertical="center" wrapText="1"/>
    </xf>
    <xf numFmtId="3" fontId="24" fillId="36" borderId="25" xfId="0" applyNumberFormat="1" applyFont="1" applyFill="1" applyBorder="1" applyAlignment="1">
      <alignment horizontal="right" vertical="center" wrapText="1"/>
    </xf>
    <xf numFmtId="0" fontId="24" fillId="36" borderId="25" xfId="0" applyFont="1" applyFill="1" applyBorder="1" applyAlignment="1">
      <alignment horizontal="center" vertical="center" wrapText="1"/>
    </xf>
    <xf numFmtId="0" fontId="23" fillId="0" borderId="24" xfId="0" applyFont="1" applyBorder="1" applyAlignment="1">
      <alignment vertical="center" wrapText="1"/>
    </xf>
    <xf numFmtId="3" fontId="25" fillId="36" borderId="25" xfId="0" applyNumberFormat="1" applyFont="1" applyFill="1" applyBorder="1" applyAlignment="1">
      <alignment horizontal="right" vertical="center" wrapText="1"/>
    </xf>
    <xf numFmtId="0" fontId="24" fillId="36" borderId="25" xfId="0" applyFont="1" applyFill="1" applyBorder="1" applyAlignment="1">
      <alignment vertical="center" wrapText="1"/>
    </xf>
    <xf numFmtId="0" fontId="17" fillId="0" borderId="27" xfId="0" applyFont="1" applyBorder="1" applyAlignment="1">
      <alignment horizontal="center" vertical="center" wrapText="1"/>
    </xf>
    <xf numFmtId="0" fontId="17" fillId="0" borderId="25" xfId="0" applyFont="1" applyBorder="1" applyAlignment="1">
      <alignment horizontal="center" vertical="center" wrapText="1"/>
    </xf>
    <xf numFmtId="3" fontId="23" fillId="0" borderId="25" xfId="0" applyNumberFormat="1" applyFont="1" applyBorder="1" applyAlignment="1">
      <alignment horizontal="right" vertical="center" wrapText="1"/>
    </xf>
    <xf numFmtId="0" fontId="8" fillId="0" borderId="25" xfId="0" applyFont="1" applyBorder="1" applyAlignment="1">
      <alignment vertical="top" wrapText="1"/>
    </xf>
    <xf numFmtId="0" fontId="17" fillId="36" borderId="26" xfId="0" applyFont="1" applyFill="1" applyBorder="1" applyAlignment="1">
      <alignment vertical="center" wrapText="1"/>
    </xf>
    <xf numFmtId="10" fontId="17" fillId="36" borderId="27" xfId="0" applyNumberFormat="1" applyFont="1" applyFill="1" applyBorder="1" applyAlignment="1">
      <alignment horizontal="center" vertical="center" wrapText="1"/>
    </xf>
    <xf numFmtId="0" fontId="17" fillId="36" borderId="27" xfId="0" applyFont="1" applyFill="1" applyBorder="1" applyAlignment="1">
      <alignment horizontal="center" vertical="center" wrapText="1"/>
    </xf>
    <xf numFmtId="0" fontId="17" fillId="36" borderId="24" xfId="0" applyFont="1" applyFill="1" applyBorder="1" applyAlignment="1">
      <alignment vertical="center" wrapText="1"/>
    </xf>
    <xf numFmtId="10" fontId="17" fillId="36" borderId="25" xfId="0" applyNumberFormat="1" applyFont="1" applyFill="1" applyBorder="1" applyAlignment="1">
      <alignment horizontal="center" vertical="center" wrapText="1"/>
    </xf>
    <xf numFmtId="0" fontId="17" fillId="36" borderId="25" xfId="0" applyFont="1" applyFill="1" applyBorder="1" applyAlignment="1">
      <alignment horizontal="center" vertical="center" wrapText="1"/>
    </xf>
    <xf numFmtId="0" fontId="23" fillId="36" borderId="24" xfId="0" applyFont="1" applyFill="1" applyBorder="1" applyAlignment="1">
      <alignment vertical="center" wrapText="1"/>
    </xf>
    <xf numFmtId="10" fontId="23" fillId="36" borderId="25" xfId="0" applyNumberFormat="1" applyFont="1" applyFill="1" applyBorder="1" applyAlignment="1">
      <alignment horizontal="center" vertical="center" wrapText="1"/>
    </xf>
    <xf numFmtId="0" fontId="23" fillId="36" borderId="25" xfId="0" applyFont="1" applyFill="1" applyBorder="1" applyAlignment="1">
      <alignment horizontal="center" vertical="center" wrapText="1"/>
    </xf>
    <xf numFmtId="0" fontId="23" fillId="36" borderId="22" xfId="0" applyFont="1" applyFill="1" applyBorder="1" applyAlignment="1">
      <alignment horizontal="center" vertical="center" wrapText="1"/>
    </xf>
    <xf numFmtId="9" fontId="17" fillId="36" borderId="27" xfId="0" applyNumberFormat="1" applyFont="1" applyFill="1" applyBorder="1" applyAlignment="1">
      <alignment horizontal="center" vertical="center" wrapText="1"/>
    </xf>
    <xf numFmtId="9" fontId="17" fillId="36" borderId="25" xfId="0" applyNumberFormat="1" applyFont="1" applyFill="1" applyBorder="1" applyAlignment="1">
      <alignment horizontal="center" vertical="center" wrapText="1"/>
    </xf>
    <xf numFmtId="9" fontId="23" fillId="36" borderId="25" xfId="0" applyNumberFormat="1" applyFont="1" applyFill="1" applyBorder="1" applyAlignment="1">
      <alignment horizontal="center" vertical="center" wrapText="1"/>
    </xf>
    <xf numFmtId="0" fontId="26" fillId="36" borderId="25" xfId="0" applyFont="1" applyFill="1" applyBorder="1" applyAlignment="1">
      <alignment horizontal="center" vertical="center" wrapText="1"/>
    </xf>
    <xf numFmtId="0" fontId="15" fillId="0" borderId="23" xfId="0" applyFont="1" applyBorder="1" applyAlignment="1">
      <alignment horizontal="center" vertical="center"/>
    </xf>
    <xf numFmtId="0" fontId="15" fillId="0" borderId="26" xfId="0" applyFont="1" applyBorder="1" applyAlignment="1">
      <alignment vertical="center"/>
    </xf>
    <xf numFmtId="0" fontId="13" fillId="0" borderId="27" xfId="0" applyFont="1" applyBorder="1" applyAlignment="1">
      <alignment vertical="center"/>
    </xf>
    <xf numFmtId="0" fontId="13" fillId="0" borderId="27" xfId="0" applyFont="1" applyBorder="1" applyAlignment="1">
      <alignment horizontal="justify" vertical="center"/>
    </xf>
    <xf numFmtId="0" fontId="17" fillId="0" borderId="27" xfId="0" applyFont="1" applyBorder="1" applyAlignment="1">
      <alignment vertical="center" wrapText="1"/>
    </xf>
    <xf numFmtId="0" fontId="13" fillId="0" borderId="26" xfId="0" applyFont="1" applyBorder="1" applyAlignment="1">
      <alignment vertical="center"/>
    </xf>
    <xf numFmtId="0" fontId="13" fillId="0" borderId="27" xfId="0" applyFont="1" applyBorder="1" applyAlignment="1">
      <alignment vertical="center" wrapText="1"/>
    </xf>
    <xf numFmtId="0" fontId="17" fillId="0" borderId="27" xfId="0" applyFont="1" applyBorder="1" applyAlignment="1">
      <alignment vertical="center"/>
    </xf>
    <xf numFmtId="0" fontId="8" fillId="0" borderId="27" xfId="0" applyFont="1" applyBorder="1" applyAlignment="1">
      <alignment vertical="top"/>
    </xf>
    <xf numFmtId="0" fontId="8" fillId="0" borderId="24" xfId="0" applyFont="1" applyBorder="1" applyAlignment="1">
      <alignment vertical="top"/>
    </xf>
    <xf numFmtId="0" fontId="13" fillId="0" borderId="26" xfId="0" applyFont="1" applyBorder="1" applyAlignment="1">
      <alignment horizontal="justify" vertical="center"/>
    </xf>
    <xf numFmtId="0" fontId="13" fillId="0" borderId="24" xfId="0" applyFont="1" applyBorder="1" applyAlignment="1">
      <alignment vertical="center"/>
    </xf>
    <xf numFmtId="0" fontId="13" fillId="0" borderId="25" xfId="0" applyFont="1" applyBorder="1" applyAlignment="1">
      <alignment vertical="center"/>
    </xf>
    <xf numFmtId="0" fontId="13" fillId="0" borderId="25" xfId="0" applyFont="1" applyBorder="1" applyAlignment="1">
      <alignment horizontal="justify" vertical="center"/>
    </xf>
    <xf numFmtId="0" fontId="15" fillId="0" borderId="27" xfId="0" applyFont="1" applyBorder="1" applyAlignment="1">
      <alignment horizontal="justify" vertical="center"/>
    </xf>
    <xf numFmtId="0" fontId="15" fillId="0" borderId="25" xfId="0" applyFont="1" applyBorder="1" applyAlignment="1">
      <alignment horizontal="justify" vertical="center"/>
    </xf>
    <xf numFmtId="0" fontId="17" fillId="0" borderId="25" xfId="0" applyFont="1" applyBorder="1" applyAlignment="1">
      <alignment vertical="center" wrapText="1"/>
    </xf>
    <xf numFmtId="0" fontId="13" fillId="0" borderId="24" xfId="0" applyFont="1" applyBorder="1" applyAlignment="1">
      <alignment horizontal="justify" vertical="center"/>
    </xf>
    <xf numFmtId="0" fontId="15" fillId="0" borderId="23" xfId="0" applyFont="1" applyBorder="1" applyAlignment="1">
      <alignment horizontal="left" vertical="center" indent="1"/>
    </xf>
    <xf numFmtId="0" fontId="15" fillId="0" borderId="28" xfId="0" applyFont="1" applyBorder="1" applyAlignment="1">
      <alignment horizontal="left" vertical="center" indent="1"/>
    </xf>
    <xf numFmtId="0" fontId="15" fillId="0" borderId="24" xfId="0" applyFont="1" applyBorder="1" applyAlignment="1">
      <alignment horizontal="left" vertical="center" indent="1"/>
    </xf>
    <xf numFmtId="0" fontId="15" fillId="0" borderId="25" xfId="0" applyFont="1" applyBorder="1" applyAlignment="1">
      <alignment horizontal="center" vertical="center"/>
    </xf>
    <xf numFmtId="0" fontId="15" fillId="0" borderId="25" xfId="0" applyFont="1" applyBorder="1" applyAlignment="1">
      <alignment vertical="center"/>
    </xf>
    <xf numFmtId="0" fontId="13" fillId="0" borderId="26" xfId="0" applyFont="1" applyBorder="1" applyAlignment="1">
      <alignment horizontal="left" vertical="center" indent="1"/>
    </xf>
    <xf numFmtId="4" fontId="13" fillId="0" borderId="27" xfId="0" applyNumberFormat="1" applyFont="1" applyBorder="1" applyAlignment="1">
      <alignment horizontal="right" vertical="center"/>
    </xf>
    <xf numFmtId="0" fontId="13" fillId="0" borderId="27" xfId="0" applyFont="1" applyBorder="1" applyAlignment="1">
      <alignment horizontal="left" vertical="center" indent="1"/>
    </xf>
    <xf numFmtId="0" fontId="13" fillId="0" borderId="27" xfId="0" applyFont="1" applyBorder="1" applyAlignment="1">
      <alignment horizontal="right" vertical="center"/>
    </xf>
    <xf numFmtId="0" fontId="13" fillId="0" borderId="24" xfId="0" applyFont="1" applyBorder="1" applyAlignment="1">
      <alignment horizontal="left" vertical="center" indent="1"/>
    </xf>
    <xf numFmtId="4" fontId="13" fillId="0" borderId="25" xfId="0" applyNumberFormat="1" applyFont="1" applyBorder="1" applyAlignment="1">
      <alignment horizontal="right" vertical="center"/>
    </xf>
    <xf numFmtId="0" fontId="13" fillId="0" borderId="25" xfId="0" applyFont="1" applyBorder="1" applyAlignment="1">
      <alignment horizontal="left" vertical="center" indent="1"/>
    </xf>
    <xf numFmtId="0" fontId="13" fillId="0" borderId="25" xfId="0" applyFont="1" applyBorder="1" applyAlignment="1">
      <alignment horizontal="right" vertical="center"/>
    </xf>
    <xf numFmtId="0" fontId="15" fillId="0" borderId="24" xfId="0" applyFont="1" applyBorder="1" applyAlignment="1">
      <alignment horizontal="center" vertical="center"/>
    </xf>
    <xf numFmtId="3" fontId="13" fillId="0" borderId="25" xfId="0" applyNumberFormat="1" applyFont="1" applyBorder="1" applyAlignment="1">
      <alignment horizontal="right" vertical="center"/>
    </xf>
    <xf numFmtId="4" fontId="15" fillId="0" borderId="25" xfId="0" applyNumberFormat="1" applyFont="1" applyBorder="1" applyAlignment="1">
      <alignment horizontal="right" vertical="center"/>
    </xf>
    <xf numFmtId="3" fontId="15" fillId="0" borderId="25" xfId="0" applyNumberFormat="1" applyFont="1" applyBorder="1" applyAlignment="1">
      <alignment horizontal="right" vertical="center"/>
    </xf>
    <xf numFmtId="3" fontId="13" fillId="0" borderId="27" xfId="0" applyNumberFormat="1" applyFont="1" applyBorder="1" applyAlignment="1">
      <alignment horizontal="right" vertical="center"/>
    </xf>
    <xf numFmtId="0" fontId="15" fillId="0" borderId="25" xfId="0" applyFont="1" applyBorder="1" applyAlignment="1">
      <alignment horizontal="right" vertical="center"/>
    </xf>
    <xf numFmtId="3" fontId="17" fillId="0" borderId="27" xfId="0" applyNumberFormat="1" applyFont="1" applyBorder="1" applyAlignment="1">
      <alignment horizontal="right" vertical="center"/>
    </xf>
    <xf numFmtId="4" fontId="17" fillId="0" borderId="27" xfId="0" applyNumberFormat="1" applyFont="1" applyBorder="1" applyAlignment="1">
      <alignment horizontal="right" vertical="center"/>
    </xf>
    <xf numFmtId="4" fontId="23" fillId="0" borderId="25" xfId="0" applyNumberFormat="1" applyFont="1" applyBorder="1" applyAlignment="1">
      <alignment horizontal="right" vertical="center"/>
    </xf>
    <xf numFmtId="0" fontId="15" fillId="0" borderId="23" xfId="0" applyFont="1" applyBorder="1" applyAlignment="1">
      <alignment vertical="center"/>
    </xf>
    <xf numFmtId="0" fontId="13" fillId="0" borderId="26" xfId="0" applyFont="1" applyBorder="1" applyAlignment="1">
      <alignment horizontal="left" vertical="center" wrapText="1" indent="1"/>
    </xf>
    <xf numFmtId="0" fontId="13" fillId="0" borderId="24" xfId="0" applyFont="1" applyBorder="1" applyAlignment="1">
      <alignment horizontal="left" vertical="center" wrapText="1" indent="1"/>
    </xf>
    <xf numFmtId="0" fontId="8" fillId="0" borderId="0" xfId="0" applyFont="1" applyAlignment="1">
      <alignment vertical="center" wrapText="1"/>
    </xf>
    <xf numFmtId="0" fontId="23" fillId="0" borderId="25" xfId="0" applyFont="1" applyBorder="1" applyAlignment="1">
      <alignment horizontal="center" vertical="center"/>
    </xf>
    <xf numFmtId="0" fontId="13" fillId="0" borderId="27" xfId="0" applyFont="1" applyBorder="1" applyAlignment="1">
      <alignment horizontal="center" vertical="center"/>
    </xf>
    <xf numFmtId="0" fontId="17" fillId="0" borderId="27" xfId="0" applyFont="1" applyBorder="1" applyAlignment="1">
      <alignment horizontal="right" vertical="center"/>
    </xf>
    <xf numFmtId="0" fontId="13" fillId="0" borderId="25" xfId="0" applyFont="1" applyBorder="1" applyAlignment="1">
      <alignment horizontal="center" vertical="center"/>
    </xf>
    <xf numFmtId="0" fontId="15" fillId="0" borderId="24" xfId="0" applyFont="1" applyBorder="1" applyAlignment="1">
      <alignment vertical="center"/>
    </xf>
    <xf numFmtId="0" fontId="23" fillId="0" borderId="27" xfId="0" applyFont="1" applyBorder="1" applyAlignment="1">
      <alignment horizontal="center" vertical="center"/>
    </xf>
    <xf numFmtId="0" fontId="17" fillId="0" borderId="26" xfId="0" applyFont="1" applyBorder="1" applyAlignment="1">
      <alignment horizontal="left" vertical="center" indent="1"/>
    </xf>
    <xf numFmtId="0" fontId="17" fillId="0" borderId="24" xfId="0" applyFont="1" applyBorder="1" applyAlignment="1">
      <alignment horizontal="left" vertical="center" indent="1"/>
    </xf>
    <xf numFmtId="0" fontId="23" fillId="0" borderId="24" xfId="0" applyFont="1" applyBorder="1" applyAlignment="1">
      <alignment horizontal="left" vertical="center" indent="1"/>
    </xf>
    <xf numFmtId="0" fontId="8" fillId="0" borderId="25" xfId="0" applyFont="1" applyBorder="1" applyAlignment="1">
      <alignment vertical="top"/>
    </xf>
    <xf numFmtId="10" fontId="17" fillId="0" borderId="25" xfId="0" applyNumberFormat="1" applyFont="1" applyBorder="1" applyAlignment="1">
      <alignment horizontal="center" vertical="center" wrapText="1"/>
    </xf>
    <xf numFmtId="0" fontId="15" fillId="36" borderId="21" xfId="0" applyFont="1" applyFill="1" applyBorder="1" applyAlignment="1">
      <alignment horizontal="center" vertical="center"/>
    </xf>
    <xf numFmtId="0" fontId="15" fillId="36" borderId="22" xfId="0" applyFont="1" applyFill="1" applyBorder="1" applyAlignment="1">
      <alignment horizontal="center" vertical="center"/>
    </xf>
    <xf numFmtId="0" fontId="15" fillId="36" borderId="27" xfId="0" applyFont="1" applyFill="1" applyBorder="1" applyAlignment="1">
      <alignment horizontal="center" vertical="center"/>
    </xf>
    <xf numFmtId="0" fontId="15" fillId="36" borderId="26" xfId="0" applyFont="1" applyFill="1" applyBorder="1" applyAlignment="1">
      <alignment horizontal="center" vertical="center"/>
    </xf>
    <xf numFmtId="0" fontId="0" fillId="36" borderId="27" xfId="0" applyFill="1" applyBorder="1" applyAlignment="1">
      <alignment vertical="center"/>
    </xf>
    <xf numFmtId="0" fontId="0" fillId="36" borderId="27" xfId="0" applyFill="1" applyBorder="1" applyAlignment="1">
      <alignment/>
    </xf>
    <xf numFmtId="0" fontId="15" fillId="36" borderId="24" xfId="0" applyFont="1" applyFill="1" applyBorder="1" applyAlignment="1">
      <alignment horizontal="center" vertical="center"/>
    </xf>
    <xf numFmtId="0" fontId="0" fillId="36" borderId="25" xfId="0" applyFill="1" applyBorder="1" applyAlignment="1">
      <alignment vertical="center"/>
    </xf>
    <xf numFmtId="0" fontId="0" fillId="36" borderId="25" xfId="0" applyFill="1" applyBorder="1" applyAlignment="1">
      <alignment/>
    </xf>
    <xf numFmtId="0" fontId="15" fillId="36" borderId="25" xfId="0" applyFont="1" applyFill="1" applyBorder="1" applyAlignment="1">
      <alignment horizontal="center" vertical="center"/>
    </xf>
    <xf numFmtId="0" fontId="15" fillId="36" borderId="25" xfId="0" applyFont="1" applyFill="1" applyBorder="1" applyAlignment="1">
      <alignment vertical="center"/>
    </xf>
    <xf numFmtId="0" fontId="13" fillId="36" borderId="26" xfId="0" applyFont="1" applyFill="1" applyBorder="1" applyAlignment="1">
      <alignment vertical="center"/>
    </xf>
    <xf numFmtId="3" fontId="13" fillId="36" borderId="27" xfId="0" applyNumberFormat="1" applyFont="1" applyFill="1" applyBorder="1" applyAlignment="1">
      <alignment horizontal="right" vertical="center"/>
    </xf>
    <xf numFmtId="0" fontId="13" fillId="36" borderId="27" xfId="0" applyFont="1" applyFill="1" applyBorder="1" applyAlignment="1">
      <alignment horizontal="center" vertical="center"/>
    </xf>
    <xf numFmtId="0" fontId="13" fillId="36" borderId="27" xfId="0" applyFont="1" applyFill="1" applyBorder="1" applyAlignment="1">
      <alignment horizontal="right" vertical="center"/>
    </xf>
    <xf numFmtId="0" fontId="13" fillId="36" borderId="24" xfId="0" applyFont="1" applyFill="1" applyBorder="1" applyAlignment="1">
      <alignment vertical="center"/>
    </xf>
    <xf numFmtId="3" fontId="13" fillId="36" borderId="25" xfId="0" applyNumberFormat="1" applyFont="1" applyFill="1" applyBorder="1" applyAlignment="1">
      <alignment horizontal="right" vertical="center"/>
    </xf>
    <xf numFmtId="0" fontId="13" fillId="36" borderId="25" xfId="0" applyFont="1" applyFill="1" applyBorder="1" applyAlignment="1">
      <alignment horizontal="center" vertical="center"/>
    </xf>
    <xf numFmtId="0" fontId="15" fillId="36" borderId="24" xfId="0" applyFont="1" applyFill="1" applyBorder="1" applyAlignment="1">
      <alignment vertical="center"/>
    </xf>
    <xf numFmtId="3" fontId="15" fillId="36" borderId="25" xfId="0" applyNumberFormat="1" applyFont="1" applyFill="1" applyBorder="1" applyAlignment="1">
      <alignment horizontal="right" vertical="center"/>
    </xf>
    <xf numFmtId="0" fontId="15" fillId="36" borderId="25" xfId="0" applyFont="1" applyFill="1" applyBorder="1" applyAlignment="1">
      <alignment horizontal="right" vertical="center"/>
    </xf>
    <xf numFmtId="0" fontId="0" fillId="36" borderId="26" xfId="0" applyFill="1" applyBorder="1" applyAlignment="1">
      <alignment/>
    </xf>
    <xf numFmtId="0" fontId="0" fillId="36" borderId="24" xfId="0" applyFill="1" applyBorder="1" applyAlignment="1">
      <alignment/>
    </xf>
    <xf numFmtId="0" fontId="15" fillId="0" borderId="27" xfId="0" applyFont="1" applyBorder="1" applyAlignment="1">
      <alignment horizontal="center" vertical="center"/>
    </xf>
    <xf numFmtId="0" fontId="17" fillId="0" borderId="25" xfId="0" applyFont="1" applyBorder="1" applyAlignment="1">
      <alignment vertical="center"/>
    </xf>
    <xf numFmtId="0" fontId="17" fillId="0" borderId="26" xfId="0" applyFont="1" applyBorder="1" applyAlignment="1">
      <alignment vertical="center"/>
    </xf>
    <xf numFmtId="0" fontId="13" fillId="0" borderId="26" xfId="0" applyFont="1" applyBorder="1" applyAlignment="1">
      <alignment vertical="center" wrapText="1"/>
    </xf>
    <xf numFmtId="0" fontId="17" fillId="0" borderId="25" xfId="0" applyFont="1" applyBorder="1" applyAlignment="1">
      <alignment horizontal="right" vertical="center"/>
    </xf>
    <xf numFmtId="0" fontId="23" fillId="0" borderId="25" xfId="0" applyFont="1" applyBorder="1" applyAlignment="1">
      <alignment horizontal="right" vertical="center"/>
    </xf>
    <xf numFmtId="0" fontId="17" fillId="0" borderId="26" xfId="0" applyFont="1" applyBorder="1" applyAlignment="1">
      <alignment horizontal="justify" vertical="center"/>
    </xf>
    <xf numFmtId="0" fontId="17" fillId="0" borderId="24" xfId="0" applyFont="1" applyBorder="1" applyAlignment="1">
      <alignment horizontal="justify" vertical="center"/>
    </xf>
    <xf numFmtId="0" fontId="15" fillId="0" borderId="28" xfId="0" applyFont="1" applyBorder="1" applyAlignment="1">
      <alignment horizontal="center" vertical="center" wrapText="1"/>
    </xf>
    <xf numFmtId="0" fontId="17" fillId="0" borderId="27" xfId="0" applyFont="1" applyBorder="1" applyAlignment="1">
      <alignment horizontal="right" vertical="center" wrapText="1"/>
    </xf>
    <xf numFmtId="0" fontId="23" fillId="0" borderId="25" xfId="0" applyFont="1" applyBorder="1" applyAlignment="1">
      <alignment vertical="center" wrapText="1"/>
    </xf>
    <xf numFmtId="0" fontId="23" fillId="0" borderId="23" xfId="0" applyFont="1" applyBorder="1" applyAlignment="1">
      <alignment vertical="center" wrapText="1"/>
    </xf>
    <xf numFmtId="0" fontId="17" fillId="0" borderId="25" xfId="0" applyFont="1" applyBorder="1" applyAlignment="1">
      <alignment horizontal="right" vertical="center" wrapText="1"/>
    </xf>
    <xf numFmtId="0" fontId="23" fillId="0" borderId="25" xfId="0" applyFont="1" applyBorder="1" applyAlignment="1">
      <alignment horizontal="right" vertical="center" wrapText="1"/>
    </xf>
    <xf numFmtId="3" fontId="13" fillId="0" borderId="25" xfId="0" applyNumberFormat="1" applyFont="1" applyBorder="1" applyAlignment="1">
      <alignment vertical="center"/>
    </xf>
    <xf numFmtId="14" fontId="13" fillId="0" borderId="25" xfId="0" applyNumberFormat="1" applyFont="1" applyBorder="1" applyAlignment="1">
      <alignment horizontal="center" vertical="center"/>
    </xf>
    <xf numFmtId="10" fontId="17" fillId="36" borderId="25" xfId="0" applyNumberFormat="1" applyFont="1" applyFill="1" applyBorder="1" applyAlignment="1">
      <alignment horizontal="center" vertical="center"/>
    </xf>
    <xf numFmtId="3" fontId="17" fillId="36" borderId="25" xfId="0" applyNumberFormat="1" applyFont="1" applyFill="1" applyBorder="1" applyAlignment="1">
      <alignment vertical="center"/>
    </xf>
    <xf numFmtId="0" fontId="15" fillId="0" borderId="29" xfId="0" applyFont="1" applyBorder="1" applyAlignment="1">
      <alignment vertical="center"/>
    </xf>
    <xf numFmtId="0" fontId="15" fillId="0" borderId="13" xfId="0" applyFont="1" applyBorder="1" applyAlignment="1">
      <alignment vertical="center"/>
    </xf>
    <xf numFmtId="0" fontId="13" fillId="0" borderId="13" xfId="0" applyFont="1" applyBorder="1" applyAlignment="1">
      <alignment vertical="center"/>
    </xf>
    <xf numFmtId="0" fontId="13" fillId="0" borderId="13" xfId="0" applyFont="1" applyBorder="1" applyAlignment="1">
      <alignment horizontal="center" vertical="center"/>
    </xf>
    <xf numFmtId="3" fontId="15" fillId="0" borderId="13" xfId="0" applyNumberFormat="1" applyFont="1" applyBorder="1" applyAlignment="1">
      <alignment vertical="center"/>
    </xf>
    <xf numFmtId="0" fontId="15" fillId="0" borderId="27" xfId="0" applyFont="1" applyBorder="1" applyAlignment="1">
      <alignment horizontal="center" vertical="center" wrapText="1"/>
    </xf>
    <xf numFmtId="0" fontId="13" fillId="0" borderId="26" xfId="0" applyFont="1" applyBorder="1" applyAlignment="1">
      <alignment horizontal="center" vertical="center"/>
    </xf>
    <xf numFmtId="3" fontId="13" fillId="0" borderId="27" xfId="0" applyNumberFormat="1" applyFont="1" applyBorder="1" applyAlignment="1">
      <alignment vertical="center"/>
    </xf>
    <xf numFmtId="14" fontId="13" fillId="0" borderId="27" xfId="0" applyNumberFormat="1" applyFont="1" applyBorder="1" applyAlignment="1">
      <alignment horizontal="center" vertical="center"/>
    </xf>
    <xf numFmtId="10" fontId="13" fillId="0" borderId="27" xfId="0" applyNumberFormat="1" applyFont="1" applyBorder="1" applyAlignment="1">
      <alignment horizontal="center" vertical="center"/>
    </xf>
    <xf numFmtId="3" fontId="13" fillId="0" borderId="0" xfId="0" applyNumberFormat="1" applyFont="1" applyAlignment="1">
      <alignment vertical="center"/>
    </xf>
    <xf numFmtId="14" fontId="13" fillId="0" borderId="26" xfId="0" applyNumberFormat="1" applyFont="1" applyBorder="1" applyAlignment="1">
      <alignment horizontal="center" vertical="center"/>
    </xf>
    <xf numFmtId="0" fontId="13" fillId="0" borderId="24" xfId="0" applyFont="1" applyBorder="1" applyAlignment="1">
      <alignment horizontal="center" vertical="center"/>
    </xf>
    <xf numFmtId="3" fontId="15" fillId="0" borderId="25" xfId="0" applyNumberFormat="1" applyFont="1" applyBorder="1" applyAlignment="1">
      <alignment vertical="center"/>
    </xf>
    <xf numFmtId="0" fontId="27" fillId="36" borderId="25" xfId="0" applyFont="1" applyFill="1" applyBorder="1" applyAlignment="1">
      <alignment horizontal="center" vertical="center" wrapText="1"/>
    </xf>
    <xf numFmtId="0" fontId="8" fillId="36" borderId="24" xfId="0" applyFont="1" applyFill="1" applyBorder="1" applyAlignment="1">
      <alignment vertical="center" wrapText="1"/>
    </xf>
    <xf numFmtId="0" fontId="28" fillId="36" borderId="24" xfId="0" applyFont="1" applyFill="1" applyBorder="1" applyAlignment="1">
      <alignment vertical="center" wrapText="1"/>
    </xf>
    <xf numFmtId="3" fontId="29" fillId="36" borderId="25" xfId="0" applyNumberFormat="1" applyFont="1" applyFill="1" applyBorder="1" applyAlignment="1">
      <alignment horizontal="center" vertical="center" wrapText="1"/>
    </xf>
    <xf numFmtId="0" fontId="27" fillId="36" borderId="24" xfId="0" applyFont="1" applyFill="1" applyBorder="1" applyAlignment="1">
      <alignment vertical="center" wrapText="1"/>
    </xf>
    <xf numFmtId="3" fontId="30" fillId="36" borderId="25" xfId="0" applyNumberFormat="1" applyFont="1" applyFill="1" applyBorder="1" applyAlignment="1">
      <alignment horizontal="center" vertical="center" wrapText="1"/>
    </xf>
    <xf numFmtId="0" fontId="31" fillId="36" borderId="25" xfId="0" applyFont="1" applyFill="1" applyBorder="1" applyAlignment="1">
      <alignment horizontal="center" vertical="center" wrapText="1"/>
    </xf>
    <xf numFmtId="0" fontId="32" fillId="36" borderId="26" xfId="0" applyFont="1" applyFill="1" applyBorder="1" applyAlignment="1">
      <alignment vertical="center" wrapText="1"/>
    </xf>
    <xf numFmtId="3" fontId="33" fillId="36" borderId="27" xfId="0" applyNumberFormat="1" applyFont="1" applyFill="1" applyBorder="1" applyAlignment="1">
      <alignment horizontal="center" vertical="center" wrapText="1"/>
    </xf>
    <xf numFmtId="0" fontId="32" fillId="36" borderId="24" xfId="0" applyFont="1" applyFill="1" applyBorder="1" applyAlignment="1">
      <alignment vertical="center" wrapText="1"/>
    </xf>
    <xf numFmtId="3" fontId="33" fillId="36" borderId="25" xfId="0" applyNumberFormat="1" applyFont="1" applyFill="1" applyBorder="1" applyAlignment="1">
      <alignment horizontal="center" vertical="center" wrapText="1"/>
    </xf>
    <xf numFmtId="0" fontId="31" fillId="36" borderId="24" xfId="0" applyFont="1" applyFill="1" applyBorder="1" applyAlignment="1">
      <alignment vertical="center" wrapText="1"/>
    </xf>
    <xf numFmtId="3" fontId="34" fillId="36" borderId="25" xfId="0" applyNumberFormat="1" applyFont="1" applyFill="1" applyBorder="1" applyAlignment="1">
      <alignment horizontal="center" vertical="center" wrapText="1"/>
    </xf>
    <xf numFmtId="3" fontId="15" fillId="0" borderId="28" xfId="0" applyNumberFormat="1" applyFont="1" applyBorder="1" applyAlignment="1">
      <alignment horizontal="right" vertical="center"/>
    </xf>
    <xf numFmtId="0" fontId="17" fillId="0" borderId="27" xfId="0" applyFont="1" applyBorder="1" applyAlignment="1">
      <alignment horizontal="center" vertical="center"/>
    </xf>
    <xf numFmtId="10" fontId="15" fillId="0" borderId="25" xfId="0" applyNumberFormat="1" applyFont="1" applyBorder="1" applyAlignment="1">
      <alignment horizontal="center" vertical="center"/>
    </xf>
    <xf numFmtId="0" fontId="23" fillId="0" borderId="23" xfId="0" applyFont="1" applyBorder="1" applyAlignment="1">
      <alignment vertical="center"/>
    </xf>
    <xf numFmtId="0" fontId="23" fillId="0" borderId="25" xfId="0" applyFont="1" applyBorder="1" applyAlignment="1">
      <alignment vertical="center"/>
    </xf>
    <xf numFmtId="3" fontId="17" fillId="36" borderId="27" xfId="0" applyNumberFormat="1" applyFont="1" applyFill="1" applyBorder="1" applyAlignment="1">
      <alignment horizontal="right" vertical="center"/>
    </xf>
    <xf numFmtId="0" fontId="17" fillId="36" borderId="27" xfId="0" applyFont="1" applyFill="1" applyBorder="1" applyAlignment="1">
      <alignment horizontal="center" vertical="center"/>
    </xf>
    <xf numFmtId="3" fontId="17" fillId="36" borderId="25" xfId="0" applyNumberFormat="1" applyFont="1" applyFill="1" applyBorder="1" applyAlignment="1">
      <alignment horizontal="right" vertical="center"/>
    </xf>
    <xf numFmtId="0" fontId="17" fillId="36" borderId="25" xfId="0" applyFont="1" applyFill="1" applyBorder="1" applyAlignment="1">
      <alignment horizontal="center" vertical="center"/>
    </xf>
    <xf numFmtId="0" fontId="17" fillId="36" borderId="25" xfId="0" applyFont="1" applyFill="1" applyBorder="1" applyAlignment="1">
      <alignment horizontal="right" vertical="center"/>
    </xf>
    <xf numFmtId="3" fontId="23" fillId="36" borderId="25" xfId="0" applyNumberFormat="1" applyFont="1" applyFill="1" applyBorder="1" applyAlignment="1">
      <alignment horizontal="right" vertical="center"/>
    </xf>
    <xf numFmtId="0" fontId="23" fillId="36" borderId="25" xfId="0" applyFont="1" applyFill="1" applyBorder="1" applyAlignment="1">
      <alignment horizontal="center" vertical="center"/>
    </xf>
    <xf numFmtId="0" fontId="35" fillId="0" borderId="25" xfId="0" applyFont="1" applyBorder="1" applyAlignment="1">
      <alignment horizontal="center" vertical="center" wrapText="1"/>
    </xf>
    <xf numFmtId="0" fontId="36" fillId="0" borderId="24" xfId="0" applyFont="1" applyBorder="1" applyAlignment="1">
      <alignment vertical="center" wrapText="1"/>
    </xf>
    <xf numFmtId="3" fontId="36" fillId="0" borderId="25" xfId="0" applyNumberFormat="1" applyFont="1" applyBorder="1" applyAlignment="1">
      <alignment horizontal="center" vertical="center" wrapText="1"/>
    </xf>
    <xf numFmtId="10" fontId="36" fillId="0" borderId="25" xfId="0" applyNumberFormat="1" applyFont="1" applyBorder="1" applyAlignment="1">
      <alignment horizontal="center" vertical="center" wrapText="1"/>
    </xf>
    <xf numFmtId="3" fontId="36" fillId="0" borderId="25" xfId="0" applyNumberFormat="1" applyFont="1" applyBorder="1" applyAlignment="1">
      <alignment horizontal="right" vertical="center" wrapText="1"/>
    </xf>
    <xf numFmtId="0" fontId="36" fillId="0" borderId="25" xfId="0" applyFont="1" applyBorder="1" applyAlignment="1">
      <alignment horizontal="right" vertical="center" wrapText="1"/>
    </xf>
    <xf numFmtId="0" fontId="36" fillId="0" borderId="25" xfId="0" applyFont="1" applyBorder="1" applyAlignment="1">
      <alignment horizontal="center" vertical="center" wrapText="1"/>
    </xf>
    <xf numFmtId="0" fontId="35" fillId="0" borderId="24" xfId="0" applyFont="1" applyBorder="1" applyAlignment="1">
      <alignment vertical="center" wrapText="1"/>
    </xf>
    <xf numFmtId="3" fontId="35" fillId="0" borderId="25" xfId="0" applyNumberFormat="1" applyFont="1" applyBorder="1" applyAlignment="1">
      <alignment horizontal="center" vertical="center" wrapText="1"/>
    </xf>
    <xf numFmtId="9" fontId="35" fillId="0" borderId="25" xfId="0" applyNumberFormat="1" applyFont="1" applyBorder="1" applyAlignment="1">
      <alignment horizontal="center" vertical="center" wrapText="1"/>
    </xf>
    <xf numFmtId="3" fontId="35" fillId="0" borderId="25" xfId="0" applyNumberFormat="1" applyFont="1" applyBorder="1" applyAlignment="1">
      <alignment horizontal="right" vertical="center" wrapText="1"/>
    </xf>
    <xf numFmtId="0" fontId="37" fillId="0" borderId="25" xfId="0" applyFont="1" applyBorder="1" applyAlignment="1">
      <alignment horizontal="center" vertical="center" wrapText="1"/>
    </xf>
    <xf numFmtId="10" fontId="35" fillId="0" borderId="25" xfId="0" applyNumberFormat="1" applyFont="1" applyBorder="1" applyAlignment="1">
      <alignment horizontal="center" vertical="center" wrapText="1"/>
    </xf>
    <xf numFmtId="3" fontId="13" fillId="36" borderId="27" xfId="0" applyNumberFormat="1" applyFont="1" applyFill="1" applyBorder="1" applyAlignment="1">
      <alignment horizontal="right" vertical="center" wrapText="1"/>
    </xf>
    <xf numFmtId="10" fontId="13" fillId="36" borderId="27" xfId="0" applyNumberFormat="1" applyFont="1" applyFill="1" applyBorder="1" applyAlignment="1">
      <alignment horizontal="center" vertical="center" wrapText="1"/>
    </xf>
    <xf numFmtId="3" fontId="13" fillId="36" borderId="25" xfId="0" applyNumberFormat="1" applyFont="1" applyFill="1" applyBorder="1" applyAlignment="1">
      <alignment horizontal="right" vertical="center" wrapText="1"/>
    </xf>
    <xf numFmtId="10" fontId="13" fillId="36" borderId="25" xfId="0" applyNumberFormat="1" applyFont="1" applyFill="1" applyBorder="1" applyAlignment="1">
      <alignment horizontal="center" vertical="center" wrapText="1"/>
    </xf>
    <xf numFmtId="3" fontId="15" fillId="36" borderId="25" xfId="0" applyNumberFormat="1" applyFont="1" applyFill="1" applyBorder="1" applyAlignment="1">
      <alignment horizontal="right" vertical="center" wrapText="1"/>
    </xf>
    <xf numFmtId="9" fontId="15" fillId="36" borderId="25" xfId="0" applyNumberFormat="1" applyFont="1" applyFill="1" applyBorder="1" applyAlignment="1">
      <alignment horizontal="center" vertical="center" wrapText="1"/>
    </xf>
    <xf numFmtId="9" fontId="17" fillId="0" borderId="27" xfId="0" applyNumberFormat="1" applyFont="1" applyBorder="1" applyAlignment="1">
      <alignment horizontal="center" vertical="center" wrapText="1"/>
    </xf>
    <xf numFmtId="9" fontId="17" fillId="0" borderId="25" xfId="0" applyNumberFormat="1" applyFont="1" applyBorder="1" applyAlignment="1">
      <alignment horizontal="center" vertical="center" wrapText="1"/>
    </xf>
    <xf numFmtId="10" fontId="17" fillId="0" borderId="27" xfId="0" applyNumberFormat="1" applyFont="1" applyBorder="1" applyAlignment="1">
      <alignment horizontal="center" vertical="center" wrapText="1"/>
    </xf>
    <xf numFmtId="10" fontId="17" fillId="0" borderId="25" xfId="0" applyNumberFormat="1" applyFont="1" applyBorder="1" applyAlignment="1">
      <alignment horizontal="right" vertical="center" wrapText="1"/>
    </xf>
    <xf numFmtId="0" fontId="17" fillId="0" borderId="23" xfId="0" applyFont="1" applyBorder="1" applyAlignment="1">
      <alignment vertical="center" wrapText="1"/>
    </xf>
    <xf numFmtId="14" fontId="15" fillId="0" borderId="28" xfId="0" applyNumberFormat="1" applyFont="1" applyBorder="1" applyAlignment="1">
      <alignment horizontal="center" vertical="center" wrapText="1"/>
    </xf>
    <xf numFmtId="3" fontId="13" fillId="0" borderId="25" xfId="0" applyNumberFormat="1" applyFont="1" applyBorder="1" applyAlignment="1">
      <alignment horizontal="right" vertical="center" wrapText="1"/>
    </xf>
    <xf numFmtId="0" fontId="13" fillId="0" borderId="25" xfId="0" applyFont="1" applyBorder="1" applyAlignment="1">
      <alignment horizontal="right" vertical="center" wrapText="1"/>
    </xf>
    <xf numFmtId="14" fontId="23" fillId="0" borderId="28" xfId="0" applyNumberFormat="1" applyFont="1" applyBorder="1" applyAlignment="1">
      <alignment horizontal="center" vertical="center" wrapText="1"/>
    </xf>
    <xf numFmtId="14" fontId="23" fillId="0" borderId="25" xfId="0" applyNumberFormat="1" applyFont="1" applyBorder="1" applyAlignment="1">
      <alignment horizontal="right" vertical="center" wrapText="1"/>
    </xf>
    <xf numFmtId="0" fontId="15" fillId="0" borderId="28" xfId="0" applyFont="1" applyBorder="1" applyAlignment="1">
      <alignment horizontal="center" vertical="center"/>
    </xf>
    <xf numFmtId="0" fontId="23" fillId="0" borderId="24" xfId="0" applyFont="1" applyBorder="1" applyAlignment="1">
      <alignment horizontal="justify" vertical="center"/>
    </xf>
    <xf numFmtId="0" fontId="8" fillId="0" borderId="26" xfId="0" applyFont="1" applyBorder="1" applyAlignment="1">
      <alignment vertical="top" wrapText="1"/>
    </xf>
    <xf numFmtId="3" fontId="13" fillId="0" borderId="27" xfId="0" applyNumberFormat="1" applyFont="1" applyBorder="1" applyAlignment="1">
      <alignment horizontal="right" vertical="center" wrapText="1"/>
    </xf>
    <xf numFmtId="3" fontId="15" fillId="0" borderId="25" xfId="0" applyNumberFormat="1" applyFont="1" applyBorder="1" applyAlignment="1">
      <alignment horizontal="right" vertical="center" wrapText="1"/>
    </xf>
    <xf numFmtId="3" fontId="23" fillId="0" borderId="25" xfId="0" applyNumberFormat="1" applyFont="1" applyBorder="1" applyAlignment="1">
      <alignment horizontal="center" vertical="center"/>
    </xf>
    <xf numFmtId="0" fontId="23" fillId="0" borderId="26" xfId="0" applyFont="1" applyBorder="1" applyAlignment="1">
      <alignment vertical="center"/>
    </xf>
    <xf numFmtId="3" fontId="23" fillId="0" borderId="27" xfId="0" applyNumberFormat="1" applyFont="1" applyBorder="1" applyAlignment="1">
      <alignment horizontal="right" vertical="center"/>
    </xf>
    <xf numFmtId="3" fontId="23" fillId="0" borderId="28" xfId="0" applyNumberFormat="1" applyFont="1" applyBorder="1" applyAlignment="1">
      <alignment horizontal="right" vertical="center"/>
    </xf>
    <xf numFmtId="3" fontId="25" fillId="0" borderId="27" xfId="0" applyNumberFormat="1" applyFont="1" applyBorder="1" applyAlignment="1">
      <alignment horizontal="center" vertical="center"/>
    </xf>
    <xf numFmtId="0" fontId="11" fillId="0" borderId="25" xfId="0" applyFont="1" applyBorder="1" applyAlignment="1">
      <alignment horizontal="center" vertical="center"/>
    </xf>
    <xf numFmtId="0" fontId="10" fillId="0" borderId="24" xfId="0" applyFont="1" applyBorder="1" applyAlignment="1">
      <alignment vertical="center"/>
    </xf>
    <xf numFmtId="3" fontId="24" fillId="0" borderId="25" xfId="0" applyNumberFormat="1" applyFont="1" applyBorder="1" applyAlignment="1">
      <alignment horizontal="right" vertical="center"/>
    </xf>
    <xf numFmtId="3" fontId="10" fillId="0" borderId="25" xfId="0" applyNumberFormat="1" applyFont="1" applyBorder="1" applyAlignment="1">
      <alignment horizontal="right" vertical="center"/>
    </xf>
    <xf numFmtId="0" fontId="11" fillId="0" borderId="24" xfId="0" applyFont="1" applyBorder="1" applyAlignment="1">
      <alignment vertical="center"/>
    </xf>
    <xf numFmtId="3" fontId="11" fillId="0" borderId="25" xfId="0" applyNumberFormat="1" applyFont="1" applyBorder="1" applyAlignment="1">
      <alignment horizontal="right" vertical="center"/>
    </xf>
    <xf numFmtId="0" fontId="23" fillId="36" borderId="27" xfId="0" applyFont="1" applyFill="1" applyBorder="1" applyAlignment="1">
      <alignment horizontal="center" vertical="center"/>
    </xf>
    <xf numFmtId="0" fontId="23" fillId="36" borderId="26" xfId="0" applyFont="1" applyFill="1" applyBorder="1" applyAlignment="1">
      <alignment vertical="center"/>
    </xf>
    <xf numFmtId="0" fontId="17" fillId="36" borderId="27" xfId="0" applyFont="1" applyFill="1" applyBorder="1" applyAlignment="1">
      <alignment vertical="center"/>
    </xf>
    <xf numFmtId="0" fontId="17" fillId="36" borderId="26" xfId="0" applyFont="1" applyFill="1" applyBorder="1" applyAlignment="1">
      <alignment horizontal="left" vertical="center" indent="1"/>
    </xf>
    <xf numFmtId="3" fontId="23" fillId="36" borderId="28" xfId="0" applyNumberFormat="1" applyFont="1" applyFill="1" applyBorder="1" applyAlignment="1">
      <alignment horizontal="right" vertical="center"/>
    </xf>
    <xf numFmtId="0" fontId="17" fillId="36" borderId="27" xfId="0" applyFont="1" applyFill="1" applyBorder="1" applyAlignment="1">
      <alignment horizontal="right" vertical="center"/>
    </xf>
    <xf numFmtId="3" fontId="15" fillId="0" borderId="27" xfId="0" applyNumberFormat="1" applyFont="1" applyBorder="1" applyAlignment="1">
      <alignment horizontal="right" vertical="center"/>
    </xf>
    <xf numFmtId="3" fontId="23" fillId="36" borderId="27" xfId="0" applyNumberFormat="1" applyFont="1" applyFill="1" applyBorder="1" applyAlignment="1">
      <alignment horizontal="right" vertical="center"/>
    </xf>
    <xf numFmtId="0" fontId="23" fillId="36" borderId="24" xfId="0" applyFont="1" applyFill="1" applyBorder="1" applyAlignment="1">
      <alignment vertical="center"/>
    </xf>
    <xf numFmtId="0" fontId="17" fillId="36" borderId="30" xfId="0" applyFont="1" applyFill="1" applyBorder="1" applyAlignment="1">
      <alignment vertical="center"/>
    </xf>
    <xf numFmtId="3" fontId="13" fillId="0" borderId="26" xfId="0" applyNumberFormat="1" applyFont="1" applyBorder="1" applyAlignment="1">
      <alignment horizontal="right" vertical="center"/>
    </xf>
    <xf numFmtId="0" fontId="17" fillId="36" borderId="26" xfId="0" applyFont="1" applyFill="1" applyBorder="1" applyAlignment="1">
      <alignment vertical="center"/>
    </xf>
    <xf numFmtId="0" fontId="17" fillId="36" borderId="24" xfId="0" applyFont="1" applyFill="1" applyBorder="1" applyAlignment="1">
      <alignment vertical="center"/>
    </xf>
    <xf numFmtId="0" fontId="38" fillId="0" borderId="27" xfId="0" applyFont="1" applyBorder="1" applyAlignment="1">
      <alignment vertical="center"/>
    </xf>
    <xf numFmtId="0" fontId="38" fillId="36" borderId="27" xfId="0" applyFont="1" applyFill="1" applyBorder="1" applyAlignment="1">
      <alignment vertical="center"/>
    </xf>
    <xf numFmtId="0" fontId="8" fillId="0" borderId="27" xfId="0" applyFont="1" applyBorder="1" applyAlignment="1">
      <alignment/>
    </xf>
    <xf numFmtId="0" fontId="8" fillId="36" borderId="27" xfId="0" applyFont="1" applyFill="1" applyBorder="1" applyAlignment="1">
      <alignment/>
    </xf>
    <xf numFmtId="0" fontId="23" fillId="36" borderId="27" xfId="0" applyFont="1" applyFill="1" applyBorder="1" applyAlignment="1">
      <alignment vertical="center"/>
    </xf>
    <xf numFmtId="0" fontId="23" fillId="0" borderId="21" xfId="0" applyFont="1" applyBorder="1" applyAlignment="1">
      <alignment vertical="center"/>
    </xf>
    <xf numFmtId="0" fontId="23" fillId="0" borderId="22" xfId="0" applyFont="1" applyBorder="1" applyAlignment="1">
      <alignment horizontal="center" vertical="center"/>
    </xf>
    <xf numFmtId="0" fontId="17" fillId="36" borderId="23" xfId="0" applyFont="1" applyFill="1" applyBorder="1" applyAlignment="1">
      <alignment vertical="center"/>
    </xf>
    <xf numFmtId="165" fontId="5" fillId="0" borderId="0" xfId="50" applyNumberFormat="1" applyFont="1" applyFill="1" applyBorder="1" applyAlignment="1" applyProtection="1">
      <alignment horizontal="left"/>
      <protection/>
    </xf>
    <xf numFmtId="0" fontId="4" fillId="0" borderId="0" xfId="0" applyFont="1" applyFill="1" applyBorder="1" applyAlignment="1">
      <alignment horizontal="center"/>
    </xf>
    <xf numFmtId="167" fontId="6" fillId="0" borderId="11" xfId="0" applyNumberFormat="1" applyFont="1" applyFill="1" applyBorder="1" applyAlignment="1">
      <alignment horizontal="center"/>
    </xf>
    <xf numFmtId="0" fontId="8" fillId="0" borderId="0" xfId="0" applyFont="1" applyFill="1" applyBorder="1" applyAlignment="1">
      <alignment horizontal="center"/>
    </xf>
    <xf numFmtId="0" fontId="11" fillId="0" borderId="0" xfId="58" applyFont="1" applyFill="1" applyBorder="1" applyAlignment="1">
      <alignment horizontal="left" vertical="center"/>
      <protection/>
    </xf>
    <xf numFmtId="165" fontId="10" fillId="0" borderId="0" xfId="37" applyNumberFormat="1" applyFont="1" applyFill="1" applyBorder="1" applyAlignment="1" applyProtection="1">
      <alignment horizontal="left" vertical="center"/>
      <protection/>
    </xf>
    <xf numFmtId="0" fontId="15" fillId="0" borderId="0" xfId="58" applyFont="1" applyFill="1" applyBorder="1" applyAlignment="1">
      <alignment horizontal="left" vertical="top"/>
      <protection/>
    </xf>
    <xf numFmtId="0" fontId="13" fillId="0" borderId="0" xfId="58" applyFont="1" applyFill="1" applyBorder="1" applyAlignment="1">
      <alignment horizontal="left" vertical="top"/>
      <protection/>
    </xf>
    <xf numFmtId="0" fontId="4" fillId="0" borderId="0" xfId="0" applyFont="1" applyBorder="1" applyAlignment="1">
      <alignment horizontal="center"/>
    </xf>
    <xf numFmtId="0" fontId="5" fillId="0" borderId="0" xfId="0" applyFont="1" applyBorder="1" applyAlignment="1">
      <alignment horizontal="left"/>
    </xf>
    <xf numFmtId="166" fontId="6" fillId="0" borderId="0" xfId="0" applyNumberFormat="1" applyFont="1" applyBorder="1" applyAlignment="1">
      <alignment horizontal="center"/>
    </xf>
    <xf numFmtId="0" fontId="9" fillId="0" borderId="0" xfId="0" applyFont="1" applyFill="1" applyBorder="1" applyAlignment="1">
      <alignment horizontal="center"/>
    </xf>
    <xf numFmtId="0" fontId="13" fillId="0" borderId="0" xfId="58" applyFont="1" applyFill="1" applyBorder="1" applyAlignment="1">
      <alignment horizontal="center"/>
      <protection/>
    </xf>
    <xf numFmtId="3" fontId="15" fillId="0" borderId="0" xfId="55" applyNumberFormat="1" applyFont="1" applyFill="1" applyBorder="1" applyAlignment="1">
      <alignment horizontal="left" wrapText="1"/>
      <protection/>
    </xf>
    <xf numFmtId="3" fontId="13" fillId="0" borderId="0" xfId="55" applyNumberFormat="1" applyFont="1" applyFill="1" applyBorder="1" applyAlignment="1">
      <alignment horizontal="left"/>
      <protection/>
    </xf>
    <xf numFmtId="0" fontId="20" fillId="0" borderId="0" xfId="57" applyFont="1" applyFill="1" applyBorder="1" applyAlignment="1">
      <alignment horizontal="center"/>
      <protection/>
    </xf>
    <xf numFmtId="0" fontId="13" fillId="0" borderId="0" xfId="57" applyFont="1" applyFill="1" applyBorder="1" applyAlignment="1">
      <alignment horizontal="center"/>
      <protection/>
    </xf>
    <xf numFmtId="0" fontId="15" fillId="0" borderId="0" xfId="57" applyFont="1" applyFill="1" applyBorder="1" applyAlignment="1">
      <alignment horizontal="center"/>
      <protection/>
    </xf>
    <xf numFmtId="0" fontId="9" fillId="0" borderId="0" xfId="57" applyFont="1" applyFill="1" applyBorder="1" applyAlignment="1">
      <alignment horizontal="left" vertical="top"/>
      <protection/>
    </xf>
    <xf numFmtId="0" fontId="8" fillId="0" borderId="0" xfId="57" applyFont="1" applyFill="1" applyBorder="1" applyAlignment="1">
      <alignment horizontal="left" vertical="top"/>
      <protection/>
    </xf>
    <xf numFmtId="0" fontId="15" fillId="0" borderId="23" xfId="0" applyFont="1" applyBorder="1" applyAlignment="1">
      <alignment horizontal="center" vertical="center" wrapText="1"/>
    </xf>
    <xf numFmtId="0" fontId="8" fillId="0" borderId="23" xfId="0" applyFont="1" applyBorder="1" applyAlignment="1">
      <alignment vertical="top" wrapText="1"/>
    </xf>
    <xf numFmtId="0" fontId="23" fillId="36" borderId="23" xfId="0" applyFont="1" applyFill="1" applyBorder="1" applyAlignment="1">
      <alignment vertical="center" wrapText="1"/>
    </xf>
    <xf numFmtId="0" fontId="23" fillId="36" borderId="23" xfId="0" applyFont="1" applyFill="1" applyBorder="1" applyAlignment="1">
      <alignment horizontal="center" vertical="center" wrapText="1"/>
    </xf>
    <xf numFmtId="0" fontId="26" fillId="36" borderId="23" xfId="0" applyFont="1" applyFill="1" applyBorder="1" applyAlignment="1">
      <alignment horizontal="center" vertical="center" wrapText="1"/>
    </xf>
    <xf numFmtId="0" fontId="15" fillId="0" borderId="23" xfId="0" applyFont="1" applyBorder="1" applyAlignment="1">
      <alignment horizontal="center" vertical="center"/>
    </xf>
    <xf numFmtId="0" fontId="15" fillId="0" borderId="23" xfId="0" applyFont="1" applyBorder="1" applyAlignment="1">
      <alignment horizontal="justify" vertical="center"/>
    </xf>
    <xf numFmtId="0" fontId="13" fillId="0" borderId="26" xfId="0" applyFont="1" applyBorder="1" applyAlignment="1">
      <alignment vertical="center"/>
    </xf>
    <xf numFmtId="0" fontId="13" fillId="0" borderId="26" xfId="0" applyFont="1" applyBorder="1" applyAlignment="1">
      <alignment horizontal="justify" vertical="center"/>
    </xf>
    <xf numFmtId="0" fontId="15" fillId="0" borderId="23" xfId="0" applyFont="1" applyBorder="1" applyAlignment="1">
      <alignment vertical="center"/>
    </xf>
    <xf numFmtId="0" fontId="23" fillId="0" borderId="23" xfId="0" applyFont="1" applyBorder="1" applyAlignment="1">
      <alignment horizontal="center" vertical="center"/>
    </xf>
    <xf numFmtId="0" fontId="15" fillId="0" borderId="23" xfId="0" applyFont="1" applyBorder="1" applyAlignment="1">
      <alignment vertical="center" wrapText="1"/>
    </xf>
    <xf numFmtId="0" fontId="15" fillId="36" borderId="21" xfId="0" applyFont="1" applyFill="1" applyBorder="1" applyAlignment="1">
      <alignment horizontal="center" vertical="center"/>
    </xf>
    <xf numFmtId="0" fontId="15" fillId="36" borderId="23" xfId="0" applyFont="1" applyFill="1" applyBorder="1" applyAlignment="1">
      <alignment horizontal="center" vertical="center"/>
    </xf>
    <xf numFmtId="0" fontId="23" fillId="0" borderId="23" xfId="0" applyFont="1" applyBorder="1" applyAlignment="1">
      <alignment vertical="center" wrapText="1"/>
    </xf>
    <xf numFmtId="0" fontId="23" fillId="0" borderId="23" xfId="0" applyFont="1" applyBorder="1" applyAlignment="1">
      <alignment horizontal="center" vertical="center" wrapText="1"/>
    </xf>
    <xf numFmtId="0" fontId="15" fillId="0" borderId="31" xfId="0" applyFont="1" applyBorder="1" applyAlignment="1">
      <alignment vertical="center"/>
    </xf>
    <xf numFmtId="0" fontId="27" fillId="36" borderId="23" xfId="0" applyFont="1" applyFill="1" applyBorder="1" applyAlignment="1">
      <alignment horizontal="center" vertical="center" wrapText="1"/>
    </xf>
    <xf numFmtId="0" fontId="31" fillId="36" borderId="23" xfId="0" applyFont="1" applyFill="1" applyBorder="1" applyAlignment="1">
      <alignment horizontal="center" vertical="center" wrapText="1"/>
    </xf>
    <xf numFmtId="0" fontId="23" fillId="0" borderId="23" xfId="0" applyFont="1" applyBorder="1" applyAlignment="1">
      <alignment vertical="center"/>
    </xf>
    <xf numFmtId="0" fontId="35" fillId="0" borderId="23"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24" xfId="0" applyFont="1" applyBorder="1" applyAlignment="1">
      <alignment horizontal="center" vertical="center" wrapText="1"/>
    </xf>
    <xf numFmtId="3" fontId="36" fillId="0" borderId="23" xfId="0" applyNumberFormat="1" applyFont="1" applyBorder="1" applyAlignment="1">
      <alignment horizontal="center" vertical="center" wrapText="1"/>
    </xf>
    <xf numFmtId="0" fontId="36" fillId="0" borderId="23" xfId="0" applyFont="1" applyBorder="1" applyAlignment="1">
      <alignment horizontal="center" vertical="center" wrapText="1"/>
    </xf>
    <xf numFmtId="3" fontId="35" fillId="0" borderId="23" xfId="0" applyNumberFormat="1" applyFont="1" applyBorder="1" applyAlignment="1">
      <alignment horizontal="center" vertical="center" wrapText="1"/>
    </xf>
    <xf numFmtId="9" fontId="35" fillId="0" borderId="23" xfId="0" applyNumberFormat="1" applyFont="1" applyBorder="1" applyAlignment="1">
      <alignment horizontal="center" vertical="center" wrapText="1"/>
    </xf>
    <xf numFmtId="0" fontId="37" fillId="0" borderId="23" xfId="0" applyFont="1" applyBorder="1" applyAlignment="1">
      <alignment horizontal="center" vertical="center" wrapText="1"/>
    </xf>
    <xf numFmtId="0" fontId="37" fillId="0" borderId="21" xfId="0" applyFont="1" applyBorder="1" applyAlignment="1">
      <alignment horizontal="center" vertical="center" wrapText="1"/>
    </xf>
    <xf numFmtId="0" fontId="37" fillId="0" borderId="24" xfId="0" applyFont="1" applyBorder="1" applyAlignment="1">
      <alignment horizontal="center" vertical="center" wrapText="1"/>
    </xf>
    <xf numFmtId="10" fontId="36" fillId="0" borderId="23" xfId="0" applyNumberFormat="1" applyFont="1" applyBorder="1" applyAlignment="1">
      <alignment horizontal="center" vertical="center" wrapText="1"/>
    </xf>
    <xf numFmtId="10" fontId="35" fillId="0" borderId="23" xfId="0" applyNumberFormat="1" applyFont="1" applyBorder="1" applyAlignment="1">
      <alignment horizontal="center" vertical="center" wrapText="1"/>
    </xf>
    <xf numFmtId="0" fontId="23" fillId="36" borderId="21" xfId="0" applyFont="1" applyFill="1" applyBorder="1" applyAlignment="1">
      <alignment horizontal="center" vertical="center" wrapText="1"/>
    </xf>
    <xf numFmtId="0" fontId="23" fillId="36" borderId="24" xfId="0" applyFont="1" applyFill="1" applyBorder="1" applyAlignment="1">
      <alignment horizontal="center" vertical="center" wrapText="1"/>
    </xf>
    <xf numFmtId="0" fontId="11" fillId="0" borderId="23" xfId="0" applyFont="1" applyBorder="1" applyAlignment="1">
      <alignment horizontal="center" vertical="center"/>
    </xf>
    <xf numFmtId="0" fontId="25" fillId="0" borderId="23" xfId="0" applyFont="1" applyBorder="1" applyAlignment="1">
      <alignment horizontal="center" vertical="center"/>
    </xf>
    <xf numFmtId="0" fontId="13" fillId="0" borderId="23" xfId="0" applyFont="1" applyBorder="1" applyAlignment="1">
      <alignment vertical="center"/>
    </xf>
    <xf numFmtId="0" fontId="23" fillId="36" borderId="23" xfId="0" applyFont="1" applyFill="1" applyBorder="1" applyAlignment="1">
      <alignment horizontal="center" vertical="center"/>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2" xfId="37"/>
    <cellStyle name="Comma_Comparativo 2004"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Excel Built-in Comma [0]" xfId="48"/>
    <cellStyle name="Incorrecto" xfId="49"/>
    <cellStyle name="Comma" xfId="50"/>
    <cellStyle name="Comma [0]" xfId="51"/>
    <cellStyle name="Currency" xfId="52"/>
    <cellStyle name="Currency [0]" xfId="53"/>
    <cellStyle name="Neutral" xfId="54"/>
    <cellStyle name="Normal 11" xfId="55"/>
    <cellStyle name="Normal 2" xfId="56"/>
    <cellStyle name="Normal 2 2" xfId="57"/>
    <cellStyle name="Normal 3" xfId="58"/>
    <cellStyle name="Normal 5" xfId="59"/>
    <cellStyle name="Normal_Comparativo 2004" xfId="60"/>
    <cellStyle name="Notas" xfId="61"/>
    <cellStyle name="Percent 2" xfId="62"/>
    <cellStyle name="Percent" xfId="63"/>
    <cellStyle name="Salida" xfId="64"/>
    <cellStyle name="Texto de advertencia" xfId="65"/>
    <cellStyle name="Texto explicativo" xfId="66"/>
    <cellStyle name="Título" xfId="67"/>
    <cellStyle name="Título 2" xfId="68"/>
    <cellStyle name="Título 3" xfId="69"/>
    <cellStyle name="Total" xfId="70"/>
  </cellStyles>
  <dxfs count="1">
    <dxf>
      <fill>
        <patternFill patternType="solid">
          <fgColor indexed="60"/>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2.emf" /><Relationship Id="rId3" Type="http://schemas.openxmlformats.org/officeDocument/2006/relationships/image" Target="../media/image1.emf" /><Relationship Id="rId4"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63</xdr:row>
      <xdr:rowOff>0</xdr:rowOff>
    </xdr:from>
    <xdr:to>
      <xdr:col>1</xdr:col>
      <xdr:colOff>2438400</xdr:colOff>
      <xdr:row>71</xdr:row>
      <xdr:rowOff>0</xdr:rowOff>
    </xdr:to>
    <xdr:pic>
      <xdr:nvPicPr>
        <xdr:cNvPr id="1" name="Picture 1" descr="Línea de firma de Microsoft Office..."/>
        <xdr:cNvPicPr preferRelativeResize="1">
          <a:picLocks noChangeAspect="1"/>
        </xdr:cNvPicPr>
      </xdr:nvPicPr>
      <xdr:blipFill>
        <a:blip r:embed="rId1"/>
        <a:stretch>
          <a:fillRect/>
        </a:stretch>
      </xdr:blipFill>
      <xdr:spPr>
        <a:xfrm>
          <a:off x="0" y="9601200"/>
          <a:ext cx="2438400" cy="1219200"/>
        </a:xfrm>
        <a:prstGeom prst="rect">
          <a:avLst/>
        </a:prstGeom>
        <a:noFill/>
        <a:ln w="9525" cmpd="sng">
          <a:noFill/>
        </a:ln>
      </xdr:spPr>
    </xdr:pic>
    <xdr:clientData/>
  </xdr:twoCellAnchor>
  <xdr:twoCellAnchor editAs="oneCell">
    <xdr:from>
      <xdr:col>2</xdr:col>
      <xdr:colOff>0</xdr:colOff>
      <xdr:row>63</xdr:row>
      <xdr:rowOff>0</xdr:rowOff>
    </xdr:from>
    <xdr:to>
      <xdr:col>7</xdr:col>
      <xdr:colOff>276225</xdr:colOff>
      <xdr:row>71</xdr:row>
      <xdr:rowOff>0</xdr:rowOff>
    </xdr:to>
    <xdr:pic>
      <xdr:nvPicPr>
        <xdr:cNvPr id="2" name="Picture 2" descr="Línea de firma de Microsoft Office..."/>
        <xdr:cNvPicPr preferRelativeResize="1">
          <a:picLocks noChangeAspect="1"/>
        </xdr:cNvPicPr>
      </xdr:nvPicPr>
      <xdr:blipFill>
        <a:blip r:embed="rId2"/>
        <a:stretch>
          <a:fillRect/>
        </a:stretch>
      </xdr:blipFill>
      <xdr:spPr>
        <a:xfrm>
          <a:off x="2847975" y="9601200"/>
          <a:ext cx="2438400" cy="1219200"/>
        </a:xfrm>
        <a:prstGeom prst="rect">
          <a:avLst/>
        </a:prstGeom>
        <a:noFill/>
        <a:ln w="9525" cmpd="sng">
          <a:noFill/>
        </a:ln>
      </xdr:spPr>
    </xdr:pic>
    <xdr:clientData/>
  </xdr:twoCellAnchor>
  <xdr:twoCellAnchor editAs="oneCell">
    <xdr:from>
      <xdr:col>7</xdr:col>
      <xdr:colOff>704850</xdr:colOff>
      <xdr:row>63</xdr:row>
      <xdr:rowOff>19050</xdr:rowOff>
    </xdr:from>
    <xdr:to>
      <xdr:col>10</xdr:col>
      <xdr:colOff>619125</xdr:colOff>
      <xdr:row>71</xdr:row>
      <xdr:rowOff>19050</xdr:rowOff>
    </xdr:to>
    <xdr:pic>
      <xdr:nvPicPr>
        <xdr:cNvPr id="3" name="Picture 4" descr="Línea de firma de Microsoft Office..."/>
        <xdr:cNvPicPr preferRelativeResize="1">
          <a:picLocks noChangeAspect="1"/>
        </xdr:cNvPicPr>
      </xdr:nvPicPr>
      <xdr:blipFill>
        <a:blip r:embed="rId3"/>
        <a:stretch>
          <a:fillRect/>
        </a:stretch>
      </xdr:blipFill>
      <xdr:spPr>
        <a:xfrm>
          <a:off x="5715000" y="9620250"/>
          <a:ext cx="2438400" cy="1219200"/>
        </a:xfrm>
        <a:prstGeom prst="rect">
          <a:avLst/>
        </a:prstGeom>
        <a:noFill/>
        <a:ln w="9525" cmpd="sng">
          <a:noFill/>
        </a:ln>
      </xdr:spPr>
    </xdr:pic>
    <xdr:clientData/>
  </xdr:twoCellAnchor>
  <xdr:twoCellAnchor editAs="oneCell">
    <xdr:from>
      <xdr:col>11</xdr:col>
      <xdr:colOff>0</xdr:colOff>
      <xdr:row>63</xdr:row>
      <xdr:rowOff>0</xdr:rowOff>
    </xdr:from>
    <xdr:to>
      <xdr:col>13</xdr:col>
      <xdr:colOff>447675</xdr:colOff>
      <xdr:row>71</xdr:row>
      <xdr:rowOff>0</xdr:rowOff>
    </xdr:to>
    <xdr:pic>
      <xdr:nvPicPr>
        <xdr:cNvPr id="4" name="Picture 5" descr="Línea de firma de Microsoft Office..."/>
        <xdr:cNvPicPr preferRelativeResize="1">
          <a:picLocks noChangeAspect="1"/>
        </xdr:cNvPicPr>
      </xdr:nvPicPr>
      <xdr:blipFill>
        <a:blip r:embed="rId4"/>
        <a:stretch>
          <a:fillRect/>
        </a:stretch>
      </xdr:blipFill>
      <xdr:spPr>
        <a:xfrm>
          <a:off x="8296275" y="9601200"/>
          <a:ext cx="2438400" cy="1219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28575</xdr:rowOff>
    </xdr:from>
    <xdr:to>
      <xdr:col>11</xdr:col>
      <xdr:colOff>0</xdr:colOff>
      <xdr:row>69</xdr:row>
      <xdr:rowOff>85725</xdr:rowOff>
    </xdr:to>
    <xdr:sp fLocksText="0">
      <xdr:nvSpPr>
        <xdr:cNvPr id="1" name="CuadroTexto 1"/>
        <xdr:cNvSpPr txBox="1">
          <a:spLocks noChangeArrowheads="1"/>
        </xdr:cNvSpPr>
      </xdr:nvSpPr>
      <xdr:spPr>
        <a:xfrm>
          <a:off x="95250" y="28575"/>
          <a:ext cx="12230100" cy="11229975"/>
        </a:xfrm>
        <a:prstGeom prst="rect">
          <a:avLst/>
        </a:prstGeom>
        <a:solidFill>
          <a:srgbClr val="FFFFFF"/>
        </a:solidFill>
        <a:ln w="9360" cmpd="sng">
          <a:solidFill>
            <a:srgbClr val="BCBCBC"/>
          </a:solidFill>
          <a:headEnd type="none"/>
          <a:tailEnd type="none"/>
        </a:ln>
      </xdr:spPr>
      <xdr:txBody>
        <a:bodyPr vertOverflow="clip" wrap="square" lIns="20160" tIns="20160" rIns="20160" bIns="20160"/>
        <a:p>
          <a:pPr algn="l">
            <a:defRPr/>
          </a:pPr>
          <a:r>
            <a:rPr lang="en-US" cap="none" sz="1100" b="1" i="0" u="none" baseline="0">
              <a:solidFill>
                <a:srgbClr val="000000"/>
              </a:solidFill>
              <a:latin typeface="Calibri"/>
              <a:ea typeface="Calibri"/>
              <a:cs typeface="Calibri"/>
            </a:rPr>
            <a:t>NOTAS A LOS ESTADOS FINANCIEROS 
</a:t>
          </a:r>
          <a:r>
            <a:rPr lang="en-US" cap="none" sz="1100" b="1" i="0" u="none" baseline="0">
              <a:solidFill>
                <a:srgbClr val="000000"/>
              </a:solidFill>
              <a:latin typeface="Calibri"/>
              <a:ea typeface="Calibri"/>
              <a:cs typeface="Calibri"/>
            </a:rPr>
            <a:t>AL 31 DE DICIEMBRE DE 2022 y 2021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 CONSIDERACIÓN POR LA ASAMBLEA DE ACCIONISTAS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Los estados financieros del Banco Continental Sociedad Anónima Emisora de Capital Abierto (en adelante, mencionado indistintamente como “Banco Continental Sociedad Anónima Emisora de Capital Abierto”, el “Banco” o “la Entidad”) al 31 de diciembre de 2022 serán considerados por la Asamblea General Ordinaria a realizarse en el año 2023, dentro del plazo establecido por el Articulo 28 de los Estatutos sociales y el Artículo 1079 del Código Civil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Los estados financieros del ejercicio 2021 han sido considerados y aprobados por la Asamblea General Ordinaria de Accionistas 27 de abril de 2022.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B INFORMACIÓN BÁSICA SOBRE LA ENTIDAD FINANCIERA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b.1 Naturaleza Jurídica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Banco fue constituido como Sociedad Anónima en fecha 6 de octubre de 1979, fue autorizado a operar por el Banco Central del Paraguay por Resolución N</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7, Acta N</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211 de fecha 6 de noviembre de 1980, e inició sus operaciones el 10 de noviembre de 1980. La Sociedad fue aprobada y reconocida por Decreto del Poder Ejecutivo N</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15.219 del 15 de abril de 1980 e inscripta en el Registro Público de Comercio bajo el N</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514, el 22 de abril de 1980.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reforma estatutaria se realizó mediante Escritura Pública N</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226, del 30 de octubre de 2020, pasada ante el escribano Enrique Arbo Seitz, inscripta en el Registro Público de Comercio en fecha 26 de noviembre de 2020 bajo el número 04, serie Comercial, folio N</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52-81 y Sgte. de la Sección Contratos, para formalizar las decisiones de la Asamblea General Extraordinaria de Accionistas N</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79, celebrada el 27 de agosto de 2020, donde se decidió la modificación de los artículos N</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4, 7, 9, 11, 15, 21, 31, 34, y 41 del Estatuto Social: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última reforma estatutaria se realizó mediante Escritura Pública Nº 117, de fecha 29 de abril de 2022, pasada ante el escribano Enrique Arbo Seitz. Inscripta en la Dirección General de los Registros Públicos Sección Persona Jurídica y Comercio, Matrícula Jurídica Nº 428, de fecha 27 de junio de 2022.-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Aumento de capital autorizado de ₲ 1.350.000.000.000 a 2.350.000.000.000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Asimismo, se ha realizado la transcripción y el ordenamiento general del cuerpo estatutario.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Al 31 de diciembre de 2022, la Entidad contaba con 56 sucursales, 3 Centro de Atención al cliente y 1.109 funcionarios (57 sucursales, 4 Centro de Atención al cliente y 1.071 funcionarios al 31 de diciembre de 2021).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b.2 Base de preparación de los estados financieros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Los estados financieros han sido preparados de conformidad con las normas contables, los criterios de valuación y clasificación de riesgos y las normas de presentación dictados por el Banco Central del Paraguay, las cuales constituyen las normas contables legales vigentes en el Paraguay para la presentación de los estados financieros de las entidades financieras reguladas por el Banco Central del Paraguay.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modelo se sustenta en una base convencional de costo histórico, excepto en el caso de bienes de uso que se exponen a sus valores actualizados hasta el 31 de diciembre de 2019, según se explica en la nota c.8 y por el tratamiento asignado a los activos y pasivos en moneda extranjera, según se explica en la nota c.1, y no reconoce en forma integral los efectos de la inflación en la situación patrimonial y financiera de la Entidad, ni en los resultados de sus operaciones. Según el índice general de precios del consumo publicado por el Banco Central del Paraguay, la inflación del año 2022 fue de 8,1% y la del año 2021 fue de 6,80%.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preparación de estos estados financieros requiere que el Directorio y la Gerencia de la Entidad realicen ciertas estimaciones y supuestos que afectan los saldos de los activos y pasivos, la exposición de contingencias y el reconocimiento de los ingresos y gastos. Los activos y pasivos son reconocidos en los estados financieros cuando es probable que futuros beneficios económicos fluyan hacia o desde la Entidad y que las diferentes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partidas tengan un costo o valor que pueda ser confiablemente medido. Si en el futuro estas estimaciones y supuestos, que se basan en el mejor criterio de la Gerencia a la fecha de estos estados financieros, se modificaran con respecto a las actuales circunstancias, los estimados y supuestos originales serán adecuadamente modificados en la fecha en que se produzcan tales cambios. Las principales estimaciones relacionadas con los estados financieros se refieren a las previsiones sobre activos y riesgos crediticios de dudoso cobro, previsiones sobre bienes recibidos en recuperación de créditos, depreciación de los bienes de uso y la amortización de cargos diferidos, y previsiones sobre eventuales litigios judiciales iniciados contra la Entidad.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Directorio y la Gerencia estiman que los valores razonables de tales instrumentos financieros son equivalentes a su correspondiente valor contable en libros al 31 de diciembre de 2022 y 2021. Los instrumentos financieros derivados al 31 de diciembre de 2022 y 2021 se detallan en las notas c.5.1 y c.5.2.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Los presentes estados financieros se presentan en forma comparativa con las cifras correspondientes del ejercicio económico anterior.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b.3 Sucursales en el exterior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Entidad no cuenta con sucursales en el exterior.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b.4 Participación en otras sociedades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participación en el capital de otras sociedades era la siguiente:
</a:t>
          </a:r>
        </a:p>
      </xdr:txBody>
    </xdr:sp>
    <xdr:clientData/>
  </xdr:twoCellAnchor>
  <xdr:twoCellAnchor>
    <xdr:from>
      <xdr:col>0</xdr:col>
      <xdr:colOff>104775</xdr:colOff>
      <xdr:row>70</xdr:row>
      <xdr:rowOff>28575</xdr:rowOff>
    </xdr:from>
    <xdr:to>
      <xdr:col>11</xdr:col>
      <xdr:colOff>9525</xdr:colOff>
      <xdr:row>72</xdr:row>
      <xdr:rowOff>9525</xdr:rowOff>
    </xdr:to>
    <xdr:sp fLocksText="0">
      <xdr:nvSpPr>
        <xdr:cNvPr id="2" name="CuadroTexto 3"/>
        <xdr:cNvSpPr txBox="1">
          <a:spLocks noChangeArrowheads="1"/>
        </xdr:cNvSpPr>
      </xdr:nvSpPr>
      <xdr:spPr>
        <a:xfrm>
          <a:off x="104775" y="11363325"/>
          <a:ext cx="12230100" cy="304800"/>
        </a:xfrm>
        <a:prstGeom prst="rect">
          <a:avLst/>
        </a:prstGeom>
        <a:solidFill>
          <a:srgbClr val="FFFFFF"/>
        </a:solidFill>
        <a:ln w="9360" cmpd="sng">
          <a:solidFill>
            <a:srgbClr val="BCBCBC"/>
          </a:solidFill>
          <a:headEnd type="none"/>
          <a:tailEnd type="none"/>
        </a:ln>
      </xdr:spPr>
      <xdr:txBody>
        <a:bodyPr vertOverflow="clip" wrap="square" lIns="20160" tIns="20160" rIns="20160" bIns="20160"/>
        <a:p>
          <a:pPr algn="l">
            <a:defRPr/>
          </a:pPr>
          <a:r>
            <a:rPr lang="en-US" cap="none" sz="1100" b="0" i="0" u="none" baseline="0">
              <a:solidFill>
                <a:srgbClr val="000000"/>
              </a:solidFill>
            </a:rPr>
            <a:t>Al 31 de diciembre de 2022
</a:t>
          </a:r>
        </a:p>
      </xdr:txBody>
    </xdr:sp>
    <xdr:clientData/>
  </xdr:twoCellAnchor>
  <xdr:twoCellAnchor>
    <xdr:from>
      <xdr:col>0</xdr:col>
      <xdr:colOff>19050</xdr:colOff>
      <xdr:row>83</xdr:row>
      <xdr:rowOff>152400</xdr:rowOff>
    </xdr:from>
    <xdr:to>
      <xdr:col>11</xdr:col>
      <xdr:colOff>9525</xdr:colOff>
      <xdr:row>86</xdr:row>
      <xdr:rowOff>28575</xdr:rowOff>
    </xdr:to>
    <xdr:sp fLocksText="0">
      <xdr:nvSpPr>
        <xdr:cNvPr id="3" name="CuadroTexto 4"/>
        <xdr:cNvSpPr txBox="1">
          <a:spLocks noChangeArrowheads="1"/>
        </xdr:cNvSpPr>
      </xdr:nvSpPr>
      <xdr:spPr>
        <a:xfrm>
          <a:off x="19050" y="13696950"/>
          <a:ext cx="12315825" cy="361950"/>
        </a:xfrm>
        <a:prstGeom prst="rect">
          <a:avLst/>
        </a:prstGeom>
        <a:solidFill>
          <a:srgbClr val="FFFFFF"/>
        </a:solidFill>
        <a:ln w="9360" cmpd="sng">
          <a:solidFill>
            <a:srgbClr val="BCBCBC"/>
          </a:solidFill>
          <a:headEnd type="none"/>
          <a:tailEnd type="none"/>
        </a:ln>
      </xdr:spPr>
      <xdr:txBody>
        <a:bodyPr vertOverflow="clip" wrap="square" lIns="20160" tIns="20160" rIns="20160" bIns="20160"/>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 31 de diciembre de 2021
</a:t>
          </a:r>
        </a:p>
      </xdr:txBody>
    </xdr:sp>
    <xdr:clientData/>
  </xdr:twoCellAnchor>
  <xdr:twoCellAnchor>
    <xdr:from>
      <xdr:col>0</xdr:col>
      <xdr:colOff>133350</xdr:colOff>
      <xdr:row>99</xdr:row>
      <xdr:rowOff>85725</xdr:rowOff>
    </xdr:from>
    <xdr:to>
      <xdr:col>11</xdr:col>
      <xdr:colOff>9525</xdr:colOff>
      <xdr:row>105</xdr:row>
      <xdr:rowOff>133350</xdr:rowOff>
    </xdr:to>
    <xdr:sp fLocksText="0">
      <xdr:nvSpPr>
        <xdr:cNvPr id="4" name="CuadroTexto 5"/>
        <xdr:cNvSpPr txBox="1">
          <a:spLocks noChangeArrowheads="1"/>
        </xdr:cNvSpPr>
      </xdr:nvSpPr>
      <xdr:spPr>
        <a:xfrm>
          <a:off x="133350" y="16325850"/>
          <a:ext cx="12201525" cy="1019175"/>
        </a:xfrm>
        <a:prstGeom prst="rect">
          <a:avLst/>
        </a:prstGeom>
        <a:solidFill>
          <a:srgbClr val="FFFFFF"/>
        </a:solidFill>
        <a:ln w="9360" cmpd="sng">
          <a:solidFill>
            <a:srgbClr val="BCBCBC"/>
          </a:solidFill>
          <a:headEnd type="none"/>
          <a:tailEnd type="none"/>
        </a:ln>
      </xdr:spPr>
      <xdr:txBody>
        <a:bodyPr vertOverflow="clip" wrap="square" lIns="20160" tIns="20160" rIns="20160" bIns="20160"/>
        <a:p>
          <a:pPr algn="l">
            <a:defRPr/>
          </a:pPr>
          <a:r>
            <a:rPr lang="en-US" cap="none" sz="1100" b="0" i="0" u="none" baseline="0">
              <a:solidFill>
                <a:srgbClr val="000000"/>
              </a:solidFill>
              <a:latin typeface="Calibri"/>
              <a:ea typeface="Calibri"/>
              <a:cs typeface="Calibri"/>
            </a:rPr>
            <a:t>(*)  Las referidas inversiones se exponen en el rubro Inversiones bajo el título de “valores de renta variable emitidos por el sector privado”. Ver nota c.7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Desde el 5 de noviembre de 2013 la Entidad tiene una filial en el Brasil, Novo Banco Continental S.A. – Banco Múltiplo anteriormente denominado NBC Bank Brasil S.A. con domicilio en la ciudad de Porto Alegre (Ver nota C.19.1.1 b).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b.5 Composición del capital y características de las acciones
</a:t>
          </a:r>
        </a:p>
      </xdr:txBody>
    </xdr:sp>
    <xdr:clientData/>
  </xdr:twoCellAnchor>
  <xdr:twoCellAnchor>
    <xdr:from>
      <xdr:col>0</xdr:col>
      <xdr:colOff>104775</xdr:colOff>
      <xdr:row>114</xdr:row>
      <xdr:rowOff>85725</xdr:rowOff>
    </xdr:from>
    <xdr:to>
      <xdr:col>11</xdr:col>
      <xdr:colOff>19050</xdr:colOff>
      <xdr:row>118</xdr:row>
      <xdr:rowOff>161925</xdr:rowOff>
    </xdr:to>
    <xdr:sp fLocksText="0">
      <xdr:nvSpPr>
        <xdr:cNvPr id="5" name="CuadroTexto 6"/>
        <xdr:cNvSpPr txBox="1">
          <a:spLocks noChangeArrowheads="1"/>
        </xdr:cNvSpPr>
      </xdr:nvSpPr>
      <xdr:spPr>
        <a:xfrm>
          <a:off x="104775" y="18859500"/>
          <a:ext cx="12239625" cy="723900"/>
        </a:xfrm>
        <a:prstGeom prst="rect">
          <a:avLst/>
        </a:prstGeom>
        <a:solidFill>
          <a:srgbClr val="FFFFFF"/>
        </a:solidFill>
        <a:ln w="9360" cmpd="sng">
          <a:solidFill>
            <a:srgbClr val="BCBCBC"/>
          </a:solidFill>
          <a:headEnd type="none"/>
          <a:tailEnd type="none"/>
        </a:ln>
      </xdr:spPr>
      <xdr:txBody>
        <a:bodyPr vertOverflow="clip" wrap="square" lIns="20160" tIns="20160" rIns="20160" bIns="20160"/>
        <a:p>
          <a:pPr algn="l">
            <a:defRPr/>
          </a:pPr>
          <a:r>
            <a:rPr lang="en-US" cap="none" sz="1100" b="0" i="0" u="none" baseline="0">
              <a:solidFill>
                <a:srgbClr val="000000"/>
              </a:solidFill>
              <a:latin typeface="Calibri"/>
              <a:ea typeface="Calibri"/>
              <a:cs typeface="Calibri"/>
            </a:rPr>
            <a:t>El capital integrado está distribuido en los siguientes tipos de acciones: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 31 de diciembre de 2022
</a:t>
          </a:r>
          <a:r>
            <a:rPr lang="en-US" cap="none" sz="1100" b="0" i="0" u="none" baseline="0">
              <a:solidFill>
                <a:srgbClr val="000000"/>
              </a:solidFill>
              <a:latin typeface="Calibri"/>
              <a:ea typeface="Calibri"/>
              <a:cs typeface="Calibri"/>
            </a:rPr>
            <a:t> 
</a:t>
          </a:r>
        </a:p>
      </xdr:txBody>
    </xdr:sp>
    <xdr:clientData/>
  </xdr:twoCellAnchor>
  <xdr:twoCellAnchor>
    <xdr:from>
      <xdr:col>0</xdr:col>
      <xdr:colOff>19050</xdr:colOff>
      <xdr:row>125</xdr:row>
      <xdr:rowOff>152400</xdr:rowOff>
    </xdr:from>
    <xdr:to>
      <xdr:col>11</xdr:col>
      <xdr:colOff>9525</xdr:colOff>
      <xdr:row>128</xdr:row>
      <xdr:rowOff>114300</xdr:rowOff>
    </xdr:to>
    <xdr:sp fLocksText="0">
      <xdr:nvSpPr>
        <xdr:cNvPr id="6" name="CuadroTexto 7"/>
        <xdr:cNvSpPr txBox="1">
          <a:spLocks noChangeArrowheads="1"/>
        </xdr:cNvSpPr>
      </xdr:nvSpPr>
      <xdr:spPr>
        <a:xfrm>
          <a:off x="19050" y="21183600"/>
          <a:ext cx="12315825" cy="447675"/>
        </a:xfrm>
        <a:prstGeom prst="rect">
          <a:avLst/>
        </a:prstGeom>
        <a:solidFill>
          <a:srgbClr val="FFFFFF"/>
        </a:solidFill>
        <a:ln w="9360" cmpd="sng">
          <a:solidFill>
            <a:srgbClr val="BCBCBC"/>
          </a:solidFill>
          <a:headEnd type="none"/>
          <a:tailEnd type="none"/>
        </a:ln>
      </xdr:spPr>
      <xdr:txBody>
        <a:bodyPr vertOverflow="clip" wrap="square" lIns="20160" tIns="20160" rIns="20160" bIns="20160"/>
        <a:p>
          <a:pPr algn="l">
            <a:defRPr/>
          </a:pPr>
          <a:r>
            <a:rPr lang="en-US" cap="none" sz="1100" b="0" i="0" u="none" baseline="0">
              <a:solidFill>
                <a:srgbClr val="000000"/>
              </a:solidFill>
            </a:rPr>
            <a:t>Al 31 de diciembre de 2021
</a:t>
          </a:r>
        </a:p>
      </xdr:txBody>
    </xdr:sp>
    <xdr:clientData/>
  </xdr:twoCellAnchor>
  <xdr:twoCellAnchor>
    <xdr:from>
      <xdr:col>0</xdr:col>
      <xdr:colOff>66675</xdr:colOff>
      <xdr:row>136</xdr:row>
      <xdr:rowOff>9525</xdr:rowOff>
    </xdr:from>
    <xdr:to>
      <xdr:col>11</xdr:col>
      <xdr:colOff>9525</xdr:colOff>
      <xdr:row>139</xdr:row>
      <xdr:rowOff>142875</xdr:rowOff>
    </xdr:to>
    <xdr:sp fLocksText="0">
      <xdr:nvSpPr>
        <xdr:cNvPr id="7" name="CuadroTexto 8"/>
        <xdr:cNvSpPr txBox="1">
          <a:spLocks noChangeArrowheads="1"/>
        </xdr:cNvSpPr>
      </xdr:nvSpPr>
      <xdr:spPr>
        <a:xfrm>
          <a:off x="66675" y="23298150"/>
          <a:ext cx="12268200" cy="619125"/>
        </a:xfrm>
        <a:prstGeom prst="rect">
          <a:avLst/>
        </a:prstGeom>
        <a:solidFill>
          <a:srgbClr val="FFFFFF"/>
        </a:solidFill>
        <a:ln w="9360" cmpd="sng">
          <a:solidFill>
            <a:srgbClr val="BCBCBC"/>
          </a:solidFill>
          <a:headEnd type="none"/>
          <a:tailEnd type="none"/>
        </a:ln>
      </xdr:spPr>
      <xdr:txBody>
        <a:bodyPr vertOverflow="clip" wrap="square" lIns="20160" tIns="20160" rIns="20160" bIns="20160"/>
        <a:p>
          <a:pPr algn="l">
            <a:defRPr/>
          </a:pPr>
          <a:r>
            <a:rPr lang="en-US" cap="none" sz="1100" b="0" i="0" u="none" baseline="0">
              <a:solidFill>
                <a:srgbClr val="000000"/>
              </a:solidFill>
              <a:latin typeface="Calibri"/>
              <a:ea typeface="Calibri"/>
              <a:cs typeface="Calibri"/>
            </a:rPr>
            <a:t>Al 31 de diciembre de 2022, la composición accionaria de la Entidad se encontraba estructurada como sigue:
</a:t>
          </a:r>
          <a:r>
            <a:rPr lang="en-US" cap="none" sz="1100" b="0" i="0" u="none" baseline="0">
              <a:solidFill>
                <a:srgbClr val="000000"/>
              </a:solidFill>
              <a:latin typeface="Calibri"/>
              <a:ea typeface="Calibri"/>
              <a:cs typeface="Calibri"/>
            </a:rPr>
            <a:t> 
</a:t>
          </a:r>
        </a:p>
      </xdr:txBody>
    </xdr:sp>
    <xdr:clientData/>
  </xdr:twoCellAnchor>
  <xdr:twoCellAnchor>
    <xdr:from>
      <xdr:col>0</xdr:col>
      <xdr:colOff>47625</xdr:colOff>
      <xdr:row>148</xdr:row>
      <xdr:rowOff>104775</xdr:rowOff>
    </xdr:from>
    <xdr:to>
      <xdr:col>11</xdr:col>
      <xdr:colOff>0</xdr:colOff>
      <xdr:row>151</xdr:row>
      <xdr:rowOff>95250</xdr:rowOff>
    </xdr:to>
    <xdr:sp fLocksText="0">
      <xdr:nvSpPr>
        <xdr:cNvPr id="8" name="CuadroTexto 9"/>
        <xdr:cNvSpPr txBox="1">
          <a:spLocks noChangeArrowheads="1"/>
        </xdr:cNvSpPr>
      </xdr:nvSpPr>
      <xdr:spPr>
        <a:xfrm>
          <a:off x="47625" y="25527000"/>
          <a:ext cx="12277725" cy="476250"/>
        </a:xfrm>
        <a:prstGeom prst="rect">
          <a:avLst/>
        </a:prstGeom>
        <a:solidFill>
          <a:srgbClr val="FFFFFF"/>
        </a:solidFill>
        <a:ln w="9360" cmpd="sng">
          <a:solidFill>
            <a:srgbClr val="BCBCBC"/>
          </a:solidFill>
          <a:headEnd type="none"/>
          <a:tailEnd type="none"/>
        </a:ln>
      </xdr:spPr>
      <xdr:txBody>
        <a:bodyPr vertOverflow="clip" wrap="square" lIns="20160" tIns="20160" rIns="20160" bIns="20160"/>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 31 de diciembre de 2021, la composición accionaria de la Entidad se encontraba estructurada como sigue:
</a:t>
          </a:r>
          <a:r>
            <a:rPr lang="en-US" cap="none" sz="1100" b="0" i="0" u="none" baseline="0">
              <a:solidFill>
                <a:srgbClr val="000000"/>
              </a:solidFill>
              <a:latin typeface="Calibri"/>
              <a:ea typeface="Calibri"/>
              <a:cs typeface="Calibri"/>
            </a:rPr>
            <a:t> 
</a:t>
          </a:r>
        </a:p>
      </xdr:txBody>
    </xdr:sp>
    <xdr:clientData/>
  </xdr:twoCellAnchor>
  <xdr:twoCellAnchor>
    <xdr:from>
      <xdr:col>0</xdr:col>
      <xdr:colOff>19050</xdr:colOff>
      <xdr:row>160</xdr:row>
      <xdr:rowOff>9525</xdr:rowOff>
    </xdr:from>
    <xdr:to>
      <xdr:col>11</xdr:col>
      <xdr:colOff>9525</xdr:colOff>
      <xdr:row>163</xdr:row>
      <xdr:rowOff>28575</xdr:rowOff>
    </xdr:to>
    <xdr:sp fLocksText="0">
      <xdr:nvSpPr>
        <xdr:cNvPr id="9" name="CuadroTexto 10"/>
        <xdr:cNvSpPr txBox="1">
          <a:spLocks noChangeArrowheads="1"/>
        </xdr:cNvSpPr>
      </xdr:nvSpPr>
      <xdr:spPr>
        <a:xfrm>
          <a:off x="19050" y="27565350"/>
          <a:ext cx="12315825" cy="504825"/>
        </a:xfrm>
        <a:prstGeom prst="rect">
          <a:avLst/>
        </a:prstGeom>
        <a:solidFill>
          <a:srgbClr val="FFFFFF"/>
        </a:solidFill>
        <a:ln w="9360" cmpd="sng">
          <a:solidFill>
            <a:srgbClr val="BCBCBC"/>
          </a:solidFill>
          <a:headEnd type="none"/>
          <a:tailEnd type="none"/>
        </a:ln>
      </xdr:spPr>
      <xdr:txBody>
        <a:bodyPr vertOverflow="clip" wrap="square" lIns="20160" tIns="20160" rIns="20160" bIns="20160"/>
        <a:p>
          <a:pPr algn="l">
            <a:defRPr/>
          </a:pPr>
          <a:r>
            <a:rPr lang="en-US" cap="none" sz="1100" b="0" i="0" u="none" baseline="0">
              <a:solidFill>
                <a:srgbClr val="000000"/>
              </a:solidFill>
            </a:rPr>
            <a:t>Asimismo, en el siguiente cuadro se detallan las personas físicas que indirectamente participan del capital accionario de las personas jurídicas poseedoras de acciones de nuestra entidad
</a:t>
          </a:r>
        </a:p>
      </xdr:txBody>
    </xdr:sp>
    <xdr:clientData/>
  </xdr:twoCellAnchor>
  <xdr:twoCellAnchor>
    <xdr:from>
      <xdr:col>0</xdr:col>
      <xdr:colOff>66675</xdr:colOff>
      <xdr:row>179</xdr:row>
      <xdr:rowOff>123825</xdr:rowOff>
    </xdr:from>
    <xdr:to>
      <xdr:col>11</xdr:col>
      <xdr:colOff>0</xdr:colOff>
      <xdr:row>182</xdr:row>
      <xdr:rowOff>104775</xdr:rowOff>
    </xdr:to>
    <xdr:sp fLocksText="0">
      <xdr:nvSpPr>
        <xdr:cNvPr id="10" name="CuadroTexto 11"/>
        <xdr:cNvSpPr txBox="1">
          <a:spLocks noChangeArrowheads="1"/>
        </xdr:cNvSpPr>
      </xdr:nvSpPr>
      <xdr:spPr>
        <a:xfrm>
          <a:off x="66675" y="31003875"/>
          <a:ext cx="12258675" cy="466725"/>
        </a:xfrm>
        <a:prstGeom prst="rect">
          <a:avLst/>
        </a:prstGeom>
        <a:solidFill>
          <a:srgbClr val="FFFFFF"/>
        </a:solidFill>
        <a:ln w="9360" cmpd="sng">
          <a:solidFill>
            <a:srgbClr val="BCBCBC"/>
          </a:solidFill>
          <a:headEnd type="none"/>
          <a:tailEnd type="none"/>
        </a:ln>
      </xdr:spPr>
      <xdr:txBody>
        <a:bodyPr vertOverflow="clip" wrap="square" lIns="20160" tIns="20160" rIns="20160" bIns="20160"/>
        <a:p>
          <a:pPr algn="l">
            <a:defRPr/>
          </a:pPr>
          <a:r>
            <a:rPr lang="en-US" cap="none" sz="1100" b="1" i="0" u="none" baseline="0">
              <a:solidFill>
                <a:srgbClr val="000000"/>
              </a:solidFill>
            </a:rPr>
            <a:t>b.6 Composición del Directorio y la plana ejecutiva al 31 de diciembre de 2022
</a:t>
          </a:r>
        </a:p>
      </xdr:txBody>
    </xdr:sp>
    <xdr:clientData/>
  </xdr:twoCellAnchor>
  <xdr:twoCellAnchor>
    <xdr:from>
      <xdr:col>0</xdr:col>
      <xdr:colOff>57150</xdr:colOff>
      <xdr:row>229</xdr:row>
      <xdr:rowOff>123825</xdr:rowOff>
    </xdr:from>
    <xdr:to>
      <xdr:col>11</xdr:col>
      <xdr:colOff>0</xdr:colOff>
      <xdr:row>241</xdr:row>
      <xdr:rowOff>114300</xdr:rowOff>
    </xdr:to>
    <xdr:sp fLocksText="0">
      <xdr:nvSpPr>
        <xdr:cNvPr id="11" name="CuadroTexto 12"/>
        <xdr:cNvSpPr txBox="1">
          <a:spLocks noChangeArrowheads="1"/>
        </xdr:cNvSpPr>
      </xdr:nvSpPr>
      <xdr:spPr>
        <a:xfrm>
          <a:off x="57150" y="41967150"/>
          <a:ext cx="12268200" cy="1933575"/>
        </a:xfrm>
        <a:prstGeom prst="rect">
          <a:avLst/>
        </a:prstGeom>
        <a:solidFill>
          <a:srgbClr val="FFFFFF"/>
        </a:solidFill>
        <a:ln w="9360" cmpd="sng">
          <a:solidFill>
            <a:srgbClr val="BCBCBC"/>
          </a:solidFill>
          <a:headEnd type="none"/>
          <a:tailEnd type="none"/>
        </a:ln>
      </xdr:spPr>
      <xdr:txBody>
        <a:bodyPr vertOverflow="clip" wrap="square" lIns="20160" tIns="20160" rIns="20160" bIns="20160"/>
        <a:p>
          <a:pPr algn="l">
            <a:defRPr/>
          </a:pPr>
          <a:r>
            <a:rPr lang="en-US" cap="none" sz="1100" b="0" i="0" u="none" baseline="0">
              <a:solidFill>
                <a:srgbClr val="000000"/>
              </a:solidFill>
              <a:latin typeface="Calibri"/>
              <a:ea typeface="Calibri"/>
              <a:cs typeface="Calibri"/>
            </a:rPr>
            <a:t>Los directores, síndicos titulares y suplentes, han sido electos por la Asamblea General Ordinaria de Accionistas del 27 de abril de 2022 (Acta N</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81)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 Información referente a los activos y pasivos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c.1 Valuación de la moneda extranjera y posición en moneda extranjera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Los activos y pasivos en moneda extranjera se expresan en el estado de situación patrimonial a los tipos de cambio vigentes al cierre del ejercicio (31 de diciembre de 2022 y 2021), los que fueron proporcionados por la mesa de cambios del Departamento de Operaciones Internacionales del Banco Central del Paraguay, y no difieren significativamente de los tipos de cambio vigentes en el mercado libre de cambios:  </a:t>
          </a:r>
        </a:p>
      </xdr:txBody>
    </xdr:sp>
    <xdr:clientData/>
  </xdr:twoCellAnchor>
  <xdr:twoCellAnchor>
    <xdr:from>
      <xdr:col>0</xdr:col>
      <xdr:colOff>66675</xdr:colOff>
      <xdr:row>255</xdr:row>
      <xdr:rowOff>66675</xdr:rowOff>
    </xdr:from>
    <xdr:to>
      <xdr:col>10</xdr:col>
      <xdr:colOff>752475</xdr:colOff>
      <xdr:row>261</xdr:row>
      <xdr:rowOff>142875</xdr:rowOff>
    </xdr:to>
    <xdr:sp fLocksText="0">
      <xdr:nvSpPr>
        <xdr:cNvPr id="12" name="CuadroTexto 13"/>
        <xdr:cNvSpPr txBox="1">
          <a:spLocks noChangeArrowheads="1"/>
        </xdr:cNvSpPr>
      </xdr:nvSpPr>
      <xdr:spPr>
        <a:xfrm>
          <a:off x="66675" y="46120050"/>
          <a:ext cx="12249150" cy="1047750"/>
        </a:xfrm>
        <a:prstGeom prst="rect">
          <a:avLst/>
        </a:prstGeom>
        <a:solidFill>
          <a:srgbClr val="FFFFFF"/>
        </a:solidFill>
        <a:ln w="9360" cmpd="sng">
          <a:solidFill>
            <a:srgbClr val="BCBCBC"/>
          </a:solidFill>
          <a:headEnd type="none"/>
          <a:tailEnd type="none"/>
        </a:ln>
      </xdr:spPr>
      <xdr:txBody>
        <a:bodyPr vertOverflow="clip" wrap="square" lIns="20160" tIns="20160" rIns="20160" bIns="20160"/>
        <a:p>
          <a:pPr algn="l">
            <a:defRPr/>
          </a:pPr>
          <a:r>
            <a:rPr lang="en-US" cap="none" sz="1100" b="0" i="0" u="none" baseline="0">
              <a:solidFill>
                <a:srgbClr val="000000"/>
              </a:solidFill>
              <a:latin typeface="Calibri"/>
              <a:ea typeface="Calibri"/>
              <a:cs typeface="Calibri"/>
            </a:rPr>
            <a:t>Las diferencias de cambio originadas por fluctuaciones en los tipos de cambio, entre las fechas de concertación de las operaciones y su liquidación o valuación al cierre del ejercicio, son reconocidas en resultados, con las excepciones señaladas en nota f.1.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continuación, se resume la posición en moneda extranjera de la Entidad:
</a:t>
          </a:r>
        </a:p>
      </xdr:txBody>
    </xdr:sp>
    <xdr:clientData/>
  </xdr:twoCellAnchor>
  <xdr:twoCellAnchor>
    <xdr:from>
      <xdr:col>0</xdr:col>
      <xdr:colOff>114300</xdr:colOff>
      <xdr:row>270</xdr:row>
      <xdr:rowOff>85725</xdr:rowOff>
    </xdr:from>
    <xdr:to>
      <xdr:col>10</xdr:col>
      <xdr:colOff>742950</xdr:colOff>
      <xdr:row>278</xdr:row>
      <xdr:rowOff>19050</xdr:rowOff>
    </xdr:to>
    <xdr:sp fLocksText="0">
      <xdr:nvSpPr>
        <xdr:cNvPr id="13" name="CuadroTexto 14"/>
        <xdr:cNvSpPr txBox="1">
          <a:spLocks noChangeArrowheads="1"/>
        </xdr:cNvSpPr>
      </xdr:nvSpPr>
      <xdr:spPr>
        <a:xfrm>
          <a:off x="114300" y="48567975"/>
          <a:ext cx="12192000" cy="1228725"/>
        </a:xfrm>
        <a:prstGeom prst="rect">
          <a:avLst/>
        </a:prstGeom>
        <a:solidFill>
          <a:srgbClr val="FFFFFF"/>
        </a:solidFill>
        <a:ln w="9360" cmpd="sng">
          <a:solidFill>
            <a:srgbClr val="BCBCBC"/>
          </a:solidFill>
          <a:headEnd type="none"/>
          <a:tailEnd type="none"/>
        </a:ln>
      </xdr:spPr>
      <xdr:txBody>
        <a:bodyPr vertOverflow="clip" wrap="square" lIns="20160" tIns="20160" rIns="20160" bIns="20160"/>
        <a:p>
          <a:pPr algn="l">
            <a:defRPr/>
          </a:pPr>
          <a:r>
            <a:rPr lang="en-US" cap="none" sz="1100" b="1" i="0" u="none" baseline="0">
              <a:solidFill>
                <a:srgbClr val="000000"/>
              </a:solidFill>
              <a:latin typeface="Calibri"/>
              <a:ea typeface="Calibri"/>
              <a:cs typeface="Calibri"/>
            </a:rPr>
            <a:t>(*) Ver nota J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Los activos y pasivos monetarios de la Entidad se encuentran principalmente en dólares estadounidenses. La Entidad por lo general mantiene, como política de cobertura, una posición neta comprada en dólares estadounidense. En el año 2022 la depreciación del guaraní respecto al dólar estadounidense fue del 6,68% (una apreciación del 0.21 % en el año 2021).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 31 de diciembre de 2022
</a:t>
          </a:r>
        </a:p>
      </xdr:txBody>
    </xdr:sp>
    <xdr:clientData/>
  </xdr:twoCellAnchor>
  <xdr:twoCellAnchor>
    <xdr:from>
      <xdr:col>0</xdr:col>
      <xdr:colOff>133350</xdr:colOff>
      <xdr:row>290</xdr:row>
      <xdr:rowOff>104775</xdr:rowOff>
    </xdr:from>
    <xdr:to>
      <xdr:col>11</xdr:col>
      <xdr:colOff>0</xdr:colOff>
      <xdr:row>293</xdr:row>
      <xdr:rowOff>9525</xdr:rowOff>
    </xdr:to>
    <xdr:sp fLocksText="0">
      <xdr:nvSpPr>
        <xdr:cNvPr id="14" name="CuadroTexto 15"/>
        <xdr:cNvSpPr txBox="1">
          <a:spLocks noChangeArrowheads="1"/>
        </xdr:cNvSpPr>
      </xdr:nvSpPr>
      <xdr:spPr>
        <a:xfrm>
          <a:off x="133350" y="51825525"/>
          <a:ext cx="12192000" cy="390525"/>
        </a:xfrm>
        <a:prstGeom prst="rect">
          <a:avLst/>
        </a:prstGeom>
        <a:solidFill>
          <a:srgbClr val="FFFFFF"/>
        </a:solidFill>
        <a:ln w="9360" cmpd="sng">
          <a:solidFill>
            <a:srgbClr val="BCBCBC"/>
          </a:solidFill>
          <a:headEnd type="none"/>
          <a:tailEnd type="none"/>
        </a:ln>
      </xdr:spPr>
      <xdr:txBody>
        <a:bodyPr vertOverflow="clip" wrap="square" lIns="20160" tIns="20160" rIns="20160" bIns="20160"/>
        <a:p>
          <a:pPr algn="l">
            <a:defRPr/>
          </a:pPr>
          <a:r>
            <a:rPr lang="en-US" cap="none" sz="1100" b="0" i="0" u="none" baseline="0">
              <a:solidFill>
                <a:srgbClr val="000000"/>
              </a:solidFill>
            </a:rPr>
            <a:t>Al 31 de diciembre de 2021
</a:t>
          </a:r>
        </a:p>
      </xdr:txBody>
    </xdr:sp>
    <xdr:clientData/>
  </xdr:twoCellAnchor>
  <xdr:twoCellAnchor>
    <xdr:from>
      <xdr:col>0</xdr:col>
      <xdr:colOff>123825</xdr:colOff>
      <xdr:row>303</xdr:row>
      <xdr:rowOff>47625</xdr:rowOff>
    </xdr:from>
    <xdr:to>
      <xdr:col>10</xdr:col>
      <xdr:colOff>752475</xdr:colOff>
      <xdr:row>320</xdr:row>
      <xdr:rowOff>142875</xdr:rowOff>
    </xdr:to>
    <xdr:sp fLocksText="0">
      <xdr:nvSpPr>
        <xdr:cNvPr id="15" name="CuadroTexto 16"/>
        <xdr:cNvSpPr txBox="1">
          <a:spLocks noChangeArrowheads="1"/>
        </xdr:cNvSpPr>
      </xdr:nvSpPr>
      <xdr:spPr>
        <a:xfrm>
          <a:off x="123825" y="53873400"/>
          <a:ext cx="12192000" cy="2847975"/>
        </a:xfrm>
        <a:prstGeom prst="rect">
          <a:avLst/>
        </a:prstGeom>
        <a:solidFill>
          <a:srgbClr val="FFFFFF"/>
        </a:solidFill>
        <a:ln w="9360" cmpd="sng">
          <a:solidFill>
            <a:srgbClr val="BCBCBC"/>
          </a:solidFill>
          <a:headEnd type="none"/>
          <a:tailEnd type="none"/>
        </a:ln>
      </xdr:spPr>
      <xdr:txBody>
        <a:bodyPr vertOverflow="clip" wrap="square" lIns="20160" tIns="20160" rIns="20160" bIns="20160"/>
        <a:p>
          <a:pPr algn="l">
            <a:defRPr/>
          </a:pPr>
          <a:r>
            <a:rPr lang="en-US" cap="none" sz="1100" b="0" i="0" u="none" baseline="0">
              <a:solidFill>
                <a:srgbClr val="000000"/>
              </a:solidFill>
              <a:latin typeface="Calibri"/>
              <a:ea typeface="Calibri"/>
              <a:cs typeface="Calibri"/>
            </a:rPr>
            <a:t>Al 31 de diciembre de 2022 y 2021, la posición en moneda extranjera no excedía el tope de posición fijado por el Banco Central del Paraguay.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c.2 Efectivo y equivalentes de caja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Para la confección del estado de flujos de efectivo se consideraron dentro del concepto de efectivo y equivalentes a los saldos en caja, las disponibilidades en instituciones financieras, incluyendo los depósitos en el Banco Central del Paraguay cuya disponibilidad está restringida según se explica en nota c.11, sin considerar previsiones.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rubro disponible está valuado a su valor nominal en guaraníes, neto de las previsiones establecidas por el Banco Central del Paraguay según la normativa aplicable vigente para las partidas conciliatorias de antigua data.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c.3 Valores públicos y privados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Los valores públicos en cartera, que en su mayoría han sido adquiridos a las tasa y precios ofrecidos en el mercado a la fecha de compra, se valúan a su valor de costo más los intereses devengados a cobrar al cierre de cada ejercicio, el que en ningún caso excede su valor probable de realización. La intención de la gerencia es mantener los valores hasta su vencimiento.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cuenta de referencia incluía los siguientes valores públicos (todos emitidos en guaraníes):
</a:t>
          </a:r>
        </a:p>
      </xdr:txBody>
    </xdr:sp>
    <xdr:clientData/>
  </xdr:twoCellAnchor>
  <xdr:twoCellAnchor>
    <xdr:from>
      <xdr:col>0</xdr:col>
      <xdr:colOff>47625</xdr:colOff>
      <xdr:row>331</xdr:row>
      <xdr:rowOff>38100</xdr:rowOff>
    </xdr:from>
    <xdr:to>
      <xdr:col>11</xdr:col>
      <xdr:colOff>0</xdr:colOff>
      <xdr:row>395</xdr:row>
      <xdr:rowOff>57150</xdr:rowOff>
    </xdr:to>
    <xdr:sp fLocksText="0">
      <xdr:nvSpPr>
        <xdr:cNvPr id="16" name="CuadroTexto 17"/>
        <xdr:cNvSpPr txBox="1">
          <a:spLocks noChangeArrowheads="1"/>
        </xdr:cNvSpPr>
      </xdr:nvSpPr>
      <xdr:spPr>
        <a:xfrm>
          <a:off x="47625" y="58645425"/>
          <a:ext cx="12277725" cy="10382250"/>
        </a:xfrm>
        <a:prstGeom prst="rect">
          <a:avLst/>
        </a:prstGeom>
        <a:solidFill>
          <a:srgbClr val="FFFFFF"/>
        </a:solidFill>
        <a:ln w="9360" cmpd="sng">
          <a:solidFill>
            <a:srgbClr val="BCBCBC"/>
          </a:solidFill>
          <a:headEnd type="none"/>
          <a:tailEnd type="none"/>
        </a:ln>
      </xdr:spPr>
      <xdr:txBody>
        <a:bodyPr vertOverflow="clip" wrap="square" lIns="20160" tIns="20160" rIns="20160" bIns="20160"/>
        <a:p>
          <a:pPr algn="l">
            <a:defRPr/>
          </a:pPr>
          <a:r>
            <a:rPr lang="en-US" cap="none" sz="1100" b="0" i="0" u="none" baseline="0">
              <a:solidFill>
                <a:srgbClr val="000000"/>
              </a:solidFill>
              <a:latin typeface="Calibri"/>
              <a:ea typeface="Calibri"/>
              <a:cs typeface="Calibri"/>
            </a:rPr>
            <a:t>Las tasas anuales de interés cobradas sobre los valores públicos en moneda local de la cartera al 31 de diciembre de 2022 fluctúan entre 7,00 % y 9,79 % (31 de diciembre de 2021 fluctúan entre 0,74 % y 9,00 %)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Al 31 de diciembre de 2022 G/ 312.000.000.000 corresponden a Letras de Regulación Monetaria que encuentran como instrumentos reportados (colateral), mantenidas en el Banco Central del Paraguay, las cuales garantizan las operaciones Crédito REPO.
</a:t>
          </a:r>
          <a:r>
            <a:rPr lang="en-US" cap="none" sz="1100" b="1" i="0" u="none" baseline="0">
              <a:solidFill>
                <a:srgbClr val="000000"/>
              </a:solidFill>
              <a:latin typeface="Calibri"/>
              <a:ea typeface="Calibri"/>
              <a:cs typeface="Calibri"/>
            </a:rPr>
            <a:t>c.4 Activos y pasivos con cláusulas de reajuste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 existían activos ni pasivos con cláusula de reajuste del capital.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Los préstamos obtenidos (pasivos) de la Agencia Financiera de Desarrollo (AFD) (ver nota c.14.1), los préstamos otorgados (activos) con dichos recursos de la AFD y ciertos préstamos otorgados (activos) al sector agropecuario, poseen cláusulas contractuales de eventuales reajustes de las tasas anuales de interés.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c.5      Cartera de créditos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riesgo crediticio es controlado por la Gerencia de la Entidad, principalmente a través de la evaluación y análisis de las transacciones individuales, para lo cual se consideran ciertos aspectos claramente definidos en las políticas de crédito de la Entidad, tales como: la capacidad de pago demostrada y endeudamiento del deudor, la concentración crediticia de grupos económicos, límites individuales de otorgamiento de créditos, evaluación de sectores económicos, garantías  preferidas y el requerimiento de capital de trabajo, de acuerdo con los riesgos de mercado.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cartera de créditos ha sido valuada a su valor nominal más intereses devengados al final de cada ejercicio, neto de previsiones específicas, las cuales han sido calculadas de acuerdo con lo dispuesto por la Resolución Nº 1, Acta Nº 60 del Directorio del BCP de fecha 28 de setiembre de 2007 y sus modificaciones posteriores. Las mencionadas normativas establecen los siguientes parámetros: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Los deudores se segmentaron en los siguientes tipos: i) Grandes deudores comerciales; ii) Medianos y pequeños deudores; iii) Microcréditos y; iv) Personales de consumo o vivienda.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Los deudores han sido clasificados en 6 categorías de riesgo en base a la evaluación y calificación de la capacidad de pago de un deudor o de un grupo de deudores compuesto por personas vinculadas, con respecto a la totalidad de sus obligaciones. Una norma del BCP modificatoria de la Resolución Nº 1/2007, requiere que la primera de ellas (categoría 1) se disgregue en tres sub-categorías a los efectos del cómputo de las previsiones.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Los intereses devengados sobre los créditos vigentes clasificados en las categorías de menor riesgo, “1” y “2”, se han imputado a ganancias en su totalidad. Los intereses devengados y no cobrados a la fecha de cierre sobre los créditos vencidos y/o vigentes clasificados en categoría superior a “2”, que han sido reconocidos como ganancia hasta su entrada en mora, han sido previsionados en su totalidad.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Los intereses devengados y no cobrados de deudores con créditos vencidos y/o vigentes clasificados en las categorías "3", "4", "5" y “6” se mantienen en suspenso y se reconocen como ganancia en el momento de su cobro. Los créditos amortizables se consideran vencidos a partir de los 60 días de mora de alguna de sus cuotas y los créditos a plazo fijo, al día siguiente de su vencimiento. Ver nota f.1.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Las ganancias por valuación o ingresos por diferencias en cambio generadas por aquellas operaciones de crédito en moneda extranjera que se encuentren vencidas o clasificadas en categorías “3”, “4”, “5” y “6”, se mantienen en suspenso y se reconocen como resultados en el momento de su realización. Ver nota f.1.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 han constituido las previsiones necesarias para cubrir las eventuales pérdidas que pueden derivarse de la no recuperación de la cartera, siguiendo la metodología incluida en la Resolución Nº 1/2007 antes citada, contemplando sus modificatorias y complementarias.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 han constituido previsiones genéricas sobre la cartera de créditos neta de previsiones específicas. Al 31 de diciembre de 2022 y 2021, la Entidad mantiene constituidas previsiones genéricas sobre su cartera de riesgos crediticios de conformidad con la normativa del BCP y, adicionalmente, ha constituido previsiones genéricas voluntarias de acuerdo con las disposiciones del Directorio de la Entidad.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Los créditos incobrables que son desafectados del activo en las condiciones establecidas en la normativa del BCP aplicable en la materia, se registran y exponen en cuentas de orden.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monto total de intereses devengados y no cobrados que se mantienen en suspenso y relacionados con deudores con créditos vencidos y/o vigentes clasificados en las categorías “3”, “4”, “5” y “6”, asciende al 31 de diciembre de 2022 y 2021 a ₲ 30.747.555.493 y ₲ 33.540.263.053 respectivamente. El monto total de los créditos que originaron la suspensión del devengamiento de los intereses, ascienden al 31 de diciembre de 2022 y 2021 a ₲ 631.838.075.126 y ₲ 509.445.237.260 respectivamente.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c.5.1 Créditos vigentes al sector financiero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este rubro se incluyen colocaciones de corto plazo en instituciones financieras locales en moneda nacional y moneda extranjera, así como préstamos de corto plazo concedidos a instituciones financieras locales, que han sido pactados a las tasas y precios ofrecidos en el mercado al momento de la colocación o inversión. Las tasas anuales de interés cobradas sobre los créditos vigentes por intermediación financiera del sector financiero en al 31 de diciembre de 2022, fluctúan entre 4,1 % y 22,00 % en moneda nacional y entre 3,50 % y 10,74% en moneda extranjera (31 de diciembre de 2021, fluctúan entre 4,5 % y 11,10% en moneda nacional y entre 6,00 % y 6,00% en moneda extranjera)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 acuerdo con las normas de valuación de activos y riesgos crediticios establecidas por la Superintendencia de Bancos del Banco Central del Paraguay, al 31 de diciembre de 2022 y 2021 la cartera de créditos vigentes del sector financiero de la Entidad está clasificada por riesgo como sigue: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 31 de diciembre de 2022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0</xdr:col>
      <xdr:colOff>66675</xdr:colOff>
      <xdr:row>407</xdr:row>
      <xdr:rowOff>66675</xdr:rowOff>
    </xdr:from>
    <xdr:to>
      <xdr:col>10</xdr:col>
      <xdr:colOff>723900</xdr:colOff>
      <xdr:row>409</xdr:row>
      <xdr:rowOff>66675</xdr:rowOff>
    </xdr:to>
    <xdr:sp fLocksText="0">
      <xdr:nvSpPr>
        <xdr:cNvPr id="17" name="CuadroTexto 18"/>
        <xdr:cNvSpPr txBox="1">
          <a:spLocks noChangeArrowheads="1"/>
        </xdr:cNvSpPr>
      </xdr:nvSpPr>
      <xdr:spPr>
        <a:xfrm>
          <a:off x="66675" y="70980300"/>
          <a:ext cx="12220575" cy="323850"/>
        </a:xfrm>
        <a:prstGeom prst="rect">
          <a:avLst/>
        </a:prstGeom>
        <a:solidFill>
          <a:srgbClr val="FFFFFF"/>
        </a:solidFill>
        <a:ln w="9360" cmpd="sng">
          <a:solidFill>
            <a:srgbClr val="BCBCBC"/>
          </a:solidFill>
          <a:headEnd type="none"/>
          <a:tailEnd type="none"/>
        </a:ln>
      </xdr:spPr>
      <xdr:txBody>
        <a:bodyPr vertOverflow="clip" wrap="square" lIns="20160" tIns="20160" rIns="20160" bIns="20160"/>
        <a:p>
          <a:pPr algn="l">
            <a:defRPr/>
          </a:pPr>
          <a:r>
            <a:rPr lang="en-US" cap="none" sz="1100" b="0" i="0" u="none" baseline="0">
              <a:solidFill>
                <a:srgbClr val="000000"/>
              </a:solidFill>
            </a:rPr>
            <a:t>Al 31 de diciembre de 2021
</a:t>
          </a:r>
        </a:p>
      </xdr:txBody>
    </xdr:sp>
    <xdr:clientData/>
  </xdr:twoCellAnchor>
  <xdr:twoCellAnchor>
    <xdr:from>
      <xdr:col>0</xdr:col>
      <xdr:colOff>171450</xdr:colOff>
      <xdr:row>420</xdr:row>
      <xdr:rowOff>123825</xdr:rowOff>
    </xdr:from>
    <xdr:to>
      <xdr:col>10</xdr:col>
      <xdr:colOff>723900</xdr:colOff>
      <xdr:row>426</xdr:row>
      <xdr:rowOff>38100</xdr:rowOff>
    </xdr:to>
    <xdr:sp fLocksText="0">
      <xdr:nvSpPr>
        <xdr:cNvPr id="18" name="CuadroTexto 19"/>
        <xdr:cNvSpPr txBox="1">
          <a:spLocks noChangeArrowheads="1"/>
        </xdr:cNvSpPr>
      </xdr:nvSpPr>
      <xdr:spPr>
        <a:xfrm>
          <a:off x="171450" y="73142475"/>
          <a:ext cx="12115800" cy="885825"/>
        </a:xfrm>
        <a:prstGeom prst="rect">
          <a:avLst/>
        </a:prstGeom>
        <a:solidFill>
          <a:srgbClr val="FFFFFF"/>
        </a:solidFill>
        <a:ln w="9360" cmpd="sng">
          <a:solidFill>
            <a:srgbClr val="BCBCBC"/>
          </a:solidFill>
          <a:headEnd type="none"/>
          <a:tailEnd type="none"/>
        </a:ln>
      </xdr:spPr>
      <xdr:txBody>
        <a:bodyPr vertOverflow="clip" wrap="square" lIns="20160" tIns="20160" rIns="20160" bIns="20160"/>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Se aplica sobre saldo contable menos garantías computables. </a:t>
          </a:r>
          <a:r>
            <a:rPr lang="en-US" cap="none" sz="1100" b="1" i="0" u="none" baseline="0">
              <a:solidFill>
                <a:srgbClr val="000000"/>
              </a:solidFill>
              <a:latin typeface="Calibri"/>
              <a:ea typeface="Calibri"/>
              <a:cs typeface="Calibri"/>
            </a:rPr>
            <a:t>c.5.2 Créditos vigentes al sector no financiero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cartera de créditos vigentes al sector no financiero estaba compuesta como sigue: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0</xdr:col>
      <xdr:colOff>0</xdr:colOff>
      <xdr:row>449</xdr:row>
      <xdr:rowOff>9525</xdr:rowOff>
    </xdr:from>
    <xdr:to>
      <xdr:col>10</xdr:col>
      <xdr:colOff>723900</xdr:colOff>
      <xdr:row>461</xdr:row>
      <xdr:rowOff>19050</xdr:rowOff>
    </xdr:to>
    <xdr:sp fLocksText="0">
      <xdr:nvSpPr>
        <xdr:cNvPr id="19" name="CuadroTexto 20"/>
        <xdr:cNvSpPr txBox="1">
          <a:spLocks noChangeArrowheads="1"/>
        </xdr:cNvSpPr>
      </xdr:nvSpPr>
      <xdr:spPr>
        <a:xfrm>
          <a:off x="0" y="77724000"/>
          <a:ext cx="12287250" cy="1952625"/>
        </a:xfrm>
        <a:prstGeom prst="rect">
          <a:avLst/>
        </a:prstGeom>
        <a:solidFill>
          <a:srgbClr val="FFFFFF"/>
        </a:solidFill>
        <a:ln w="9360" cmpd="sng">
          <a:solidFill>
            <a:srgbClr val="BCBCBC"/>
          </a:solidFill>
          <a:headEnd type="none"/>
          <a:tailEnd type="none"/>
        </a:ln>
      </xdr:spPr>
      <xdr:txBody>
        <a:bodyPr vertOverflow="clip" wrap="square" lIns="20160" tIns="20160" rIns="20160" bIns="20160"/>
        <a:p>
          <a:pPr algn="l">
            <a:defRPr/>
          </a:pPr>
          <a:r>
            <a:rPr lang="en-US" cap="none" sz="1100" b="0" i="0" u="none" baseline="0">
              <a:solidFill>
                <a:srgbClr val="000000"/>
              </a:solidFill>
              <a:latin typeface="Calibri"/>
              <a:ea typeface="Calibri"/>
              <a:cs typeface="Calibri"/>
            </a:rPr>
            <a:t>(*) Constituyen saldos de los contratos a término para compra o venta de divisas pactados con clientes en el sector no financiero.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Al 31 de diciembre de 2022 y 2021, la Entidad ha entregado en garantía de contratos de préstamos los siguientes valores de su cartera de créditos.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cartera de tarjetas de crédito “Afinidad de la marca Bancard Check” por valor ₲ 13.949.061.188 a favor de Bancard S.A.; con el objeto de garantizar el fiel cumplimiento de las obligaciones como Entidad Emisora.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 acuerdo con las normas de valuación de activos y riesgos crediticios establecidas por la Superintendencia de Bancos del Banco Central del Paraguay, al 31 de diciembre de 2022 y 2021 la cartera de créditos vigentes del sector no financiero está clasificada por riesgo como sigue: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 31 de diciembre de 2022:
</a:t>
          </a:r>
        </a:p>
      </xdr:txBody>
    </xdr:sp>
    <xdr:clientData/>
  </xdr:twoCellAnchor>
  <xdr:twoCellAnchor>
    <xdr:from>
      <xdr:col>0</xdr:col>
      <xdr:colOff>47625</xdr:colOff>
      <xdr:row>479</xdr:row>
      <xdr:rowOff>123825</xdr:rowOff>
    </xdr:from>
    <xdr:to>
      <xdr:col>10</xdr:col>
      <xdr:colOff>742950</xdr:colOff>
      <xdr:row>483</xdr:row>
      <xdr:rowOff>57150</xdr:rowOff>
    </xdr:to>
    <xdr:sp fLocksText="0">
      <xdr:nvSpPr>
        <xdr:cNvPr id="20" name="CuadroTexto 21"/>
        <xdr:cNvSpPr txBox="1">
          <a:spLocks noChangeArrowheads="1"/>
        </xdr:cNvSpPr>
      </xdr:nvSpPr>
      <xdr:spPr>
        <a:xfrm>
          <a:off x="47625" y="82696050"/>
          <a:ext cx="12258675" cy="581025"/>
        </a:xfrm>
        <a:prstGeom prst="rect">
          <a:avLst/>
        </a:prstGeom>
        <a:solidFill>
          <a:srgbClr val="FFFFFF"/>
        </a:solidFill>
        <a:ln w="9360" cmpd="sng">
          <a:solidFill>
            <a:srgbClr val="BCBCBC"/>
          </a:solidFill>
          <a:headEnd type="none"/>
          <a:tailEnd type="none"/>
        </a:ln>
      </xdr:spPr>
      <xdr:txBody>
        <a:bodyPr vertOverflow="clip" wrap="square" lIns="20160" tIns="20160" rIns="20160" bIns="20160"/>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 31 de diciembre de 2021
</a:t>
          </a:r>
        </a:p>
      </xdr:txBody>
    </xdr:sp>
    <xdr:clientData/>
  </xdr:twoCellAnchor>
  <xdr:twoCellAnchor>
    <xdr:from>
      <xdr:col>0</xdr:col>
      <xdr:colOff>0</xdr:colOff>
      <xdr:row>500</xdr:row>
      <xdr:rowOff>123825</xdr:rowOff>
    </xdr:from>
    <xdr:to>
      <xdr:col>11</xdr:col>
      <xdr:colOff>9525</xdr:colOff>
      <xdr:row>512</xdr:row>
      <xdr:rowOff>19050</xdr:rowOff>
    </xdr:to>
    <xdr:sp fLocksText="0">
      <xdr:nvSpPr>
        <xdr:cNvPr id="21" name="CuadroTexto 22"/>
        <xdr:cNvSpPr txBox="1">
          <a:spLocks noChangeArrowheads="1"/>
        </xdr:cNvSpPr>
      </xdr:nvSpPr>
      <xdr:spPr>
        <a:xfrm>
          <a:off x="0" y="86096475"/>
          <a:ext cx="12334875" cy="1838325"/>
        </a:xfrm>
        <a:prstGeom prst="rect">
          <a:avLst/>
        </a:prstGeom>
        <a:solidFill>
          <a:srgbClr val="FFFFFF"/>
        </a:solidFill>
        <a:ln w="9360" cmpd="sng">
          <a:solidFill>
            <a:srgbClr val="BCBCBC"/>
          </a:solidFill>
          <a:headEnd type="none"/>
          <a:tailEnd type="none"/>
        </a:ln>
      </xdr:spPr>
      <xdr:txBody>
        <a:bodyPr vertOverflow="clip" wrap="square" lIns="20160" tIns="20160" rIns="20160" bIns="20160"/>
        <a:p>
          <a:pPr algn="l">
            <a:defRPr/>
          </a:pPr>
          <a:r>
            <a:rPr lang="en-US" cap="none" sz="1100" b="0" i="0" u="none" baseline="0">
              <a:solidFill>
                <a:srgbClr val="000000"/>
              </a:solidFill>
              <a:latin typeface="Calibri"/>
              <a:ea typeface="Calibri"/>
              <a:cs typeface="Calibri"/>
            </a:rPr>
            <a:t>(*) Se aplica sobre saldo contable menos garantías computables. 
</a:t>
          </a:r>
          <a:r>
            <a:rPr lang="en-US" cap="none" sz="1100" b="0" i="0" u="none" baseline="0">
              <a:solidFill>
                <a:srgbClr val="000000"/>
              </a:solidFill>
              <a:latin typeface="Calibri"/>
              <a:ea typeface="Calibri"/>
              <a:cs typeface="Calibri"/>
            </a:rPr>
            <a:t>(**) Los saldos al 31 de diciembre de 2022 y 2021 incluyen las previsiones genéricas requeridas por la Resolución N</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1, Acta N</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60 del Directorio del BCP de fecha 28 de septiembre de 2007. Las mencionadas previsiones genéricas se constituyen sobre el total de la cartera de créditos neta de previsiones registradas en el rubro 14.000 – “Créditos vigentes por intermediación financiera – sector no financiero” y el rubro 16.000 – “Créditos vencidos por intermediación financiera”.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Las tasas anuales de interés de los créditos concedidos por la Entidad están reguladas por el mercado, pudiendo la Entidad fijar libremente sus tasas activas de interés, siempre que las mismas no superen los límites máximos fijados por el Banco Central del Paraguay a partir de los cuales la tasa de interés activa cobrada puede ser considerada usuraria. Las tasas nominales promedio de interés activas de la Entidad fluctúan de la siguiente manera.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 31 de diciembre de 2022:
</a:t>
          </a:r>
        </a:p>
      </xdr:txBody>
    </xdr:sp>
    <xdr:clientData/>
  </xdr:twoCellAnchor>
  <xdr:twoCellAnchor>
    <xdr:from>
      <xdr:col>0</xdr:col>
      <xdr:colOff>0</xdr:colOff>
      <xdr:row>524</xdr:row>
      <xdr:rowOff>66675</xdr:rowOff>
    </xdr:from>
    <xdr:to>
      <xdr:col>11</xdr:col>
      <xdr:colOff>38100</xdr:colOff>
      <xdr:row>526</xdr:row>
      <xdr:rowOff>104775</xdr:rowOff>
    </xdr:to>
    <xdr:sp fLocksText="0">
      <xdr:nvSpPr>
        <xdr:cNvPr id="22" name="CuadroTexto 23"/>
        <xdr:cNvSpPr txBox="1">
          <a:spLocks noChangeArrowheads="1"/>
        </xdr:cNvSpPr>
      </xdr:nvSpPr>
      <xdr:spPr>
        <a:xfrm>
          <a:off x="0" y="90297000"/>
          <a:ext cx="12363450" cy="361950"/>
        </a:xfrm>
        <a:prstGeom prst="rect">
          <a:avLst/>
        </a:prstGeom>
        <a:solidFill>
          <a:srgbClr val="FFFFFF"/>
        </a:solidFill>
        <a:ln w="9360" cmpd="sng">
          <a:solidFill>
            <a:srgbClr val="BCBCBC"/>
          </a:solidFill>
          <a:headEnd type="none"/>
          <a:tailEnd type="none"/>
        </a:ln>
      </xdr:spPr>
      <xdr:txBody>
        <a:bodyPr vertOverflow="clip" wrap="square" lIns="20160" tIns="20160" rIns="20160" bIns="20160"/>
        <a:p>
          <a:pPr algn="l">
            <a:defRPr/>
          </a:pPr>
          <a:r>
            <a:rPr lang="en-US" cap="none" sz="1100" b="0" i="0" u="none" baseline="0">
              <a:solidFill>
                <a:srgbClr val="000000"/>
              </a:solidFill>
            </a:rPr>
            <a:t>Al 31 de diciembre de 2021
</a:t>
          </a:r>
        </a:p>
      </xdr:txBody>
    </xdr:sp>
    <xdr:clientData/>
  </xdr:twoCellAnchor>
  <xdr:twoCellAnchor>
    <xdr:from>
      <xdr:col>0</xdr:col>
      <xdr:colOff>114300</xdr:colOff>
      <xdr:row>538</xdr:row>
      <xdr:rowOff>76200</xdr:rowOff>
    </xdr:from>
    <xdr:to>
      <xdr:col>10</xdr:col>
      <xdr:colOff>762000</xdr:colOff>
      <xdr:row>546</xdr:row>
      <xdr:rowOff>9525</xdr:rowOff>
    </xdr:to>
    <xdr:sp fLocksText="0">
      <xdr:nvSpPr>
        <xdr:cNvPr id="23" name="CuadroTexto 24"/>
        <xdr:cNvSpPr txBox="1">
          <a:spLocks noChangeArrowheads="1"/>
        </xdr:cNvSpPr>
      </xdr:nvSpPr>
      <xdr:spPr>
        <a:xfrm>
          <a:off x="114300" y="92944950"/>
          <a:ext cx="12211050" cy="1228725"/>
        </a:xfrm>
        <a:prstGeom prst="rect">
          <a:avLst/>
        </a:prstGeom>
        <a:solidFill>
          <a:srgbClr val="FFFFFF"/>
        </a:solidFill>
        <a:ln w="9360" cmpd="sng">
          <a:solidFill>
            <a:srgbClr val="BCBCBC"/>
          </a:solidFill>
          <a:headEnd type="none"/>
          <a:tailEnd type="none"/>
        </a:ln>
      </xdr:spPr>
      <xdr:txBody>
        <a:bodyPr vertOverflow="clip" wrap="square" lIns="20160" tIns="20160" rIns="20160" bIns="20160"/>
        <a:p>
          <a:pPr algn="l">
            <a:defRPr/>
          </a:pPr>
          <a:r>
            <a:rPr lang="en-US" cap="none" sz="1100" b="1" i="0" u="none" baseline="0">
              <a:solidFill>
                <a:srgbClr val="000000"/>
              </a:solidFill>
              <a:latin typeface="Calibri"/>
              <a:ea typeface="Calibri"/>
              <a:cs typeface="Calibri"/>
            </a:rPr>
            <a:t>c.5.3 Créditos vencidos por intermediación financiera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composición de créditos vencidos por intermediación financiera es la detallada a continuación: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 31 de diciembre de 2022
</a:t>
          </a:r>
        </a:p>
      </xdr:txBody>
    </xdr:sp>
    <xdr:clientData/>
  </xdr:twoCellAnchor>
  <xdr:twoCellAnchor>
    <xdr:from>
      <xdr:col>0</xdr:col>
      <xdr:colOff>123825</xdr:colOff>
      <xdr:row>565</xdr:row>
      <xdr:rowOff>114300</xdr:rowOff>
    </xdr:from>
    <xdr:to>
      <xdr:col>10</xdr:col>
      <xdr:colOff>723900</xdr:colOff>
      <xdr:row>568</xdr:row>
      <xdr:rowOff>66675</xdr:rowOff>
    </xdr:to>
    <xdr:sp fLocksText="0">
      <xdr:nvSpPr>
        <xdr:cNvPr id="24" name="CuadroTexto 25"/>
        <xdr:cNvSpPr txBox="1">
          <a:spLocks noChangeArrowheads="1"/>
        </xdr:cNvSpPr>
      </xdr:nvSpPr>
      <xdr:spPr>
        <a:xfrm>
          <a:off x="123825" y="97355025"/>
          <a:ext cx="12163425" cy="438150"/>
        </a:xfrm>
        <a:prstGeom prst="rect">
          <a:avLst/>
        </a:prstGeom>
        <a:solidFill>
          <a:srgbClr val="FFFFFF"/>
        </a:solidFill>
        <a:ln w="9360" cmpd="sng">
          <a:solidFill>
            <a:srgbClr val="BCBCBC"/>
          </a:solidFill>
          <a:headEnd type="none"/>
          <a:tailEnd type="none"/>
        </a:ln>
      </xdr:spPr>
      <xdr:txBody>
        <a:bodyPr vertOverflow="clip" wrap="square" lIns="20160" tIns="20160" rIns="20160" bIns="20160"/>
        <a:p>
          <a:pPr algn="l">
            <a:defRPr/>
          </a:pP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 31 de diciembre de 2021
</a:t>
          </a:r>
        </a:p>
      </xdr:txBody>
    </xdr:sp>
    <xdr:clientData/>
  </xdr:twoCellAnchor>
  <xdr:twoCellAnchor>
    <xdr:from>
      <xdr:col>0</xdr:col>
      <xdr:colOff>0</xdr:colOff>
      <xdr:row>584</xdr:row>
      <xdr:rowOff>57150</xdr:rowOff>
    </xdr:from>
    <xdr:to>
      <xdr:col>11</xdr:col>
      <xdr:colOff>9525</xdr:colOff>
      <xdr:row>592</xdr:row>
      <xdr:rowOff>38100</xdr:rowOff>
    </xdr:to>
    <xdr:sp fLocksText="0">
      <xdr:nvSpPr>
        <xdr:cNvPr id="25" name="CuadroTexto 26"/>
        <xdr:cNvSpPr txBox="1">
          <a:spLocks noChangeArrowheads="1"/>
        </xdr:cNvSpPr>
      </xdr:nvSpPr>
      <xdr:spPr>
        <a:xfrm>
          <a:off x="0" y="100374450"/>
          <a:ext cx="12334875" cy="1276350"/>
        </a:xfrm>
        <a:prstGeom prst="rect">
          <a:avLst/>
        </a:prstGeom>
        <a:solidFill>
          <a:srgbClr val="FFFFFF"/>
        </a:solidFill>
        <a:ln w="9360" cmpd="sng">
          <a:solidFill>
            <a:srgbClr val="BCBCBC"/>
          </a:solidFill>
          <a:headEnd type="none"/>
          <a:tailEnd type="none"/>
        </a:ln>
      </xdr:spPr>
      <xdr:txBody>
        <a:bodyPr vertOverflow="clip" wrap="square" lIns="20160" tIns="20160" rIns="20160" bIns="20160"/>
        <a:p>
          <a:pPr algn="l">
            <a:defRPr/>
          </a:pPr>
          <a:r>
            <a:rPr lang="en-US" cap="none" sz="1100" b="0" i="0" u="none" baseline="0">
              <a:solidFill>
                <a:srgbClr val="000000"/>
              </a:solidFill>
              <a:latin typeface="Calibri"/>
              <a:ea typeface="Calibri"/>
              <a:cs typeface="Calibri"/>
            </a:rPr>
            <a:t>(*) Se aplica sobre saldo contable menos garantías computables.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c.5.4 Créditos diversos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saldo del rubro se compone como sigue:
</a:t>
          </a:r>
        </a:p>
      </xdr:txBody>
    </xdr:sp>
    <xdr:clientData/>
  </xdr:twoCellAnchor>
  <xdr:twoCellAnchor>
    <xdr:from>
      <xdr:col>0</xdr:col>
      <xdr:colOff>85725</xdr:colOff>
      <xdr:row>608</xdr:row>
      <xdr:rowOff>9525</xdr:rowOff>
    </xdr:from>
    <xdr:to>
      <xdr:col>10</xdr:col>
      <xdr:colOff>752475</xdr:colOff>
      <xdr:row>627</xdr:row>
      <xdr:rowOff>76200</xdr:rowOff>
    </xdr:to>
    <xdr:sp fLocksText="0">
      <xdr:nvSpPr>
        <xdr:cNvPr id="26" name="CuadroTexto 27"/>
        <xdr:cNvSpPr txBox="1">
          <a:spLocks noChangeArrowheads="1"/>
        </xdr:cNvSpPr>
      </xdr:nvSpPr>
      <xdr:spPr>
        <a:xfrm>
          <a:off x="85725" y="104213025"/>
          <a:ext cx="12230100" cy="3143250"/>
        </a:xfrm>
        <a:prstGeom prst="rect">
          <a:avLst/>
        </a:prstGeom>
        <a:solidFill>
          <a:srgbClr val="FFFFFF"/>
        </a:solidFill>
        <a:ln w="9360" cmpd="sng">
          <a:solidFill>
            <a:srgbClr val="BCBCBC"/>
          </a:solidFill>
          <a:headEnd type="none"/>
          <a:tailEnd type="none"/>
        </a:ln>
      </xdr:spPr>
      <xdr:txBody>
        <a:bodyPr vertOverflow="clip" wrap="square" lIns="20160" tIns="20160" rIns="20160" bIns="20160"/>
        <a:p>
          <a:pPr algn="l">
            <a:defRPr/>
          </a:pPr>
          <a:r>
            <a:rPr lang="en-US" cap="none" sz="1100" b="0" i="0" u="none" baseline="0">
              <a:solidFill>
                <a:srgbClr val="000000"/>
              </a:solidFill>
              <a:latin typeface="Calibri"/>
              <a:ea typeface="Calibri"/>
              <a:cs typeface="Calibri"/>
            </a:rPr>
            <a:t>(*) Representa el saldo pendiente de cobro por venta de bienes a plazo, deducidos por los siguientes conceptos:
</a:t>
          </a:r>
          <a:r>
            <a:rPr lang="en-US" cap="none" sz="1100" b="0" i="0" u="none" baseline="0">
              <a:solidFill>
                <a:srgbClr val="000000"/>
              </a:solidFill>
              <a:latin typeface="Calibri"/>
              <a:ea typeface="Calibri"/>
              <a:cs typeface="Calibri"/>
            </a:rPr>
            <a:t>ganancias a realizar correspondientes a la porción del precio de venta aún no cobrado, las cuales se reconocerán como ingreso al momento de su cobro.
</a:t>
          </a:r>
          <a:r>
            <a:rPr lang="en-US" cap="none" sz="1100" b="0" i="0" u="none" baseline="0">
              <a:solidFill>
                <a:srgbClr val="000000"/>
              </a:solidFill>
              <a:latin typeface="Calibri"/>
              <a:ea typeface="Calibri"/>
              <a:cs typeface="Calibri"/>
            </a:rPr>
            <a:t>ganancias a realizar por valuación o diferencias en cambio generadas sobre los saldos pendientes de cobro expresados en moneda extranjera, los cuales se reconocerán como ingreso a medida que se cobran los créditos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c.6 Previsiones sobre riesgos directos y contingentes
</a:t>
          </a:r>
          <a:r>
            <a:rPr lang="en-US" cap="none" sz="1100" b="0" i="0" u="none" baseline="0">
              <a:solidFill>
                <a:srgbClr val="000000"/>
              </a:solidFill>
              <a:latin typeface="Calibri"/>
              <a:ea typeface="Calibri"/>
              <a:cs typeface="Calibri"/>
            </a:rPr>
            <a:t>La previsión sobre préstamos dudosos y otros activos y riesgos crediticios se determina al fin de cada ejercicio en base al estudio de la cartera realizado con el objeto
</a:t>
          </a:r>
          <a:r>
            <a:rPr lang="en-US" cap="none" sz="1100" b="0" i="0" u="none" baseline="0">
              <a:solidFill>
                <a:srgbClr val="000000"/>
              </a:solidFill>
              <a:latin typeface="Calibri"/>
              <a:ea typeface="Calibri"/>
              <a:cs typeface="Calibri"/>
            </a:rPr>
            <a:t>de determinar la porción no recuperable de los mismos y considerando lo establecido, para cada tipo de riesgo crediticio en la Resolución Nº 1, Acta 60, del Directorio
</a:t>
          </a:r>
          <a:r>
            <a:rPr lang="en-US" cap="none" sz="1100" b="0" i="0" u="none" baseline="0">
              <a:solidFill>
                <a:srgbClr val="000000"/>
              </a:solidFill>
              <a:latin typeface="Calibri"/>
              <a:ea typeface="Calibri"/>
              <a:cs typeface="Calibri"/>
            </a:rPr>
            <a:t>del Banco Central del Paraguay de fecha 28 de setiembre de 2007. Periódicamente la Gerencia de la Entidad efectúa, en función a las normas de valuación de créditos
</a:t>
          </a:r>
          <a:r>
            <a:rPr lang="en-US" cap="none" sz="1100" b="0" i="0" u="none" baseline="0">
              <a:solidFill>
                <a:srgbClr val="000000"/>
              </a:solidFill>
              <a:latin typeface="Calibri"/>
              <a:ea typeface="Calibri"/>
              <a:cs typeface="Calibri"/>
            </a:rPr>
            <a:t>establecidas por la Superintendencia de Bancos del Banco Central del Paraguay, revisiones y análisis de la cartera de créditos a los efectos de ajustar las previsiones
</a:t>
          </a:r>
          <a:r>
            <a:rPr lang="en-US" cap="none" sz="1100" b="0" i="0" u="none" baseline="0">
              <a:solidFill>
                <a:srgbClr val="000000"/>
              </a:solidFill>
              <a:latin typeface="Calibri"/>
              <a:ea typeface="Calibri"/>
              <a:cs typeface="Calibri"/>
            </a:rPr>
            <a:t>para cuentas de dudoso cobro. Se han constituido todas las previsiones necesarias para cubrir eventuales pérdidas sobre riesgos directos y contingentes, conforme al
</a:t>
          </a:r>
          <a:r>
            <a:rPr lang="en-US" cap="none" sz="1100" b="0" i="0" u="none" baseline="0">
              <a:solidFill>
                <a:srgbClr val="000000"/>
              </a:solidFill>
              <a:latin typeface="Calibri"/>
              <a:ea typeface="Calibri"/>
              <a:cs typeface="Calibri"/>
            </a:rPr>
            <a:t>criterio de la gerencia de la Entidad y con lo exigido por la referida Resolución Nº 1/2007 y sus modificaciones posteriores. El movimiento registrado en las
</a:t>
          </a:r>
          <a:r>
            <a:rPr lang="en-US" cap="none" sz="1100" b="0" i="0" u="none" baseline="0">
              <a:solidFill>
                <a:srgbClr val="000000"/>
              </a:solidFill>
              <a:latin typeface="Calibri"/>
              <a:ea typeface="Calibri"/>
              <a:cs typeface="Calibri"/>
            </a:rPr>
            <a:t>cuentas de previsiones es como sigue:
</a:t>
          </a:r>
        </a:p>
      </xdr:txBody>
    </xdr:sp>
    <xdr:clientData/>
  </xdr:twoCellAnchor>
  <xdr:twoCellAnchor>
    <xdr:from>
      <xdr:col>0</xdr:col>
      <xdr:colOff>57150</xdr:colOff>
      <xdr:row>651</xdr:row>
      <xdr:rowOff>0</xdr:rowOff>
    </xdr:from>
    <xdr:to>
      <xdr:col>11</xdr:col>
      <xdr:colOff>19050</xdr:colOff>
      <xdr:row>681</xdr:row>
      <xdr:rowOff>38100</xdr:rowOff>
    </xdr:to>
    <xdr:sp fLocksText="0">
      <xdr:nvSpPr>
        <xdr:cNvPr id="27" name="CuadroTexto 28"/>
        <xdr:cNvSpPr txBox="1">
          <a:spLocks noChangeArrowheads="1"/>
        </xdr:cNvSpPr>
      </xdr:nvSpPr>
      <xdr:spPr>
        <a:xfrm>
          <a:off x="57150" y="112147350"/>
          <a:ext cx="12287250" cy="4895850"/>
        </a:xfrm>
        <a:prstGeom prst="rect">
          <a:avLst/>
        </a:prstGeom>
        <a:solidFill>
          <a:srgbClr val="FFFFFF"/>
        </a:solidFill>
        <a:ln w="9360" cmpd="sng">
          <a:solidFill>
            <a:srgbClr val="BCBCBC"/>
          </a:solidFill>
          <a:headEnd type="none"/>
          <a:tailEnd type="none"/>
        </a:ln>
      </xdr:spPr>
      <xdr:txBody>
        <a:bodyPr vertOverflow="clip" wrap="square" lIns="20160" tIns="20160" rIns="20160" bIns="20160"/>
        <a:p>
          <a:pPr algn="l">
            <a:defRPr/>
          </a:pPr>
          <a:r>
            <a:rPr lang="en-US" cap="none" sz="1100" b="0" i="0" u="none" baseline="0">
              <a:solidFill>
                <a:srgbClr val="000000"/>
              </a:solidFill>
              <a:latin typeface="Calibri"/>
              <a:ea typeface="Calibri"/>
              <a:cs typeface="Calibri"/>
            </a:rPr>
            <a:t> (*)     Incluye previsiones genéricas por la suma de ₲ 381.490.816.624 en el 2022 (₲280.226.912.164 en el 2021). 
</a:t>
          </a:r>
          <a:r>
            <a:rPr lang="en-US" cap="none" sz="1100" b="0" i="0" u="none" baseline="0">
              <a:solidFill>
                <a:srgbClr val="000000"/>
              </a:solidFill>
              <a:latin typeface="Calibri"/>
              <a:ea typeface="Calibri"/>
              <a:cs typeface="Calibri"/>
            </a:rPr>
            <a:t>(**)   Previsiones sobre riesgos contingentes, las cuales se exponen contablemente en el rubro "Previsiones" del pasivo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c.7        Inversiones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Las inversiones representan la tenencia de títulos emitidos por el sector privado y bienes (muebles e inmuebles) recibidos en recuperación de créditos, no aplicados al giro de la Entidad. Las mismas se valúan, según su naturaleza, conforme a los siguientes criterios: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Bienes recibidos en recuperación de créditos</a:t>
          </a:r>
          <a:r>
            <a:rPr lang="en-US" cap="none" sz="1100" b="0" i="0" u="none" baseline="0">
              <a:solidFill>
                <a:srgbClr val="000000"/>
              </a:solidFill>
              <a:latin typeface="Calibri"/>
              <a:ea typeface="Calibri"/>
              <a:cs typeface="Calibri"/>
            </a:rPr>
            <a:t>: se valúan al menor valor entre el monto del crédito recuperado y el valor de mercado de los bienes recibidos, conforme con las disposiciones del Banco Central del Paraguay en la materia. Adicionalmente, para los bienes que superan los plazos establecidos por el Banco Central del Paraguay para su tenencia, se constituyeron previsiones conforme a lo dispuesto en la Resolución del Directorio del Banco Central del Paraguay N</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1, Acta N</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60 del 28 de setiembre de 2007. A los tres años de tenencia los bienes se previsionan en un 100%.  Además, la Entidad se acogió a lo dispuesto en las Resoluciones N</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7, Acta N</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4 del 18 de enero de 2018, N</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15, Acta N</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42 del 11 de junio de 2019 y Nº10, Acta Nº 17 del 16 de marzo de 2020, del Directorio del BCP, que establece un plazo de 4 años y 3 meses de tenencia de los bienes para alcanzar la previsión del 100%.
</a:t>
          </a:r>
          <a:r>
            <a:rPr lang="en-US" cap="none" sz="1100" b="0" i="0" u="sng" baseline="0">
              <a:solidFill>
                <a:srgbClr val="000000"/>
              </a:solidFill>
              <a:latin typeface="Calibri"/>
              <a:ea typeface="Calibri"/>
              <a:cs typeface="Calibri"/>
            </a:rPr>
            <a:t>Valores de renta fija emitidos por el sector privado (no cotizables)</a:t>
          </a:r>
          <a:r>
            <a:rPr lang="en-US" cap="none" sz="1100" b="0" i="0" u="none" baseline="0">
              <a:solidFill>
                <a:srgbClr val="000000"/>
              </a:solidFill>
              <a:latin typeface="Calibri"/>
              <a:ea typeface="Calibri"/>
              <a:cs typeface="Calibri"/>
            </a:rPr>
            <a:t>: se valúan al menor valor entre su costo más los intereses devengados a cobrar y su valor estimado de realización, teniendo en consideración los criterios de valorización de inversiones financieras de corto, mediano y largo plazo establecidos en la Resolución Nº 1, Acta 60 de fecha 28 de setiembre de 2007 del Directorio del Banco Central del Paraguay y sus modificaciones posteriores.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Valores de renta variable emitidos por el sector privado (no cotizables</a:t>
          </a:r>
          <a:r>
            <a:rPr lang="en-US" cap="none" sz="1100" b="0" i="0" u="none" baseline="0">
              <a:solidFill>
                <a:srgbClr val="000000"/>
              </a:solidFill>
              <a:latin typeface="Calibri"/>
              <a:ea typeface="Calibri"/>
              <a:cs typeface="Calibri"/>
            </a:rPr>
            <a:t>): se valúan a su valor de costo más dividendos capitalizados, el cual no excede su valor estimado de realización.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Inversiones especiales</a:t>
          </a:r>
          <a:r>
            <a:rPr lang="en-US" cap="none" sz="1100" b="0" i="0" u="none" baseline="0">
              <a:solidFill>
                <a:srgbClr val="000000"/>
              </a:solidFill>
              <a:latin typeface="Calibri"/>
              <a:ea typeface="Calibri"/>
              <a:cs typeface="Calibri"/>
            </a:rPr>
            <a:t>: el 27 de diciembre de 2013 la Entidad adquirió los derechos de dominio de una línea de interconexión de 220KV en la ciudad de San Estanislao, emergente del contrato suscrito entre Consorcio Roggio &amp; Asociados y la Administración Nacional de Electricidad (ANDE), según licitación pública internacional N</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624/2011. Estos derechos se valúan al costo de adquisición. En opinión del Directorio y la Gerencia de la Entidad el valor calculado no excede su valor estimado de realización.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Derechos en Fideicomiso:</a:t>
          </a:r>
          <a:r>
            <a:rPr lang="en-US" cap="none" sz="1100" b="0" i="0" u="none" baseline="0">
              <a:solidFill>
                <a:srgbClr val="000000"/>
              </a:solidFill>
              <a:latin typeface="Calibri"/>
              <a:ea typeface="Calibri"/>
              <a:cs typeface="Calibri"/>
            </a:rPr>
            <a:t> La Entidad cedió en Fideicomiso parte de su cartera en mora categoría 4,5 y 6 conforme al contrato de Fideicomiso de Administración de cartera firmado el 27 de noviembre de 2018. El saldo al 31 de diciembre de 2022 asciende a la suma de ₲ 129.961.115.603 y US$ 20.409.022,74 (99.380.488.726 y US$ 14.288.350,29 al 31 de diciembre de 2021).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continuación, se detallan las inversiones de la Entidad: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 31 de diciembre de 2022
</a:t>
          </a:r>
        </a:p>
      </xdr:txBody>
    </xdr:sp>
    <xdr:clientData/>
  </xdr:twoCellAnchor>
  <xdr:twoCellAnchor>
    <xdr:from>
      <xdr:col>0</xdr:col>
      <xdr:colOff>85725</xdr:colOff>
      <xdr:row>692</xdr:row>
      <xdr:rowOff>104775</xdr:rowOff>
    </xdr:from>
    <xdr:to>
      <xdr:col>10</xdr:col>
      <xdr:colOff>752475</xdr:colOff>
      <xdr:row>695</xdr:row>
      <xdr:rowOff>142875</xdr:rowOff>
    </xdr:to>
    <xdr:sp fLocksText="0">
      <xdr:nvSpPr>
        <xdr:cNvPr id="28" name="CuadroTexto 29"/>
        <xdr:cNvSpPr txBox="1">
          <a:spLocks noChangeArrowheads="1"/>
        </xdr:cNvSpPr>
      </xdr:nvSpPr>
      <xdr:spPr>
        <a:xfrm>
          <a:off x="85725" y="118995825"/>
          <a:ext cx="12230100" cy="523875"/>
        </a:xfrm>
        <a:prstGeom prst="rect">
          <a:avLst/>
        </a:prstGeom>
        <a:solidFill>
          <a:srgbClr val="FFFFFF"/>
        </a:solidFill>
        <a:ln w="9360" cmpd="sng">
          <a:solidFill>
            <a:srgbClr val="BCBCBC"/>
          </a:solidFill>
          <a:headEnd type="none"/>
          <a:tailEnd type="none"/>
        </a:ln>
      </xdr:spPr>
      <xdr:txBody>
        <a:bodyPr vertOverflow="clip" wrap="square" lIns="20160" tIns="20160" rIns="20160" bIns="20160"/>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 31 de diciembre de 2021
</a:t>
          </a:r>
        </a:p>
      </xdr:txBody>
    </xdr:sp>
    <xdr:clientData/>
  </xdr:twoCellAnchor>
  <xdr:twoCellAnchor>
    <xdr:from>
      <xdr:col>0</xdr:col>
      <xdr:colOff>104775</xdr:colOff>
      <xdr:row>709</xdr:row>
      <xdr:rowOff>123825</xdr:rowOff>
    </xdr:from>
    <xdr:to>
      <xdr:col>10</xdr:col>
      <xdr:colOff>752475</xdr:colOff>
      <xdr:row>738</xdr:row>
      <xdr:rowOff>161925</xdr:rowOff>
    </xdr:to>
    <xdr:sp fLocksText="0">
      <xdr:nvSpPr>
        <xdr:cNvPr id="29" name="CuadroTexto 30"/>
        <xdr:cNvSpPr txBox="1">
          <a:spLocks noChangeArrowheads="1"/>
        </xdr:cNvSpPr>
      </xdr:nvSpPr>
      <xdr:spPr>
        <a:xfrm>
          <a:off x="104775" y="121986675"/>
          <a:ext cx="12211050" cy="4733925"/>
        </a:xfrm>
        <a:prstGeom prst="rect">
          <a:avLst/>
        </a:prstGeom>
        <a:solidFill>
          <a:srgbClr val="FFFFFF"/>
        </a:solidFill>
        <a:ln w="9360" cmpd="sng">
          <a:solidFill>
            <a:srgbClr val="BCBCBC"/>
          </a:solidFill>
          <a:headEnd type="none"/>
          <a:tailEnd type="none"/>
        </a:ln>
      </xdr:spPr>
      <xdr:txBody>
        <a:bodyPr vertOverflow="clip" wrap="square" lIns="20160" tIns="20160" rIns="20160" bIns="20160"/>
        <a:p>
          <a:pPr algn="l">
            <a:defRPr/>
          </a:pP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Ver detalle de la inversión en acciones en la Nota b.4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c.8 Bienes de uso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Los valores de origen de los bienes de uso y sus depreciaciones acumuladas al inicio del ejercicio, se encuentran revaluados hasta el 31 de diciembre de 2019, de acuerdo con lo establecido en la Ley N</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125/91, considerando los coeficientes de actualización suministrados a tal efecto por la Subsecretaría de Estado de Tributación. 
</a:t>
          </a:r>
          <a:r>
            <a:rPr lang="en-US" cap="none" sz="1100" b="0" i="0" u="none" baseline="0">
              <a:solidFill>
                <a:srgbClr val="000000"/>
              </a:solidFill>
              <a:latin typeface="Calibri"/>
              <a:ea typeface="Calibri"/>
              <a:cs typeface="Calibri"/>
            </a:rPr>
            <a:t>La contrapartida del incremento neto de los bienes se expone en la cuenta “Ajustes al patrimonio” del Patrimonio Neto de la Entidad.
</a:t>
          </a:r>
          <a:r>
            <a:rPr lang="en-US" cap="none" sz="1100" b="0" i="0" u="none" baseline="0">
              <a:solidFill>
                <a:srgbClr val="000000"/>
              </a:solidFill>
              <a:latin typeface="Calibri"/>
              <a:ea typeface="Calibri"/>
              <a:cs typeface="Calibri"/>
            </a:rPr>
            <a:t>A partir del ejercicio 2020, el tratamiento de los bienes del Activo Fijo, es realizado conforme lo dispuesto en el Artículo 31 del Decreto 3182/2019, que reglamenta el IRE establecido en la Ley 6380/2019 “de Modernización y Simplificación del Sistema Tributario Nacional”, y la Resolución 77/2020.
</a:t>
          </a:r>
          <a:r>
            <a:rPr lang="en-US" cap="none" sz="1100" b="0" i="0" u="none" baseline="0">
              <a:solidFill>
                <a:srgbClr val="000000"/>
              </a:solidFill>
              <a:latin typeface="Calibri"/>
              <a:ea typeface="Calibri"/>
              <a:cs typeface="Calibri"/>
            </a:rPr>
            <a:t>El criterio adoptado por el Banco para los bienes del Activo Fijo existentes al 31 de diciembre de 2019 que aún poseían años de vida útil, el valor residual fue determinado sobre el valor fiscal neto de los mismos.
</a:t>
          </a:r>
          <a:r>
            <a:rPr lang="en-US" cap="none" sz="1100" b="0" i="0" u="none" baseline="0">
              <a:solidFill>
                <a:srgbClr val="000000"/>
              </a:solidFill>
              <a:latin typeface="Calibri"/>
              <a:ea typeface="Calibri"/>
              <a:cs typeface="Calibri"/>
            </a:rPr>
            <a:t>Para los bienes dados de alta en el año 2021 y 2020, el valor residual es determinado sobre el valor del costo de los mismos, de acuerdo a la categoría de cada uno de ellos.
</a:t>
          </a:r>
          <a:r>
            <a:rPr lang="en-US" cap="none" sz="1100" b="0" i="0" u="none" baseline="0">
              <a:solidFill>
                <a:srgbClr val="000000"/>
              </a:solidFill>
              <a:latin typeface="Calibri"/>
              <a:ea typeface="Calibri"/>
              <a:cs typeface="Calibri"/>
            </a:rPr>
            <a:t>El costo de las mejoras que extienden la vida útil de los bienes o aumentan su capacidad productiva es imputado a las cuentas respectivas del activo. Los bienes en construcción están valuados al costo. Los gastos de mantenimiento son cargados a resultados. La depreciación de los bienes de uso es calculada por el método de línea recta, a partir del año siguiente al de su incorporación, aplicando las tasas anuales establecidas en las reglamentaciones de la Ley Nº 125/91, las cuales resultan suficientes para extinguir los valores de los mismos al final de su vida útil estimada. El valor residual de los bienes revaluados considerados en su conjunto no excede su valor recuperable de cada ejercicio.
</a:t>
          </a:r>
          <a:r>
            <a:rPr lang="en-US" cap="none" sz="1100" b="0" i="0" u="none" baseline="0">
              <a:solidFill>
                <a:srgbClr val="000000"/>
              </a:solidFill>
              <a:latin typeface="Calibri"/>
              <a:ea typeface="Calibri"/>
              <a:cs typeface="Calibri"/>
            </a:rPr>
            <a:t>De acuerdo con la legislación bancaria, las entidades financieras que operan en Paraguay tienen prohibido dar en garantía los bienes de uso, salvo los que se afecten en respaldo de las operaciones de arrendamiento financiero y al Banco Central del Paraguay (Art. 70 inciso b. de la Ley 861/96). La legislación bancaria fija un límite para la inversión en bienes de uso que es el 50% del patrimonio efectivo de la entidad financiera. El saldo contable de los bienes de uso de la Entidad al 31 de diciembre de 2021 y 2020, se encuentra dentro del límite establecido.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continuación, se expone la composición de los saldos de bienes de uso: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 31 de diciembre de 2022
</a:t>
          </a:r>
        </a:p>
      </xdr:txBody>
    </xdr:sp>
    <xdr:clientData/>
  </xdr:twoCellAnchor>
  <xdr:twoCellAnchor>
    <xdr:from>
      <xdr:col>0</xdr:col>
      <xdr:colOff>47625</xdr:colOff>
      <xdr:row>749</xdr:row>
      <xdr:rowOff>76200</xdr:rowOff>
    </xdr:from>
    <xdr:to>
      <xdr:col>11</xdr:col>
      <xdr:colOff>19050</xdr:colOff>
      <xdr:row>753</xdr:row>
      <xdr:rowOff>38100</xdr:rowOff>
    </xdr:to>
    <xdr:sp fLocksText="0">
      <xdr:nvSpPr>
        <xdr:cNvPr id="30" name="CuadroTexto 31"/>
        <xdr:cNvSpPr txBox="1">
          <a:spLocks noChangeArrowheads="1"/>
        </xdr:cNvSpPr>
      </xdr:nvSpPr>
      <xdr:spPr>
        <a:xfrm>
          <a:off x="47625" y="128654175"/>
          <a:ext cx="12296775" cy="609600"/>
        </a:xfrm>
        <a:prstGeom prst="rect">
          <a:avLst/>
        </a:prstGeom>
        <a:solidFill>
          <a:srgbClr val="FFFFFF"/>
        </a:solidFill>
        <a:ln w="9360" cmpd="sng">
          <a:solidFill>
            <a:srgbClr val="BCBCBC"/>
          </a:solidFill>
          <a:headEnd type="none"/>
          <a:tailEnd type="none"/>
        </a:ln>
      </xdr:spPr>
      <xdr:txBody>
        <a:bodyPr vertOverflow="clip" wrap="square" lIns="20160" tIns="20160" rIns="20160" bIns="20160"/>
        <a:p>
          <a:pPr algn="l">
            <a:defRPr/>
          </a:pPr>
          <a:r>
            <a:rPr lang="en-US" cap="none" sz="1100" b="0" i="0" u="none" baseline="0">
              <a:solidFill>
                <a:srgbClr val="000000"/>
              </a:solidFill>
            </a:rPr>
            <a:t>Al 31 de diciembre de 2021
</a:t>
          </a:r>
        </a:p>
      </xdr:txBody>
    </xdr:sp>
    <xdr:clientData/>
  </xdr:twoCellAnchor>
  <xdr:twoCellAnchor>
    <xdr:from>
      <xdr:col>0</xdr:col>
      <xdr:colOff>76200</xdr:colOff>
      <xdr:row>765</xdr:row>
      <xdr:rowOff>0</xdr:rowOff>
    </xdr:from>
    <xdr:to>
      <xdr:col>11</xdr:col>
      <xdr:colOff>0</xdr:colOff>
      <xdr:row>771</xdr:row>
      <xdr:rowOff>47625</xdr:rowOff>
    </xdr:to>
    <xdr:sp fLocksText="0">
      <xdr:nvSpPr>
        <xdr:cNvPr id="31" name="CuadroTexto 32"/>
        <xdr:cNvSpPr txBox="1">
          <a:spLocks noChangeArrowheads="1"/>
        </xdr:cNvSpPr>
      </xdr:nvSpPr>
      <xdr:spPr>
        <a:xfrm>
          <a:off x="76200" y="131406900"/>
          <a:ext cx="12249150" cy="1019175"/>
        </a:xfrm>
        <a:prstGeom prst="rect">
          <a:avLst/>
        </a:prstGeom>
        <a:solidFill>
          <a:srgbClr val="FFFFFF"/>
        </a:solidFill>
        <a:ln w="9360" cmpd="sng">
          <a:solidFill>
            <a:srgbClr val="BCBCBC"/>
          </a:solidFill>
          <a:headEnd type="none"/>
          <a:tailEnd type="none"/>
        </a:ln>
      </xdr:spPr>
      <xdr:txBody>
        <a:bodyPr vertOverflow="clip" wrap="square" lIns="20160" tIns="20160" rIns="20160" bIns="20160"/>
        <a:p>
          <a:pPr algn="l">
            <a:defRPr/>
          </a:pPr>
          <a:r>
            <a:rPr lang="en-US" cap="none" sz="1100" b="1" i="0" u="none" baseline="0">
              <a:solidFill>
                <a:srgbClr val="000000"/>
              </a:solidFill>
              <a:latin typeface="Calibri"/>
              <a:ea typeface="Calibri"/>
              <a:cs typeface="Calibri"/>
            </a:rPr>
            <a:t>c.9 Cargos diferidos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composición del rubro es la siguiente: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 31 de diciembre de 2022
</a:t>
          </a:r>
        </a:p>
      </xdr:txBody>
    </xdr:sp>
    <xdr:clientData/>
  </xdr:twoCellAnchor>
  <xdr:twoCellAnchor>
    <xdr:from>
      <xdr:col>0</xdr:col>
      <xdr:colOff>114300</xdr:colOff>
      <xdr:row>780</xdr:row>
      <xdr:rowOff>114300</xdr:rowOff>
    </xdr:from>
    <xdr:to>
      <xdr:col>11</xdr:col>
      <xdr:colOff>9525</xdr:colOff>
      <xdr:row>783</xdr:row>
      <xdr:rowOff>57150</xdr:rowOff>
    </xdr:to>
    <xdr:sp fLocksText="0">
      <xdr:nvSpPr>
        <xdr:cNvPr id="32" name="CuadroTexto 33"/>
        <xdr:cNvSpPr txBox="1">
          <a:spLocks noChangeArrowheads="1"/>
        </xdr:cNvSpPr>
      </xdr:nvSpPr>
      <xdr:spPr>
        <a:xfrm>
          <a:off x="114300" y="134321550"/>
          <a:ext cx="12220575" cy="428625"/>
        </a:xfrm>
        <a:prstGeom prst="rect">
          <a:avLst/>
        </a:prstGeom>
        <a:solidFill>
          <a:srgbClr val="FFFFFF"/>
        </a:solidFill>
        <a:ln w="9360" cmpd="sng">
          <a:solidFill>
            <a:srgbClr val="BCBCBC"/>
          </a:solidFill>
          <a:headEnd type="none"/>
          <a:tailEnd type="none"/>
        </a:ln>
      </xdr:spPr>
      <xdr:txBody>
        <a:bodyPr vertOverflow="clip" wrap="square" lIns="20160" tIns="20160" rIns="20160" bIns="20160"/>
        <a:p>
          <a:pPr algn="l">
            <a:defRPr/>
          </a:pPr>
          <a:r>
            <a:rPr lang="en-US" cap="none" sz="1100" b="0" i="0" u="none" baseline="0">
              <a:solidFill>
                <a:srgbClr val="000000"/>
              </a:solidFill>
            </a:rPr>
            <a:t>Al 31 de diciembre de 2021
</a:t>
          </a:r>
        </a:p>
      </xdr:txBody>
    </xdr:sp>
    <xdr:clientData/>
  </xdr:twoCellAnchor>
  <xdr:twoCellAnchor>
    <xdr:from>
      <xdr:col>0</xdr:col>
      <xdr:colOff>228600</xdr:colOff>
      <xdr:row>792</xdr:row>
      <xdr:rowOff>76200</xdr:rowOff>
    </xdr:from>
    <xdr:to>
      <xdr:col>11</xdr:col>
      <xdr:colOff>0</xdr:colOff>
      <xdr:row>805</xdr:row>
      <xdr:rowOff>47625</xdr:rowOff>
    </xdr:to>
    <xdr:sp fLocksText="0">
      <xdr:nvSpPr>
        <xdr:cNvPr id="33" name="CuadroTexto 34"/>
        <xdr:cNvSpPr txBox="1">
          <a:spLocks noChangeArrowheads="1"/>
        </xdr:cNvSpPr>
      </xdr:nvSpPr>
      <xdr:spPr>
        <a:xfrm>
          <a:off x="228600" y="136598025"/>
          <a:ext cx="12096750" cy="2076450"/>
        </a:xfrm>
        <a:prstGeom prst="rect">
          <a:avLst/>
        </a:prstGeom>
        <a:solidFill>
          <a:srgbClr val="FFFFFF"/>
        </a:solidFill>
        <a:ln w="9360" cmpd="sng">
          <a:solidFill>
            <a:srgbClr val="BCBCBC"/>
          </a:solidFill>
          <a:headEnd type="none"/>
          <a:tailEnd type="none"/>
        </a:ln>
      </xdr:spPr>
      <xdr:txBody>
        <a:bodyPr vertOverflow="clip" wrap="square" lIns="20160" tIns="20160" rIns="20160" bIns="20160"/>
        <a:p>
          <a:pPr algn="l">
            <a:defRPr/>
          </a:pPr>
          <a:r>
            <a:rPr lang="en-US" cap="none" sz="1100" b="0" i="0" u="none" baseline="0">
              <a:solidFill>
                <a:srgbClr val="000000"/>
              </a:solidFill>
              <a:latin typeface="Calibri"/>
              <a:ea typeface="Calibri"/>
              <a:cs typeface="Calibri"/>
            </a:rPr>
            <a:t>A partir del ejercicio 2016, la Entidad amortiza las mejoras e instalaciones en inmuebles arrendados acorde al periodo durante el cual se espera utilizar el activo amortizable por parte de la Entidad, establecido en el contrato de arrendamiento, a partir del mes siguiente de incorporación, conforme a la Resolución SB. SG. Nº 202/2012.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c.10 Pasivos subordinados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 31 de diciembre de 2022, el rubro Obligaciones por intermediación financiera - Sector no financiero, incluye el saldo de ₲ 353.459.946.000 (₲ 385.064.801.700 al 31 de diciembre de 2021), correspondiente a bonos subordinados y Bonos Financieros ₲ 300.000.000.000, según el siguiente detalle: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Bonos subordinados emitidos antes del programa de emisión global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0</xdr:col>
      <xdr:colOff>57150</xdr:colOff>
      <xdr:row>854</xdr:row>
      <xdr:rowOff>142875</xdr:rowOff>
    </xdr:from>
    <xdr:to>
      <xdr:col>11</xdr:col>
      <xdr:colOff>9525</xdr:colOff>
      <xdr:row>899</xdr:row>
      <xdr:rowOff>38100</xdr:rowOff>
    </xdr:to>
    <xdr:sp fLocksText="0">
      <xdr:nvSpPr>
        <xdr:cNvPr id="34" name="CuadroTexto 35"/>
        <xdr:cNvSpPr txBox="1">
          <a:spLocks noChangeArrowheads="1"/>
        </xdr:cNvSpPr>
      </xdr:nvSpPr>
      <xdr:spPr>
        <a:xfrm>
          <a:off x="57150" y="146704050"/>
          <a:ext cx="12277725" cy="7181850"/>
        </a:xfrm>
        <a:prstGeom prst="rect">
          <a:avLst/>
        </a:prstGeom>
        <a:solidFill>
          <a:srgbClr val="FFFFFF"/>
        </a:solidFill>
        <a:ln w="9360" cmpd="sng">
          <a:solidFill>
            <a:srgbClr val="BCBCBC"/>
          </a:solidFill>
          <a:headEnd type="none"/>
          <a:tailEnd type="none"/>
        </a:ln>
      </xdr:spPr>
      <xdr:txBody>
        <a:bodyPr vertOverflow="clip" wrap="square" lIns="20160" tIns="20160" rIns="20160" bIns="20160"/>
        <a:p>
          <a:pPr algn="l">
            <a:defRPr/>
          </a:pPr>
          <a:r>
            <a:rPr lang="en-US" cap="none" sz="1100" b="0" i="0" u="none" baseline="0">
              <a:solidFill>
                <a:srgbClr val="000000"/>
              </a:solidFill>
              <a:latin typeface="Calibri"/>
              <a:ea typeface="Calibri"/>
              <a:cs typeface="Calibri"/>
            </a:rPr>
            <a:t>(*)  En marzo de 2010 la Comisión Nacional de Valores del Paraguay (CNV), mediante Resolución N</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1260/10, reglamenta la emisión de títulos de deuda bajo el esquema de “Programa de emisión global”. Se 
</a:t>
          </a:r>
          <a:r>
            <a:rPr lang="en-US" cap="none" sz="1100" b="0" i="0" u="none" baseline="0">
              <a:solidFill>
                <a:srgbClr val="000000"/>
              </a:solidFill>
              <a:latin typeface="Calibri"/>
              <a:ea typeface="Calibri"/>
              <a:cs typeface="Calibri"/>
            </a:rPr>
            <a:t> entiende por “Programa de emisión global” la emisión mediante la cual una Entidad estructura con cargo a un monto global, la realización de varias emisiones a través de Series.
</a:t>
          </a:r>
          <a:r>
            <a:rPr lang="en-US" cap="none" sz="1100" b="0" i="0" u="none" baseline="0">
              <a:solidFill>
                <a:srgbClr val="000000"/>
              </a:solidFill>
              <a:latin typeface="Calibri"/>
              <a:ea typeface="Calibri"/>
              <a:cs typeface="Calibri"/>
            </a:rPr>
            <a:t>(**)  Estas emisiones se han realizado en guaraníes y dólares estadounidenses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Los títulos correspondientes a las emisiones realizadas por la Entidad con anterioridad a la vigencia de los programas de emisión global, poseen vencimientos entre el año 2015 hasta el año 2027.
</a:t>
          </a:r>
          <a:r>
            <a:rPr lang="en-US" cap="none" sz="1100" b="0" i="0" u="none" baseline="0">
              <a:solidFill>
                <a:srgbClr val="000000"/>
              </a:solidFill>
              <a:latin typeface="Calibri"/>
              <a:ea typeface="Calibri"/>
              <a:cs typeface="Calibri"/>
            </a:rPr>
            <a:t>Excepto por lo señalado precedentemente, la Entidad no cuenta con otros pasivos subordinado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c.11 Limitaciones a la libre disponibilidad de los activos o del patrimonio y cualquier otra restricción al derecho de propiedad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 31 de diciembre de 2022 y 2021 existen las siguientes limitaciones: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Depósitos en el Banco Central del Paraguay en concepto de encaje legal y encaje especial según se 
</a:t>
          </a:r>
          <a:r>
            <a:rPr lang="en-US" cap="none" sz="1100" b="0" i="0" u="none" baseline="0">
              <a:solidFill>
                <a:srgbClr val="000000"/>
              </a:solidFill>
              <a:latin typeface="Calibri"/>
              <a:ea typeface="Calibri"/>
              <a:cs typeface="Calibri"/>
            </a:rPr>
            <a:t>     describe en nota c.16, 
</a:t>
          </a:r>
          <a:r>
            <a:rPr lang="en-US" cap="none" sz="1100" b="0" i="0" u="none" baseline="0">
              <a:solidFill>
                <a:srgbClr val="000000"/>
              </a:solidFill>
              <a:latin typeface="Calibri"/>
              <a:ea typeface="Calibri"/>
              <a:cs typeface="Calibri"/>
            </a:rPr>
            <a:t>Restricciones a la distribución de utilidades según se describe en nota d.3. 
</a:t>
          </a:r>
          <a:r>
            <a:rPr lang="en-US" cap="none" sz="1100" b="0" i="0" u="none" baseline="0">
              <a:solidFill>
                <a:srgbClr val="000000"/>
              </a:solidFill>
              <a:latin typeface="Calibri"/>
              <a:ea typeface="Calibri"/>
              <a:cs typeface="Calibri"/>
            </a:rPr>
            <a:t>Restricciones para dar en garantía los bienes de uso según se describe en la nota c.8.
</a:t>
          </a:r>
          <a:r>
            <a:rPr lang="en-US" cap="none" sz="1100" b="0" i="0" u="none" baseline="0">
              <a:solidFill>
                <a:srgbClr val="000000"/>
              </a:solidFill>
              <a:latin typeface="Calibri"/>
              <a:ea typeface="Calibri"/>
              <a:cs typeface="Calibri"/>
            </a:rPr>
            <a:t>Restricciones regulatorias para dar en garantía componentes del activo en respaldo de los depósitos captados del público.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 existen otras limitaciones a la libre disponibilidad de los activos o del patrimonio y cualquier otra restricción al derecho de propiedad.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c.12 Garantías otorgadas respecto a pasivos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 31 de diciembre de 2022 y 2021 existen garantías otorgadas por la entidad respecto a sus pasivos; y las obligaciones contraídas y emergentes con la Agencia Financiera de Desarrollo (AFD), cuyos contratos son y serán obligaciones directas e incondicionales de la entidad, constituyéndose las mismas en créditos privilegiados con respecto a otras obligaciones y pasivos (actuales o contingentes) no garantizados y no subordinados, emitidos, creados o asumidos actualmente o en el futuro por la entidad.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 31 de diciembre de 2022, la Entidad ha entregado en garantía de contratos de préstamos los siguientes valores de su cartera de créditos: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cartera de tarjetas de crédito “Afinidad de la marca Bancard Check” por valor ₲ 13.949.061.188 a favor de Bancard S.A.; con el objeto de garantizar el fiel cumplimiento de las obligaciones como Entidad Emisora.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c.13 Distribución de créditos y obligaciones por intermediación financiera según sus vencimientos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Gerencia de la Entidad controla su liquidez fundamentalmente mediante el calce de vencimientos de sus activos y pasivos, conforme a las estrategias de corto, mediano y largo plazo definidas y monitoreadas permanentemente, tanto para los activos como para los pasivos. Adicionalmente, la Entidad tiene definidos planes de contingencia para casos de necesidades de liquidez transitorias.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 31 de diciembre de 2022:
</a:t>
          </a:r>
          <a:r>
            <a:rPr lang="en-US" cap="none" sz="1100" b="0" i="0" u="none" baseline="0">
              <a:solidFill>
                <a:srgbClr val="000000"/>
              </a:solidFill>
              <a:latin typeface="Calibri"/>
              <a:ea typeface="Calibri"/>
              <a:cs typeface="Calibri"/>
            </a:rPr>
            <a:t>
</a:t>
          </a:r>
        </a:p>
      </xdr:txBody>
    </xdr:sp>
    <xdr:clientData/>
  </xdr:twoCellAnchor>
  <xdr:twoCellAnchor>
    <xdr:from>
      <xdr:col>0</xdr:col>
      <xdr:colOff>85725</xdr:colOff>
      <xdr:row>911</xdr:row>
      <xdr:rowOff>85725</xdr:rowOff>
    </xdr:from>
    <xdr:to>
      <xdr:col>10</xdr:col>
      <xdr:colOff>752475</xdr:colOff>
      <xdr:row>914</xdr:row>
      <xdr:rowOff>85725</xdr:rowOff>
    </xdr:to>
    <xdr:sp fLocksText="0">
      <xdr:nvSpPr>
        <xdr:cNvPr id="35" name="CuadroTexto 2"/>
        <xdr:cNvSpPr txBox="1">
          <a:spLocks noChangeArrowheads="1"/>
        </xdr:cNvSpPr>
      </xdr:nvSpPr>
      <xdr:spPr>
        <a:xfrm>
          <a:off x="85725" y="156305250"/>
          <a:ext cx="12230100" cy="485775"/>
        </a:xfrm>
        <a:prstGeom prst="rect">
          <a:avLst/>
        </a:prstGeom>
        <a:solidFill>
          <a:srgbClr val="FFFFFF"/>
        </a:solidFill>
        <a:ln w="9360" cmpd="sng">
          <a:solidFill>
            <a:srgbClr val="BCBCBC"/>
          </a:solidFill>
          <a:headEnd type="none"/>
          <a:tailEnd type="none"/>
        </a:ln>
      </xdr:spPr>
      <xdr:txBody>
        <a:bodyPr vertOverflow="clip" wrap="square" lIns="20160" tIns="20160" rIns="20160" bIns="20160"/>
        <a:p>
          <a:pPr algn="l">
            <a:defRPr/>
          </a:pPr>
          <a:r>
            <a:rPr lang="en-US" cap="none" sz="1100" b="0" i="0" u="none" baseline="0">
              <a:solidFill>
                <a:srgbClr val="000000"/>
              </a:solidFill>
            </a:rPr>
            <a:t>Al 31 de diciembre de 2021:
</a:t>
          </a:r>
        </a:p>
      </xdr:txBody>
    </xdr:sp>
    <xdr:clientData/>
  </xdr:twoCellAnchor>
  <xdr:twoCellAnchor>
    <xdr:from>
      <xdr:col>0</xdr:col>
      <xdr:colOff>19050</xdr:colOff>
      <xdr:row>926</xdr:row>
      <xdr:rowOff>114300</xdr:rowOff>
    </xdr:from>
    <xdr:to>
      <xdr:col>11</xdr:col>
      <xdr:colOff>9525</xdr:colOff>
      <xdr:row>934</xdr:row>
      <xdr:rowOff>9525</xdr:rowOff>
    </xdr:to>
    <xdr:sp fLocksText="0">
      <xdr:nvSpPr>
        <xdr:cNvPr id="36" name="CuadroTexto 36"/>
        <xdr:cNvSpPr txBox="1">
          <a:spLocks noChangeArrowheads="1"/>
        </xdr:cNvSpPr>
      </xdr:nvSpPr>
      <xdr:spPr>
        <a:xfrm>
          <a:off x="19050" y="159191325"/>
          <a:ext cx="12315825" cy="1190625"/>
        </a:xfrm>
        <a:prstGeom prst="rect">
          <a:avLst/>
        </a:prstGeom>
        <a:solidFill>
          <a:srgbClr val="FFFFFF"/>
        </a:solidFill>
        <a:ln w="9360" cmpd="sng">
          <a:solidFill>
            <a:srgbClr val="BCBCBC"/>
          </a:solidFill>
          <a:headEnd type="none"/>
          <a:tailEnd type="none"/>
        </a:ln>
      </xdr:spPr>
      <xdr:txBody>
        <a:bodyPr vertOverflow="clip" wrap="square" lIns="20160" tIns="20160" rIns="20160" bIns="20160"/>
        <a:p>
          <a:pPr algn="l">
            <a:defRPr/>
          </a:pPr>
          <a:r>
            <a:rPr lang="en-US" cap="none" sz="1100" b="1" i="0" u="none" baseline="0">
              <a:solidFill>
                <a:srgbClr val="000000"/>
              </a:solidFill>
              <a:latin typeface="Calibri"/>
              <a:ea typeface="Calibri"/>
              <a:cs typeface="Calibri"/>
            </a:rPr>
            <a:t>c.14 Obligaciones por intermediación financiera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saldo se compone como sigue: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c.14.1 Saldos del sector financiero:
</a:t>
          </a:r>
        </a:p>
      </xdr:txBody>
    </xdr:sp>
    <xdr:clientData/>
  </xdr:twoCellAnchor>
  <xdr:twoCellAnchor>
    <xdr:from>
      <xdr:col>0</xdr:col>
      <xdr:colOff>19050</xdr:colOff>
      <xdr:row>946</xdr:row>
      <xdr:rowOff>85725</xdr:rowOff>
    </xdr:from>
    <xdr:to>
      <xdr:col>11</xdr:col>
      <xdr:colOff>9525</xdr:colOff>
      <xdr:row>950</xdr:row>
      <xdr:rowOff>123825</xdr:rowOff>
    </xdr:to>
    <xdr:sp fLocksText="0">
      <xdr:nvSpPr>
        <xdr:cNvPr id="37" name="CuadroTexto 37"/>
        <xdr:cNvSpPr txBox="1">
          <a:spLocks noChangeArrowheads="1"/>
        </xdr:cNvSpPr>
      </xdr:nvSpPr>
      <xdr:spPr>
        <a:xfrm>
          <a:off x="19050" y="162401250"/>
          <a:ext cx="12315825" cy="685800"/>
        </a:xfrm>
        <a:prstGeom prst="rect">
          <a:avLst/>
        </a:prstGeom>
        <a:solidFill>
          <a:srgbClr val="FFFFFF"/>
        </a:solidFill>
        <a:ln w="9360" cmpd="sng">
          <a:solidFill>
            <a:srgbClr val="BCBCBC"/>
          </a:solidFill>
          <a:headEnd type="none"/>
          <a:tailEnd type="none"/>
        </a:ln>
      </xdr:spPr>
      <xdr:txBody>
        <a:bodyPr vertOverflow="clip" wrap="square" lIns="20160" tIns="20160" rIns="20160" bIns="20160"/>
        <a:p>
          <a:pPr algn="l">
            <a:defRPr/>
          </a:pPr>
          <a:r>
            <a:rPr lang="en-US" cap="none" sz="1100" b="1" i="0" u="none" baseline="0">
              <a:solidFill>
                <a:srgbClr val="000000"/>
              </a:solidFill>
            </a:rPr>
            <a:t>c.14.2    Saldos del sector no financiero
</a:t>
          </a:r>
        </a:p>
      </xdr:txBody>
    </xdr:sp>
    <xdr:clientData/>
  </xdr:twoCellAnchor>
  <xdr:twoCellAnchor>
    <xdr:from>
      <xdr:col>0</xdr:col>
      <xdr:colOff>38100</xdr:colOff>
      <xdr:row>978</xdr:row>
      <xdr:rowOff>133350</xdr:rowOff>
    </xdr:from>
    <xdr:to>
      <xdr:col>10</xdr:col>
      <xdr:colOff>742950</xdr:colOff>
      <xdr:row>982</xdr:row>
      <xdr:rowOff>133350</xdr:rowOff>
    </xdr:to>
    <xdr:sp fLocksText="0">
      <xdr:nvSpPr>
        <xdr:cNvPr id="38" name="CuadroTexto 38"/>
        <xdr:cNvSpPr txBox="1">
          <a:spLocks noChangeArrowheads="1"/>
        </xdr:cNvSpPr>
      </xdr:nvSpPr>
      <xdr:spPr>
        <a:xfrm>
          <a:off x="38100" y="168021000"/>
          <a:ext cx="12268200" cy="647700"/>
        </a:xfrm>
        <a:prstGeom prst="rect">
          <a:avLst/>
        </a:prstGeom>
        <a:solidFill>
          <a:srgbClr val="FFFFFF"/>
        </a:solidFill>
        <a:ln w="9360" cmpd="sng">
          <a:solidFill>
            <a:srgbClr val="BCBCBC"/>
          </a:solidFill>
          <a:headEnd type="none"/>
          <a:tailEnd type="none"/>
        </a:ln>
      </xdr:spPr>
      <xdr:txBody>
        <a:bodyPr vertOverflow="clip" wrap="square" lIns="20160" tIns="20160" rIns="20160" bIns="20160"/>
        <a:p>
          <a:pPr algn="l">
            <a:defRPr/>
          </a:pPr>
          <a:r>
            <a:rPr lang="en-US" cap="none" sz="1100" b="0" i="0" u="none" baseline="0">
              <a:solidFill>
                <a:srgbClr val="000000"/>
              </a:solidFill>
            </a:rPr>
            <a:t>Las tasas anuales de interés pagadas por la Entidad sobre sus depósitos a la vista y a plazo están reguladas por el mercado, pudiendo la Entidad fijar libremente sus tasas pasivas de interés. Las tasas nominales promedio de interés pasivas de la Entidad fluctúan dentro de los siguientes rangos:
</a:t>
          </a:r>
        </a:p>
      </xdr:txBody>
    </xdr:sp>
    <xdr:clientData/>
  </xdr:twoCellAnchor>
  <xdr:twoCellAnchor>
    <xdr:from>
      <xdr:col>0</xdr:col>
      <xdr:colOff>38100</xdr:colOff>
      <xdr:row>994</xdr:row>
      <xdr:rowOff>123825</xdr:rowOff>
    </xdr:from>
    <xdr:to>
      <xdr:col>11</xdr:col>
      <xdr:colOff>19050</xdr:colOff>
      <xdr:row>1005</xdr:row>
      <xdr:rowOff>104775</xdr:rowOff>
    </xdr:to>
    <xdr:sp fLocksText="0">
      <xdr:nvSpPr>
        <xdr:cNvPr id="39" name="CuadroTexto 39"/>
        <xdr:cNvSpPr txBox="1">
          <a:spLocks noChangeArrowheads="1"/>
        </xdr:cNvSpPr>
      </xdr:nvSpPr>
      <xdr:spPr>
        <a:xfrm>
          <a:off x="38100" y="170602275"/>
          <a:ext cx="12306300" cy="1762125"/>
        </a:xfrm>
        <a:prstGeom prst="rect">
          <a:avLst/>
        </a:prstGeom>
        <a:solidFill>
          <a:srgbClr val="FFFFFF"/>
        </a:solidFill>
        <a:ln w="9360" cmpd="sng">
          <a:solidFill>
            <a:srgbClr val="BCBCBC"/>
          </a:solidFill>
          <a:headEnd type="none"/>
          <a:tailEnd type="none"/>
        </a:ln>
      </xdr:spPr>
      <xdr:txBody>
        <a:bodyPr vertOverflow="clip" wrap="square" lIns="20160" tIns="20160" rIns="20160" bIns="20160"/>
        <a:p>
          <a:pPr algn="l">
            <a:defRPr/>
          </a:pP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c.15 Concentración de la cartera de préstamos y depósitos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c.15.1 Cartera de créditos por intermediación financiera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concentración de la cartera de créditos del sector financiero y no financiero al cierre de cada ejercicio se presenta a continuación: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 31 de diciembre de 2022:
</a:t>
          </a:r>
        </a:p>
      </xdr:txBody>
    </xdr:sp>
    <xdr:clientData/>
  </xdr:twoCellAnchor>
  <xdr:twoCellAnchor>
    <xdr:from>
      <xdr:col>0</xdr:col>
      <xdr:colOff>171450</xdr:colOff>
      <xdr:row>1016</xdr:row>
      <xdr:rowOff>9525</xdr:rowOff>
    </xdr:from>
    <xdr:to>
      <xdr:col>11</xdr:col>
      <xdr:colOff>0</xdr:colOff>
      <xdr:row>1020</xdr:row>
      <xdr:rowOff>133350</xdr:rowOff>
    </xdr:to>
    <xdr:sp fLocksText="0">
      <xdr:nvSpPr>
        <xdr:cNvPr id="40" name="CuadroTexto 40"/>
        <xdr:cNvSpPr txBox="1">
          <a:spLocks noChangeArrowheads="1"/>
        </xdr:cNvSpPr>
      </xdr:nvSpPr>
      <xdr:spPr>
        <a:xfrm>
          <a:off x="171450" y="174050325"/>
          <a:ext cx="12153900" cy="771525"/>
        </a:xfrm>
        <a:prstGeom prst="rect">
          <a:avLst/>
        </a:prstGeom>
        <a:solidFill>
          <a:srgbClr val="FFFFFF"/>
        </a:solidFill>
        <a:ln w="9360" cmpd="sng">
          <a:solidFill>
            <a:srgbClr val="BCBCBC"/>
          </a:solidFill>
          <a:headEnd type="none"/>
          <a:tailEnd type="none"/>
        </a:ln>
      </xdr:spPr>
      <xdr:txBody>
        <a:bodyPr vertOverflow="clip" wrap="square" lIns="20160" tIns="20160" rIns="20160" bIns="20160"/>
        <a:p>
          <a:pPr algn="l">
            <a:defRPr/>
          </a:pPr>
          <a:r>
            <a:rPr lang="en-US" cap="none" sz="1100" b="0" i="0" u="none" baseline="0">
              <a:solidFill>
                <a:srgbClr val="000000"/>
              </a:solidFill>
            </a:rPr>
            <a:t>Al 31 de diciembre de 2021:
</a:t>
          </a:r>
        </a:p>
      </xdr:txBody>
    </xdr:sp>
    <xdr:clientData/>
  </xdr:twoCellAnchor>
  <xdr:twoCellAnchor>
    <xdr:from>
      <xdr:col>0</xdr:col>
      <xdr:colOff>38100</xdr:colOff>
      <xdr:row>1032</xdr:row>
      <xdr:rowOff>76200</xdr:rowOff>
    </xdr:from>
    <xdr:to>
      <xdr:col>10</xdr:col>
      <xdr:colOff>752475</xdr:colOff>
      <xdr:row>1041</xdr:row>
      <xdr:rowOff>123825</xdr:rowOff>
    </xdr:to>
    <xdr:sp fLocksText="0">
      <xdr:nvSpPr>
        <xdr:cNvPr id="41" name="CuadroTexto 41"/>
        <xdr:cNvSpPr txBox="1">
          <a:spLocks noChangeArrowheads="1"/>
        </xdr:cNvSpPr>
      </xdr:nvSpPr>
      <xdr:spPr>
        <a:xfrm>
          <a:off x="38100" y="176707800"/>
          <a:ext cx="12277725" cy="1504950"/>
        </a:xfrm>
        <a:prstGeom prst="rect">
          <a:avLst/>
        </a:prstGeom>
        <a:solidFill>
          <a:srgbClr val="FFFFFF"/>
        </a:solidFill>
        <a:ln w="9360" cmpd="sng">
          <a:solidFill>
            <a:srgbClr val="BCBCBC"/>
          </a:solidFill>
          <a:headEnd type="none"/>
          <a:tailEnd type="none"/>
        </a:ln>
      </xdr:spPr>
      <xdr:txBody>
        <a:bodyPr vertOverflow="clip" wrap="square" lIns="20160" tIns="20160" rIns="20160" bIns="20160"/>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Las cifras se exponen sin considerar las previsiones sobre riesgos crediticios constituidas, las operaciones a liquidar y ganancias a realizar al 31 de diciembre de 2022 y 2021.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c.15.2 Cartera de depósitos a plazo y a la vista por sector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concentración de la cartera de depósitos al cierre de cada ejercicio se presenta a continuación: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 31 de diciembre de 2022:
</a:t>
          </a:r>
        </a:p>
      </xdr:txBody>
    </xdr:sp>
    <xdr:clientData/>
  </xdr:twoCellAnchor>
  <xdr:twoCellAnchor>
    <xdr:from>
      <xdr:col>0</xdr:col>
      <xdr:colOff>76200</xdr:colOff>
      <xdr:row>1051</xdr:row>
      <xdr:rowOff>123825</xdr:rowOff>
    </xdr:from>
    <xdr:to>
      <xdr:col>11</xdr:col>
      <xdr:colOff>0</xdr:colOff>
      <xdr:row>1055</xdr:row>
      <xdr:rowOff>76200</xdr:rowOff>
    </xdr:to>
    <xdr:sp fLocksText="0">
      <xdr:nvSpPr>
        <xdr:cNvPr id="42" name="CuadroTexto 42"/>
        <xdr:cNvSpPr txBox="1">
          <a:spLocks noChangeArrowheads="1"/>
        </xdr:cNvSpPr>
      </xdr:nvSpPr>
      <xdr:spPr>
        <a:xfrm>
          <a:off x="76200" y="179832000"/>
          <a:ext cx="12249150" cy="600075"/>
        </a:xfrm>
        <a:prstGeom prst="rect">
          <a:avLst/>
        </a:prstGeom>
        <a:solidFill>
          <a:srgbClr val="FFFFFF"/>
        </a:solidFill>
        <a:ln w="9360" cmpd="sng">
          <a:solidFill>
            <a:srgbClr val="BCBCBC"/>
          </a:solidFill>
          <a:headEnd type="none"/>
          <a:tailEnd type="none"/>
        </a:ln>
      </xdr:spPr>
      <xdr:txBody>
        <a:bodyPr vertOverflow="clip" wrap="square" lIns="20160" tIns="20160" rIns="20160" bIns="20160"/>
        <a:p>
          <a:pPr algn="l">
            <a:defRPr/>
          </a:pPr>
          <a:r>
            <a:rPr lang="en-US" cap="none" sz="1100" b="0" i="0" u="none" baseline="0">
              <a:solidFill>
                <a:srgbClr val="000000"/>
              </a:solidFill>
            </a:rPr>
            <a:t>Al 31 de diciembre de 2021:
</a:t>
          </a:r>
        </a:p>
      </xdr:txBody>
    </xdr:sp>
    <xdr:clientData/>
  </xdr:twoCellAnchor>
  <xdr:twoCellAnchor>
    <xdr:from>
      <xdr:col>0</xdr:col>
      <xdr:colOff>19050</xdr:colOff>
      <xdr:row>1066</xdr:row>
      <xdr:rowOff>123825</xdr:rowOff>
    </xdr:from>
    <xdr:to>
      <xdr:col>11</xdr:col>
      <xdr:colOff>9525</xdr:colOff>
      <xdr:row>1075</xdr:row>
      <xdr:rowOff>133350</xdr:rowOff>
    </xdr:to>
    <xdr:sp fLocksText="0">
      <xdr:nvSpPr>
        <xdr:cNvPr id="43" name="CuadroTexto 43"/>
        <xdr:cNvSpPr txBox="1">
          <a:spLocks noChangeArrowheads="1"/>
        </xdr:cNvSpPr>
      </xdr:nvSpPr>
      <xdr:spPr>
        <a:xfrm>
          <a:off x="19050" y="182260875"/>
          <a:ext cx="12315825" cy="1466850"/>
        </a:xfrm>
        <a:prstGeom prst="rect">
          <a:avLst/>
        </a:prstGeom>
        <a:solidFill>
          <a:srgbClr val="FFFFFF"/>
        </a:solidFill>
        <a:ln w="9360" cmpd="sng">
          <a:solidFill>
            <a:srgbClr val="BCBCBC"/>
          </a:solidFill>
          <a:headEnd type="none"/>
          <a:tailEnd type="none"/>
        </a:ln>
      </xdr:spPr>
      <xdr:txBody>
        <a:bodyPr vertOverflow="clip" wrap="square" lIns="20160" tIns="20160" rIns="20160" bIns="20160"/>
        <a:p>
          <a:pPr algn="l">
            <a:defRPr/>
          </a:pPr>
          <a:r>
            <a:rPr lang="en-US" cap="none" sz="1100" b="0" i="0" u="none" baseline="0">
              <a:solidFill>
                <a:srgbClr val="000000"/>
              </a:solidFill>
              <a:latin typeface="Calibri"/>
              <a:ea typeface="Calibri"/>
              <a:cs typeface="Calibri"/>
            </a:rPr>
            <a:t>(*)  Se exponen los saldos de capital sin considerar los intereses devengados al 31 de diciembre de 2022 y 2021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c.15.3 Concentración por país y moneda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concentración de la cartera de préstamos y depósitos por país y moneda al cierre de cada ejercicio, se presenta a continuación: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 31 de diciembre de 2022:
</a:t>
          </a:r>
        </a:p>
      </xdr:txBody>
    </xdr:sp>
    <xdr:clientData/>
  </xdr:twoCellAnchor>
  <xdr:twoCellAnchor>
    <xdr:from>
      <xdr:col>0</xdr:col>
      <xdr:colOff>104775</xdr:colOff>
      <xdr:row>1087</xdr:row>
      <xdr:rowOff>133350</xdr:rowOff>
    </xdr:from>
    <xdr:to>
      <xdr:col>10</xdr:col>
      <xdr:colOff>742950</xdr:colOff>
      <xdr:row>1090</xdr:row>
      <xdr:rowOff>133350</xdr:rowOff>
    </xdr:to>
    <xdr:sp fLocksText="0">
      <xdr:nvSpPr>
        <xdr:cNvPr id="44" name="CuadroTexto 44"/>
        <xdr:cNvSpPr txBox="1">
          <a:spLocks noChangeArrowheads="1"/>
        </xdr:cNvSpPr>
      </xdr:nvSpPr>
      <xdr:spPr>
        <a:xfrm>
          <a:off x="104775" y="185670825"/>
          <a:ext cx="12201525" cy="485775"/>
        </a:xfrm>
        <a:prstGeom prst="rect">
          <a:avLst/>
        </a:prstGeom>
        <a:solidFill>
          <a:srgbClr val="FFFFFF"/>
        </a:solidFill>
        <a:ln w="9360" cmpd="sng">
          <a:solidFill>
            <a:srgbClr val="BCBCBC"/>
          </a:solidFill>
          <a:headEnd type="none"/>
          <a:tailEnd type="none"/>
        </a:ln>
      </xdr:spPr>
      <xdr:txBody>
        <a:bodyPr vertOverflow="clip" wrap="square" lIns="20160" tIns="20160" rIns="20160" bIns="20160"/>
        <a:p>
          <a:pPr algn="l">
            <a:defRPr/>
          </a:pPr>
          <a:r>
            <a:rPr lang="en-US" cap="none" sz="1100" b="0" i="0" u="none" baseline="0">
              <a:solidFill>
                <a:srgbClr val="000000"/>
              </a:solidFill>
            </a:rPr>
            <a:t>Al 31 de diciembre de 2021:
</a:t>
          </a:r>
        </a:p>
      </xdr:txBody>
    </xdr:sp>
    <xdr:clientData/>
  </xdr:twoCellAnchor>
  <xdr:twoCellAnchor>
    <xdr:from>
      <xdr:col>0</xdr:col>
      <xdr:colOff>104775</xdr:colOff>
      <xdr:row>1102</xdr:row>
      <xdr:rowOff>123825</xdr:rowOff>
    </xdr:from>
    <xdr:to>
      <xdr:col>10</xdr:col>
      <xdr:colOff>762000</xdr:colOff>
      <xdr:row>1113</xdr:row>
      <xdr:rowOff>66675</xdr:rowOff>
    </xdr:to>
    <xdr:sp fLocksText="0">
      <xdr:nvSpPr>
        <xdr:cNvPr id="45" name="CuadroTexto 45"/>
        <xdr:cNvSpPr txBox="1">
          <a:spLocks noChangeArrowheads="1"/>
        </xdr:cNvSpPr>
      </xdr:nvSpPr>
      <xdr:spPr>
        <a:xfrm>
          <a:off x="104775" y="188090175"/>
          <a:ext cx="12220575" cy="1724025"/>
        </a:xfrm>
        <a:prstGeom prst="rect">
          <a:avLst/>
        </a:prstGeom>
        <a:solidFill>
          <a:srgbClr val="FFFFFF"/>
        </a:solidFill>
        <a:ln w="9360" cmpd="sng">
          <a:solidFill>
            <a:srgbClr val="BCBCBC"/>
          </a:solidFill>
          <a:headEnd type="none"/>
          <a:tailEnd type="none"/>
        </a:ln>
      </xdr:spPr>
      <xdr:txBody>
        <a:bodyPr vertOverflow="clip" wrap="square" lIns="20160" tIns="20160" rIns="20160" bIns="20160"/>
        <a:p>
          <a:pPr algn="l">
            <a:defRPr/>
          </a:pPr>
          <a:r>
            <a:rPr lang="en-US" cap="none" sz="1100" b="0" i="0" u="none" baseline="0">
              <a:solidFill>
                <a:srgbClr val="000000"/>
              </a:solidFill>
              <a:latin typeface="Calibri"/>
              <a:ea typeface="Calibri"/>
              <a:cs typeface="Calibri"/>
            </a:rPr>
            <a:t>(*)  Las cifras se exponen sin considerar las previsiones sobre riesgos crediticios constituidas, las operaciones a liquidar y ganancias a realizar al 31 de diciembre de 2022 y 2021. Los saldos no incluyen créditos vencidos.
</a:t>
          </a:r>
          <a:r>
            <a:rPr lang="en-US" cap="none" sz="1100" b="0" i="0" u="none" baseline="0">
              <a:solidFill>
                <a:srgbClr val="000000"/>
              </a:solidFill>
              <a:latin typeface="Calibri"/>
              <a:ea typeface="Calibri"/>
              <a:cs typeface="Calibri"/>
            </a:rPr>
            <a:t>(**) Los saldos no incluyen intereses devengados ni operaciones a liquidar al 31 de diciembre de 2022 y 2021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c.15.4 Cartera de créditos al sector no financiero distribuida por sector económico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cartera de créditos al cierre de cada ejercicio segregada por sector económico se presenta a continuación:
</a:t>
          </a:r>
        </a:p>
      </xdr:txBody>
    </xdr:sp>
    <xdr:clientData/>
  </xdr:twoCellAnchor>
  <xdr:twoCellAnchor>
    <xdr:from>
      <xdr:col>0</xdr:col>
      <xdr:colOff>76200</xdr:colOff>
      <xdr:row>1128</xdr:row>
      <xdr:rowOff>152400</xdr:rowOff>
    </xdr:from>
    <xdr:to>
      <xdr:col>11</xdr:col>
      <xdr:colOff>0</xdr:colOff>
      <xdr:row>1137</xdr:row>
      <xdr:rowOff>161925</xdr:rowOff>
    </xdr:to>
    <xdr:sp fLocksText="0">
      <xdr:nvSpPr>
        <xdr:cNvPr id="46" name="CuadroTexto 46"/>
        <xdr:cNvSpPr txBox="1">
          <a:spLocks noChangeArrowheads="1"/>
        </xdr:cNvSpPr>
      </xdr:nvSpPr>
      <xdr:spPr>
        <a:xfrm>
          <a:off x="76200" y="192328800"/>
          <a:ext cx="12249150" cy="1466850"/>
        </a:xfrm>
        <a:prstGeom prst="rect">
          <a:avLst/>
        </a:prstGeom>
        <a:solidFill>
          <a:srgbClr val="FFFFFF"/>
        </a:solidFill>
        <a:ln w="9360" cmpd="sng">
          <a:solidFill>
            <a:srgbClr val="BCBCBC"/>
          </a:solidFill>
          <a:headEnd type="none"/>
          <a:tailEnd type="none"/>
        </a:ln>
      </xdr:spPr>
      <xdr:txBody>
        <a:bodyPr vertOverflow="clip" wrap="square" lIns="20160" tIns="20160" rIns="20160" bIns="20160"/>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Incluye saldos de créditos vigentes y vencidos más intereses devengados a cobrar, excluyendo las previsiones, operaciones a liquidar y ganancias por valuación en suspenso al 31 de diciembre de 2022 y 2021.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c.16 Depósitos en el Banco Central del Paraguay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saldo de esta cuenta corresponde a depósitos mantenidos en el Banco Central del Paraguay bajo los siguientes conceptos: 
</a:t>
          </a:r>
        </a:p>
      </xdr:txBody>
    </xdr:sp>
    <xdr:clientData/>
  </xdr:twoCellAnchor>
  <xdr:twoCellAnchor>
    <xdr:from>
      <xdr:col>0</xdr:col>
      <xdr:colOff>76200</xdr:colOff>
      <xdr:row>1150</xdr:row>
      <xdr:rowOff>9525</xdr:rowOff>
    </xdr:from>
    <xdr:to>
      <xdr:col>11</xdr:col>
      <xdr:colOff>28575</xdr:colOff>
      <xdr:row>1159</xdr:row>
      <xdr:rowOff>9525</xdr:rowOff>
    </xdr:to>
    <xdr:sp fLocksText="0">
      <xdr:nvSpPr>
        <xdr:cNvPr id="47" name="CuadroTexto 47"/>
        <xdr:cNvSpPr txBox="1">
          <a:spLocks noChangeArrowheads="1"/>
        </xdr:cNvSpPr>
      </xdr:nvSpPr>
      <xdr:spPr>
        <a:xfrm>
          <a:off x="76200" y="195748275"/>
          <a:ext cx="12277725" cy="1457325"/>
        </a:xfrm>
        <a:prstGeom prst="rect">
          <a:avLst/>
        </a:prstGeom>
        <a:solidFill>
          <a:srgbClr val="FFFFFF"/>
        </a:solidFill>
        <a:ln w="9360" cmpd="sng">
          <a:solidFill>
            <a:srgbClr val="BCBCBC"/>
          </a:solidFill>
          <a:headEnd type="none"/>
          <a:tailEnd type="none"/>
        </a:ln>
      </xdr:spPr>
      <xdr:txBody>
        <a:bodyPr vertOverflow="clip" wrap="square" lIns="20160" tIns="20160" rIns="20160" bIns="20160"/>
        <a:p>
          <a:pPr algn="l">
            <a:defRPr/>
          </a:pPr>
          <a:r>
            <a:rPr lang="en-US" cap="none" sz="1100" b="0" i="0" u="none" baseline="0">
              <a:solidFill>
                <a:srgbClr val="000000"/>
              </a:solidFill>
              <a:latin typeface="Calibri"/>
              <a:ea typeface="Calibri"/>
              <a:cs typeface="Calibri"/>
            </a:rPr>
            <a:t> (*)  Encajes especiales por reducción de Encaje Legal, (Resolución Nº.7 Acta Nº25 del 26 de abril del 2020 y Resolución 8 Acta Nº25 del 26 de abril del 2020, Encaje legal – Moneda Nacional – Moneda Extranjera.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a:t>
          </a:r>
          <a:r>
            <a:rPr lang="en-US" cap="none" sz="1100" b="1" i="0" u="none" baseline="0">
              <a:solidFill>
                <a:srgbClr val="000000"/>
              </a:solidFill>
              <a:latin typeface="Calibri"/>
              <a:ea typeface="Calibri"/>
              <a:cs typeface="Calibri"/>
            </a:rPr>
            <a:t> Encaje legal – Moneda Nacional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Conforme con lo establecido en la Resolución del Directorio del Banco Central del Paraguay Nº 30, Acta Nº 44 de fecha 28 de setiembre de 2012 y sus modificaciones posteriores, los Bancos deben mantener encajes legales sobre los depósitos en moneda nacional, en la siguiente proporción:
</a:t>
          </a:r>
        </a:p>
      </xdr:txBody>
    </xdr:sp>
    <xdr:clientData/>
  </xdr:twoCellAnchor>
  <xdr:twoCellAnchor>
    <xdr:from>
      <xdr:col>0</xdr:col>
      <xdr:colOff>104775</xdr:colOff>
      <xdr:row>1169</xdr:row>
      <xdr:rowOff>152400</xdr:rowOff>
    </xdr:from>
    <xdr:to>
      <xdr:col>10</xdr:col>
      <xdr:colOff>752475</xdr:colOff>
      <xdr:row>1176</xdr:row>
      <xdr:rowOff>19050</xdr:rowOff>
    </xdr:to>
    <xdr:sp fLocksText="0">
      <xdr:nvSpPr>
        <xdr:cNvPr id="48" name="CuadroTexto 48"/>
        <xdr:cNvSpPr txBox="1">
          <a:spLocks noChangeArrowheads="1"/>
        </xdr:cNvSpPr>
      </xdr:nvSpPr>
      <xdr:spPr>
        <a:xfrm>
          <a:off x="104775" y="199196325"/>
          <a:ext cx="12211050" cy="1000125"/>
        </a:xfrm>
        <a:prstGeom prst="rect">
          <a:avLst/>
        </a:prstGeom>
        <a:solidFill>
          <a:srgbClr val="FFFFFF"/>
        </a:solidFill>
        <a:ln w="9360" cmpd="sng">
          <a:solidFill>
            <a:srgbClr val="BCBCBC"/>
          </a:solidFill>
          <a:headEnd type="none"/>
          <a:tailEnd type="none"/>
        </a:ln>
      </xdr:spPr>
      <xdr:txBody>
        <a:bodyPr vertOverflow="clip" wrap="square" lIns="20160" tIns="20160" rIns="20160" bIns="20160"/>
        <a:p>
          <a:pPr algn="l">
            <a:defRPr/>
          </a:pPr>
          <a:r>
            <a:rPr lang="en-US" cap="none" sz="1100" b="0" i="0" u="none" baseline="0">
              <a:solidFill>
                <a:srgbClr val="000000"/>
              </a:solidFill>
              <a:latin typeface="Calibri"/>
              <a:ea typeface="Calibri"/>
              <a:cs typeface="Calibri"/>
            </a:rPr>
            <a:t>b)</a:t>
          </a:r>
          <a:r>
            <a:rPr lang="en-US" cap="none" sz="1100" b="1" i="0" u="none" baseline="0">
              <a:solidFill>
                <a:srgbClr val="000000"/>
              </a:solidFill>
              <a:latin typeface="Calibri"/>
              <a:ea typeface="Calibri"/>
              <a:cs typeface="Calibri"/>
            </a:rPr>
            <a:t> Encaje legal - Moneda extranjera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Conforme con lo establecido en la Resolución del Directorio del Banco Central del Paraguay Nº 31, Acta Nº 44 de fecha 28 de setiembre de 2012 y sus modificaciones posteriores, desde la fecha de vigencia de esta los Bancos deben mantener encajes legales sobre los depósitos en moneda extranjera en la siguiente proporción: 
</a:t>
          </a:r>
        </a:p>
      </xdr:txBody>
    </xdr:sp>
    <xdr:clientData/>
  </xdr:twoCellAnchor>
  <xdr:twoCellAnchor>
    <xdr:from>
      <xdr:col>0</xdr:col>
      <xdr:colOff>152400</xdr:colOff>
      <xdr:row>1184</xdr:row>
      <xdr:rowOff>123825</xdr:rowOff>
    </xdr:from>
    <xdr:to>
      <xdr:col>11</xdr:col>
      <xdr:colOff>9525</xdr:colOff>
      <xdr:row>1198</xdr:row>
      <xdr:rowOff>28575</xdr:rowOff>
    </xdr:to>
    <xdr:sp fLocksText="0">
      <xdr:nvSpPr>
        <xdr:cNvPr id="49" name="CuadroTexto 49"/>
        <xdr:cNvSpPr txBox="1">
          <a:spLocks noChangeArrowheads="1"/>
        </xdr:cNvSpPr>
      </xdr:nvSpPr>
      <xdr:spPr>
        <a:xfrm>
          <a:off x="152400" y="201949050"/>
          <a:ext cx="12182475" cy="2171700"/>
        </a:xfrm>
        <a:prstGeom prst="rect">
          <a:avLst/>
        </a:prstGeom>
        <a:solidFill>
          <a:srgbClr val="FFFFFF"/>
        </a:solidFill>
        <a:ln w="9360" cmpd="sng">
          <a:solidFill>
            <a:srgbClr val="BCBCBC"/>
          </a:solidFill>
          <a:headEnd type="none"/>
          <a:tailEnd type="none"/>
        </a:ln>
      </xdr:spPr>
      <xdr:txBody>
        <a:bodyPr vertOverflow="clip" wrap="square" lIns="20160" tIns="20160" rIns="20160" bIns="20160"/>
        <a:p>
          <a:pPr algn="l">
            <a:defRPr/>
          </a:pPr>
          <a:r>
            <a:rPr lang="en-US" cap="none" sz="1100" b="1" i="0" u="none" baseline="0">
              <a:solidFill>
                <a:srgbClr val="000000"/>
              </a:solidFill>
              <a:latin typeface="Calibri"/>
              <a:ea typeface="Calibri"/>
              <a:cs typeface="Calibri"/>
            </a:rPr>
            <a:t>c) Encajes especiales por cancelación anticipada de o rescate anticipado de los instrumentos a plazo (Resolución Nº.31, Acta Nº44 del 28 de setiembre del 2012 y Resolución Nº.30, Acta Nº44 del 28 de setiembre del 2012)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caso de cancelaciones anticipadas de instrumentos con vencimientos superiores a 360 días, se aplicará por un plazo equivalente al tiempo transcurrido entre la fecha de inicio de la operación y la fecha de la cancelación anticipada, la siguiente tasa de encaje legal: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Para depósitos en moneda nacional, la tasa de encaje aplicada sobre los depósitos a la vista moneda nacional más 2 (dos) puntos porcentuales,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Para los depósitos en moneda extranjera, tasa de encaje aplicada sobre los depósitos a la vista moneda extranjera más 4 (cuatro) puntos porcentuales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Disponer que el encaje legal sobre los depósitos a la vista y de 2 hasta 360 días de plazo de cada entidad financiera establecido en el artículo precedente, podrá ser utilizado hasta un porcentaje máximo del 11% de los depósitos del público en cada periodo en encaje legal, de acuerdo al siguiente cuadro.
</a:t>
          </a:r>
        </a:p>
      </xdr:txBody>
    </xdr:sp>
    <xdr:clientData/>
  </xdr:twoCellAnchor>
  <xdr:twoCellAnchor>
    <xdr:from>
      <xdr:col>0</xdr:col>
      <xdr:colOff>47625</xdr:colOff>
      <xdr:row>1204</xdr:row>
      <xdr:rowOff>0</xdr:rowOff>
    </xdr:from>
    <xdr:to>
      <xdr:col>10</xdr:col>
      <xdr:colOff>752475</xdr:colOff>
      <xdr:row>1215</xdr:row>
      <xdr:rowOff>0</xdr:rowOff>
    </xdr:to>
    <xdr:sp fLocksText="0">
      <xdr:nvSpPr>
        <xdr:cNvPr id="50" name="CuadroTexto 50"/>
        <xdr:cNvSpPr txBox="1">
          <a:spLocks noChangeArrowheads="1"/>
        </xdr:cNvSpPr>
      </xdr:nvSpPr>
      <xdr:spPr>
        <a:xfrm>
          <a:off x="47625" y="205168500"/>
          <a:ext cx="12268200" cy="1781175"/>
        </a:xfrm>
        <a:prstGeom prst="rect">
          <a:avLst/>
        </a:prstGeom>
        <a:solidFill>
          <a:srgbClr val="FFFFFF"/>
        </a:solidFill>
        <a:ln w="9360" cmpd="sng">
          <a:solidFill>
            <a:srgbClr val="BCBCBC"/>
          </a:solidFill>
          <a:headEnd type="none"/>
          <a:tailEnd type="none"/>
        </a:ln>
      </xdr:spPr>
      <xdr:txBody>
        <a:bodyPr vertOverflow="clip" wrap="square" lIns="20160" tIns="20160" rIns="20160" bIns="20160"/>
        <a:p>
          <a:pPr algn="l">
            <a:defRPr/>
          </a:pPr>
          <a:r>
            <a:rPr lang="en-US" cap="none" sz="1100" b="1" i="0" u="none" baseline="0">
              <a:solidFill>
                <a:srgbClr val="000000"/>
              </a:solidFill>
              <a:latin typeface="Calibri"/>
              <a:ea typeface="Calibri"/>
              <a:cs typeface="Calibri"/>
            </a:rPr>
            <a:t>c.17 Operaciones a liquidar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Operaciones de reporto o repo: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Una operación repo se presenta cuando el Banco adquiere o transfiere valores, a cambio de la entrega de una suma de dinero, asumiendo en dicho acto y momento el compromiso de transferir o adquirir nuevamente la propiedad a su “contraparte” valores de la misma especie y características el mismo día o en una fecha posterior y a un precio determinado.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Conforme a disposiciones del Banco Central del Paraguay las operaciones de reporto se encuentran registradas como parte de “Operaciones a liquidar” en los rubros Créditos vigentes por intermediación financiera y Obligaciones por intermediación financiera.
</a:t>
          </a:r>
          <a:r>
            <a:rPr lang="en-US" cap="none" sz="1100" b="0" i="0" u="none" baseline="0">
              <a:solidFill>
                <a:srgbClr val="000000"/>
              </a:solidFill>
              <a:latin typeface="Calibri"/>
              <a:ea typeface="Calibri"/>
              <a:cs typeface="Calibri"/>
            </a:rPr>
            <a:t> 
</a:t>
          </a:r>
        </a:p>
      </xdr:txBody>
    </xdr:sp>
    <xdr:clientData/>
  </xdr:twoCellAnchor>
  <xdr:twoCellAnchor>
    <xdr:from>
      <xdr:col>0</xdr:col>
      <xdr:colOff>95250</xdr:colOff>
      <xdr:row>1223</xdr:row>
      <xdr:rowOff>85725</xdr:rowOff>
    </xdr:from>
    <xdr:to>
      <xdr:col>11</xdr:col>
      <xdr:colOff>28575</xdr:colOff>
      <xdr:row>1231</xdr:row>
      <xdr:rowOff>28575</xdr:rowOff>
    </xdr:to>
    <xdr:sp fLocksText="0">
      <xdr:nvSpPr>
        <xdr:cNvPr id="51" name="CuadroTexto 51"/>
        <xdr:cNvSpPr txBox="1">
          <a:spLocks noChangeArrowheads="1"/>
        </xdr:cNvSpPr>
      </xdr:nvSpPr>
      <xdr:spPr>
        <a:xfrm>
          <a:off x="95250" y="208988025"/>
          <a:ext cx="12258675" cy="1238250"/>
        </a:xfrm>
        <a:prstGeom prst="rect">
          <a:avLst/>
        </a:prstGeom>
        <a:solidFill>
          <a:srgbClr val="FFFFFF"/>
        </a:solidFill>
        <a:ln w="9360" cmpd="sng">
          <a:solidFill>
            <a:srgbClr val="BCBCBC"/>
          </a:solidFill>
          <a:headEnd type="none"/>
          <a:tailEnd type="none"/>
        </a:ln>
      </xdr:spPr>
      <xdr:txBody>
        <a:bodyPr vertOverflow="clip" wrap="square" lIns="20160" tIns="20160" rIns="20160" bIns="20160"/>
        <a:p>
          <a:pPr algn="l">
            <a:defRPr/>
          </a:pPr>
          <a:r>
            <a:rPr lang="en-US" cap="none" sz="1100" b="0" i="0" u="none" baseline="0">
              <a:solidFill>
                <a:srgbClr val="000000"/>
              </a:solidFill>
              <a:latin typeface="Calibri"/>
              <a:ea typeface="Calibri"/>
              <a:cs typeface="Calibri"/>
            </a:rPr>
            <a:t>Forward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Los contratos de intercambio obligatorio de monedas a futuro a un tipo de cambio previamente pactado entre las partes (“Forwards” de monedas) son contabilizadas inicialmente a su valor de concertación. Posteriormente, todo cambio en dicho importe, se imputa a resultados valuando a su valor nominal convertido a precios spot de inicio; y todos los contratos denominados en moneda extranjera son actualizados al tipo de cambio spot de la fecha de presentación de los estados financieros. Los saldos de estas operaciones se encuentran registrados como parte de “Operaciones a liquidar” en los rubros Créditos vigentes por intermediación financiera y Obligaciones por intermediación financiera.
</a:t>
          </a:r>
        </a:p>
      </xdr:txBody>
    </xdr:sp>
    <xdr:clientData/>
  </xdr:twoCellAnchor>
  <xdr:twoCellAnchor>
    <xdr:from>
      <xdr:col>0</xdr:col>
      <xdr:colOff>57150</xdr:colOff>
      <xdr:row>1244</xdr:row>
      <xdr:rowOff>114300</xdr:rowOff>
    </xdr:from>
    <xdr:to>
      <xdr:col>11</xdr:col>
      <xdr:colOff>9525</xdr:colOff>
      <xdr:row>1249</xdr:row>
      <xdr:rowOff>66675</xdr:rowOff>
    </xdr:to>
    <xdr:sp fLocksText="0">
      <xdr:nvSpPr>
        <xdr:cNvPr id="52" name="CuadroTexto 52"/>
        <xdr:cNvSpPr txBox="1">
          <a:spLocks noChangeArrowheads="1"/>
        </xdr:cNvSpPr>
      </xdr:nvSpPr>
      <xdr:spPr>
        <a:xfrm>
          <a:off x="57150" y="213636225"/>
          <a:ext cx="12277725" cy="762000"/>
        </a:xfrm>
        <a:prstGeom prst="rect">
          <a:avLst/>
        </a:prstGeom>
        <a:solidFill>
          <a:srgbClr val="FFFFFF"/>
        </a:solidFill>
        <a:ln w="9360" cmpd="sng">
          <a:solidFill>
            <a:srgbClr val="BCBCBC"/>
          </a:solidFill>
          <a:headEnd type="none"/>
          <a:tailEnd type="none"/>
        </a:ln>
      </xdr:spPr>
      <xdr:txBody>
        <a:bodyPr vertOverflow="clip" wrap="square" lIns="20160" tIns="20160" rIns="20160" bIns="20160"/>
        <a:p>
          <a:pPr algn="l">
            <a:defRPr/>
          </a:pPr>
          <a:r>
            <a:rPr lang="en-US" cap="none" sz="1100" b="1" i="0" u="none" baseline="0">
              <a:solidFill>
                <a:srgbClr val="000000"/>
              </a:solidFill>
              <a:latin typeface="Calibri"/>
              <a:ea typeface="Calibri"/>
              <a:cs typeface="Calibri"/>
            </a:rPr>
            <a:t>c.18 Otras obligaciones diversas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composición de la línea “Otras obligaciones diversas” al cierre de cada ejercicio, es la siguiente:
</a:t>
          </a:r>
        </a:p>
      </xdr:txBody>
    </xdr:sp>
    <xdr:clientData/>
  </xdr:twoCellAnchor>
  <xdr:twoCellAnchor>
    <xdr:from>
      <xdr:col>0</xdr:col>
      <xdr:colOff>76200</xdr:colOff>
      <xdr:row>1261</xdr:row>
      <xdr:rowOff>57150</xdr:rowOff>
    </xdr:from>
    <xdr:to>
      <xdr:col>11</xdr:col>
      <xdr:colOff>9525</xdr:colOff>
      <xdr:row>1365</xdr:row>
      <xdr:rowOff>9525</xdr:rowOff>
    </xdr:to>
    <xdr:sp fLocksText="0">
      <xdr:nvSpPr>
        <xdr:cNvPr id="53" name="CuadroTexto 53"/>
        <xdr:cNvSpPr txBox="1">
          <a:spLocks noChangeArrowheads="1"/>
        </xdr:cNvSpPr>
      </xdr:nvSpPr>
      <xdr:spPr>
        <a:xfrm>
          <a:off x="76200" y="216331800"/>
          <a:ext cx="12258675" cy="16792575"/>
        </a:xfrm>
        <a:prstGeom prst="rect">
          <a:avLst/>
        </a:prstGeom>
        <a:solidFill>
          <a:srgbClr val="FFFFFF"/>
        </a:solidFill>
        <a:ln w="9360" cmpd="sng">
          <a:solidFill>
            <a:srgbClr val="BCBCBC"/>
          </a:solidFill>
          <a:headEnd type="none"/>
          <a:tailEnd type="none"/>
        </a:ln>
      </xdr:spPr>
      <xdr:txBody>
        <a:bodyPr vertOverflow="clip" wrap="square" lIns="20160" tIns="20160" rIns="20160" bIns="20160"/>
        <a:p>
          <a:pPr algn="l">
            <a:defRPr/>
          </a:pPr>
          <a:r>
            <a:rPr lang="en-US" cap="none" sz="1100" b="1" i="0" u="none" baseline="0">
              <a:solidFill>
                <a:srgbClr val="000000"/>
              </a:solidFill>
              <a:latin typeface="Calibri"/>
              <a:ea typeface="Calibri"/>
              <a:cs typeface="Calibri"/>
            </a:rPr>
            <a:t>c.19 Hechos importantes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c.19.1 Contingencias y compromisos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 acuerdo con la información proporcionada por los asesores legales de la Entidad, a la fecha existen litigios y juicios iniciados por terceros contra la Entidad y aún no finiquitados, en virtud de los cuales se reclama a la Entidad el pago de remuneraciones, indemnizaciones civiles por supuestos daños y perjuicios y acciones de nulidad y repetición de lo pagado.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 31 de diciembre de 2022 y 2021 la Entidad ha constituido, en base a la opinión de sus asesores legales, previsiones por los eventuales pasivos que pudieran derivarse de dichas situaciones por un total de ₲ 2.576.265.933, y previsiones para despidos por ₲ 6.030.164.048 (₲ 366.046.954 al 31 de diciembre de 2021) las cuales se exponen contablemente en el rubro del pasivo “Previsiones” y que la Gerencia de la Entidad estima suficientes para cubrir las referidas contingencias.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Asimismo, la Entidad tiene constituidas previsiones sobre las líneas de créditos no utilizadas de tarjetas de créditos con categorías “2”, “3”, “4”, “5” y “6” por un monto total de ₲ 571.083.661al 31 de diciembre de 2022 y ₲ 693.503.390 al 31 de diciembre de 2021.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Además de lo señalado precedentemente, no existen al 31 de diciembre 2022 otras situaciones contingentes, ni reclamos que pudieran resultar en la generación de obligaciones relevantes para la Entidad.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c.19.1.1 Otros hechos que por su importancia justifique su exposición</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Convenios firmados con Organismos Internacionales
</a:t>
          </a:r>
          <a:r>
            <a:rPr lang="en-US" cap="none" sz="1100" b="0" i="0" u="none" baseline="0">
              <a:solidFill>
                <a:srgbClr val="000000"/>
              </a:solidFill>
              <a:latin typeface="Calibri"/>
              <a:ea typeface="Calibri"/>
              <a:cs typeface="Calibri"/>
            </a:rPr>
            <a:t>El Banco Continental S.A.E.C.A. ha fortalecido sus relaciones con importantes entidades financieras internacionales. Firmó varios acuerdos con el objeto de obtener fondos de mediano y largo plazo, que permitan al Banco dotar de un mayor financiamiento a las pequeñas y medianas empresas, PYMES. El sistema financiero local posee una alta participación de los depósitos a la vista, lo que conlleva a una necesidad de buscar fondeos de mediano y largo plazo que permitan un mayor desarrollo de los diferentes sectores de la economía. Con esto, el Banco está fomentando las unidades productivas, industriales, comerciales y de servicios que operan en el país.
</a:t>
          </a:r>
          <a:r>
            <a:rPr lang="en-US" cap="none" sz="1100" b="1" i="0" u="none" baseline="0">
              <a:solidFill>
                <a:srgbClr val="000000"/>
              </a:solidFill>
              <a:latin typeface="Calibri"/>
              <a:ea typeface="Calibri"/>
              <a:cs typeface="Calibri"/>
            </a:rPr>
            <a:t>International Financial Corporation; convenios firmados en julio 2008 y mayo de 2015. 
</a:t>
          </a:r>
          <a:r>
            <a:rPr lang="en-US" cap="none" sz="1100" b="0" i="0" u="none" baseline="0">
              <a:solidFill>
                <a:srgbClr val="000000"/>
              </a:solidFill>
              <a:latin typeface="Calibri"/>
              <a:ea typeface="Calibri"/>
              <a:cs typeface="Calibri"/>
            </a:rPr>
            <a:t>En julio de 2008 el Banco inicia una relación con la IFC bajo el programa de IFC’s Global Trade Financie Program (GTFP), donde se aprueba una línea de créditos para operaciones de Comercio Exterior.
</a:t>
          </a:r>
          <a:r>
            <a:rPr lang="en-US" cap="none" sz="1100" b="0" i="0" u="none" baseline="0">
              <a:solidFill>
                <a:srgbClr val="000000"/>
              </a:solidFill>
              <a:latin typeface="Calibri"/>
              <a:ea typeface="Calibri"/>
              <a:cs typeface="Calibri"/>
            </a:rPr>
            <a:t>Por otro lado, el 11 de mayo de 2015 la IFC otorgó un préstamo de US$ 75 millones al Banco Continental a un plazo de 5 años, con el fin de aumentar el acceso al financiamiento para las pequeñas y medianas empresas cuyo papel es fundamental en la creación de empleo y la reducción de la pobreza. El financiamiento de IFC consiste en un préstamo de US$ 50 millones aportados por IFC y de US$ 25 millones provenientes del Programa de Cartera de Préstamos Conjuntos Administrado por IFC.
</a:t>
          </a:r>
          <a:r>
            <a:rPr lang="en-US" cap="none" sz="1100" b="0" i="0" u="none" baseline="0">
              <a:solidFill>
                <a:srgbClr val="000000"/>
              </a:solidFill>
              <a:latin typeface="Calibri"/>
              <a:ea typeface="Calibri"/>
              <a:cs typeface="Calibri"/>
            </a:rPr>
            <a:t>Finalmente, en mayo de 2019, la IFC otorgó a Banco Continental un préstamo de US$ 100 millones a un plazo de 5 años, con la finalidad de fortalecer el financiamiento a las PYMEs y el sector Agrobusiness.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CAF, DEG y PROPARCO; convenio firmado el 14 de diciembre de 2017
</a:t>
          </a:r>
          <a:r>
            <a:rPr lang="en-US" cap="none" sz="1100" b="0" i="0" u="none" baseline="0">
              <a:solidFill>
                <a:srgbClr val="000000"/>
              </a:solidFill>
              <a:latin typeface="Calibri"/>
              <a:ea typeface="Calibri"/>
              <a:cs typeface="Calibri"/>
            </a:rPr>
            <a:t>El 14 de diciembre de 2017 Banco Continental S.A.E.C.A. firmó con un contrato de préstamo sindicado con la CAF-Banco de Desarrollo de América Latina (líder de la sindicación), el Banco Alemán de Desarrollo e Inversiones (DEG por sus siglas en alemán) y la Sociedad de Promoción y Participación para la Cooperación Económica S.A. (PROPARCO por sus siglas en francés). El objetivo del préstamo es la promoción el financiamiento de los proyectos de pequeñas y medianas empresas de Paraguay en los sectores agrícola y agroindustrial. El monto total de este sindicado fue de US$ 80.000.000 a un plazo de 5 y 7 años. 
</a:t>
          </a:r>
          <a:r>
            <a:rPr lang="en-US" cap="none" sz="1100" b="0" i="0" u="none" baseline="0">
              <a:solidFill>
                <a:srgbClr val="000000"/>
              </a:solidFill>
              <a:latin typeface="Calibri"/>
              <a:ea typeface="Calibri"/>
              <a:cs typeface="Calibri"/>
            </a:rPr>
            <a:t>Cabe destacar que la CAF tiene como misión impulsar el desarrollo sostenible y la integración regional, mediante el financiamiento de proyectos de los sectores público y privado, la provisión de cooperación técnica y otros servicios especializados. Por su parte, DEG es un aliado de las empresas en países en vías de desarrollo y países emergentes, siendo una de las mayores instituciones de financiación del desarrollo para el sector privado con un porfolio de alrededor de 8,6 mil millones de euros en más de 80 países. Finalmente, PROPARCO, es una filial de la Agencia Francesa de Desarrollo (AFD) para el financiamiento del sector privado; apoyan fuertemente a proyectos liderados por empresas e instituciones financieras en países en desarrollo y emergentes, desde pymes hasta grupos bancarios regionales, incluidas instituciones de microfinanzas.
</a:t>
          </a:r>
          <a:r>
            <a:rPr lang="en-US" cap="none" sz="1100" b="1" i="0" u="none" baseline="0">
              <a:solidFill>
                <a:srgbClr val="000000"/>
              </a:solidFill>
              <a:latin typeface="Calibri"/>
              <a:ea typeface="Calibri"/>
              <a:cs typeface="Calibri"/>
            </a:rPr>
            <a:t>DEG (Banco Alemán de Desarrollo e Inversiones)
</a:t>
          </a:r>
          <a:r>
            <a:rPr lang="en-US" cap="none" sz="1100" b="0" i="0" u="none" baseline="0">
              <a:solidFill>
                <a:srgbClr val="000000"/>
              </a:solidFill>
              <a:latin typeface="Calibri"/>
              <a:ea typeface="Calibri"/>
              <a:cs typeface="Calibri"/>
            </a:rPr>
            <a:t>El 16 de septiembre de 2019, Banco Continental selló un acuerdo de financiamiento con la DEG </a:t>
          </a:r>
          <a:r>
            <a:rPr lang="en-US" cap="none" sz="1100" b="1"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Banco Alemán de Desarrollo e Inversiones) por USD 40 millones a un plazo de 5 años con el objetivo de apoyar la asistencia crediticia a pequeñas y medianas empresas (PYMEs), empresas corporativas de pequeña escala, proyectos relacionados a infraestructura y energía renovable.  
</a:t>
          </a:r>
          <a:r>
            <a:rPr lang="en-US" cap="none" sz="1100" b="0" i="0" u="none" baseline="0">
              <a:solidFill>
                <a:srgbClr val="000000"/>
              </a:solidFill>
              <a:latin typeface="Calibri"/>
              <a:ea typeface="Calibri"/>
              <a:cs typeface="Calibri"/>
            </a:rPr>
            <a:t>DEG brinda financiamiento a largo plazo a empresas privadas en países emergentes y en desarrollo y las asesora mientras implementan sus inversiones. De este modo, pueden desarrollarse con éxito y de manera sostenible, al tiempo que generan valor agregado local y crean empleos calificados. Como institución financiera de desarrollo, también ingresan deliberadamente en mercados difíciles y promueven la expansión del sector privado en aquellos lugares.
</a:t>
          </a:r>
          <a:r>
            <a:rPr lang="en-US" cap="none" sz="1100" b="1" i="0" u="none" baseline="0">
              <a:solidFill>
                <a:srgbClr val="000000"/>
              </a:solidFill>
              <a:latin typeface="Calibri"/>
              <a:ea typeface="Calibri"/>
              <a:cs typeface="Calibri"/>
            </a:rPr>
            <a:t>PROPARCO (Agencia de Desarrollo Francesa)
</a:t>
          </a:r>
          <a:r>
            <a:rPr lang="en-US" cap="none" sz="1100" b="0" i="0" u="none" baseline="0">
              <a:solidFill>
                <a:srgbClr val="000000"/>
              </a:solidFill>
              <a:latin typeface="Calibri"/>
              <a:ea typeface="Calibri"/>
              <a:cs typeface="Calibri"/>
            </a:rPr>
            <a:t>En diciembre de 2020, Banco Continental firmó de un contrato de préstamo con PROPARCO (Sociedad de Promoción y de Participación para la Cooperación Económica – Agencia de Desarrollo Francesa) por valor de USD 30 millones a siete años con el objetivo de financiar a PYMES y proyectos que ayuden a mitigar el impacto de cambio climático (proyectos verdes).
</a:t>
          </a:r>
          <a:r>
            <a:rPr lang="en-US" cap="none" sz="1100" b="0" i="0" u="none" baseline="0">
              <a:solidFill>
                <a:srgbClr val="000000"/>
              </a:solidFill>
              <a:latin typeface="Calibri"/>
              <a:ea typeface="Calibri"/>
              <a:cs typeface="Calibri"/>
            </a:rPr>
            <a:t>Proparco participa del financiamiento y acompañamiento a empresas e instituciones financieras en África, Asia, América Latina y Oriente Medio. Su actuación se concentra en los sectores clave del desarrollo: infraestructura con foco en energías renovables, agroindustria, instituciones financieras, salud, educación. Su participación apunta a reforzar la actuación de los actores privados a la realización de los Objetivos de Desarrollo Sostenible adoptados por la comunidad internacional en 2015.
</a:t>
          </a:r>
          <a:r>
            <a:rPr lang="en-US" cap="none" sz="1100" b="1" i="0" u="none" baseline="0">
              <a:solidFill>
                <a:srgbClr val="000000"/>
              </a:solidFill>
              <a:latin typeface="Calibri"/>
              <a:ea typeface="Calibri"/>
              <a:cs typeface="Calibri"/>
            </a:rPr>
            <a:t>BID (Banco Interamericano de Desarrollo) y BID Invest
</a:t>
          </a:r>
          <a:r>
            <a:rPr lang="en-US" cap="none" sz="1100" b="0" i="0" u="none" baseline="0">
              <a:solidFill>
                <a:srgbClr val="000000"/>
              </a:solidFill>
              <a:latin typeface="Calibri"/>
              <a:ea typeface="Calibri"/>
              <a:cs typeface="Calibri"/>
            </a:rPr>
            <a:t>En diciembre de 2022, Banco Continental firmó de un contrato de préstamo con el BID por valor de USD 70 millones a cinco años con el objetivo de financiar el crecimiento de la cartera verde del banco. Adicionalmente, el acuerdo contempla la posibilidad de movilizar recursos de inversores institucionales a través de un Préstamo B por un monto a determinar de acuerdo con las condiciones de mercado.
</a:t>
          </a:r>
          <a:r>
            <a:rPr lang="en-US" cap="none" sz="1100" b="0" i="0" u="none" baseline="0">
              <a:solidFill>
                <a:srgbClr val="000000"/>
              </a:solidFill>
              <a:latin typeface="Calibri"/>
              <a:ea typeface="Calibri"/>
              <a:cs typeface="Calibri"/>
            </a:rPr>
            <a:t>Se destaca que el Banco Interamericano de Desarrollo es una de las principales fuentes de financiamiento de largo plazo para proyectos de desarrollo económico en Latinoamérica y el Caribe. 
</a:t>
          </a:r>
          <a:r>
            <a:rPr lang="en-US" cap="none" sz="1100" b="0" i="0" u="none" baseline="0">
              <a:solidFill>
                <a:srgbClr val="000000"/>
              </a:solidFill>
              <a:latin typeface="Calibri"/>
              <a:ea typeface="Calibri"/>
              <a:cs typeface="Calibri"/>
            </a:rPr>
            <a:t>En el marco de las relaciones con el BID, se debe mencionar el Banco forma parte del Programa de Comercio Exterior </a:t>
          </a:r>
          <a:r>
            <a:rPr lang="en-US" cap="none" sz="1100" b="0" i="0" u="sng" baseline="0">
              <a:solidFill>
                <a:srgbClr val="000000"/>
              </a:solidFill>
              <a:latin typeface="Calibri"/>
              <a:ea typeface="Calibri"/>
              <a:cs typeface="Calibri"/>
            </a:rPr>
            <a:t>(TFFP)</a:t>
          </a:r>
          <a:r>
            <a:rPr lang="en-US" cap="none" sz="1100" b="0" i="0" u="none" baseline="0">
              <a:solidFill>
                <a:srgbClr val="000000"/>
              </a:solidFill>
              <a:latin typeface="Calibri"/>
              <a:ea typeface="Calibri"/>
              <a:cs typeface="Calibri"/>
            </a:rPr>
            <a:t> </a:t>
          </a:r>
          <a:r>
            <a:rPr lang="en-US" cap="none" sz="1100" b="0" i="1" u="sng" baseline="0">
              <a:solidFill>
                <a:srgbClr val="000000"/>
              </a:solidFill>
              <a:latin typeface="Calibri"/>
              <a:ea typeface="Calibri"/>
              <a:cs typeface="Calibri"/>
            </a:rPr>
            <a:t>Trade Finance Facilitation Program</a:t>
          </a:r>
          <a:r>
            <a:rPr lang="en-US" cap="none" sz="1100" b="0" i="0" u="none" baseline="0">
              <a:solidFill>
                <a:srgbClr val="000000"/>
              </a:solidFill>
              <a:latin typeface="Calibri"/>
              <a:ea typeface="Calibri"/>
              <a:cs typeface="Calibri"/>
            </a:rPr>
            <a:t> del BID como banco emisor.
</a:t>
          </a:r>
          <a:r>
            <a:rPr lang="en-US" cap="none" sz="1100" b="0" i="0" u="sng" baseline="0">
              <a:solidFill>
                <a:srgbClr val="000000"/>
              </a:solidFill>
              <a:latin typeface="Calibri"/>
              <a:ea typeface="Calibri"/>
              <a:cs typeface="Calibri"/>
            </a:rPr>
            <a:t>Emisión de bonos en los mercados internacionales
</a:t>
          </a:r>
          <a:r>
            <a:rPr lang="en-US" cap="none" sz="1100" b="0" i="0" u="none" baseline="0">
              <a:solidFill>
                <a:srgbClr val="000000"/>
              </a:solidFill>
              <a:latin typeface="Calibri"/>
              <a:ea typeface="Calibri"/>
              <a:cs typeface="Calibri"/>
            </a:rPr>
            <a:t>Banco Continental realizó en diciembre de 2020 la emisión de un “Bono Sostenible” en los mercados internacionales por un monto de U$D 300 millones a 5 años de plazo y regresó de esta manera a los mercados internacionales luego de su primera emisión en el año 2012.  De esta forma, Continental se convierte en la primera institución financiera latinoamericana en emitir bonos internacionales para financiar proyectos de impacto que contribuyan al desarrollo sostenible.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compromiso del Banco con el desarrollo sostenible está inherentemente vinculado a la dependencia histórica del Paraguay de los sectores agrícola y ganadero como motores del crecimiento económico.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Con la emisión de Bonos Sostenibles, Banco Continental vuelve a marcar un hito en el país, convirtiéndose en la primera empresa paraguaya en emitir bonos con estas características en el mercado internacional. 
</a:t>
          </a:r>
          <a:r>
            <a:rPr lang="en-US" cap="none" sz="1100" b="0" i="0" u="sng" baseline="0">
              <a:solidFill>
                <a:srgbClr val="000000"/>
              </a:solidFill>
              <a:latin typeface="Calibri"/>
              <a:ea typeface="Calibri"/>
              <a:cs typeface="Calibri"/>
            </a:rPr>
            <a:t>Capitalización Novo Bank
</a:t>
          </a:r>
          <a:r>
            <a:rPr lang="en-US" cap="none" sz="1100" b="0" i="0" u="none" baseline="0">
              <a:solidFill>
                <a:srgbClr val="000000"/>
              </a:solidFill>
              <a:latin typeface="Calibri"/>
              <a:ea typeface="Calibri"/>
              <a:cs typeface="Calibri"/>
            </a:rPr>
            <a:t>El 5 de noviembre de 2013 finalizó el proceso de adquisición de la totalidad de las acciones de Novo Banco Continental S.A. – Banco Múltiplo -anteriormente denominado NBC Bank Brasil S.A.- (en adelante mencionado como “NBC”), una entidad financiera constituida de acuerdo con las Leyes de Brasil. En la nota b.3 y c.7 se describen los criterios de valuación y exposición de esta inversión respectivamente.
</a:t>
          </a:r>
          <a:r>
            <a:rPr lang="en-US" cap="none" sz="1100" b="0" i="0" u="none" baseline="0">
              <a:solidFill>
                <a:srgbClr val="000000"/>
              </a:solidFill>
              <a:latin typeface="Calibri"/>
              <a:ea typeface="Calibri"/>
              <a:cs typeface="Calibri"/>
            </a:rPr>
            <a:t>La Dirección del Banco ha iniciado gestiones operativas, comerciales y estratégicas para desarrollar negocios financieros de NBC, en cumplimiento del plan de negocios presentado al ente regulador primario (Banco Central de Brasil).  En ese sentido y tal como se menciona en la nota b.3, durante el ejercicio 2014, el Consejo de Administración de la Entidad decidió incrementar el capital de NBC en R$ 20.000.000.
</a:t>
          </a:r>
          <a:r>
            <a:rPr lang="en-US" cap="none" sz="1100" b="0" i="0" u="none" baseline="0">
              <a:solidFill>
                <a:srgbClr val="000000"/>
              </a:solidFill>
              <a:latin typeface="Calibri"/>
              <a:ea typeface="Calibri"/>
              <a:cs typeface="Calibri"/>
            </a:rPr>
            <a:t>El 18 de noviembre de 2015, el Consejo de Administración de la Entidad decidió incrementar nuevamente el capital de Novo Banco Continental S.A. – Banco Múltiplo (anteriormente denominado NBC Bank Brasil S.A.) en R$ 17.774.997,61 (reales brasileños diecisiete millones setecientos setenta y cuatro mil novecientos noventa y siete con sesenta y un centavos, equivalentes a US$ 4.500.000 y ₲ 26.339.400.000, al tipo de cambio vigente a dicha fecha).
</a:t>
          </a:r>
          <a:r>
            <a:rPr lang="en-US" cap="none" sz="1100" b="0" i="0" u="none" baseline="0">
              <a:solidFill>
                <a:srgbClr val="000000"/>
              </a:solidFill>
              <a:latin typeface="Calibri"/>
              <a:ea typeface="Calibri"/>
              <a:cs typeface="Calibri"/>
            </a:rPr>
            <a:t>El 24 de agosto de 2016, el Consejo de Administración de la Entidad decidió incrementar el capital de Novo Banco Continental S.A. – Banco Múltiplo (anteriormente denominado NBC Bank Brasil S.A.) en R$ 3.259.000 (reales brasileños tres millones doscientos cincuenta y nueve mil, equivalentes a US$ 1.000.000 y ₲ 5.524.930.000, al tipo de cambio vigente a dicha fecha).
</a:t>
          </a:r>
          <a:r>
            <a:rPr lang="en-US" cap="none" sz="1100" b="0" i="0" u="none" baseline="0">
              <a:solidFill>
                <a:srgbClr val="000000"/>
              </a:solidFill>
              <a:latin typeface="Calibri"/>
              <a:ea typeface="Calibri"/>
              <a:cs typeface="Calibri"/>
            </a:rPr>
            <a:t>El 23 de noviembre de 2016, el Consejo de Administración de la Entidad decidió incrementar el capital de Novo Banco Continental S.A. – Banco Múltiplo (anteriormente denominado NBC Bank Brasil S.A.) en R$ 8.500.000 (reales brasileños ocho millones quinientos mil, equivalentes a US$ 2.500.000 y ₲ 14.572.100.000, al tipo de cambio vigente a dicha fecha).
</a:t>
          </a:r>
          <a:r>
            <a:rPr lang="en-US" cap="none" sz="1100" b="0" i="0" u="none" baseline="0">
              <a:solidFill>
                <a:srgbClr val="000000"/>
              </a:solidFill>
              <a:latin typeface="Calibri"/>
              <a:ea typeface="Calibri"/>
              <a:cs typeface="Calibri"/>
            </a:rPr>
            <a:t>El 27 de febrero de 2018, el Consejo de Administración de la Entidad decidió incrementar el capital de Novo Banco Continental S.A. – Banco Múltiplo (anteriormente denominado NBC Bank Brasil S.A.) en R$ 3.233.000 (reales brasileños tres millones doscientos treinta y tres mil, equivalentes a US$ 1.000.000 y ₲ 5.586.030.000, al tipo de cambio vigente a dicha fecha).
</a:t>
          </a:r>
          <a:r>
            <a:rPr lang="en-US" cap="none" sz="1100" b="0" i="0" u="none" baseline="0">
              <a:solidFill>
                <a:srgbClr val="000000"/>
              </a:solidFill>
              <a:latin typeface="Calibri"/>
              <a:ea typeface="Calibri"/>
              <a:cs typeface="Calibri"/>
            </a:rPr>
            <a:t>El 29 de junio de 2018, el Consejo de Administración de la Entidad decidió incrementar el capital de Novo Banco Continental S.A. – Banco Múltiplo (anteriormente denominado NBC Bank Brasil S.A.) en R$ 3.741.000 (reales brasileños tres millones setecientos cuarenta y un mil, equivalentes a US$ 1.000.000 y ₲ 5.734.940.000, al tipo de cambio vigente a dicha fecha).
</a:t>
          </a:r>
          <a:r>
            <a:rPr lang="en-US" cap="none" sz="1100" b="0" i="0" u="none" baseline="0">
              <a:solidFill>
                <a:srgbClr val="000000"/>
              </a:solidFill>
              <a:latin typeface="Calibri"/>
              <a:ea typeface="Calibri"/>
              <a:cs typeface="Calibri"/>
            </a:rPr>
            <a:t>El 01 de agosto de 2018, el Consejo de Administración de la Entidad decidió incrementar el capital de Novo Banco Continental S.A. – Banco Múltiplo (anteriormente denominado NBC Bank Brasil S.A.) en R$ 3.741.500 (reales brasileños tres millones setecientos cuarenta y un mil quinientos, equivalentes a US$ 1.000.000 y ₲ 5.733.890.000, al tipo de cambio vigente a dicha fecha).
</a:t>
          </a:r>
          <a:r>
            <a:rPr lang="en-US" cap="none" sz="1100" b="0" i="0" u="none" baseline="0">
              <a:solidFill>
                <a:srgbClr val="000000"/>
              </a:solidFill>
              <a:latin typeface="Calibri"/>
              <a:ea typeface="Calibri"/>
              <a:cs typeface="Calibri"/>
            </a:rPr>
            <a:t>El 02 de enero de 2019, el Consejo de Administración de la Entidad decidió incrementar el capital de Novo Banco Continental S.A. – Banco Múltiplo (anteriormente denominado NBC Bank Brasil S.A.) en R$ 7.556.000 (reales brasileños siete millones quinientos cincuenta y seis mil, equivalentes a US$ 2.000.000 y ₲ 11.921.080.000, al tipo de cambio vigente a dicha fecha).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26 de abril del 2022, Según Acta de Asamblea General Ordinaria y Extraordinaria se decidió capitalizar las utilidades para incrementar el capital de Novo Banco Continental S.A. – Banco Múltiplo (anteriormente denominado NBC Bank Brasil S.A.) en R$ 31.658.756 (reales brasileños treinta y un millones setecientos cincuenta y ocho mil y setecientos cincuenta y seis, equivalentes a ₲ 43.826.165.127, al tipo de cambio vigente a dicha fecha).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11 de Noviembre del 2022, el Consejo de Administración de la Entidad decidió incrementar el capital de Novo Banco Continental S.A. – Banco Múltiplo (anteriormente denominado NBC Bank Brasil S.A.) en R$ 5.000.000 (Dólares cinco millones, equivalentes a ₲ 35.285.850.00, al tipo de cambio vigente a dicha fecha).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Por lo expuesto, el Banco entiende que no existe un riesgo de sobrevaluación de la inversión permanente en NBC, que al 31 de diciembre de 2022 y 2021 se compone como sigue:
</a:t>
          </a:r>
          <a:r>
            <a:rPr lang="en-US" cap="none" sz="1100" b="0" i="0" u="none" baseline="0">
              <a:solidFill>
                <a:srgbClr val="000000"/>
              </a:solidFill>
              <a:latin typeface="Calibri"/>
              <a:ea typeface="Calibri"/>
              <a:cs typeface="Calibri"/>
            </a:rPr>
            <a:t> 
</a:t>
          </a:r>
        </a:p>
      </xdr:txBody>
    </xdr:sp>
    <xdr:clientData/>
  </xdr:twoCellAnchor>
  <xdr:twoCellAnchor>
    <xdr:from>
      <xdr:col>0</xdr:col>
      <xdr:colOff>95250</xdr:colOff>
      <xdr:row>1396</xdr:row>
      <xdr:rowOff>57150</xdr:rowOff>
    </xdr:from>
    <xdr:to>
      <xdr:col>11</xdr:col>
      <xdr:colOff>19050</xdr:colOff>
      <xdr:row>1453</xdr:row>
      <xdr:rowOff>152400</xdr:rowOff>
    </xdr:to>
    <xdr:sp fLocksText="0">
      <xdr:nvSpPr>
        <xdr:cNvPr id="54" name="CuadroTexto 54"/>
        <xdr:cNvSpPr txBox="1">
          <a:spLocks noChangeArrowheads="1"/>
        </xdr:cNvSpPr>
      </xdr:nvSpPr>
      <xdr:spPr>
        <a:xfrm>
          <a:off x="95250" y="240830100"/>
          <a:ext cx="12249150" cy="9324975"/>
        </a:xfrm>
        <a:prstGeom prst="rect">
          <a:avLst/>
        </a:prstGeom>
        <a:solidFill>
          <a:srgbClr val="FFFFFF"/>
        </a:solidFill>
        <a:ln w="9360" cmpd="sng">
          <a:solidFill>
            <a:srgbClr val="BCBCBC"/>
          </a:solidFill>
          <a:headEnd type="none"/>
          <a:tailEnd type="none"/>
        </a:ln>
      </xdr:spPr>
      <xdr:txBody>
        <a:bodyPr vertOverflow="clip" wrap="square" lIns="20160" tIns="20160" rIns="20160" bIns="20160"/>
        <a:p>
          <a:pPr algn="l">
            <a:defRPr/>
          </a:pPr>
          <a:r>
            <a:rPr lang="en-US" cap="none" sz="1100" b="1" i="0" u="none" baseline="0">
              <a:solidFill>
                <a:srgbClr val="000000"/>
              </a:solidFill>
              <a:latin typeface="Calibri"/>
              <a:ea typeface="Calibri"/>
              <a:cs typeface="Calibri"/>
            </a:rPr>
            <a:t>D. Patrimonio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d.1      Patrimonio efectivo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Los límites y restricciones para las operaciones de las entidades financieras se determinan en función de su patrimonio efectivo.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patrimonio efectivo de la Entidad al 31 de diciembre de 2022 ascendía a aproximadamente ₲ 3.150.799 millones (₲ 3.089.628 millones al 31 de diciembre de 2021). La Ley 5787 de fecha 19 de diciembre de 2016 establece la composición del capital principal (Nivel 1) y del complementario (Nivel 2) de las entidades financieras, a efectos del cálculo de su solvencia patrimonial. Esta Ley establece, además, la proporción mínima que en todo momento deberá existir entre el capital principal y el importe de los activos y contingentes ponderados por riesgo, en moneda nacional o extranjera incluidas sus sucursales en el país y en el exterior, el cual no podrá ser inferior al 8%. En el caso de la proporción mínima entre el capital principal (Nivel 1) y el capital complementario (Nivel 2) en forma conjunta y el importe total de los activos y contingentes de una entidad financiera ponderados por su riesgo, en moneda nacional o extranjera, incluidas sus sucursales en el país y en el exterior, no podrá ser inferior al 12% ni exigible mayor del 14%.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 31 de diciembre de 2022 la Entidad mantiene la relación en 16,10 % (17,85 % al 31 de diciembre de 2021) entre el capital principal y el importe de los activos y contingentes ponderados por riesgo, y del 14,45% (15,60% al 31 de diciembre de 2021) para el capital principal (Nivel 1) y el capital complementario (Nivel 2) en forma conjunta y el importe total de los activos y contingentes.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d.2    Capital mínimo</a:t>
          </a:r>
          <a:r>
            <a:rPr lang="en-US" cap="none" sz="1100" b="0" i="0" u="sng"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capital mínimo integrado y aportado en efectivo que obligatoriamente deberán mantener los Bancos que operan en el sistema financiero nacional, asciende a ₲ 60.514 millones (₲ 56.647 millones al cierre del ejercicio 2021).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 31 de diciembre de 2022 el capital integrado de la entidad asciende a ₲ 1.400.000 millones, el cual era superior al mínimo exigido por la normativa del Banco Central del Paraguay a dicha fecha.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d.3 Restricción a la distribución de utilidades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 acuerdo con la Ley N</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861/96 "General de Bancos, financieras y otras entidades de crédito", las Entidades financieras deberán contar con una reserva legal hasta el equivalente del 100% de su capital. Dicha reserva deberá ser constituida transfiriendo anualmente no menos del 20% de las utilidades netas de cada ejercicio financiero. En cualquier momento el monto de la reserva legal podrá ser incrementado adicionalmente con aportes de dinero en efectivo.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Según disposiciones de la Ley N</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861/96 "General de Bancos, Financieras y Otras Entidades de crédito", las Entidades financieras autorizadas a operar de acuerdo con esta Ley, sean nacionales o extranjeras, podrán distribuir sus utilidades una vez cumplidos los requisitos de publicación de balances, previo dictamen de los auditores externos y autorización de la asamblea de accionistas y de la opinión de la Superintendencia de Bancos, siempre y cuando ésta se expida dentro del término de ciento veinte días del cierre del ejercicio.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 acuerdo con la legislación tributaria vigente hasta el 31 de diciembre de 2019, las distribuciones de utilidades estaban sujetas a una retención en concepto de impuesto a la renta del 15% en caso de que los accionistas estén domiciliados en el exterior, y gravada con una tasa adicional de impuesto a la renta del 5% para la entidad. A partir del 1 de en enero 2020 entró en vigor la Ley Nº 6380/19 de la reforma tributaria, la cual crea, entre otros, el impuesto a la distribución de los dividendos y a las utilidades (IDU) y establece que, las utilidades puestas a disposición de los accionistas estarán sujetos a retenciones, para los beneficiarios no residentes a la tasa del 15% y para los beneficiarios residentes a la tasa del 8%.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d.4 Aportes no capitalizados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Los aportes no capitalizados corresponden a la prima obtenida por la emisión de acciones. La Entidad reconoce las primas de emisión como capital secundario de nivel 1 en el cálculo del patrimonio efectivo.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d.5 Resultado por acción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Entidad calcula el resultado neto por acción sobre la base del resultado del año a distribuir dividido por el número de acciones al cierre del ejercicio.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d.6</a:t>
          </a:r>
          <a:r>
            <a:rPr lang="en-US" cap="none" sz="1100" b="1" i="1"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Ajustes de resultados de ejercicios anteriores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Plan y Manual de cuentas del Banco Central del Paraguay establece que los ajustes de resultados de ejercicios anteriores se registran dentro del estado de resultados del ejercicio sin afectar las cuentas del patrimonio de la Entidad. Al 31 de diciembre de 2022, el rubro Ajustes de resultados de ejercicios anteriores del estado de resultados incluye una pérdida neta de ₲ 968.100.245y al 31 de diciembre de 2021 una pérdida neta de ₲ 105.730.923.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 Información referente a las contingencias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 31 de diciembre de 2022 y 2021, las contingencias se componen de la siguiente manera: 
</a:t>
          </a:r>
        </a:p>
      </xdr:txBody>
    </xdr:sp>
    <xdr:clientData/>
  </xdr:twoCellAnchor>
  <xdr:twoCellAnchor>
    <xdr:from>
      <xdr:col>0</xdr:col>
      <xdr:colOff>76200</xdr:colOff>
      <xdr:row>1463</xdr:row>
      <xdr:rowOff>152400</xdr:rowOff>
    </xdr:from>
    <xdr:to>
      <xdr:col>10</xdr:col>
      <xdr:colOff>752475</xdr:colOff>
      <xdr:row>1488</xdr:row>
      <xdr:rowOff>142875</xdr:rowOff>
    </xdr:to>
    <xdr:sp fLocksText="0">
      <xdr:nvSpPr>
        <xdr:cNvPr id="55" name="CuadroTexto 55"/>
        <xdr:cNvSpPr txBox="1">
          <a:spLocks noChangeArrowheads="1"/>
        </xdr:cNvSpPr>
      </xdr:nvSpPr>
      <xdr:spPr>
        <a:xfrm>
          <a:off x="76200" y="252393450"/>
          <a:ext cx="12239625" cy="4038600"/>
        </a:xfrm>
        <a:prstGeom prst="rect">
          <a:avLst/>
        </a:prstGeom>
        <a:solidFill>
          <a:srgbClr val="FFFFFF"/>
        </a:solidFill>
        <a:ln w="9360" cmpd="sng">
          <a:solidFill>
            <a:srgbClr val="BCBCBC"/>
          </a:solidFill>
          <a:headEnd type="none"/>
          <a:tailEnd type="none"/>
        </a:ln>
      </xdr:spPr>
      <xdr:txBody>
        <a:bodyPr vertOverflow="clip" wrap="square" lIns="20160" tIns="20160" rIns="20160" bIns="20160"/>
        <a:p>
          <a:pPr algn="l">
            <a:defRPr/>
          </a:pPr>
          <a:r>
            <a:rPr lang="en-US" cap="none" sz="1100" b="1" i="0" u="none" baseline="0">
              <a:solidFill>
                <a:srgbClr val="000000"/>
              </a:solidFill>
              <a:latin typeface="Calibri"/>
              <a:ea typeface="Calibri"/>
              <a:cs typeface="Calibri"/>
            </a:rPr>
            <a:t>F. Información referente a los resultados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f.1 Reconocimiento de ganancias y pérdidas: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Entidad aplicó el principio de lo devengado a los efectos del reconocimiento de ingresos e imputación de egresos o costos incurridos, con las siguientes excepciones en que los ingresos se reconocen como ganancia en el momento de su percepción o cobro conforme a las disposiciones del BCP en la materia: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los productos financieros devengados y no percibidos de deudores con créditos vencidos o clasificados en categorías de riesgo superiores a la de “2”. Ver nota c.5.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las ganancias por valuación de aquellas operaciones de crédito e inversiones en moneda extranjera vencidas o clasificados en categorías de riesgo superiores a la de “2”, que se reconocen como ganancia en el momento de su percepción o cobro. Ver nota c.5.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las ganancias a realizar y las ganancias por valuación de saldos en moneda extranjera de aquellas operaciones por venta de bienes a plazo, las cuales se reconocen como ingreso a medida que se cobran los créditos. Ver nota c.5.4.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ciertas comisiones por servicios bancarios que se reconocen como ingreso cuando se cobran.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Plan y Manual de cuentas del BCP establece que los ajustes de resultados de ejercicios anteriores se registran dentro del estado de resultados del ejercicio sin afectar las cuentas del patrimonio de la entidad.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f.2 Diferencias de cambio en moneda extranjera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Las diferencias de cambio correspondientes al mantenimiento de activos y pasivos en moneda extranjera se muestran netas en las líneas del estado de resultados “Valuación de activos y pasivos en moneda extranjera” y su apertura se expone a continuación: 
</a:t>
          </a:r>
          <a:r>
            <a:rPr lang="en-US" cap="none" sz="1100" b="0" i="0" u="none" baseline="0">
              <a:solidFill>
                <a:srgbClr val="000000"/>
              </a:solidFill>
              <a:latin typeface="Calibri"/>
              <a:ea typeface="Calibri"/>
              <a:cs typeface="Calibri"/>
            </a:rPr>
            <a:t> 
</a:t>
          </a:r>
        </a:p>
      </xdr:txBody>
    </xdr:sp>
    <xdr:clientData/>
  </xdr:twoCellAnchor>
  <xdr:twoCellAnchor>
    <xdr:from>
      <xdr:col>0</xdr:col>
      <xdr:colOff>95250</xdr:colOff>
      <xdr:row>1501</xdr:row>
      <xdr:rowOff>19050</xdr:rowOff>
    </xdr:from>
    <xdr:to>
      <xdr:col>10</xdr:col>
      <xdr:colOff>742950</xdr:colOff>
      <xdr:row>1513</xdr:row>
      <xdr:rowOff>9525</xdr:rowOff>
    </xdr:to>
    <xdr:sp fLocksText="0">
      <xdr:nvSpPr>
        <xdr:cNvPr id="56" name="CuadroTexto 56"/>
        <xdr:cNvSpPr txBox="1">
          <a:spLocks noChangeArrowheads="1"/>
        </xdr:cNvSpPr>
      </xdr:nvSpPr>
      <xdr:spPr>
        <a:xfrm>
          <a:off x="95250" y="258413250"/>
          <a:ext cx="12211050" cy="1933575"/>
        </a:xfrm>
        <a:prstGeom prst="rect">
          <a:avLst/>
        </a:prstGeom>
        <a:solidFill>
          <a:srgbClr val="FFFFFF"/>
        </a:solidFill>
        <a:ln w="9360" cmpd="sng">
          <a:solidFill>
            <a:srgbClr val="BCBCBC"/>
          </a:solidFill>
          <a:headEnd type="none"/>
          <a:tailEnd type="none"/>
        </a:ln>
      </xdr:spPr>
      <xdr:txBody>
        <a:bodyPr vertOverflow="clip" wrap="square" lIns="20160" tIns="20160" rIns="20160" bIns="20160"/>
        <a:p>
          <a:pPr algn="l">
            <a:defRPr/>
          </a:pPr>
          <a:r>
            <a:rPr lang="en-US" cap="none" sz="1100" b="0" i="0" u="none" baseline="0">
              <a:solidFill>
                <a:srgbClr val="000000"/>
              </a:solidFill>
              <a:latin typeface="Calibri"/>
              <a:ea typeface="Calibri"/>
              <a:cs typeface="Calibri"/>
            </a:rPr>
            <a:t>De acuerdo con lo mencionado en los puntos b) y c) de la nota f.1 anterior, las diferencias de cambio correspondientes al mantenimiento de créditos e inversiones en moneda extranjera clasificados en las categorías “3”, “4”, “5” y “6” y a Deudores por venta de bienes a plazo en moneda extranjera, se reconocen como ingreso en función a su realización.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Las diferencias de cambio netas por operaciones de cambio y arbitraje se exponen en las líneas del estado de resultados denominadas “Otras ganancias operativas – Ganancias por créditos diversos”.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Las pérdidas por operaciones de cambio y arbitraje se exponen en la línea del estado de resultados denominada “Otras pérdidas operativas – Otras” (nota f.3).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f.3 Otras pérdidas operativas - otras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rubro "Otras pérdidas operativas - otras" se compone como sigue:
</a:t>
          </a:r>
          <a:r>
            <a:rPr lang="en-US" cap="none" sz="1100" b="0" i="0" u="none" baseline="0">
              <a:solidFill>
                <a:srgbClr val="000000"/>
              </a:solidFill>
              <a:latin typeface="Calibri"/>
              <a:ea typeface="Calibri"/>
              <a:cs typeface="Calibri"/>
            </a:rPr>
            <a:t> 
</a:t>
          </a:r>
        </a:p>
      </xdr:txBody>
    </xdr:sp>
    <xdr:clientData/>
  </xdr:twoCellAnchor>
  <xdr:twoCellAnchor>
    <xdr:from>
      <xdr:col>0</xdr:col>
      <xdr:colOff>57150</xdr:colOff>
      <xdr:row>1523</xdr:row>
      <xdr:rowOff>123825</xdr:rowOff>
    </xdr:from>
    <xdr:to>
      <xdr:col>11</xdr:col>
      <xdr:colOff>19050</xdr:colOff>
      <xdr:row>1546</xdr:row>
      <xdr:rowOff>9525</xdr:rowOff>
    </xdr:to>
    <xdr:sp fLocksText="0">
      <xdr:nvSpPr>
        <xdr:cNvPr id="57" name="CuadroTexto 57"/>
        <xdr:cNvSpPr txBox="1">
          <a:spLocks noChangeArrowheads="1"/>
        </xdr:cNvSpPr>
      </xdr:nvSpPr>
      <xdr:spPr>
        <a:xfrm>
          <a:off x="57150" y="262080375"/>
          <a:ext cx="12287250" cy="3609975"/>
        </a:xfrm>
        <a:prstGeom prst="rect">
          <a:avLst/>
        </a:prstGeom>
        <a:solidFill>
          <a:srgbClr val="FFFFFF"/>
        </a:solidFill>
        <a:ln w="9360" cmpd="sng">
          <a:solidFill>
            <a:srgbClr val="BCBCBC"/>
          </a:solidFill>
          <a:headEnd type="none"/>
          <a:tailEnd type="none"/>
        </a:ln>
      </xdr:spPr>
      <xdr:txBody>
        <a:bodyPr vertOverflow="clip" wrap="square" lIns="20160" tIns="20160" rIns="20160" bIns="20160"/>
        <a:p>
          <a:pPr algn="l">
            <a:defRPr/>
          </a:pPr>
          <a:r>
            <a:rPr lang="en-US" cap="none" sz="1100" b="0" i="0" u="none" baseline="0">
              <a:solidFill>
                <a:srgbClr val="000000"/>
              </a:solidFill>
              <a:latin typeface="Calibri"/>
              <a:ea typeface="Calibri"/>
              <a:cs typeface="Calibri"/>
            </a:rPr>
            <a:t>(*) Las ganancias por operaciones de cambio y arbitraje se exponen en el rubro “Otras ganancias operativas” del estado de resultados. Al 31 de diciembre de 2022 y 2021, la ganancia neta por estas operaciones asciende a ₲ 74.625.420.228 y 59.517.733.526, respectivamente.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f.4 Impuesto a la renta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impuesto a la renta corriente que se carga a los resultados del año a la tasa del 10%, se basa en la utilidad contable antes de este concepto, ajustada por las partidas que la ley (Ley N</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6380/19 y sus reglamentaciones incluyen o excluyen para la determinación de la renta neta imponible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cargo a resultados en concepto de impuesto a la renta al 31 de diciembre de 2022 asciende a ₲ 48.184.870.812 (₲ 42.060.353.212 al 31 de diciembre de 2021).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f.5 Indemnizaciones por despido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Entidad constituye previsiones por estimaciones de costos a incurrir en concepto de indemnizaciones por despido que ya fueron definidos por el Directorio. El saldo de la previsión al 31 de diciembre de 2022 ascendía a ₲ 6.030.164.048 (₲ 366.046.954 al 31 de diciembre de 2021). Los movimientos de esta previsión están incluidos en el renglón “Contingencias” de la nota c.6.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f.6 Actividades fiduciarias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Entidad posee una unidad de negocios fiduciarios, que le permite realizar operaciones fiduciarias actuando como “fiduciario”. La actividad fiduciaria de la Entidad que se registra en cuentas de orden al 31 de diciembre de 2022 y 2021, se compone como sigue: 
</a:t>
          </a:r>
        </a:p>
      </xdr:txBody>
    </xdr:sp>
    <xdr:clientData/>
  </xdr:twoCellAnchor>
  <xdr:twoCellAnchor>
    <xdr:from>
      <xdr:col>0</xdr:col>
      <xdr:colOff>0</xdr:colOff>
      <xdr:row>1557</xdr:row>
      <xdr:rowOff>95250</xdr:rowOff>
    </xdr:from>
    <xdr:to>
      <xdr:col>10</xdr:col>
      <xdr:colOff>752475</xdr:colOff>
      <xdr:row>1584</xdr:row>
      <xdr:rowOff>57150</xdr:rowOff>
    </xdr:to>
    <xdr:sp fLocksText="0">
      <xdr:nvSpPr>
        <xdr:cNvPr id="58" name="CuadroTexto 58"/>
        <xdr:cNvSpPr txBox="1">
          <a:spLocks noChangeArrowheads="1"/>
        </xdr:cNvSpPr>
      </xdr:nvSpPr>
      <xdr:spPr>
        <a:xfrm>
          <a:off x="0" y="267681075"/>
          <a:ext cx="12315825" cy="4333875"/>
        </a:xfrm>
        <a:prstGeom prst="rect">
          <a:avLst/>
        </a:prstGeom>
        <a:solidFill>
          <a:srgbClr val="FFFFFF"/>
        </a:solidFill>
        <a:ln w="9360" cmpd="sng">
          <a:solidFill>
            <a:srgbClr val="BCBCBC"/>
          </a:solidFill>
          <a:headEnd type="none"/>
          <a:tailEnd type="none"/>
        </a:ln>
      </xdr:spPr>
      <xdr:txBody>
        <a:bodyPr vertOverflow="clip" wrap="square" lIns="20160" tIns="20160" rIns="20160" bIns="20160"/>
        <a:p>
          <a:pPr algn="l">
            <a:defRPr/>
          </a:pPr>
          <a:r>
            <a:rPr lang="en-US" cap="none" sz="1100" b="0" i="0" u="none" baseline="0">
              <a:solidFill>
                <a:srgbClr val="000000"/>
              </a:solidFill>
              <a:latin typeface="Calibri"/>
              <a:ea typeface="Calibri"/>
              <a:cs typeface="Calibri"/>
            </a:rPr>
            <a:t>Los ingresos percibidos por los años terminados el 31 de diciembre de 2022 y 2021, correspondiente a la actividad fiduciaria ascienden respectivamente a ₲ 6.842.229.927 y ₲ 6.614.537.536 y se registran en el rubro “Otras ganancias operativas”.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f.7 Aportes al Fondo de garantía de depósitos (FGD)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virtud a la Ley N</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2.334 de fecha 12 de diciembre de 2003 instituyó un nuevo régimen de garantía legal de los depósitos del sistema financiero nacional, que tiene por objeto la protección parcial del ahorro público en las Entidades financieras privadas autorizadas a operar por el BCP, hasta el equivalente de 75 salarios mínimos por depositante. En virtud de lo dispuesto en dicha Ley, a partir del tercer trimestre del año 2004 las Entidades financieras aportan trimestralmente en forma obligatoria al FGD, creado por dicha Ley y administrado por el BCP, el 0,12% de los saldos promedios trimestrales de su cartera de depósitos en moneda nacional y extranjera. El monto aportado por la Entidad al FGD en el ejercicio 2022 que constituyen gastos no recuperables, ascienden a ₲ 83.425.922.373(en el ejercicio 2021 fue de ₲ 80.538.848.834), registrado en el rubro Otras Pérdidas Operativas – Gastos generales.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 Hechos posteriores al cierre del ejercicio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Entre la fecha de cierre del ejercicio 2022 y la fecha de emisión de estos estados financieros, no han ocurrido hechos significativos de carácter financiero o de otra índole que impliquen alteraciones significativas a la estructura patrimonial o financiera o a los resultados de la Entidad al 31 de diciembre de 2022.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 Efectos inflacionarios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 se han aplicado procedimientos integrales de ajuste por inflación, salvo el ajuste parcial a los bienes de uso mencionado en la nota c.8 a estos estados financieros.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Saldos y transacciones con partes relacionadas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I.1 Los saldos con partes relacionadas son los siguientes (Res.N</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01/2007):
</a:t>
          </a:r>
        </a:p>
      </xdr:txBody>
    </xdr:sp>
    <xdr:clientData/>
  </xdr:twoCellAnchor>
  <xdr:twoCellAnchor>
    <xdr:from>
      <xdr:col>0</xdr:col>
      <xdr:colOff>38100</xdr:colOff>
      <xdr:row>1631</xdr:row>
      <xdr:rowOff>152400</xdr:rowOff>
    </xdr:from>
    <xdr:to>
      <xdr:col>11</xdr:col>
      <xdr:colOff>19050</xdr:colOff>
      <xdr:row>1635</xdr:row>
      <xdr:rowOff>9525</xdr:rowOff>
    </xdr:to>
    <xdr:sp fLocksText="0">
      <xdr:nvSpPr>
        <xdr:cNvPr id="59" name="CuadroTexto 59"/>
        <xdr:cNvSpPr txBox="1">
          <a:spLocks noChangeArrowheads="1"/>
        </xdr:cNvSpPr>
      </xdr:nvSpPr>
      <xdr:spPr>
        <a:xfrm>
          <a:off x="38100" y="279720675"/>
          <a:ext cx="12306300" cy="504825"/>
        </a:xfrm>
        <a:prstGeom prst="rect">
          <a:avLst/>
        </a:prstGeom>
        <a:solidFill>
          <a:srgbClr val="FFFFFF"/>
        </a:solidFill>
        <a:ln w="9360" cmpd="sng">
          <a:solidFill>
            <a:srgbClr val="BCBCBC"/>
          </a:solidFill>
          <a:headEnd type="none"/>
          <a:tailEnd type="none"/>
        </a:ln>
      </xdr:spPr>
      <xdr:txBody>
        <a:bodyPr vertOverflow="clip" wrap="square" lIns="20160" tIns="20160" rIns="20160" bIns="20160"/>
        <a:p>
          <a:pPr algn="l">
            <a:defRPr/>
          </a:pPr>
          <a:r>
            <a:rPr lang="en-US" cap="none" sz="1100" b="1" i="0" u="none" baseline="0">
              <a:solidFill>
                <a:srgbClr val="000000"/>
              </a:solidFill>
            </a:rPr>
            <a:t>l.2 Los saldos de contingencias y cuentas de orden con partes relacionadas son los siguientes:
</a:t>
          </a:r>
        </a:p>
      </xdr:txBody>
    </xdr:sp>
    <xdr:clientData/>
  </xdr:twoCellAnchor>
  <xdr:twoCellAnchor>
    <xdr:from>
      <xdr:col>0</xdr:col>
      <xdr:colOff>133350</xdr:colOff>
      <xdr:row>1658</xdr:row>
      <xdr:rowOff>114300</xdr:rowOff>
    </xdr:from>
    <xdr:to>
      <xdr:col>11</xdr:col>
      <xdr:colOff>19050</xdr:colOff>
      <xdr:row>1663</xdr:row>
      <xdr:rowOff>57150</xdr:rowOff>
    </xdr:to>
    <xdr:sp fLocksText="0">
      <xdr:nvSpPr>
        <xdr:cNvPr id="60" name="CuadroTexto 60"/>
        <xdr:cNvSpPr txBox="1">
          <a:spLocks noChangeArrowheads="1"/>
        </xdr:cNvSpPr>
      </xdr:nvSpPr>
      <xdr:spPr>
        <a:xfrm>
          <a:off x="133350" y="284054550"/>
          <a:ext cx="12211050" cy="752475"/>
        </a:xfrm>
        <a:prstGeom prst="rect">
          <a:avLst/>
        </a:prstGeom>
        <a:solidFill>
          <a:srgbClr val="FFFFFF"/>
        </a:solidFill>
        <a:ln w="9360" cmpd="sng">
          <a:solidFill>
            <a:srgbClr val="BCBCBC"/>
          </a:solidFill>
          <a:headEnd type="none"/>
          <a:tailEnd type="none"/>
        </a:ln>
      </xdr:spPr>
      <xdr:txBody>
        <a:bodyPr vertOverflow="clip" wrap="square" lIns="20160" tIns="20160" rIns="20160" bIns="20160"/>
        <a:p>
          <a:pPr algn="l">
            <a:defRPr/>
          </a:pP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l.3 Las operaciones realizadas con empresas relacionadas determinaron los siguientes resultados que se incluyen en el estado de resultados:
</a:t>
          </a:r>
        </a:p>
      </xdr:txBody>
    </xdr:sp>
    <xdr:clientData/>
  </xdr:twoCellAnchor>
  <xdr:twoCellAnchor>
    <xdr:from>
      <xdr:col>0</xdr:col>
      <xdr:colOff>19050</xdr:colOff>
      <xdr:row>1690</xdr:row>
      <xdr:rowOff>133350</xdr:rowOff>
    </xdr:from>
    <xdr:to>
      <xdr:col>11</xdr:col>
      <xdr:colOff>9525</xdr:colOff>
      <xdr:row>1695</xdr:row>
      <xdr:rowOff>85725</xdr:rowOff>
    </xdr:to>
    <xdr:sp fLocksText="0">
      <xdr:nvSpPr>
        <xdr:cNvPr id="61" name="CuadroTexto 61"/>
        <xdr:cNvSpPr txBox="1">
          <a:spLocks noChangeArrowheads="1"/>
        </xdr:cNvSpPr>
      </xdr:nvSpPr>
      <xdr:spPr>
        <a:xfrm>
          <a:off x="19050" y="289255200"/>
          <a:ext cx="12315825" cy="762000"/>
        </a:xfrm>
        <a:prstGeom prst="rect">
          <a:avLst/>
        </a:prstGeom>
        <a:solidFill>
          <a:srgbClr val="FFFFFF"/>
        </a:solidFill>
        <a:ln w="9360" cmpd="sng">
          <a:solidFill>
            <a:srgbClr val="BCBCBC"/>
          </a:solidFill>
          <a:headEnd type="none"/>
          <a:tailEnd type="none"/>
        </a:ln>
      </xdr:spPr>
      <xdr:txBody>
        <a:bodyPr vertOverflow="clip" wrap="square" lIns="20160" tIns="20160" rIns="20160" bIns="20160"/>
        <a:p>
          <a:pPr algn="l">
            <a:defRPr/>
          </a:pPr>
          <a:r>
            <a:rPr lang="en-US" cap="none" sz="1100" b="1" i="0" u="none" baseline="0">
              <a:solidFill>
                <a:srgbClr val="000000"/>
              </a:solidFill>
              <a:latin typeface="Calibri"/>
              <a:ea typeface="Calibri"/>
              <a:cs typeface="Calibri"/>
            </a:rPr>
            <a:t>J. Cuentas de orden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saldo se compone como sigue:
</a:t>
          </a:r>
        </a:p>
      </xdr:txBody>
    </xdr:sp>
    <xdr:clientData/>
  </xdr:twoCellAnchor>
  <xdr:twoCellAnchor>
    <xdr:from>
      <xdr:col>0</xdr:col>
      <xdr:colOff>19050</xdr:colOff>
      <xdr:row>1731</xdr:row>
      <xdr:rowOff>95250</xdr:rowOff>
    </xdr:from>
    <xdr:to>
      <xdr:col>10</xdr:col>
      <xdr:colOff>752475</xdr:colOff>
      <xdr:row>1745</xdr:row>
      <xdr:rowOff>57150</xdr:rowOff>
    </xdr:to>
    <xdr:sp fLocksText="0">
      <xdr:nvSpPr>
        <xdr:cNvPr id="62" name="CuadroTexto 62"/>
        <xdr:cNvSpPr txBox="1">
          <a:spLocks noChangeArrowheads="1"/>
        </xdr:cNvSpPr>
      </xdr:nvSpPr>
      <xdr:spPr>
        <a:xfrm>
          <a:off x="19050" y="295856025"/>
          <a:ext cx="12296775" cy="2228850"/>
        </a:xfrm>
        <a:prstGeom prst="rect">
          <a:avLst/>
        </a:prstGeom>
        <a:solidFill>
          <a:srgbClr val="FFFFFF"/>
        </a:solidFill>
        <a:ln w="9360" cmpd="sng">
          <a:solidFill>
            <a:srgbClr val="BCBCBC"/>
          </a:solidFill>
          <a:headEnd type="none"/>
          <a:tailEnd type="none"/>
        </a:ln>
      </xdr:spPr>
      <xdr:txBody>
        <a:bodyPr vertOverflow="clip" wrap="square" lIns="20160" tIns="20160" rIns="20160" bIns="20160"/>
        <a:p>
          <a:pPr algn="l">
            <a:defRPr/>
          </a:pP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K. Consolidación de los saldos del balance de Banco Continental, Patria S.A. de Seguros y Novo Banco Continental S.A. al 31 de diciembre de 2022 (No auditado)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participación accionaria de Banco Continental S.A.E.C.A. en Patria S.A. de Seguros al 31 de diciembre de 2022 y 31 de diciembre de 2021 fue del 63,97 %. La participación accionaria en NBC al 31 de diciembre de 2022 y 2021 fue de 99,99%.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Considerando que no se han emitido las reglamentaciones para la consolidación de los Estados Financieros con posterioridad a la Resolución 3 Acta 25 de fecha 4/5/2017 constituyendo una limitación a tal efecto, los balances consolidados más abajo, no se encuentran auditados, no obstante, los Estados Financieros del NBC y Banco Continental S.A.E.C.A se encuentran auditados individualmente. A continuación, se resumen los principales saldos consolidados: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Balance general consolidado
</a:t>
          </a:r>
        </a:p>
      </xdr:txBody>
    </xdr:sp>
    <xdr:clientData/>
  </xdr:twoCellAnchor>
  <xdr:twoCellAnchor>
    <xdr:from>
      <xdr:col>0</xdr:col>
      <xdr:colOff>152400</xdr:colOff>
      <xdr:row>1780</xdr:row>
      <xdr:rowOff>76200</xdr:rowOff>
    </xdr:from>
    <xdr:to>
      <xdr:col>10</xdr:col>
      <xdr:colOff>742950</xdr:colOff>
      <xdr:row>1782</xdr:row>
      <xdr:rowOff>66675</xdr:rowOff>
    </xdr:to>
    <xdr:sp fLocksText="0">
      <xdr:nvSpPr>
        <xdr:cNvPr id="63" name="CuadroTexto 3135"/>
        <xdr:cNvSpPr txBox="1">
          <a:spLocks noChangeArrowheads="1"/>
        </xdr:cNvSpPr>
      </xdr:nvSpPr>
      <xdr:spPr>
        <a:xfrm>
          <a:off x="152400" y="303771300"/>
          <a:ext cx="12153900" cy="314325"/>
        </a:xfrm>
        <a:prstGeom prst="rect">
          <a:avLst/>
        </a:prstGeom>
        <a:solidFill>
          <a:srgbClr val="FFFFFF"/>
        </a:solidFill>
        <a:ln w="9360" cmpd="sng">
          <a:solidFill>
            <a:srgbClr val="BCBCBC"/>
          </a:solidFill>
          <a:headEnd type="none"/>
          <a:tailEnd type="none"/>
        </a:ln>
      </xdr:spPr>
      <xdr:txBody>
        <a:bodyPr vertOverflow="clip" wrap="square" lIns="20160" tIns="20160" rIns="20160" bIns="20160"/>
        <a:p>
          <a:pPr algn="l">
            <a:defRPr/>
          </a:pPr>
          <a:r>
            <a:rPr lang="en-US" cap="none" sz="1100" b="1" i="0" u="none" baseline="0">
              <a:solidFill>
                <a:srgbClr val="000000"/>
              </a:solidFill>
            </a:rPr>
            <a:t>Estado de resultados consolidado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H756"/>
  <sheetViews>
    <sheetView zoomScale="90" zoomScaleNormal="90" zoomScaleSheetLayoutView="75" zoomScalePageLayoutView="0" workbookViewId="0" topLeftCell="A1">
      <selection activeCell="B1" sqref="B1"/>
    </sheetView>
  </sheetViews>
  <sheetFormatPr defaultColWidth="11.57421875" defaultRowHeight="12.75"/>
  <cols>
    <col min="1" max="1" width="11.57421875" style="0" customWidth="1"/>
    <col min="2" max="2" width="13.421875" style="0" customWidth="1"/>
    <col min="3" max="5" width="16.00390625" style="0" customWidth="1"/>
    <col min="6" max="6" width="20.00390625" style="1" customWidth="1"/>
  </cols>
  <sheetData>
    <row r="1" spans="3:8" ht="12.75">
      <c r="C1" t="s">
        <v>0</v>
      </c>
      <c r="D1" t="s">
        <v>20</v>
      </c>
      <c r="E1" t="s">
        <v>1</v>
      </c>
      <c r="F1" s="1" t="s">
        <v>2</v>
      </c>
      <c r="G1" t="s">
        <v>21</v>
      </c>
      <c r="H1">
        <v>6900.11</v>
      </c>
    </row>
    <row r="2" spans="2:6" ht="12.75">
      <c r="B2" t="e">
        <f>"0"&amp;LEFT(#REF!,11)</f>
        <v>#REF!</v>
      </c>
      <c r="C2" s="2" t="e">
        <f>VALUE(#REF!)</f>
        <v>#REF!</v>
      </c>
      <c r="D2" s="2" t="e">
        <f>VALUE(#REF!)</f>
        <v>#REF!</v>
      </c>
      <c r="E2" s="2" t="e">
        <f>VALUE(#REF!)</f>
        <v>#REF!</v>
      </c>
      <c r="F2" s="1" t="e">
        <f>VALUE(#REF!)</f>
        <v>#REF!</v>
      </c>
    </row>
    <row r="3" spans="2:6" ht="12.75">
      <c r="B3" t="e">
        <f>"0"&amp;LEFT(#REF!,11)</f>
        <v>#REF!</v>
      </c>
      <c r="C3" s="2" t="e">
        <f>VALUE(#REF!)</f>
        <v>#REF!</v>
      </c>
      <c r="D3" s="2" t="e">
        <f>VALUE(#REF!)</f>
        <v>#REF!</v>
      </c>
      <c r="E3" s="2" t="e">
        <f>VALUE(#REF!)</f>
        <v>#REF!</v>
      </c>
      <c r="F3" s="1" t="e">
        <f>VALUE(#REF!)</f>
        <v>#REF!</v>
      </c>
    </row>
    <row r="4" spans="2:6" ht="12.75">
      <c r="B4" t="e">
        <f>"0"&amp;LEFT(#REF!,11)</f>
        <v>#REF!</v>
      </c>
      <c r="C4" s="2" t="e">
        <f>VALUE(#REF!)</f>
        <v>#REF!</v>
      </c>
      <c r="D4" s="2" t="e">
        <f>VALUE(#REF!)</f>
        <v>#REF!</v>
      </c>
      <c r="E4" s="2" t="e">
        <f>VALUE(#REF!)</f>
        <v>#REF!</v>
      </c>
      <c r="F4" s="1" t="e">
        <f>VALUE(#REF!)</f>
        <v>#REF!</v>
      </c>
    </row>
    <row r="5" spans="2:6" ht="12.75">
      <c r="B5" t="e">
        <f>"0"&amp;LEFT(#REF!,11)</f>
        <v>#REF!</v>
      </c>
      <c r="C5" s="2" t="e">
        <f>VALUE(#REF!)</f>
        <v>#REF!</v>
      </c>
      <c r="D5" s="2" t="e">
        <f>VALUE(#REF!)</f>
        <v>#REF!</v>
      </c>
      <c r="E5" s="2" t="e">
        <f>VALUE(#REF!)</f>
        <v>#REF!</v>
      </c>
      <c r="F5" s="1" t="e">
        <f>VALUE(#REF!)</f>
        <v>#REF!</v>
      </c>
    </row>
    <row r="6" spans="2:6" ht="12.75">
      <c r="B6" t="e">
        <f>"0"&amp;LEFT(#REF!,11)</f>
        <v>#REF!</v>
      </c>
      <c r="C6" s="2" t="e">
        <f>VALUE(#REF!)</f>
        <v>#REF!</v>
      </c>
      <c r="D6" s="2" t="e">
        <f>VALUE(#REF!)</f>
        <v>#REF!</v>
      </c>
      <c r="E6" s="2" t="e">
        <f>VALUE(#REF!)</f>
        <v>#REF!</v>
      </c>
      <c r="F6" s="1" t="e">
        <f>VALUE(#REF!)</f>
        <v>#REF!</v>
      </c>
    </row>
    <row r="7" spans="2:6" ht="12.75">
      <c r="B7" t="e">
        <f>"0"&amp;LEFT(#REF!,11)</f>
        <v>#REF!</v>
      </c>
      <c r="C7" s="2" t="e">
        <f>VALUE(#REF!)</f>
        <v>#REF!</v>
      </c>
      <c r="D7" s="2" t="e">
        <f>VALUE(#REF!)</f>
        <v>#REF!</v>
      </c>
      <c r="E7" s="2" t="e">
        <f>VALUE(#REF!)</f>
        <v>#REF!</v>
      </c>
      <c r="F7" s="1" t="e">
        <f>VALUE(#REF!)</f>
        <v>#REF!</v>
      </c>
    </row>
    <row r="8" spans="2:6" ht="12.75">
      <c r="B8" t="e">
        <f>"0"&amp;LEFT(#REF!,11)</f>
        <v>#REF!</v>
      </c>
      <c r="C8" s="2" t="e">
        <f>VALUE(#REF!)</f>
        <v>#REF!</v>
      </c>
      <c r="D8" s="2" t="e">
        <f>VALUE(#REF!)</f>
        <v>#REF!</v>
      </c>
      <c r="E8" s="2" t="e">
        <f>VALUE(#REF!)</f>
        <v>#REF!</v>
      </c>
      <c r="F8" s="1" t="e">
        <f>VALUE(#REF!)</f>
        <v>#REF!</v>
      </c>
    </row>
    <row r="9" spans="2:6" ht="12.75">
      <c r="B9" t="e">
        <f>"0"&amp;LEFT(#REF!,11)</f>
        <v>#REF!</v>
      </c>
      <c r="C9" s="2" t="e">
        <f>VALUE(#REF!)</f>
        <v>#REF!</v>
      </c>
      <c r="D9" s="2" t="e">
        <f>VALUE(#REF!)</f>
        <v>#REF!</v>
      </c>
      <c r="E9" s="2" t="e">
        <f>VALUE(#REF!)</f>
        <v>#REF!</v>
      </c>
      <c r="F9" s="1" t="e">
        <f>VALUE(#REF!)</f>
        <v>#REF!</v>
      </c>
    </row>
    <row r="10" spans="2:6" ht="12.75">
      <c r="B10" t="e">
        <f>"0"&amp;LEFT(#REF!,11)</f>
        <v>#REF!</v>
      </c>
      <c r="C10" s="2" t="e">
        <f>VALUE(#REF!)</f>
        <v>#REF!</v>
      </c>
      <c r="D10" s="2" t="e">
        <f>VALUE(#REF!)</f>
        <v>#REF!</v>
      </c>
      <c r="E10" s="2" t="e">
        <f>VALUE(#REF!)</f>
        <v>#REF!</v>
      </c>
      <c r="F10" s="1" t="e">
        <f>VALUE(#REF!)</f>
        <v>#REF!</v>
      </c>
    </row>
    <row r="11" spans="2:6" ht="12.75">
      <c r="B11" t="e">
        <f>"0"&amp;LEFT(#REF!,11)</f>
        <v>#REF!</v>
      </c>
      <c r="C11" s="2" t="e">
        <f>VALUE(#REF!)</f>
        <v>#REF!</v>
      </c>
      <c r="D11" s="2" t="e">
        <f>VALUE(#REF!)</f>
        <v>#REF!</v>
      </c>
      <c r="E11" s="2" t="e">
        <f>VALUE(#REF!)</f>
        <v>#REF!</v>
      </c>
      <c r="F11" s="1" t="e">
        <f>VALUE(#REF!)</f>
        <v>#REF!</v>
      </c>
    </row>
    <row r="12" spans="2:6" ht="12.75">
      <c r="B12" t="e">
        <f>"0"&amp;LEFT(#REF!,11)</f>
        <v>#REF!</v>
      </c>
      <c r="C12" s="2" t="e">
        <f>VALUE(#REF!)</f>
        <v>#REF!</v>
      </c>
      <c r="D12" s="2" t="e">
        <f>VALUE(#REF!)</f>
        <v>#REF!</v>
      </c>
      <c r="E12" s="2" t="e">
        <f>VALUE(#REF!)</f>
        <v>#REF!</v>
      </c>
      <c r="F12" s="1" t="e">
        <f>VALUE(#REF!)</f>
        <v>#REF!</v>
      </c>
    </row>
    <row r="13" spans="2:6" ht="12.75">
      <c r="B13" t="e">
        <f>"0"&amp;LEFT(#REF!,11)</f>
        <v>#REF!</v>
      </c>
      <c r="C13" s="2" t="e">
        <f>VALUE(#REF!)</f>
        <v>#REF!</v>
      </c>
      <c r="D13" s="2" t="e">
        <f>VALUE(#REF!)</f>
        <v>#REF!</v>
      </c>
      <c r="E13" s="2" t="e">
        <f>VALUE(#REF!)</f>
        <v>#REF!</v>
      </c>
      <c r="F13" s="1" t="e">
        <f>VALUE(#REF!)</f>
        <v>#REF!</v>
      </c>
    </row>
    <row r="14" spans="2:6" ht="12.75">
      <c r="B14" t="e">
        <f>"0"&amp;LEFT(#REF!,11)</f>
        <v>#REF!</v>
      </c>
      <c r="C14" s="2" t="e">
        <f>VALUE(#REF!)</f>
        <v>#REF!</v>
      </c>
      <c r="D14" s="2" t="e">
        <f>VALUE(#REF!)</f>
        <v>#REF!</v>
      </c>
      <c r="E14" s="2" t="e">
        <f>VALUE(#REF!)</f>
        <v>#REF!</v>
      </c>
      <c r="F14" s="1" t="e">
        <f>VALUE(#REF!)</f>
        <v>#REF!</v>
      </c>
    </row>
    <row r="15" spans="2:6" ht="12.75">
      <c r="B15" t="e">
        <f>"0"&amp;LEFT(#REF!,11)</f>
        <v>#REF!</v>
      </c>
      <c r="C15" s="2" t="e">
        <f>VALUE(#REF!)</f>
        <v>#REF!</v>
      </c>
      <c r="D15" s="2" t="e">
        <f>VALUE(#REF!)</f>
        <v>#REF!</v>
      </c>
      <c r="E15" s="2" t="e">
        <f>VALUE(#REF!)</f>
        <v>#REF!</v>
      </c>
      <c r="F15" s="1" t="e">
        <f>VALUE(#REF!)</f>
        <v>#REF!</v>
      </c>
    </row>
    <row r="16" spans="2:6" ht="12.75">
      <c r="B16" t="e">
        <f>"0"&amp;LEFT(#REF!,11)</f>
        <v>#REF!</v>
      </c>
      <c r="C16" s="2" t="e">
        <f>VALUE(#REF!)</f>
        <v>#REF!</v>
      </c>
      <c r="D16" s="2" t="e">
        <f>VALUE(#REF!)</f>
        <v>#REF!</v>
      </c>
      <c r="E16" s="2" t="e">
        <f>VALUE(#REF!)</f>
        <v>#REF!</v>
      </c>
      <c r="F16" s="1" t="e">
        <f>VALUE(#REF!)</f>
        <v>#REF!</v>
      </c>
    </row>
    <row r="17" spans="2:6" ht="12.75">
      <c r="B17" t="e">
        <f>"0"&amp;LEFT(#REF!,11)</f>
        <v>#REF!</v>
      </c>
      <c r="C17" s="2" t="e">
        <f>VALUE(#REF!)</f>
        <v>#REF!</v>
      </c>
      <c r="D17" s="2" t="e">
        <f>VALUE(#REF!)</f>
        <v>#REF!</v>
      </c>
      <c r="E17" s="2" t="e">
        <f>VALUE(#REF!)</f>
        <v>#REF!</v>
      </c>
      <c r="F17" s="1" t="e">
        <f>VALUE(#REF!)</f>
        <v>#REF!</v>
      </c>
    </row>
    <row r="18" spans="2:6" ht="12.75">
      <c r="B18" t="e">
        <f>"0"&amp;LEFT(#REF!,11)</f>
        <v>#REF!</v>
      </c>
      <c r="C18" s="2" t="e">
        <f>VALUE(#REF!)</f>
        <v>#REF!</v>
      </c>
      <c r="D18" s="2" t="e">
        <f>VALUE(#REF!)</f>
        <v>#REF!</v>
      </c>
      <c r="E18" s="2" t="e">
        <f>VALUE(#REF!)</f>
        <v>#REF!</v>
      </c>
      <c r="F18" s="1" t="e">
        <f>VALUE(#REF!)</f>
        <v>#REF!</v>
      </c>
    </row>
    <row r="19" spans="2:6" ht="12.75">
      <c r="B19" t="e">
        <f>"0"&amp;LEFT(#REF!,11)</f>
        <v>#REF!</v>
      </c>
      <c r="C19" s="2" t="e">
        <f>VALUE(#REF!)</f>
        <v>#REF!</v>
      </c>
      <c r="D19" s="2" t="e">
        <f>VALUE(#REF!)</f>
        <v>#REF!</v>
      </c>
      <c r="E19" s="2" t="e">
        <f>VALUE(#REF!)</f>
        <v>#REF!</v>
      </c>
      <c r="F19" s="1" t="e">
        <f>VALUE(#REF!)</f>
        <v>#REF!</v>
      </c>
    </row>
    <row r="20" spans="2:6" ht="12.75">
      <c r="B20" t="e">
        <f>"0"&amp;LEFT(#REF!,11)</f>
        <v>#REF!</v>
      </c>
      <c r="C20" s="2" t="e">
        <f>VALUE(#REF!)</f>
        <v>#REF!</v>
      </c>
      <c r="D20" s="2" t="e">
        <f>VALUE(#REF!)</f>
        <v>#REF!</v>
      </c>
      <c r="E20" s="2" t="e">
        <f>VALUE(#REF!)</f>
        <v>#REF!</v>
      </c>
      <c r="F20" s="1" t="e">
        <f>VALUE(#REF!)</f>
        <v>#REF!</v>
      </c>
    </row>
    <row r="21" spans="2:6" ht="12.75">
      <c r="B21" t="e">
        <f>"0"&amp;LEFT(#REF!,11)</f>
        <v>#REF!</v>
      </c>
      <c r="C21" s="2" t="e">
        <f>VALUE(#REF!)</f>
        <v>#REF!</v>
      </c>
      <c r="D21" s="2" t="e">
        <f>VALUE(#REF!)</f>
        <v>#REF!</v>
      </c>
      <c r="E21" s="2" t="e">
        <f>VALUE(#REF!)</f>
        <v>#REF!</v>
      </c>
      <c r="F21" s="1" t="e">
        <f>VALUE(#REF!)</f>
        <v>#REF!</v>
      </c>
    </row>
    <row r="22" spans="2:6" ht="12.75">
      <c r="B22" t="e">
        <f>"0"&amp;LEFT(#REF!,11)</f>
        <v>#REF!</v>
      </c>
      <c r="C22" s="2" t="e">
        <f>VALUE(#REF!)</f>
        <v>#REF!</v>
      </c>
      <c r="D22" s="2" t="e">
        <f>VALUE(#REF!)</f>
        <v>#REF!</v>
      </c>
      <c r="E22" s="2" t="e">
        <f>VALUE(#REF!)</f>
        <v>#REF!</v>
      </c>
      <c r="F22" s="1" t="e">
        <f>VALUE(#REF!)</f>
        <v>#REF!</v>
      </c>
    </row>
    <row r="23" spans="2:6" ht="12.75">
      <c r="B23" t="e">
        <f>"0"&amp;LEFT(#REF!,11)</f>
        <v>#REF!</v>
      </c>
      <c r="C23" s="2" t="e">
        <f>VALUE(#REF!)</f>
        <v>#REF!</v>
      </c>
      <c r="D23" s="2" t="e">
        <f>VALUE(#REF!)</f>
        <v>#REF!</v>
      </c>
      <c r="E23" s="2" t="e">
        <f>VALUE(#REF!)</f>
        <v>#REF!</v>
      </c>
      <c r="F23" s="1" t="e">
        <f>VALUE(#REF!)</f>
        <v>#REF!</v>
      </c>
    </row>
    <row r="24" spans="2:6" ht="12.75">
      <c r="B24" t="e">
        <f>"0"&amp;LEFT(#REF!,11)</f>
        <v>#REF!</v>
      </c>
      <c r="C24" s="2" t="e">
        <f>VALUE(#REF!)</f>
        <v>#REF!</v>
      </c>
      <c r="D24" s="2" t="e">
        <f>VALUE(#REF!)</f>
        <v>#REF!</v>
      </c>
      <c r="E24" s="2" t="e">
        <f>VALUE(#REF!)</f>
        <v>#REF!</v>
      </c>
      <c r="F24" s="1" t="e">
        <f>VALUE(#REF!)</f>
        <v>#REF!</v>
      </c>
    </row>
    <row r="25" spans="2:6" ht="12.75">
      <c r="B25" t="e">
        <f>"0"&amp;LEFT(#REF!,11)</f>
        <v>#REF!</v>
      </c>
      <c r="C25" s="2" t="e">
        <f>VALUE(#REF!)</f>
        <v>#REF!</v>
      </c>
      <c r="D25" s="2" t="e">
        <f>VALUE(#REF!)</f>
        <v>#REF!</v>
      </c>
      <c r="E25" s="2" t="e">
        <f>VALUE(#REF!)</f>
        <v>#REF!</v>
      </c>
      <c r="F25" s="1" t="e">
        <f>VALUE(#REF!)</f>
        <v>#REF!</v>
      </c>
    </row>
    <row r="26" spans="2:6" ht="12.75">
      <c r="B26" t="e">
        <f>"0"&amp;LEFT(#REF!,11)</f>
        <v>#REF!</v>
      </c>
      <c r="C26" s="2" t="e">
        <f>VALUE(#REF!)</f>
        <v>#REF!</v>
      </c>
      <c r="D26" s="2" t="e">
        <f>VALUE(#REF!)</f>
        <v>#REF!</v>
      </c>
      <c r="E26" s="2" t="e">
        <f>VALUE(#REF!)</f>
        <v>#REF!</v>
      </c>
      <c r="F26" s="1" t="e">
        <f>VALUE(#REF!)</f>
        <v>#REF!</v>
      </c>
    </row>
    <row r="27" spans="2:6" ht="12.75">
      <c r="B27" t="e">
        <f>"0"&amp;LEFT(#REF!,11)</f>
        <v>#REF!</v>
      </c>
      <c r="C27" s="2" t="e">
        <f>VALUE(#REF!)</f>
        <v>#REF!</v>
      </c>
      <c r="D27" s="2" t="e">
        <f>VALUE(#REF!)</f>
        <v>#REF!</v>
      </c>
      <c r="E27" s="2" t="e">
        <f>VALUE(#REF!)</f>
        <v>#REF!</v>
      </c>
      <c r="F27" s="1" t="e">
        <f>VALUE(#REF!)</f>
        <v>#REF!</v>
      </c>
    </row>
    <row r="28" spans="2:6" ht="12.75">
      <c r="B28" t="e">
        <f>"0"&amp;LEFT(#REF!,11)</f>
        <v>#REF!</v>
      </c>
      <c r="C28" s="2" t="e">
        <f>VALUE(#REF!)</f>
        <v>#REF!</v>
      </c>
      <c r="D28" s="2" t="e">
        <f>VALUE(#REF!)</f>
        <v>#REF!</v>
      </c>
      <c r="E28" s="2" t="e">
        <f>VALUE(#REF!)</f>
        <v>#REF!</v>
      </c>
      <c r="F28" s="1" t="e">
        <f>VALUE(#REF!)</f>
        <v>#REF!</v>
      </c>
    </row>
    <row r="29" spans="2:6" ht="12.75">
      <c r="B29" t="e">
        <f>"0"&amp;LEFT(#REF!,11)</f>
        <v>#REF!</v>
      </c>
      <c r="C29" s="2" t="e">
        <f>VALUE(#REF!)</f>
        <v>#REF!</v>
      </c>
      <c r="D29" s="2" t="e">
        <f>VALUE(#REF!)</f>
        <v>#REF!</v>
      </c>
      <c r="E29" s="2" t="e">
        <f>VALUE(#REF!)</f>
        <v>#REF!</v>
      </c>
      <c r="F29" s="1" t="e">
        <f>VALUE(#REF!)</f>
        <v>#REF!</v>
      </c>
    </row>
    <row r="30" spans="2:6" ht="12.75">
      <c r="B30" t="e">
        <f>"0"&amp;LEFT(#REF!,11)</f>
        <v>#REF!</v>
      </c>
      <c r="C30" s="2" t="e">
        <f>VALUE(#REF!)</f>
        <v>#REF!</v>
      </c>
      <c r="D30" s="2" t="e">
        <f>VALUE(#REF!)</f>
        <v>#REF!</v>
      </c>
      <c r="E30" s="2" t="e">
        <f>VALUE(#REF!)</f>
        <v>#REF!</v>
      </c>
      <c r="F30" s="1" t="e">
        <f>VALUE(#REF!)</f>
        <v>#REF!</v>
      </c>
    </row>
    <row r="31" spans="2:6" ht="12.75">
      <c r="B31" t="e">
        <f>"0"&amp;LEFT(#REF!,11)</f>
        <v>#REF!</v>
      </c>
      <c r="C31" s="2" t="e">
        <f>VALUE(#REF!)</f>
        <v>#REF!</v>
      </c>
      <c r="D31" s="2" t="e">
        <f>VALUE(#REF!)</f>
        <v>#REF!</v>
      </c>
      <c r="E31" s="2" t="e">
        <f>VALUE(#REF!)</f>
        <v>#REF!</v>
      </c>
      <c r="F31" s="1" t="e">
        <f>VALUE(#REF!)</f>
        <v>#REF!</v>
      </c>
    </row>
    <row r="32" spans="2:6" ht="12.75">
      <c r="B32" t="e">
        <f>"0"&amp;LEFT(#REF!,11)</f>
        <v>#REF!</v>
      </c>
      <c r="C32" s="2" t="e">
        <f>VALUE(#REF!)</f>
        <v>#REF!</v>
      </c>
      <c r="D32" s="2" t="e">
        <f>VALUE(#REF!)</f>
        <v>#REF!</v>
      </c>
      <c r="E32" s="2" t="e">
        <f>VALUE(#REF!)</f>
        <v>#REF!</v>
      </c>
      <c r="F32" s="1" t="e">
        <f>VALUE(#REF!)</f>
        <v>#REF!</v>
      </c>
    </row>
    <row r="33" spans="2:6" ht="12.75">
      <c r="B33" t="e">
        <f>"0"&amp;LEFT(#REF!,11)</f>
        <v>#REF!</v>
      </c>
      <c r="C33" s="2" t="e">
        <f>VALUE(#REF!)</f>
        <v>#REF!</v>
      </c>
      <c r="D33" s="2" t="e">
        <f>VALUE(#REF!)</f>
        <v>#REF!</v>
      </c>
      <c r="E33" s="2" t="e">
        <f>VALUE(#REF!)</f>
        <v>#REF!</v>
      </c>
      <c r="F33" s="1" t="e">
        <f>VALUE(#REF!)</f>
        <v>#REF!</v>
      </c>
    </row>
    <row r="34" spans="2:6" ht="12.75">
      <c r="B34" t="e">
        <f>"0"&amp;LEFT(#REF!,11)</f>
        <v>#REF!</v>
      </c>
      <c r="C34" s="2" t="e">
        <f>VALUE(#REF!)</f>
        <v>#REF!</v>
      </c>
      <c r="D34" s="2" t="e">
        <f>VALUE(#REF!)</f>
        <v>#REF!</v>
      </c>
      <c r="E34" s="2" t="e">
        <f>VALUE(#REF!)</f>
        <v>#REF!</v>
      </c>
      <c r="F34" s="1" t="e">
        <f>VALUE(#REF!)</f>
        <v>#REF!</v>
      </c>
    </row>
    <row r="35" spans="2:6" ht="12.75">
      <c r="B35" t="e">
        <f>"0"&amp;LEFT(#REF!,11)</f>
        <v>#REF!</v>
      </c>
      <c r="C35" s="2" t="e">
        <f>VALUE(#REF!)</f>
        <v>#REF!</v>
      </c>
      <c r="D35" s="2" t="e">
        <f>VALUE(#REF!)</f>
        <v>#REF!</v>
      </c>
      <c r="E35" s="2" t="e">
        <f>VALUE(#REF!)</f>
        <v>#REF!</v>
      </c>
      <c r="F35" s="1" t="e">
        <f>VALUE(#REF!)</f>
        <v>#REF!</v>
      </c>
    </row>
    <row r="36" spans="2:6" ht="12.75">
      <c r="B36" t="e">
        <f>"0"&amp;LEFT(#REF!,11)</f>
        <v>#REF!</v>
      </c>
      <c r="C36" s="2" t="e">
        <f>VALUE(#REF!)</f>
        <v>#REF!</v>
      </c>
      <c r="D36" s="2" t="e">
        <f>VALUE(#REF!)</f>
        <v>#REF!</v>
      </c>
      <c r="E36" s="2" t="e">
        <f>VALUE(#REF!)</f>
        <v>#REF!</v>
      </c>
      <c r="F36" s="1" t="e">
        <f>VALUE(#REF!)</f>
        <v>#REF!</v>
      </c>
    </row>
    <row r="37" spans="2:6" ht="12.75">
      <c r="B37" t="e">
        <f>"0"&amp;LEFT(#REF!,11)</f>
        <v>#REF!</v>
      </c>
      <c r="C37" s="2" t="e">
        <f>VALUE(#REF!)</f>
        <v>#REF!</v>
      </c>
      <c r="D37" s="2" t="e">
        <f>VALUE(#REF!)</f>
        <v>#REF!</v>
      </c>
      <c r="E37" s="2" t="e">
        <f>VALUE(#REF!)</f>
        <v>#REF!</v>
      </c>
      <c r="F37" s="1" t="e">
        <f>VALUE(#REF!)</f>
        <v>#REF!</v>
      </c>
    </row>
    <row r="38" spans="2:6" ht="12.75">
      <c r="B38" t="e">
        <f>"0"&amp;LEFT(#REF!,11)</f>
        <v>#REF!</v>
      </c>
      <c r="C38" s="2" t="e">
        <f>VALUE(#REF!)</f>
        <v>#REF!</v>
      </c>
      <c r="D38" s="2" t="e">
        <f>VALUE(#REF!)</f>
        <v>#REF!</v>
      </c>
      <c r="E38" s="2" t="e">
        <f>VALUE(#REF!)</f>
        <v>#REF!</v>
      </c>
      <c r="F38" s="1" t="e">
        <f>VALUE(#REF!)</f>
        <v>#REF!</v>
      </c>
    </row>
    <row r="39" spans="2:6" ht="12.75">
      <c r="B39" t="e">
        <f>"0"&amp;LEFT(#REF!,11)</f>
        <v>#REF!</v>
      </c>
      <c r="C39" s="2" t="e">
        <f>VALUE(#REF!)</f>
        <v>#REF!</v>
      </c>
      <c r="D39" s="2" t="e">
        <f>VALUE(#REF!)</f>
        <v>#REF!</v>
      </c>
      <c r="E39" s="2" t="e">
        <f>VALUE(#REF!)</f>
        <v>#REF!</v>
      </c>
      <c r="F39" s="1" t="e">
        <f>VALUE(#REF!)</f>
        <v>#REF!</v>
      </c>
    </row>
    <row r="40" spans="2:6" ht="12.75">
      <c r="B40" t="e">
        <f>"0"&amp;LEFT(#REF!,11)</f>
        <v>#REF!</v>
      </c>
      <c r="C40" s="2" t="e">
        <f>VALUE(#REF!)</f>
        <v>#REF!</v>
      </c>
      <c r="D40" s="2" t="e">
        <f>VALUE(#REF!)</f>
        <v>#REF!</v>
      </c>
      <c r="E40" s="2" t="e">
        <f>VALUE(#REF!)</f>
        <v>#REF!</v>
      </c>
      <c r="F40" s="1" t="e">
        <f>VALUE(#REF!)</f>
        <v>#REF!</v>
      </c>
    </row>
    <row r="41" spans="2:6" ht="12.75">
      <c r="B41" t="e">
        <f>"0"&amp;LEFT(#REF!,11)</f>
        <v>#REF!</v>
      </c>
      <c r="C41" s="2" t="e">
        <f>VALUE(#REF!)</f>
        <v>#REF!</v>
      </c>
      <c r="D41" s="2" t="e">
        <f>VALUE(#REF!)</f>
        <v>#REF!</v>
      </c>
      <c r="E41" s="2" t="e">
        <f>VALUE(#REF!)</f>
        <v>#REF!</v>
      </c>
      <c r="F41" s="1" t="e">
        <f>VALUE(#REF!)</f>
        <v>#REF!</v>
      </c>
    </row>
    <row r="42" spans="2:6" ht="12.75">
      <c r="B42" t="e">
        <f>"0"&amp;LEFT(#REF!,11)</f>
        <v>#REF!</v>
      </c>
      <c r="C42" s="2" t="e">
        <f>VALUE(#REF!)</f>
        <v>#REF!</v>
      </c>
      <c r="D42" s="2" t="e">
        <f>VALUE(#REF!)</f>
        <v>#REF!</v>
      </c>
      <c r="E42" s="2" t="e">
        <f>VALUE(#REF!)</f>
        <v>#REF!</v>
      </c>
      <c r="F42" s="1" t="e">
        <f>VALUE(#REF!)</f>
        <v>#REF!</v>
      </c>
    </row>
    <row r="43" spans="2:6" ht="12.75">
      <c r="B43" t="e">
        <f>"0"&amp;LEFT(#REF!,11)</f>
        <v>#REF!</v>
      </c>
      <c r="C43" s="2" t="e">
        <f>VALUE(#REF!)</f>
        <v>#REF!</v>
      </c>
      <c r="D43" s="2" t="e">
        <f>VALUE(#REF!)</f>
        <v>#REF!</v>
      </c>
      <c r="E43" s="2" t="e">
        <f>VALUE(#REF!)</f>
        <v>#REF!</v>
      </c>
      <c r="F43" s="1" t="e">
        <f>VALUE(#REF!)</f>
        <v>#REF!</v>
      </c>
    </row>
    <row r="44" spans="2:6" ht="12.75">
      <c r="B44" t="e">
        <f>"0"&amp;LEFT(#REF!,11)</f>
        <v>#REF!</v>
      </c>
      <c r="C44" s="2" t="e">
        <f>VALUE(#REF!)</f>
        <v>#REF!</v>
      </c>
      <c r="D44" s="2" t="e">
        <f>VALUE(#REF!)</f>
        <v>#REF!</v>
      </c>
      <c r="E44" s="2" t="e">
        <f>VALUE(#REF!)</f>
        <v>#REF!</v>
      </c>
      <c r="F44" s="1" t="e">
        <f>VALUE(#REF!)</f>
        <v>#REF!</v>
      </c>
    </row>
    <row r="45" spans="2:6" ht="12.75">
      <c r="B45" t="e">
        <f>"0"&amp;LEFT(#REF!,11)</f>
        <v>#REF!</v>
      </c>
      <c r="C45" s="2" t="e">
        <f>VALUE(#REF!)</f>
        <v>#REF!</v>
      </c>
      <c r="D45" s="2" t="e">
        <f>VALUE(#REF!)</f>
        <v>#REF!</v>
      </c>
      <c r="E45" s="2" t="e">
        <f>VALUE(#REF!)</f>
        <v>#REF!</v>
      </c>
      <c r="F45" s="1" t="e">
        <f>VALUE(#REF!)</f>
        <v>#REF!</v>
      </c>
    </row>
    <row r="46" spans="2:6" ht="12.75">
      <c r="B46" t="e">
        <f>"0"&amp;LEFT(#REF!,11)</f>
        <v>#REF!</v>
      </c>
      <c r="C46" s="2" t="e">
        <f>VALUE(#REF!)</f>
        <v>#REF!</v>
      </c>
      <c r="D46" s="2" t="e">
        <f>VALUE(#REF!)</f>
        <v>#REF!</v>
      </c>
      <c r="E46" s="2" t="e">
        <f>VALUE(#REF!)</f>
        <v>#REF!</v>
      </c>
      <c r="F46" s="1" t="e">
        <f>VALUE(#REF!)</f>
        <v>#REF!</v>
      </c>
    </row>
    <row r="47" spans="2:6" ht="12.75">
      <c r="B47" t="e">
        <f>"0"&amp;LEFT(#REF!,11)</f>
        <v>#REF!</v>
      </c>
      <c r="C47" s="2" t="e">
        <f>VALUE(#REF!)</f>
        <v>#REF!</v>
      </c>
      <c r="D47" s="2" t="e">
        <f>VALUE(#REF!)</f>
        <v>#REF!</v>
      </c>
      <c r="E47" s="2" t="e">
        <f>VALUE(#REF!)</f>
        <v>#REF!</v>
      </c>
      <c r="F47" s="1" t="e">
        <f>VALUE(#REF!)</f>
        <v>#REF!</v>
      </c>
    </row>
    <row r="48" spans="2:6" ht="12.75">
      <c r="B48" t="e">
        <f>"0"&amp;LEFT(#REF!,11)</f>
        <v>#REF!</v>
      </c>
      <c r="C48" s="2" t="e">
        <f>VALUE(#REF!)</f>
        <v>#REF!</v>
      </c>
      <c r="D48" s="2" t="e">
        <f>VALUE(#REF!)</f>
        <v>#REF!</v>
      </c>
      <c r="E48" s="2" t="e">
        <f>VALUE(#REF!)</f>
        <v>#REF!</v>
      </c>
      <c r="F48" s="1" t="e">
        <f>VALUE(#REF!)</f>
        <v>#REF!</v>
      </c>
    </row>
    <row r="49" spans="2:6" ht="12.75">
      <c r="B49" t="e">
        <f>"0"&amp;LEFT(#REF!,11)</f>
        <v>#REF!</v>
      </c>
      <c r="C49" s="2" t="e">
        <f>VALUE(#REF!)</f>
        <v>#REF!</v>
      </c>
      <c r="D49" s="2" t="e">
        <f>VALUE(#REF!)</f>
        <v>#REF!</v>
      </c>
      <c r="E49" s="2" t="e">
        <f>VALUE(#REF!)</f>
        <v>#REF!</v>
      </c>
      <c r="F49" s="1" t="e">
        <f>VALUE(#REF!)</f>
        <v>#REF!</v>
      </c>
    </row>
    <row r="50" spans="2:6" ht="12.75">
      <c r="B50" t="e">
        <f>"0"&amp;LEFT(#REF!,11)</f>
        <v>#REF!</v>
      </c>
      <c r="C50" s="2" t="e">
        <f>VALUE(#REF!)</f>
        <v>#REF!</v>
      </c>
      <c r="D50" s="2" t="e">
        <f>VALUE(#REF!)</f>
        <v>#REF!</v>
      </c>
      <c r="E50" s="2" t="e">
        <f>VALUE(#REF!)</f>
        <v>#REF!</v>
      </c>
      <c r="F50" s="1" t="e">
        <f>VALUE(#REF!)</f>
        <v>#REF!</v>
      </c>
    </row>
    <row r="51" spans="2:6" ht="12.75">
      <c r="B51" t="e">
        <f>"0"&amp;LEFT(#REF!,11)</f>
        <v>#REF!</v>
      </c>
      <c r="C51" s="2" t="e">
        <f>VALUE(#REF!)</f>
        <v>#REF!</v>
      </c>
      <c r="D51" s="2" t="e">
        <f>VALUE(#REF!)</f>
        <v>#REF!</v>
      </c>
      <c r="E51" s="2" t="e">
        <f>VALUE(#REF!)</f>
        <v>#REF!</v>
      </c>
      <c r="F51" s="1" t="e">
        <f>VALUE(#REF!)</f>
        <v>#REF!</v>
      </c>
    </row>
    <row r="52" spans="2:6" ht="12.75">
      <c r="B52" t="e">
        <f>"0"&amp;LEFT(#REF!,11)</f>
        <v>#REF!</v>
      </c>
      <c r="C52" s="2" t="e">
        <f>VALUE(#REF!)</f>
        <v>#REF!</v>
      </c>
      <c r="D52" s="2" t="e">
        <f>VALUE(#REF!)</f>
        <v>#REF!</v>
      </c>
      <c r="E52" s="2" t="e">
        <f>VALUE(#REF!)</f>
        <v>#REF!</v>
      </c>
      <c r="F52" s="1" t="e">
        <f>VALUE(#REF!)</f>
        <v>#REF!</v>
      </c>
    </row>
    <row r="53" spans="2:6" ht="12.75">
      <c r="B53" t="e">
        <f>"0"&amp;LEFT(#REF!,11)</f>
        <v>#REF!</v>
      </c>
      <c r="C53" s="2" t="e">
        <f>VALUE(#REF!)</f>
        <v>#REF!</v>
      </c>
      <c r="D53" s="2" t="e">
        <f>VALUE(#REF!)</f>
        <v>#REF!</v>
      </c>
      <c r="E53" s="2" t="e">
        <f>VALUE(#REF!)</f>
        <v>#REF!</v>
      </c>
      <c r="F53" s="1" t="e">
        <f>VALUE(#REF!)</f>
        <v>#REF!</v>
      </c>
    </row>
    <row r="54" spans="2:6" ht="12.75">
      <c r="B54" t="e">
        <f>"0"&amp;LEFT(#REF!,11)</f>
        <v>#REF!</v>
      </c>
      <c r="C54" s="2" t="e">
        <f>VALUE(#REF!)</f>
        <v>#REF!</v>
      </c>
      <c r="D54" s="2" t="e">
        <f>VALUE(#REF!)</f>
        <v>#REF!</v>
      </c>
      <c r="E54" s="2" t="e">
        <f>VALUE(#REF!)</f>
        <v>#REF!</v>
      </c>
      <c r="F54" s="1" t="e">
        <f>VALUE(#REF!)</f>
        <v>#REF!</v>
      </c>
    </row>
    <row r="55" spans="2:6" ht="12.75">
      <c r="B55" t="e">
        <f>"0"&amp;LEFT(#REF!,11)</f>
        <v>#REF!</v>
      </c>
      <c r="C55" s="2" t="e">
        <f>VALUE(#REF!)</f>
        <v>#REF!</v>
      </c>
      <c r="D55" s="2" t="e">
        <f>VALUE(#REF!)</f>
        <v>#REF!</v>
      </c>
      <c r="E55" s="2" t="e">
        <f>VALUE(#REF!)</f>
        <v>#REF!</v>
      </c>
      <c r="F55" s="1" t="e">
        <f>VALUE(#REF!)</f>
        <v>#REF!</v>
      </c>
    </row>
    <row r="56" spans="2:6" ht="12.75">
      <c r="B56" t="e">
        <f>"0"&amp;LEFT(#REF!,11)</f>
        <v>#REF!</v>
      </c>
      <c r="C56" s="2" t="e">
        <f>VALUE(#REF!)</f>
        <v>#REF!</v>
      </c>
      <c r="D56" s="2" t="e">
        <f>VALUE(#REF!)</f>
        <v>#REF!</v>
      </c>
      <c r="E56" s="2" t="e">
        <f>VALUE(#REF!)</f>
        <v>#REF!</v>
      </c>
      <c r="F56" s="1" t="e">
        <f>VALUE(#REF!)</f>
        <v>#REF!</v>
      </c>
    </row>
    <row r="57" spans="2:6" ht="12.75">
      <c r="B57" t="e">
        <f>"0"&amp;LEFT(#REF!,11)</f>
        <v>#REF!</v>
      </c>
      <c r="C57" s="2" t="e">
        <f>VALUE(#REF!)</f>
        <v>#REF!</v>
      </c>
      <c r="D57" s="2" t="e">
        <f>VALUE(#REF!)</f>
        <v>#REF!</v>
      </c>
      <c r="E57" s="2" t="e">
        <f>VALUE(#REF!)</f>
        <v>#REF!</v>
      </c>
      <c r="F57" s="1" t="e">
        <f>VALUE(#REF!)</f>
        <v>#REF!</v>
      </c>
    </row>
    <row r="58" spans="2:6" ht="12.75">
      <c r="B58" t="e">
        <f>"0"&amp;LEFT(#REF!,11)</f>
        <v>#REF!</v>
      </c>
      <c r="C58" s="2" t="e">
        <f>VALUE(#REF!)</f>
        <v>#REF!</v>
      </c>
      <c r="D58" s="2" t="e">
        <f>VALUE(#REF!)</f>
        <v>#REF!</v>
      </c>
      <c r="E58" s="2" t="e">
        <f>VALUE(#REF!)</f>
        <v>#REF!</v>
      </c>
      <c r="F58" s="1" t="e">
        <f>VALUE(#REF!)</f>
        <v>#REF!</v>
      </c>
    </row>
    <row r="59" spans="2:6" ht="12.75">
      <c r="B59" t="e">
        <f>"0"&amp;LEFT(#REF!,11)</f>
        <v>#REF!</v>
      </c>
      <c r="C59" s="2" t="e">
        <f>VALUE(#REF!)</f>
        <v>#REF!</v>
      </c>
      <c r="D59" s="2" t="e">
        <f>VALUE(#REF!)</f>
        <v>#REF!</v>
      </c>
      <c r="E59" s="2" t="e">
        <f>VALUE(#REF!)</f>
        <v>#REF!</v>
      </c>
      <c r="F59" s="1" t="e">
        <f>VALUE(#REF!)</f>
        <v>#REF!</v>
      </c>
    </row>
    <row r="60" spans="2:6" ht="12.75">
      <c r="B60" t="e">
        <f>"0"&amp;LEFT(#REF!,11)</f>
        <v>#REF!</v>
      </c>
      <c r="C60" s="2" t="e">
        <f>VALUE(#REF!)</f>
        <v>#REF!</v>
      </c>
      <c r="D60" s="2" t="e">
        <f>VALUE(#REF!)</f>
        <v>#REF!</v>
      </c>
      <c r="E60" s="2" t="e">
        <f>VALUE(#REF!)</f>
        <v>#REF!</v>
      </c>
      <c r="F60" s="1" t="e">
        <f>VALUE(#REF!)</f>
        <v>#REF!</v>
      </c>
    </row>
    <row r="61" spans="2:6" ht="12.75">
      <c r="B61" t="e">
        <f>"0"&amp;LEFT(#REF!,11)</f>
        <v>#REF!</v>
      </c>
      <c r="C61" s="2" t="e">
        <f>VALUE(#REF!)</f>
        <v>#REF!</v>
      </c>
      <c r="D61" s="2" t="e">
        <f>VALUE(#REF!)</f>
        <v>#REF!</v>
      </c>
      <c r="E61" s="2" t="e">
        <f>VALUE(#REF!)</f>
        <v>#REF!</v>
      </c>
      <c r="F61" s="1" t="e">
        <f>VALUE(#REF!)</f>
        <v>#REF!</v>
      </c>
    </row>
    <row r="62" spans="2:6" ht="12.75">
      <c r="B62" t="e">
        <f>"0"&amp;LEFT(#REF!,11)</f>
        <v>#REF!</v>
      </c>
      <c r="C62" s="2" t="e">
        <f>VALUE(#REF!)</f>
        <v>#REF!</v>
      </c>
      <c r="D62" s="2" t="e">
        <f>VALUE(#REF!)</f>
        <v>#REF!</v>
      </c>
      <c r="E62" s="2" t="e">
        <f>VALUE(#REF!)</f>
        <v>#REF!</v>
      </c>
      <c r="F62" s="1" t="e">
        <f>VALUE(#REF!)</f>
        <v>#REF!</v>
      </c>
    </row>
    <row r="63" spans="2:6" ht="12.75">
      <c r="B63" t="e">
        <f>"0"&amp;LEFT(#REF!,11)</f>
        <v>#REF!</v>
      </c>
      <c r="C63" s="2" t="e">
        <f>VALUE(#REF!)</f>
        <v>#REF!</v>
      </c>
      <c r="D63" s="2" t="e">
        <f>VALUE(#REF!)</f>
        <v>#REF!</v>
      </c>
      <c r="E63" s="2" t="e">
        <f>VALUE(#REF!)</f>
        <v>#REF!</v>
      </c>
      <c r="F63" s="1" t="e">
        <f>VALUE(#REF!)</f>
        <v>#REF!</v>
      </c>
    </row>
    <row r="64" spans="2:6" ht="12.75">
      <c r="B64" t="e">
        <f>"0"&amp;LEFT(#REF!,11)</f>
        <v>#REF!</v>
      </c>
      <c r="C64" s="2" t="e">
        <f>VALUE(#REF!)</f>
        <v>#REF!</v>
      </c>
      <c r="D64" s="2" t="e">
        <f>VALUE(#REF!)</f>
        <v>#REF!</v>
      </c>
      <c r="E64" s="2" t="e">
        <f>VALUE(#REF!)</f>
        <v>#REF!</v>
      </c>
      <c r="F64" s="1" t="e">
        <f>VALUE(#REF!)</f>
        <v>#REF!</v>
      </c>
    </row>
    <row r="65" spans="2:6" ht="12.75">
      <c r="B65" t="e">
        <f>"0"&amp;LEFT(#REF!,11)</f>
        <v>#REF!</v>
      </c>
      <c r="C65" s="2" t="e">
        <f>VALUE(#REF!)</f>
        <v>#REF!</v>
      </c>
      <c r="D65" s="2" t="e">
        <f>VALUE(#REF!)</f>
        <v>#REF!</v>
      </c>
      <c r="E65" s="2" t="e">
        <f>VALUE(#REF!)</f>
        <v>#REF!</v>
      </c>
      <c r="F65" s="1" t="e">
        <f>VALUE(#REF!)</f>
        <v>#REF!</v>
      </c>
    </row>
    <row r="66" spans="2:6" ht="12.75">
      <c r="B66" t="e">
        <f>"0"&amp;LEFT(#REF!,11)</f>
        <v>#REF!</v>
      </c>
      <c r="C66" s="2" t="e">
        <f>VALUE(#REF!)</f>
        <v>#REF!</v>
      </c>
      <c r="D66" s="2" t="e">
        <f>VALUE(#REF!)</f>
        <v>#REF!</v>
      </c>
      <c r="E66" s="2" t="e">
        <f>VALUE(#REF!)</f>
        <v>#REF!</v>
      </c>
      <c r="F66" s="1" t="e">
        <f>VALUE(#REF!)</f>
        <v>#REF!</v>
      </c>
    </row>
    <row r="67" spans="2:6" ht="12.75">
      <c r="B67" t="e">
        <f>"0"&amp;LEFT(#REF!,11)</f>
        <v>#REF!</v>
      </c>
      <c r="C67" s="2" t="e">
        <f>VALUE(#REF!)</f>
        <v>#REF!</v>
      </c>
      <c r="D67" s="2" t="e">
        <f>VALUE(#REF!)</f>
        <v>#REF!</v>
      </c>
      <c r="E67" s="2" t="e">
        <f>VALUE(#REF!)</f>
        <v>#REF!</v>
      </c>
      <c r="F67" s="1" t="e">
        <f>VALUE(#REF!)</f>
        <v>#REF!</v>
      </c>
    </row>
    <row r="68" spans="2:6" ht="12.75">
      <c r="B68" t="e">
        <f>"0"&amp;LEFT(#REF!,11)</f>
        <v>#REF!</v>
      </c>
      <c r="C68" s="2" t="e">
        <f>VALUE(#REF!)</f>
        <v>#REF!</v>
      </c>
      <c r="D68" s="2" t="e">
        <f>VALUE(#REF!)</f>
        <v>#REF!</v>
      </c>
      <c r="E68" s="2" t="e">
        <f>VALUE(#REF!)</f>
        <v>#REF!</v>
      </c>
      <c r="F68" s="1" t="e">
        <f>VALUE(#REF!)</f>
        <v>#REF!</v>
      </c>
    </row>
    <row r="69" spans="2:6" ht="12.75">
      <c r="B69" t="e">
        <f>"0"&amp;LEFT(#REF!,11)</f>
        <v>#REF!</v>
      </c>
      <c r="C69" s="2" t="e">
        <f>VALUE(#REF!)</f>
        <v>#REF!</v>
      </c>
      <c r="D69" s="2" t="e">
        <f>VALUE(#REF!)</f>
        <v>#REF!</v>
      </c>
      <c r="E69" s="2" t="e">
        <f>VALUE(#REF!)</f>
        <v>#REF!</v>
      </c>
      <c r="F69" s="1" t="e">
        <f>VALUE(#REF!)</f>
        <v>#REF!</v>
      </c>
    </row>
    <row r="70" spans="2:6" ht="12.75">
      <c r="B70" t="e">
        <f>"0"&amp;LEFT(#REF!,11)</f>
        <v>#REF!</v>
      </c>
      <c r="C70" s="2" t="e">
        <f>VALUE(#REF!)</f>
        <v>#REF!</v>
      </c>
      <c r="D70" s="2" t="e">
        <f>VALUE(#REF!)</f>
        <v>#REF!</v>
      </c>
      <c r="E70" s="2" t="e">
        <f>VALUE(#REF!)</f>
        <v>#REF!</v>
      </c>
      <c r="F70" s="1" t="e">
        <f>VALUE(#REF!)</f>
        <v>#REF!</v>
      </c>
    </row>
    <row r="71" spans="2:6" ht="12.75">
      <c r="B71" t="e">
        <f>"0"&amp;LEFT(#REF!,11)</f>
        <v>#REF!</v>
      </c>
      <c r="C71" s="2" t="e">
        <f>VALUE(#REF!)</f>
        <v>#REF!</v>
      </c>
      <c r="D71" s="2" t="e">
        <f>VALUE(#REF!)</f>
        <v>#REF!</v>
      </c>
      <c r="E71" s="2" t="e">
        <f>VALUE(#REF!)</f>
        <v>#REF!</v>
      </c>
      <c r="F71" s="1" t="e">
        <f>VALUE(#REF!)</f>
        <v>#REF!</v>
      </c>
    </row>
    <row r="72" spans="2:6" ht="12.75">
      <c r="B72" t="e">
        <f>"0"&amp;LEFT(#REF!,11)</f>
        <v>#REF!</v>
      </c>
      <c r="C72" s="2" t="e">
        <f>VALUE(#REF!)</f>
        <v>#REF!</v>
      </c>
      <c r="D72" s="2" t="e">
        <f>VALUE(#REF!)</f>
        <v>#REF!</v>
      </c>
      <c r="E72" s="2" t="e">
        <f>VALUE(#REF!)</f>
        <v>#REF!</v>
      </c>
      <c r="F72" s="1" t="e">
        <f>VALUE(#REF!)</f>
        <v>#REF!</v>
      </c>
    </row>
    <row r="73" spans="2:6" ht="12.75">
      <c r="B73" t="e">
        <f>"0"&amp;LEFT(#REF!,11)</f>
        <v>#REF!</v>
      </c>
      <c r="C73" s="2" t="e">
        <f>VALUE(#REF!)</f>
        <v>#REF!</v>
      </c>
      <c r="D73" s="2" t="e">
        <f>VALUE(#REF!)</f>
        <v>#REF!</v>
      </c>
      <c r="E73" s="2" t="e">
        <f>VALUE(#REF!)</f>
        <v>#REF!</v>
      </c>
      <c r="F73" s="1" t="e">
        <f>VALUE(#REF!)</f>
        <v>#REF!</v>
      </c>
    </row>
    <row r="74" spans="2:6" ht="12.75">
      <c r="B74" t="e">
        <f>"0"&amp;LEFT(#REF!,11)</f>
        <v>#REF!</v>
      </c>
      <c r="C74" s="2" t="e">
        <f>VALUE(#REF!)</f>
        <v>#REF!</v>
      </c>
      <c r="D74" s="2" t="e">
        <f>VALUE(#REF!)</f>
        <v>#REF!</v>
      </c>
      <c r="E74" s="2" t="e">
        <f>VALUE(#REF!)</f>
        <v>#REF!</v>
      </c>
      <c r="F74" s="1" t="e">
        <f>VALUE(#REF!)</f>
        <v>#REF!</v>
      </c>
    </row>
    <row r="75" spans="2:6" ht="12.75">
      <c r="B75" t="e">
        <f>"0"&amp;LEFT(#REF!,11)</f>
        <v>#REF!</v>
      </c>
      <c r="C75" s="2" t="e">
        <f>VALUE(#REF!)</f>
        <v>#REF!</v>
      </c>
      <c r="D75" s="2" t="e">
        <f>VALUE(#REF!)</f>
        <v>#REF!</v>
      </c>
      <c r="E75" s="2" t="e">
        <f>VALUE(#REF!)</f>
        <v>#REF!</v>
      </c>
      <c r="F75" s="1" t="e">
        <f>VALUE(#REF!)</f>
        <v>#REF!</v>
      </c>
    </row>
    <row r="76" spans="2:6" ht="12.75">
      <c r="B76" t="e">
        <f>"0"&amp;LEFT(#REF!,11)</f>
        <v>#REF!</v>
      </c>
      <c r="C76" s="2" t="e">
        <f>VALUE(#REF!)</f>
        <v>#REF!</v>
      </c>
      <c r="D76" s="2" t="e">
        <f>VALUE(#REF!)</f>
        <v>#REF!</v>
      </c>
      <c r="E76" s="2" t="e">
        <f>VALUE(#REF!)</f>
        <v>#REF!</v>
      </c>
      <c r="F76" s="1" t="e">
        <f>VALUE(#REF!)</f>
        <v>#REF!</v>
      </c>
    </row>
    <row r="77" spans="2:6" ht="12.75">
      <c r="B77" t="e">
        <f>"0"&amp;LEFT(#REF!,11)</f>
        <v>#REF!</v>
      </c>
      <c r="C77" s="2" t="e">
        <f>VALUE(#REF!)</f>
        <v>#REF!</v>
      </c>
      <c r="D77" s="2" t="e">
        <f>VALUE(#REF!)</f>
        <v>#REF!</v>
      </c>
      <c r="E77" s="2" t="e">
        <f>VALUE(#REF!)</f>
        <v>#REF!</v>
      </c>
      <c r="F77" s="1" t="e">
        <f>VALUE(#REF!)</f>
        <v>#REF!</v>
      </c>
    </row>
    <row r="78" spans="2:6" ht="12.75">
      <c r="B78" t="e">
        <f>"0"&amp;LEFT(#REF!,11)</f>
        <v>#REF!</v>
      </c>
      <c r="C78" s="2" t="e">
        <f>VALUE(#REF!)</f>
        <v>#REF!</v>
      </c>
      <c r="D78" s="2" t="e">
        <f>VALUE(#REF!)</f>
        <v>#REF!</v>
      </c>
      <c r="E78" s="2" t="e">
        <f>VALUE(#REF!)</f>
        <v>#REF!</v>
      </c>
      <c r="F78" s="1" t="e">
        <f>VALUE(#REF!)</f>
        <v>#REF!</v>
      </c>
    </row>
    <row r="79" spans="2:6" ht="12.75">
      <c r="B79" t="e">
        <f>"0"&amp;LEFT(#REF!,11)</f>
        <v>#REF!</v>
      </c>
      <c r="C79" s="2" t="e">
        <f>VALUE(#REF!)</f>
        <v>#REF!</v>
      </c>
      <c r="D79" s="2" t="e">
        <f>VALUE(#REF!)</f>
        <v>#REF!</v>
      </c>
      <c r="E79" s="2" t="e">
        <f>VALUE(#REF!)</f>
        <v>#REF!</v>
      </c>
      <c r="F79" s="1" t="e">
        <f>VALUE(#REF!)</f>
        <v>#REF!</v>
      </c>
    </row>
    <row r="80" spans="2:6" ht="12.75">
      <c r="B80" t="e">
        <f>"0"&amp;LEFT(#REF!,11)</f>
        <v>#REF!</v>
      </c>
      <c r="C80" s="2" t="e">
        <f>VALUE(#REF!)</f>
        <v>#REF!</v>
      </c>
      <c r="D80" s="2" t="e">
        <f>VALUE(#REF!)</f>
        <v>#REF!</v>
      </c>
      <c r="E80" s="2" t="e">
        <f>VALUE(#REF!)</f>
        <v>#REF!</v>
      </c>
      <c r="F80" s="1" t="e">
        <f>VALUE(#REF!)</f>
        <v>#REF!</v>
      </c>
    </row>
    <row r="81" spans="2:6" ht="12.75">
      <c r="B81" t="e">
        <f>"0"&amp;LEFT(#REF!,11)</f>
        <v>#REF!</v>
      </c>
      <c r="C81" s="2" t="e">
        <f>VALUE(#REF!)</f>
        <v>#REF!</v>
      </c>
      <c r="D81" s="2" t="e">
        <f>VALUE(#REF!)</f>
        <v>#REF!</v>
      </c>
      <c r="E81" s="2" t="e">
        <f>VALUE(#REF!)</f>
        <v>#REF!</v>
      </c>
      <c r="F81" s="1" t="e">
        <f>VALUE(#REF!)</f>
        <v>#REF!</v>
      </c>
    </row>
    <row r="82" spans="2:6" ht="12.75">
      <c r="B82" t="e">
        <f>"0"&amp;LEFT(#REF!,11)</f>
        <v>#REF!</v>
      </c>
      <c r="C82" s="2" t="e">
        <f>VALUE(#REF!)</f>
        <v>#REF!</v>
      </c>
      <c r="D82" s="2" t="e">
        <f>VALUE(#REF!)</f>
        <v>#REF!</v>
      </c>
      <c r="E82" s="2" t="e">
        <f>VALUE(#REF!)</f>
        <v>#REF!</v>
      </c>
      <c r="F82" s="1" t="e">
        <f>VALUE(#REF!)</f>
        <v>#REF!</v>
      </c>
    </row>
    <row r="83" spans="2:6" ht="12.75">
      <c r="B83" t="e">
        <f>"0"&amp;LEFT(#REF!,11)</f>
        <v>#REF!</v>
      </c>
      <c r="C83" s="2" t="e">
        <f>VALUE(#REF!)</f>
        <v>#REF!</v>
      </c>
      <c r="D83" s="2" t="e">
        <f>VALUE(#REF!)</f>
        <v>#REF!</v>
      </c>
      <c r="E83" s="2" t="e">
        <f>VALUE(#REF!)</f>
        <v>#REF!</v>
      </c>
      <c r="F83" s="1" t="e">
        <f>VALUE(#REF!)</f>
        <v>#REF!</v>
      </c>
    </row>
    <row r="84" spans="2:6" ht="12.75">
      <c r="B84" t="e">
        <f>"0"&amp;LEFT(#REF!,11)</f>
        <v>#REF!</v>
      </c>
      <c r="C84" s="2" t="e">
        <f>VALUE(#REF!)</f>
        <v>#REF!</v>
      </c>
      <c r="D84" s="2" t="e">
        <f>VALUE(#REF!)</f>
        <v>#REF!</v>
      </c>
      <c r="E84" s="2" t="e">
        <f>VALUE(#REF!)</f>
        <v>#REF!</v>
      </c>
      <c r="F84" s="1" t="e">
        <f>VALUE(#REF!)</f>
        <v>#REF!</v>
      </c>
    </row>
    <row r="85" spans="2:6" ht="12.75">
      <c r="B85" t="e">
        <f>"0"&amp;LEFT(#REF!,11)</f>
        <v>#REF!</v>
      </c>
      <c r="C85" s="2" t="e">
        <f>VALUE(#REF!)</f>
        <v>#REF!</v>
      </c>
      <c r="D85" s="2" t="e">
        <f>VALUE(#REF!)</f>
        <v>#REF!</v>
      </c>
      <c r="E85" s="2" t="e">
        <f>VALUE(#REF!)</f>
        <v>#REF!</v>
      </c>
      <c r="F85" s="1" t="e">
        <f>VALUE(#REF!)</f>
        <v>#REF!</v>
      </c>
    </row>
    <row r="86" spans="2:6" ht="12.75">
      <c r="B86" t="e">
        <f>"0"&amp;LEFT(#REF!,11)</f>
        <v>#REF!</v>
      </c>
      <c r="C86" s="2" t="e">
        <f>VALUE(#REF!)</f>
        <v>#REF!</v>
      </c>
      <c r="D86" s="2" t="e">
        <f>VALUE(#REF!)</f>
        <v>#REF!</v>
      </c>
      <c r="E86" s="2" t="e">
        <f>VALUE(#REF!)</f>
        <v>#REF!</v>
      </c>
      <c r="F86" s="1" t="e">
        <f>VALUE(#REF!)</f>
        <v>#REF!</v>
      </c>
    </row>
    <row r="87" spans="2:6" ht="12.75">
      <c r="B87" t="e">
        <f>"0"&amp;LEFT(#REF!,11)</f>
        <v>#REF!</v>
      </c>
      <c r="C87" s="2" t="e">
        <f>VALUE(#REF!)</f>
        <v>#REF!</v>
      </c>
      <c r="D87" s="2" t="e">
        <f>VALUE(#REF!)</f>
        <v>#REF!</v>
      </c>
      <c r="E87" s="2" t="e">
        <f>VALUE(#REF!)</f>
        <v>#REF!</v>
      </c>
      <c r="F87" s="1" t="e">
        <f>VALUE(#REF!)</f>
        <v>#REF!</v>
      </c>
    </row>
    <row r="88" spans="2:6" ht="12.75">
      <c r="B88" t="e">
        <f>"0"&amp;LEFT(#REF!,11)</f>
        <v>#REF!</v>
      </c>
      <c r="C88" s="2" t="e">
        <f>VALUE(#REF!)</f>
        <v>#REF!</v>
      </c>
      <c r="D88" s="2" t="e">
        <f>VALUE(#REF!)</f>
        <v>#REF!</v>
      </c>
      <c r="E88" s="2" t="e">
        <f>VALUE(#REF!)</f>
        <v>#REF!</v>
      </c>
      <c r="F88" s="1" t="e">
        <f>VALUE(#REF!)</f>
        <v>#REF!</v>
      </c>
    </row>
    <row r="89" spans="2:6" ht="12.75">
      <c r="B89" t="e">
        <f>"0"&amp;LEFT(#REF!,11)</f>
        <v>#REF!</v>
      </c>
      <c r="C89" s="2" t="e">
        <f>VALUE(#REF!)</f>
        <v>#REF!</v>
      </c>
      <c r="D89" s="2" t="e">
        <f>VALUE(#REF!)</f>
        <v>#REF!</v>
      </c>
      <c r="E89" s="2" t="e">
        <f>VALUE(#REF!)</f>
        <v>#REF!</v>
      </c>
      <c r="F89" s="1" t="e">
        <f>VALUE(#REF!)</f>
        <v>#REF!</v>
      </c>
    </row>
    <row r="90" spans="2:6" ht="12.75">
      <c r="B90" t="e">
        <f>"0"&amp;LEFT(#REF!,11)</f>
        <v>#REF!</v>
      </c>
      <c r="C90" s="2" t="e">
        <f>VALUE(#REF!)</f>
        <v>#REF!</v>
      </c>
      <c r="D90" s="2" t="e">
        <f>VALUE(#REF!)</f>
        <v>#REF!</v>
      </c>
      <c r="E90" s="2" t="e">
        <f>VALUE(#REF!)</f>
        <v>#REF!</v>
      </c>
      <c r="F90" s="1" t="e">
        <f>VALUE(#REF!)</f>
        <v>#REF!</v>
      </c>
    </row>
    <row r="91" spans="2:6" ht="12.75">
      <c r="B91" t="e">
        <f>"0"&amp;LEFT(#REF!,11)</f>
        <v>#REF!</v>
      </c>
      <c r="C91" s="2" t="e">
        <f>VALUE(#REF!)</f>
        <v>#REF!</v>
      </c>
      <c r="D91" s="2" t="e">
        <f>VALUE(#REF!)</f>
        <v>#REF!</v>
      </c>
      <c r="E91" s="2" t="e">
        <f>VALUE(#REF!)</f>
        <v>#REF!</v>
      </c>
      <c r="F91" s="1" t="e">
        <f>VALUE(#REF!)</f>
        <v>#REF!</v>
      </c>
    </row>
    <row r="92" spans="2:6" ht="12.75">
      <c r="B92" t="e">
        <f>"0"&amp;LEFT(#REF!,11)</f>
        <v>#REF!</v>
      </c>
      <c r="C92" s="2" t="e">
        <f>VALUE(#REF!)</f>
        <v>#REF!</v>
      </c>
      <c r="D92" s="2" t="e">
        <f>VALUE(#REF!)</f>
        <v>#REF!</v>
      </c>
      <c r="E92" s="2" t="e">
        <f>VALUE(#REF!)</f>
        <v>#REF!</v>
      </c>
      <c r="F92" s="1" t="e">
        <f>VALUE(#REF!)</f>
        <v>#REF!</v>
      </c>
    </row>
    <row r="93" spans="2:6" ht="12.75">
      <c r="B93" t="e">
        <f>"0"&amp;LEFT(#REF!,11)</f>
        <v>#REF!</v>
      </c>
      <c r="C93" s="2" t="e">
        <f>VALUE(#REF!)</f>
        <v>#REF!</v>
      </c>
      <c r="D93" s="2" t="e">
        <f>VALUE(#REF!)</f>
        <v>#REF!</v>
      </c>
      <c r="E93" s="2" t="e">
        <f>VALUE(#REF!)</f>
        <v>#REF!</v>
      </c>
      <c r="F93" s="1" t="e">
        <f>VALUE(#REF!)</f>
        <v>#REF!</v>
      </c>
    </row>
    <row r="94" spans="2:6" ht="12.75">
      <c r="B94" t="e">
        <f>"0"&amp;LEFT(#REF!,11)</f>
        <v>#REF!</v>
      </c>
      <c r="C94" s="2" t="e">
        <f>VALUE(#REF!)</f>
        <v>#REF!</v>
      </c>
      <c r="D94" s="2" t="e">
        <f>VALUE(#REF!)</f>
        <v>#REF!</v>
      </c>
      <c r="E94" s="2" t="e">
        <f>VALUE(#REF!)</f>
        <v>#REF!</v>
      </c>
      <c r="F94" s="1" t="e">
        <f>VALUE(#REF!)</f>
        <v>#REF!</v>
      </c>
    </row>
    <row r="95" spans="2:6" ht="12.75">
      <c r="B95" t="e">
        <f>"0"&amp;LEFT(#REF!,11)</f>
        <v>#REF!</v>
      </c>
      <c r="C95" s="2" t="e">
        <f>VALUE(#REF!)</f>
        <v>#REF!</v>
      </c>
      <c r="D95" s="2" t="e">
        <f>VALUE(#REF!)</f>
        <v>#REF!</v>
      </c>
      <c r="E95" s="2" t="e">
        <f>VALUE(#REF!)</f>
        <v>#REF!</v>
      </c>
      <c r="F95" s="1" t="e">
        <f>VALUE(#REF!)</f>
        <v>#REF!</v>
      </c>
    </row>
    <row r="96" spans="2:6" ht="12.75">
      <c r="B96" t="e">
        <f>"0"&amp;LEFT(#REF!,11)</f>
        <v>#REF!</v>
      </c>
      <c r="C96" s="2" t="e">
        <f>VALUE(#REF!)</f>
        <v>#REF!</v>
      </c>
      <c r="D96" s="2" t="e">
        <f>VALUE(#REF!)</f>
        <v>#REF!</v>
      </c>
      <c r="E96" s="2" t="e">
        <f>VALUE(#REF!)</f>
        <v>#REF!</v>
      </c>
      <c r="F96" s="1" t="e">
        <f>VALUE(#REF!)</f>
        <v>#REF!</v>
      </c>
    </row>
    <row r="97" spans="2:6" ht="12.75">
      <c r="B97" t="e">
        <f>"0"&amp;LEFT(#REF!,11)</f>
        <v>#REF!</v>
      </c>
      <c r="C97" s="2" t="e">
        <f>VALUE(#REF!)</f>
        <v>#REF!</v>
      </c>
      <c r="D97" s="2" t="e">
        <f>VALUE(#REF!)</f>
        <v>#REF!</v>
      </c>
      <c r="E97" s="2" t="e">
        <f>VALUE(#REF!)</f>
        <v>#REF!</v>
      </c>
      <c r="F97" s="1" t="e">
        <f>VALUE(#REF!)</f>
        <v>#REF!</v>
      </c>
    </row>
    <row r="98" spans="2:6" ht="12.75">
      <c r="B98" t="e">
        <f>"0"&amp;LEFT(#REF!,11)</f>
        <v>#REF!</v>
      </c>
      <c r="C98" s="2" t="e">
        <f>VALUE(#REF!)</f>
        <v>#REF!</v>
      </c>
      <c r="D98" s="2" t="e">
        <f>VALUE(#REF!)</f>
        <v>#REF!</v>
      </c>
      <c r="E98" s="2" t="e">
        <f>VALUE(#REF!)</f>
        <v>#REF!</v>
      </c>
      <c r="F98" s="1" t="e">
        <f>VALUE(#REF!)</f>
        <v>#REF!</v>
      </c>
    </row>
    <row r="99" spans="2:6" ht="12.75">
      <c r="B99" t="e">
        <f>"0"&amp;LEFT(#REF!,11)</f>
        <v>#REF!</v>
      </c>
      <c r="C99" s="2" t="e">
        <f>VALUE(#REF!)</f>
        <v>#REF!</v>
      </c>
      <c r="D99" s="2" t="e">
        <f>VALUE(#REF!)</f>
        <v>#REF!</v>
      </c>
      <c r="E99" s="2" t="e">
        <f>VALUE(#REF!)</f>
        <v>#REF!</v>
      </c>
      <c r="F99" s="1" t="e">
        <f>VALUE(#REF!)</f>
        <v>#REF!</v>
      </c>
    </row>
    <row r="100" spans="2:6" ht="12.75">
      <c r="B100" t="e">
        <f>"0"&amp;LEFT(#REF!,11)</f>
        <v>#REF!</v>
      </c>
      <c r="C100" s="2" t="e">
        <f>VALUE(#REF!)</f>
        <v>#REF!</v>
      </c>
      <c r="D100" s="2" t="e">
        <f>VALUE(#REF!)</f>
        <v>#REF!</v>
      </c>
      <c r="E100" s="2" t="e">
        <f>VALUE(#REF!)</f>
        <v>#REF!</v>
      </c>
      <c r="F100" s="1" t="e">
        <f>VALUE(#REF!)</f>
        <v>#REF!</v>
      </c>
    </row>
    <row r="101" spans="2:6" ht="12.75">
      <c r="B101" t="e">
        <f>"0"&amp;LEFT(#REF!,11)</f>
        <v>#REF!</v>
      </c>
      <c r="C101" s="2" t="e">
        <f>VALUE(#REF!)</f>
        <v>#REF!</v>
      </c>
      <c r="D101" s="2" t="e">
        <f>VALUE(#REF!)</f>
        <v>#REF!</v>
      </c>
      <c r="E101" s="2" t="e">
        <f>VALUE(#REF!)</f>
        <v>#REF!</v>
      </c>
      <c r="F101" s="1" t="e">
        <f>VALUE(#REF!)</f>
        <v>#REF!</v>
      </c>
    </row>
    <row r="102" spans="2:6" ht="12.75">
      <c r="B102" t="e">
        <f>"0"&amp;LEFT(#REF!,11)</f>
        <v>#REF!</v>
      </c>
      <c r="C102" s="2" t="e">
        <f>VALUE(#REF!)</f>
        <v>#REF!</v>
      </c>
      <c r="D102" s="2" t="e">
        <f>VALUE(#REF!)</f>
        <v>#REF!</v>
      </c>
      <c r="E102" s="2" t="e">
        <f>VALUE(#REF!)</f>
        <v>#REF!</v>
      </c>
      <c r="F102" s="1" t="e">
        <f>VALUE(#REF!)</f>
        <v>#REF!</v>
      </c>
    </row>
    <row r="103" spans="2:6" ht="12.75">
      <c r="B103" t="e">
        <f>"0"&amp;LEFT(#REF!,11)</f>
        <v>#REF!</v>
      </c>
      <c r="C103" s="2" t="e">
        <f>VALUE(#REF!)</f>
        <v>#REF!</v>
      </c>
      <c r="D103" s="2" t="e">
        <f>VALUE(#REF!)</f>
        <v>#REF!</v>
      </c>
      <c r="E103" s="2" t="e">
        <f>VALUE(#REF!)</f>
        <v>#REF!</v>
      </c>
      <c r="F103" s="1" t="e">
        <f>VALUE(#REF!)</f>
        <v>#REF!</v>
      </c>
    </row>
    <row r="104" spans="2:6" ht="12.75">
      <c r="B104" t="e">
        <f>"0"&amp;LEFT(#REF!,11)</f>
        <v>#REF!</v>
      </c>
      <c r="C104" s="2" t="e">
        <f>VALUE(#REF!)</f>
        <v>#REF!</v>
      </c>
      <c r="D104" s="2" t="e">
        <f>VALUE(#REF!)</f>
        <v>#REF!</v>
      </c>
      <c r="E104" s="2" t="e">
        <f>VALUE(#REF!)</f>
        <v>#REF!</v>
      </c>
      <c r="F104" s="1" t="e">
        <f>VALUE(#REF!)</f>
        <v>#REF!</v>
      </c>
    </row>
    <row r="105" spans="2:6" ht="12.75">
      <c r="B105" t="e">
        <f>"0"&amp;LEFT(#REF!,11)</f>
        <v>#REF!</v>
      </c>
      <c r="C105" s="2" t="e">
        <f>VALUE(#REF!)</f>
        <v>#REF!</v>
      </c>
      <c r="D105" s="2" t="e">
        <f>VALUE(#REF!)</f>
        <v>#REF!</v>
      </c>
      <c r="E105" s="2" t="e">
        <f>VALUE(#REF!)</f>
        <v>#REF!</v>
      </c>
      <c r="F105" s="1" t="e">
        <f>VALUE(#REF!)</f>
        <v>#REF!</v>
      </c>
    </row>
    <row r="106" spans="2:6" ht="12.75">
      <c r="B106" t="e">
        <f>"0"&amp;LEFT(#REF!,11)</f>
        <v>#REF!</v>
      </c>
      <c r="C106" s="2" t="e">
        <f>VALUE(#REF!)</f>
        <v>#REF!</v>
      </c>
      <c r="D106" s="2" t="e">
        <f>VALUE(#REF!)</f>
        <v>#REF!</v>
      </c>
      <c r="E106" s="2" t="e">
        <f>VALUE(#REF!)</f>
        <v>#REF!</v>
      </c>
      <c r="F106" s="1" t="e">
        <f>VALUE(#REF!)</f>
        <v>#REF!</v>
      </c>
    </row>
    <row r="107" spans="2:6" ht="12.75">
      <c r="B107" t="e">
        <f>"0"&amp;LEFT(#REF!,11)</f>
        <v>#REF!</v>
      </c>
      <c r="C107" s="2" t="e">
        <f>VALUE(#REF!)</f>
        <v>#REF!</v>
      </c>
      <c r="D107" s="2" t="e">
        <f>VALUE(#REF!)</f>
        <v>#REF!</v>
      </c>
      <c r="E107" s="2" t="e">
        <f>VALUE(#REF!)</f>
        <v>#REF!</v>
      </c>
      <c r="F107" s="1" t="e">
        <f>VALUE(#REF!)</f>
        <v>#REF!</v>
      </c>
    </row>
    <row r="108" spans="2:6" ht="12.75">
      <c r="B108" t="e">
        <f>"0"&amp;LEFT(#REF!,11)</f>
        <v>#REF!</v>
      </c>
      <c r="C108" s="2" t="e">
        <f>VALUE(#REF!)</f>
        <v>#REF!</v>
      </c>
      <c r="D108" s="2" t="e">
        <f>VALUE(#REF!)</f>
        <v>#REF!</v>
      </c>
      <c r="E108" s="2" t="e">
        <f>VALUE(#REF!)</f>
        <v>#REF!</v>
      </c>
      <c r="F108" s="1" t="e">
        <f>VALUE(#REF!)</f>
        <v>#REF!</v>
      </c>
    </row>
    <row r="109" spans="2:6" ht="12.75">
      <c r="B109" t="e">
        <f>"0"&amp;LEFT(#REF!,11)</f>
        <v>#REF!</v>
      </c>
      <c r="C109" s="2" t="e">
        <f>VALUE(#REF!)</f>
        <v>#REF!</v>
      </c>
      <c r="D109" s="2" t="e">
        <f>VALUE(#REF!)</f>
        <v>#REF!</v>
      </c>
      <c r="E109" s="2" t="e">
        <f>VALUE(#REF!)</f>
        <v>#REF!</v>
      </c>
      <c r="F109" s="1" t="e">
        <f>VALUE(#REF!)</f>
        <v>#REF!</v>
      </c>
    </row>
    <row r="110" spans="2:6" ht="12.75">
      <c r="B110" t="e">
        <f>"0"&amp;LEFT(#REF!,11)</f>
        <v>#REF!</v>
      </c>
      <c r="C110" s="2" t="e">
        <f>VALUE(#REF!)</f>
        <v>#REF!</v>
      </c>
      <c r="D110" s="2" t="e">
        <f>VALUE(#REF!)</f>
        <v>#REF!</v>
      </c>
      <c r="E110" s="2" t="e">
        <f>VALUE(#REF!)</f>
        <v>#REF!</v>
      </c>
      <c r="F110" s="1" t="e">
        <f>VALUE(#REF!)</f>
        <v>#REF!</v>
      </c>
    </row>
    <row r="111" spans="2:6" ht="12.75">
      <c r="B111" t="e">
        <f>"0"&amp;LEFT(#REF!,11)</f>
        <v>#REF!</v>
      </c>
      <c r="C111" s="2" t="e">
        <f>VALUE(#REF!)</f>
        <v>#REF!</v>
      </c>
      <c r="D111" s="2" t="e">
        <f>VALUE(#REF!)</f>
        <v>#REF!</v>
      </c>
      <c r="E111" s="2" t="e">
        <f>VALUE(#REF!)</f>
        <v>#REF!</v>
      </c>
      <c r="F111" s="1" t="e">
        <f>VALUE(#REF!)</f>
        <v>#REF!</v>
      </c>
    </row>
    <row r="112" spans="2:6" ht="12.75">
      <c r="B112" t="e">
        <f>"0"&amp;LEFT(#REF!,11)</f>
        <v>#REF!</v>
      </c>
      <c r="C112" s="2" t="e">
        <f>VALUE(#REF!)</f>
        <v>#REF!</v>
      </c>
      <c r="D112" s="2" t="e">
        <f>VALUE(#REF!)</f>
        <v>#REF!</v>
      </c>
      <c r="E112" s="2" t="e">
        <f>VALUE(#REF!)</f>
        <v>#REF!</v>
      </c>
      <c r="F112" s="1" t="e">
        <f>VALUE(#REF!)</f>
        <v>#REF!</v>
      </c>
    </row>
    <row r="113" spans="2:6" ht="12.75">
      <c r="B113" t="e">
        <f>"0"&amp;LEFT(#REF!,11)</f>
        <v>#REF!</v>
      </c>
      <c r="C113" s="2" t="e">
        <f>VALUE(#REF!)</f>
        <v>#REF!</v>
      </c>
      <c r="D113" s="2" t="e">
        <f>VALUE(#REF!)</f>
        <v>#REF!</v>
      </c>
      <c r="E113" s="2" t="e">
        <f>VALUE(#REF!)</f>
        <v>#REF!</v>
      </c>
      <c r="F113" s="1" t="e">
        <f>VALUE(#REF!)</f>
        <v>#REF!</v>
      </c>
    </row>
    <row r="114" spans="2:6" ht="12.75">
      <c r="B114" t="e">
        <f>"0"&amp;LEFT(#REF!,11)</f>
        <v>#REF!</v>
      </c>
      <c r="C114" s="2" t="e">
        <f>VALUE(#REF!)</f>
        <v>#REF!</v>
      </c>
      <c r="D114" s="2" t="e">
        <f>VALUE(#REF!)</f>
        <v>#REF!</v>
      </c>
      <c r="E114" s="2" t="e">
        <f>VALUE(#REF!)</f>
        <v>#REF!</v>
      </c>
      <c r="F114" s="1" t="e">
        <f>VALUE(#REF!)</f>
        <v>#REF!</v>
      </c>
    </row>
    <row r="115" spans="2:6" ht="12.75">
      <c r="B115" t="e">
        <f>"0"&amp;LEFT(#REF!,11)</f>
        <v>#REF!</v>
      </c>
      <c r="C115" s="2" t="e">
        <f>VALUE(#REF!)</f>
        <v>#REF!</v>
      </c>
      <c r="D115" s="2" t="e">
        <f>VALUE(#REF!)</f>
        <v>#REF!</v>
      </c>
      <c r="E115" s="2" t="e">
        <f>VALUE(#REF!)</f>
        <v>#REF!</v>
      </c>
      <c r="F115" s="1" t="e">
        <f>VALUE(#REF!)</f>
        <v>#REF!</v>
      </c>
    </row>
    <row r="116" spans="2:6" ht="12.75">
      <c r="B116" t="e">
        <f>"0"&amp;LEFT(#REF!,11)</f>
        <v>#REF!</v>
      </c>
      <c r="C116" s="2" t="e">
        <f>VALUE(#REF!)</f>
        <v>#REF!</v>
      </c>
      <c r="D116" s="2" t="e">
        <f>VALUE(#REF!)</f>
        <v>#REF!</v>
      </c>
      <c r="E116" s="2" t="e">
        <f>VALUE(#REF!)</f>
        <v>#REF!</v>
      </c>
      <c r="F116" s="1" t="e">
        <f>VALUE(#REF!)</f>
        <v>#REF!</v>
      </c>
    </row>
    <row r="117" spans="2:6" ht="12.75">
      <c r="B117" t="e">
        <f>"0"&amp;LEFT(#REF!,11)</f>
        <v>#REF!</v>
      </c>
      <c r="C117" s="2" t="e">
        <f>VALUE(#REF!)</f>
        <v>#REF!</v>
      </c>
      <c r="D117" s="2" t="e">
        <f>VALUE(#REF!)</f>
        <v>#REF!</v>
      </c>
      <c r="E117" s="2" t="e">
        <f>VALUE(#REF!)</f>
        <v>#REF!</v>
      </c>
      <c r="F117" s="1" t="e">
        <f>VALUE(#REF!)</f>
        <v>#REF!</v>
      </c>
    </row>
    <row r="118" spans="2:6" ht="12.75">
      <c r="B118" t="e">
        <f>"0"&amp;LEFT(#REF!,11)</f>
        <v>#REF!</v>
      </c>
      <c r="C118" s="2" t="e">
        <f>VALUE(#REF!)</f>
        <v>#REF!</v>
      </c>
      <c r="D118" s="2" t="e">
        <f>VALUE(#REF!)</f>
        <v>#REF!</v>
      </c>
      <c r="E118" s="2" t="e">
        <f>VALUE(#REF!)</f>
        <v>#REF!</v>
      </c>
      <c r="F118" s="1" t="e">
        <f>VALUE(#REF!)</f>
        <v>#REF!</v>
      </c>
    </row>
    <row r="119" spans="2:6" ht="12.75">
      <c r="B119" t="e">
        <f>"0"&amp;LEFT(#REF!,11)</f>
        <v>#REF!</v>
      </c>
      <c r="C119" s="2" t="e">
        <f>VALUE(#REF!)</f>
        <v>#REF!</v>
      </c>
      <c r="D119" s="2" t="e">
        <f>VALUE(#REF!)</f>
        <v>#REF!</v>
      </c>
      <c r="E119" s="2" t="e">
        <f>VALUE(#REF!)</f>
        <v>#REF!</v>
      </c>
      <c r="F119" s="1" t="e">
        <f>VALUE(#REF!)</f>
        <v>#REF!</v>
      </c>
    </row>
    <row r="120" spans="2:6" ht="12.75">
      <c r="B120" t="e">
        <f>"0"&amp;LEFT(#REF!,11)</f>
        <v>#REF!</v>
      </c>
      <c r="C120" s="2" t="e">
        <f>VALUE(#REF!)</f>
        <v>#REF!</v>
      </c>
      <c r="D120" s="2" t="e">
        <f>VALUE(#REF!)</f>
        <v>#REF!</v>
      </c>
      <c r="E120" s="2" t="e">
        <f>VALUE(#REF!)</f>
        <v>#REF!</v>
      </c>
      <c r="F120" s="1" t="e">
        <f>VALUE(#REF!)</f>
        <v>#REF!</v>
      </c>
    </row>
    <row r="121" spans="2:6" ht="12.75">
      <c r="B121" t="e">
        <f>"0"&amp;LEFT(#REF!,11)</f>
        <v>#REF!</v>
      </c>
      <c r="C121" s="2" t="e">
        <f>VALUE(#REF!)</f>
        <v>#REF!</v>
      </c>
      <c r="D121" s="2" t="e">
        <f>VALUE(#REF!)</f>
        <v>#REF!</v>
      </c>
      <c r="E121" s="2" t="e">
        <f>VALUE(#REF!)</f>
        <v>#REF!</v>
      </c>
      <c r="F121" s="1" t="e">
        <f>VALUE(#REF!)</f>
        <v>#REF!</v>
      </c>
    </row>
    <row r="122" spans="2:6" ht="12.75">
      <c r="B122" t="e">
        <f>"0"&amp;LEFT(#REF!,11)</f>
        <v>#REF!</v>
      </c>
      <c r="C122" s="2" t="e">
        <f>VALUE(#REF!)</f>
        <v>#REF!</v>
      </c>
      <c r="D122" s="2" t="e">
        <f>VALUE(#REF!)</f>
        <v>#REF!</v>
      </c>
      <c r="E122" s="2" t="e">
        <f>VALUE(#REF!)</f>
        <v>#REF!</v>
      </c>
      <c r="F122" s="1" t="e">
        <f>VALUE(#REF!)</f>
        <v>#REF!</v>
      </c>
    </row>
    <row r="123" spans="2:6" ht="12.75">
      <c r="B123" t="e">
        <f>"0"&amp;LEFT(#REF!,11)</f>
        <v>#REF!</v>
      </c>
      <c r="C123" s="2" t="e">
        <f>VALUE(#REF!)</f>
        <v>#REF!</v>
      </c>
      <c r="D123" s="2" t="e">
        <f>VALUE(#REF!)</f>
        <v>#REF!</v>
      </c>
      <c r="E123" s="2" t="e">
        <f>VALUE(#REF!)</f>
        <v>#REF!</v>
      </c>
      <c r="F123" s="1" t="e">
        <f>VALUE(#REF!)</f>
        <v>#REF!</v>
      </c>
    </row>
    <row r="124" spans="2:6" ht="12.75">
      <c r="B124" t="e">
        <f>"0"&amp;LEFT(#REF!,11)</f>
        <v>#REF!</v>
      </c>
      <c r="C124" s="2" t="e">
        <f>VALUE(#REF!)</f>
        <v>#REF!</v>
      </c>
      <c r="D124" s="2" t="e">
        <f>VALUE(#REF!)</f>
        <v>#REF!</v>
      </c>
      <c r="E124" s="2" t="e">
        <f>VALUE(#REF!)</f>
        <v>#REF!</v>
      </c>
      <c r="F124" s="1" t="e">
        <f>VALUE(#REF!)</f>
        <v>#REF!</v>
      </c>
    </row>
    <row r="125" spans="2:6" ht="12.75">
      <c r="B125" t="e">
        <f>"0"&amp;LEFT(#REF!,11)</f>
        <v>#REF!</v>
      </c>
      <c r="C125" s="2" t="e">
        <f>VALUE(#REF!)</f>
        <v>#REF!</v>
      </c>
      <c r="D125" s="2" t="e">
        <f>VALUE(#REF!)</f>
        <v>#REF!</v>
      </c>
      <c r="E125" s="2" t="e">
        <f>VALUE(#REF!)</f>
        <v>#REF!</v>
      </c>
      <c r="F125" s="1" t="e">
        <f>VALUE(#REF!)</f>
        <v>#REF!</v>
      </c>
    </row>
    <row r="126" spans="2:6" ht="12.75">
      <c r="B126" t="e">
        <f>"0"&amp;LEFT(#REF!,11)</f>
        <v>#REF!</v>
      </c>
      <c r="C126" s="2" t="e">
        <f>VALUE(#REF!)</f>
        <v>#REF!</v>
      </c>
      <c r="D126" s="2" t="e">
        <f>VALUE(#REF!)</f>
        <v>#REF!</v>
      </c>
      <c r="E126" s="2" t="e">
        <f>VALUE(#REF!)</f>
        <v>#REF!</v>
      </c>
      <c r="F126" s="1" t="e">
        <f>VALUE(#REF!)</f>
        <v>#REF!</v>
      </c>
    </row>
    <row r="127" spans="2:6" ht="12.75">
      <c r="B127" t="e">
        <f>"0"&amp;LEFT(#REF!,11)</f>
        <v>#REF!</v>
      </c>
      <c r="C127" s="2" t="e">
        <f>VALUE(#REF!)</f>
        <v>#REF!</v>
      </c>
      <c r="D127" s="2" t="e">
        <f>VALUE(#REF!)</f>
        <v>#REF!</v>
      </c>
      <c r="E127" s="2" t="e">
        <f>VALUE(#REF!)</f>
        <v>#REF!</v>
      </c>
      <c r="F127" s="1" t="e">
        <f>VALUE(#REF!)</f>
        <v>#REF!</v>
      </c>
    </row>
    <row r="128" spans="2:6" ht="12.75">
      <c r="B128" t="e">
        <f>"0"&amp;LEFT(#REF!,11)</f>
        <v>#REF!</v>
      </c>
      <c r="C128" s="2" t="e">
        <f>VALUE(#REF!)</f>
        <v>#REF!</v>
      </c>
      <c r="D128" s="2" t="e">
        <f>VALUE(#REF!)</f>
        <v>#REF!</v>
      </c>
      <c r="E128" s="2" t="e">
        <f>VALUE(#REF!)</f>
        <v>#REF!</v>
      </c>
      <c r="F128" s="1" t="e">
        <f>VALUE(#REF!)</f>
        <v>#REF!</v>
      </c>
    </row>
    <row r="129" spans="2:6" ht="12.75">
      <c r="B129" t="e">
        <f>"0"&amp;LEFT(#REF!,11)</f>
        <v>#REF!</v>
      </c>
      <c r="C129" s="2" t="e">
        <f>VALUE(#REF!)</f>
        <v>#REF!</v>
      </c>
      <c r="D129" s="2" t="e">
        <f>VALUE(#REF!)</f>
        <v>#REF!</v>
      </c>
      <c r="E129" s="2" t="e">
        <f>VALUE(#REF!)</f>
        <v>#REF!</v>
      </c>
      <c r="F129" s="1" t="e">
        <f>VALUE(#REF!)</f>
        <v>#REF!</v>
      </c>
    </row>
    <row r="130" spans="2:6" ht="12.75">
      <c r="B130" t="e">
        <f>"0"&amp;LEFT(#REF!,11)</f>
        <v>#REF!</v>
      </c>
      <c r="C130" s="2" t="e">
        <f>VALUE(#REF!)</f>
        <v>#REF!</v>
      </c>
      <c r="D130" s="2" t="e">
        <f>VALUE(#REF!)</f>
        <v>#REF!</v>
      </c>
      <c r="E130" s="2" t="e">
        <f>VALUE(#REF!)</f>
        <v>#REF!</v>
      </c>
      <c r="F130" s="1" t="e">
        <f>VALUE(#REF!)</f>
        <v>#REF!</v>
      </c>
    </row>
    <row r="131" spans="2:6" ht="12.75">
      <c r="B131" t="e">
        <f>"0"&amp;LEFT(#REF!,11)</f>
        <v>#REF!</v>
      </c>
      <c r="C131" s="2" t="e">
        <f>VALUE(#REF!)</f>
        <v>#REF!</v>
      </c>
      <c r="D131" s="2" t="e">
        <f>VALUE(#REF!)</f>
        <v>#REF!</v>
      </c>
      <c r="E131" s="2" t="e">
        <f>VALUE(#REF!)</f>
        <v>#REF!</v>
      </c>
      <c r="F131" s="1" t="e">
        <f>VALUE(#REF!)</f>
        <v>#REF!</v>
      </c>
    </row>
    <row r="132" spans="2:6" ht="12.75">
      <c r="B132" t="e">
        <f>"0"&amp;LEFT(#REF!,11)</f>
        <v>#REF!</v>
      </c>
      <c r="C132" s="2" t="e">
        <f>VALUE(#REF!)</f>
        <v>#REF!</v>
      </c>
      <c r="D132" s="2" t="e">
        <f>VALUE(#REF!)</f>
        <v>#REF!</v>
      </c>
      <c r="E132" s="2" t="e">
        <f>VALUE(#REF!)</f>
        <v>#REF!</v>
      </c>
      <c r="F132" s="1" t="e">
        <f>VALUE(#REF!)</f>
        <v>#REF!</v>
      </c>
    </row>
    <row r="133" spans="2:6" ht="12.75">
      <c r="B133" t="e">
        <f>"0"&amp;LEFT(#REF!,11)</f>
        <v>#REF!</v>
      </c>
      <c r="C133" s="2" t="e">
        <f>VALUE(#REF!)</f>
        <v>#REF!</v>
      </c>
      <c r="D133" s="2" t="e">
        <f>VALUE(#REF!)</f>
        <v>#REF!</v>
      </c>
      <c r="E133" s="2" t="e">
        <f>VALUE(#REF!)</f>
        <v>#REF!</v>
      </c>
      <c r="F133" s="1" t="e">
        <f>VALUE(#REF!)</f>
        <v>#REF!</v>
      </c>
    </row>
    <row r="134" spans="2:6" ht="12.75">
      <c r="B134" t="e">
        <f>"0"&amp;LEFT(#REF!,11)</f>
        <v>#REF!</v>
      </c>
      <c r="C134" s="2" t="e">
        <f>VALUE(#REF!)</f>
        <v>#REF!</v>
      </c>
      <c r="D134" s="2" t="e">
        <f>VALUE(#REF!)</f>
        <v>#REF!</v>
      </c>
      <c r="E134" s="2" t="e">
        <f>VALUE(#REF!)</f>
        <v>#REF!</v>
      </c>
      <c r="F134" s="1" t="e">
        <f>VALUE(#REF!)</f>
        <v>#REF!</v>
      </c>
    </row>
    <row r="135" spans="2:6" ht="12.75">
      <c r="B135" t="e">
        <f>"0"&amp;LEFT(#REF!,11)</f>
        <v>#REF!</v>
      </c>
      <c r="C135" s="2" t="e">
        <f>VALUE(#REF!)</f>
        <v>#REF!</v>
      </c>
      <c r="D135" s="2" t="e">
        <f>VALUE(#REF!)</f>
        <v>#REF!</v>
      </c>
      <c r="E135" s="2" t="e">
        <f>VALUE(#REF!)</f>
        <v>#REF!</v>
      </c>
      <c r="F135" s="1" t="e">
        <f>VALUE(#REF!)</f>
        <v>#REF!</v>
      </c>
    </row>
    <row r="136" spans="2:6" ht="12.75">
      <c r="B136" t="e">
        <f>"0"&amp;LEFT(#REF!,11)</f>
        <v>#REF!</v>
      </c>
      <c r="C136" s="2" t="e">
        <f>VALUE(#REF!)</f>
        <v>#REF!</v>
      </c>
      <c r="D136" s="2" t="e">
        <f>VALUE(#REF!)</f>
        <v>#REF!</v>
      </c>
      <c r="E136" s="2" t="e">
        <f>VALUE(#REF!)</f>
        <v>#REF!</v>
      </c>
      <c r="F136" s="1" t="e">
        <f>VALUE(#REF!)</f>
        <v>#REF!</v>
      </c>
    </row>
    <row r="137" spans="2:6" ht="12.75">
      <c r="B137" t="e">
        <f>"0"&amp;LEFT(#REF!,11)</f>
        <v>#REF!</v>
      </c>
      <c r="C137" s="2" t="e">
        <f>VALUE(#REF!)</f>
        <v>#REF!</v>
      </c>
      <c r="D137" s="2" t="e">
        <f>VALUE(#REF!)</f>
        <v>#REF!</v>
      </c>
      <c r="E137" s="2" t="e">
        <f>VALUE(#REF!)</f>
        <v>#REF!</v>
      </c>
      <c r="F137" s="1" t="e">
        <f>VALUE(#REF!)</f>
        <v>#REF!</v>
      </c>
    </row>
    <row r="138" spans="2:6" ht="12.75">
      <c r="B138" t="e">
        <f>"0"&amp;LEFT(#REF!,11)</f>
        <v>#REF!</v>
      </c>
      <c r="C138" s="2" t="e">
        <f>VALUE(#REF!)</f>
        <v>#REF!</v>
      </c>
      <c r="D138" s="2" t="e">
        <f>VALUE(#REF!)</f>
        <v>#REF!</v>
      </c>
      <c r="E138" s="2" t="e">
        <f>VALUE(#REF!)</f>
        <v>#REF!</v>
      </c>
      <c r="F138" s="1" t="e">
        <f>VALUE(#REF!)</f>
        <v>#REF!</v>
      </c>
    </row>
    <row r="139" spans="2:6" ht="12.75">
      <c r="B139" t="e">
        <f>"0"&amp;LEFT(#REF!,11)</f>
        <v>#REF!</v>
      </c>
      <c r="C139" s="2" t="e">
        <f>VALUE(#REF!)</f>
        <v>#REF!</v>
      </c>
      <c r="D139" s="2" t="e">
        <f>VALUE(#REF!)</f>
        <v>#REF!</v>
      </c>
      <c r="E139" s="2" t="e">
        <f>VALUE(#REF!)</f>
        <v>#REF!</v>
      </c>
      <c r="F139" s="1" t="e">
        <f>VALUE(#REF!)</f>
        <v>#REF!</v>
      </c>
    </row>
    <row r="140" spans="2:6" ht="12.75">
      <c r="B140" t="e">
        <f>"0"&amp;LEFT(#REF!,11)</f>
        <v>#REF!</v>
      </c>
      <c r="C140" s="2" t="e">
        <f>VALUE(#REF!)</f>
        <v>#REF!</v>
      </c>
      <c r="D140" s="2" t="e">
        <f>VALUE(#REF!)</f>
        <v>#REF!</v>
      </c>
      <c r="E140" s="2" t="e">
        <f>VALUE(#REF!)</f>
        <v>#REF!</v>
      </c>
      <c r="F140" s="1" t="e">
        <f>VALUE(#REF!)</f>
        <v>#REF!</v>
      </c>
    </row>
    <row r="141" spans="2:6" ht="12.75">
      <c r="B141" t="e">
        <f>"0"&amp;LEFT(#REF!,11)</f>
        <v>#REF!</v>
      </c>
      <c r="C141" s="2" t="e">
        <f>VALUE(#REF!)</f>
        <v>#REF!</v>
      </c>
      <c r="D141" s="2" t="e">
        <f>VALUE(#REF!)</f>
        <v>#REF!</v>
      </c>
      <c r="E141" s="2" t="e">
        <f>VALUE(#REF!)</f>
        <v>#REF!</v>
      </c>
      <c r="F141" s="1" t="e">
        <f>VALUE(#REF!)</f>
        <v>#REF!</v>
      </c>
    </row>
    <row r="142" spans="2:6" ht="12.75">
      <c r="B142" t="e">
        <f>"0"&amp;LEFT(#REF!,11)</f>
        <v>#REF!</v>
      </c>
      <c r="C142" s="2" t="e">
        <f>VALUE(#REF!)</f>
        <v>#REF!</v>
      </c>
      <c r="D142" s="2" t="e">
        <f>VALUE(#REF!)</f>
        <v>#REF!</v>
      </c>
      <c r="E142" s="2" t="e">
        <f>VALUE(#REF!)</f>
        <v>#REF!</v>
      </c>
      <c r="F142" s="1" t="e">
        <f>VALUE(#REF!)</f>
        <v>#REF!</v>
      </c>
    </row>
    <row r="143" spans="2:6" ht="12.75">
      <c r="B143" t="e">
        <f>"0"&amp;LEFT(#REF!,11)</f>
        <v>#REF!</v>
      </c>
      <c r="C143" s="2" t="e">
        <f>VALUE(#REF!)</f>
        <v>#REF!</v>
      </c>
      <c r="D143" s="2" t="e">
        <f>VALUE(#REF!)</f>
        <v>#REF!</v>
      </c>
      <c r="E143" s="2" t="e">
        <f>VALUE(#REF!)</f>
        <v>#REF!</v>
      </c>
      <c r="F143" s="1" t="e">
        <f>VALUE(#REF!)</f>
        <v>#REF!</v>
      </c>
    </row>
    <row r="144" spans="2:6" ht="12.75">
      <c r="B144" t="e">
        <f>"0"&amp;LEFT(#REF!,11)</f>
        <v>#REF!</v>
      </c>
      <c r="C144" s="2" t="e">
        <f>VALUE(#REF!)</f>
        <v>#REF!</v>
      </c>
      <c r="D144" s="2" t="e">
        <f>VALUE(#REF!)</f>
        <v>#REF!</v>
      </c>
      <c r="E144" s="2" t="e">
        <f>VALUE(#REF!)</f>
        <v>#REF!</v>
      </c>
      <c r="F144" s="1" t="e">
        <f>VALUE(#REF!)</f>
        <v>#REF!</v>
      </c>
    </row>
    <row r="145" spans="2:6" ht="12.75">
      <c r="B145" t="e">
        <f>"0"&amp;LEFT(#REF!,11)</f>
        <v>#REF!</v>
      </c>
      <c r="C145" s="2" t="e">
        <f>VALUE(#REF!)</f>
        <v>#REF!</v>
      </c>
      <c r="D145" s="2" t="e">
        <f>VALUE(#REF!)</f>
        <v>#REF!</v>
      </c>
      <c r="E145" s="2" t="e">
        <f>VALUE(#REF!)</f>
        <v>#REF!</v>
      </c>
      <c r="F145" s="1" t="e">
        <f>VALUE(#REF!)</f>
        <v>#REF!</v>
      </c>
    </row>
    <row r="146" spans="2:6" ht="12.75">
      <c r="B146" t="e">
        <f>"0"&amp;LEFT(#REF!,11)</f>
        <v>#REF!</v>
      </c>
      <c r="C146" s="2" t="e">
        <f>VALUE(#REF!)</f>
        <v>#REF!</v>
      </c>
      <c r="D146" s="2" t="e">
        <f>VALUE(#REF!)</f>
        <v>#REF!</v>
      </c>
      <c r="E146" s="2" t="e">
        <f>VALUE(#REF!)</f>
        <v>#REF!</v>
      </c>
      <c r="F146" s="1" t="e">
        <f>VALUE(#REF!)</f>
        <v>#REF!</v>
      </c>
    </row>
    <row r="147" spans="2:6" ht="12.75">
      <c r="B147" t="e">
        <f>"0"&amp;LEFT(#REF!,11)</f>
        <v>#REF!</v>
      </c>
      <c r="C147" s="2" t="e">
        <f>VALUE(#REF!)</f>
        <v>#REF!</v>
      </c>
      <c r="D147" s="2" t="e">
        <f>VALUE(#REF!)</f>
        <v>#REF!</v>
      </c>
      <c r="E147" s="2" t="e">
        <f>VALUE(#REF!)</f>
        <v>#REF!</v>
      </c>
      <c r="F147" s="1" t="e">
        <f>VALUE(#REF!)</f>
        <v>#REF!</v>
      </c>
    </row>
    <row r="148" spans="2:6" ht="12.75">
      <c r="B148" t="e">
        <f>"0"&amp;LEFT(#REF!,11)</f>
        <v>#REF!</v>
      </c>
      <c r="C148" s="2" t="e">
        <f>VALUE(#REF!)</f>
        <v>#REF!</v>
      </c>
      <c r="D148" s="2" t="e">
        <f>VALUE(#REF!)</f>
        <v>#REF!</v>
      </c>
      <c r="E148" s="2" t="e">
        <f>VALUE(#REF!)</f>
        <v>#REF!</v>
      </c>
      <c r="F148" s="1" t="e">
        <f>VALUE(#REF!)</f>
        <v>#REF!</v>
      </c>
    </row>
    <row r="149" spans="2:6" ht="12.75">
      <c r="B149" t="e">
        <f>"0"&amp;LEFT(#REF!,11)</f>
        <v>#REF!</v>
      </c>
      <c r="C149" s="2" t="e">
        <f>VALUE(#REF!)</f>
        <v>#REF!</v>
      </c>
      <c r="D149" s="2" t="e">
        <f>VALUE(#REF!)</f>
        <v>#REF!</v>
      </c>
      <c r="E149" s="2" t="e">
        <f>VALUE(#REF!)</f>
        <v>#REF!</v>
      </c>
      <c r="F149" s="1" t="e">
        <f>VALUE(#REF!)</f>
        <v>#REF!</v>
      </c>
    </row>
    <row r="150" spans="2:6" ht="12.75">
      <c r="B150" t="e">
        <f>"0"&amp;LEFT(#REF!,11)</f>
        <v>#REF!</v>
      </c>
      <c r="C150" s="2" t="e">
        <f>VALUE(#REF!)</f>
        <v>#REF!</v>
      </c>
      <c r="D150" s="2" t="e">
        <f>VALUE(#REF!)</f>
        <v>#REF!</v>
      </c>
      <c r="E150" s="2" t="e">
        <f>VALUE(#REF!)</f>
        <v>#REF!</v>
      </c>
      <c r="F150" s="1" t="e">
        <f>VALUE(#REF!)</f>
        <v>#REF!</v>
      </c>
    </row>
    <row r="151" spans="2:6" ht="12.75">
      <c r="B151" t="e">
        <f>"0"&amp;LEFT(#REF!,11)</f>
        <v>#REF!</v>
      </c>
      <c r="C151" s="2" t="e">
        <f>VALUE(#REF!)</f>
        <v>#REF!</v>
      </c>
      <c r="D151" s="2" t="e">
        <f>VALUE(#REF!)</f>
        <v>#REF!</v>
      </c>
      <c r="E151" s="2" t="e">
        <f>VALUE(#REF!)</f>
        <v>#REF!</v>
      </c>
      <c r="F151" s="1" t="e">
        <f>VALUE(#REF!)</f>
        <v>#REF!</v>
      </c>
    </row>
    <row r="152" spans="2:6" ht="12.75">
      <c r="B152" t="e">
        <f>"0"&amp;LEFT(#REF!,11)</f>
        <v>#REF!</v>
      </c>
      <c r="C152" s="2" t="e">
        <f>VALUE(#REF!)</f>
        <v>#REF!</v>
      </c>
      <c r="D152" s="2" t="e">
        <f>VALUE(#REF!)</f>
        <v>#REF!</v>
      </c>
      <c r="E152" s="2" t="e">
        <f>VALUE(#REF!)</f>
        <v>#REF!</v>
      </c>
      <c r="F152" s="1" t="e">
        <f>VALUE(#REF!)</f>
        <v>#REF!</v>
      </c>
    </row>
    <row r="153" spans="2:6" ht="12.75">
      <c r="B153" t="e">
        <f>"0"&amp;LEFT(#REF!,11)</f>
        <v>#REF!</v>
      </c>
      <c r="C153" s="2" t="e">
        <f>VALUE(#REF!)</f>
        <v>#REF!</v>
      </c>
      <c r="D153" s="2" t="e">
        <f>VALUE(#REF!)</f>
        <v>#REF!</v>
      </c>
      <c r="E153" s="2" t="e">
        <f>VALUE(#REF!)</f>
        <v>#REF!</v>
      </c>
      <c r="F153" s="1" t="e">
        <f>VALUE(#REF!)</f>
        <v>#REF!</v>
      </c>
    </row>
    <row r="154" spans="2:6" ht="12.75">
      <c r="B154" t="e">
        <f>"0"&amp;LEFT(#REF!,11)</f>
        <v>#REF!</v>
      </c>
      <c r="C154" s="2" t="e">
        <f>VALUE(#REF!)</f>
        <v>#REF!</v>
      </c>
      <c r="D154" s="2" t="e">
        <f>VALUE(#REF!)</f>
        <v>#REF!</v>
      </c>
      <c r="E154" s="2" t="e">
        <f>VALUE(#REF!)</f>
        <v>#REF!</v>
      </c>
      <c r="F154" s="1" t="e">
        <f>VALUE(#REF!)</f>
        <v>#REF!</v>
      </c>
    </row>
    <row r="155" spans="2:6" ht="12.75">
      <c r="B155" t="e">
        <f>"0"&amp;LEFT(#REF!,11)</f>
        <v>#REF!</v>
      </c>
      <c r="C155" s="2" t="e">
        <f>VALUE(#REF!)</f>
        <v>#REF!</v>
      </c>
      <c r="D155" s="2" t="e">
        <f>VALUE(#REF!)</f>
        <v>#REF!</v>
      </c>
      <c r="E155" s="2" t="e">
        <f>VALUE(#REF!)</f>
        <v>#REF!</v>
      </c>
      <c r="F155" s="1" t="e">
        <f>VALUE(#REF!)</f>
        <v>#REF!</v>
      </c>
    </row>
    <row r="156" spans="2:6" ht="12.75">
      <c r="B156" t="e">
        <f>"0"&amp;LEFT(#REF!,11)</f>
        <v>#REF!</v>
      </c>
      <c r="C156" s="2" t="e">
        <f>VALUE(#REF!)</f>
        <v>#REF!</v>
      </c>
      <c r="D156" s="2" t="e">
        <f>VALUE(#REF!)</f>
        <v>#REF!</v>
      </c>
      <c r="E156" s="2" t="e">
        <f>VALUE(#REF!)</f>
        <v>#REF!</v>
      </c>
      <c r="F156" s="1" t="e">
        <f>VALUE(#REF!)</f>
        <v>#REF!</v>
      </c>
    </row>
    <row r="157" spans="2:6" ht="12.75">
      <c r="B157" t="e">
        <f>"0"&amp;LEFT(#REF!,11)</f>
        <v>#REF!</v>
      </c>
      <c r="C157" s="2" t="e">
        <f>VALUE(#REF!)</f>
        <v>#REF!</v>
      </c>
      <c r="D157" s="2" t="e">
        <f>VALUE(#REF!)</f>
        <v>#REF!</v>
      </c>
      <c r="E157" s="2" t="e">
        <f>VALUE(#REF!)</f>
        <v>#REF!</v>
      </c>
      <c r="F157" s="1" t="e">
        <f>VALUE(#REF!)</f>
        <v>#REF!</v>
      </c>
    </row>
    <row r="158" spans="2:6" ht="12.75">
      <c r="B158" t="e">
        <f>"0"&amp;LEFT(#REF!,11)</f>
        <v>#REF!</v>
      </c>
      <c r="C158" s="2" t="e">
        <f>VALUE(#REF!)</f>
        <v>#REF!</v>
      </c>
      <c r="D158" s="2" t="e">
        <f>VALUE(#REF!)</f>
        <v>#REF!</v>
      </c>
      <c r="E158" s="2" t="e">
        <f>VALUE(#REF!)</f>
        <v>#REF!</v>
      </c>
      <c r="F158" s="1" t="e">
        <f>VALUE(#REF!)</f>
        <v>#REF!</v>
      </c>
    </row>
    <row r="159" spans="2:6" ht="12.75">
      <c r="B159" t="e">
        <f>"0"&amp;LEFT(#REF!,11)</f>
        <v>#REF!</v>
      </c>
      <c r="C159" s="2" t="e">
        <f>VALUE(#REF!)</f>
        <v>#REF!</v>
      </c>
      <c r="D159" s="2" t="e">
        <f>VALUE(#REF!)</f>
        <v>#REF!</v>
      </c>
      <c r="E159" s="2" t="e">
        <f>VALUE(#REF!)</f>
        <v>#REF!</v>
      </c>
      <c r="F159" s="1" t="e">
        <f>VALUE(#REF!)</f>
        <v>#REF!</v>
      </c>
    </row>
    <row r="160" spans="2:6" ht="12.75">
      <c r="B160" t="e">
        <f>"0"&amp;LEFT(#REF!,11)</f>
        <v>#REF!</v>
      </c>
      <c r="C160" s="2" t="e">
        <f>VALUE(#REF!)</f>
        <v>#REF!</v>
      </c>
      <c r="D160" s="2" t="e">
        <f>VALUE(#REF!)</f>
        <v>#REF!</v>
      </c>
      <c r="E160" s="2" t="e">
        <f>VALUE(#REF!)</f>
        <v>#REF!</v>
      </c>
      <c r="F160" s="1" t="e">
        <f>VALUE(#REF!)</f>
        <v>#REF!</v>
      </c>
    </row>
    <row r="161" spans="2:6" ht="12.75">
      <c r="B161" t="e">
        <f>"0"&amp;LEFT(#REF!,11)</f>
        <v>#REF!</v>
      </c>
      <c r="C161" s="2" t="e">
        <f>VALUE(#REF!)</f>
        <v>#REF!</v>
      </c>
      <c r="D161" s="2" t="e">
        <f>VALUE(#REF!)</f>
        <v>#REF!</v>
      </c>
      <c r="E161" s="2" t="e">
        <f>VALUE(#REF!)</f>
        <v>#REF!</v>
      </c>
      <c r="F161" s="1" t="e">
        <f>VALUE(#REF!)</f>
        <v>#REF!</v>
      </c>
    </row>
    <row r="162" spans="2:6" ht="12.75">
      <c r="B162" t="e">
        <f>"0"&amp;LEFT(#REF!,11)</f>
        <v>#REF!</v>
      </c>
      <c r="C162" s="2" t="e">
        <f>VALUE(#REF!)</f>
        <v>#REF!</v>
      </c>
      <c r="D162" s="2" t="e">
        <f>VALUE(#REF!)</f>
        <v>#REF!</v>
      </c>
      <c r="E162" s="2" t="e">
        <f>VALUE(#REF!)</f>
        <v>#REF!</v>
      </c>
      <c r="F162" s="1" t="e">
        <f>VALUE(#REF!)</f>
        <v>#REF!</v>
      </c>
    </row>
    <row r="163" spans="2:6" ht="12.75">
      <c r="B163" t="e">
        <f>"0"&amp;LEFT(#REF!,11)</f>
        <v>#REF!</v>
      </c>
      <c r="C163" s="2" t="e">
        <f>VALUE(#REF!)</f>
        <v>#REF!</v>
      </c>
      <c r="D163" s="2" t="e">
        <f>VALUE(#REF!)</f>
        <v>#REF!</v>
      </c>
      <c r="E163" s="2" t="e">
        <f>VALUE(#REF!)</f>
        <v>#REF!</v>
      </c>
      <c r="F163" s="1" t="e">
        <f>VALUE(#REF!)</f>
        <v>#REF!</v>
      </c>
    </row>
    <row r="164" spans="2:6" ht="12.75">
      <c r="B164" t="e">
        <f>"0"&amp;LEFT(#REF!,11)</f>
        <v>#REF!</v>
      </c>
      <c r="C164" s="2" t="e">
        <f>VALUE(#REF!)</f>
        <v>#REF!</v>
      </c>
      <c r="D164" s="2" t="e">
        <f>VALUE(#REF!)</f>
        <v>#REF!</v>
      </c>
      <c r="E164" s="2" t="e">
        <f>VALUE(#REF!)</f>
        <v>#REF!</v>
      </c>
      <c r="F164" s="1" t="e">
        <f>VALUE(#REF!)</f>
        <v>#REF!</v>
      </c>
    </row>
    <row r="165" spans="2:6" ht="12.75">
      <c r="B165" t="e">
        <f>"0"&amp;LEFT(#REF!,11)</f>
        <v>#REF!</v>
      </c>
      <c r="C165" s="2" t="e">
        <f>VALUE(#REF!)</f>
        <v>#REF!</v>
      </c>
      <c r="D165" s="2" t="e">
        <f>VALUE(#REF!)</f>
        <v>#REF!</v>
      </c>
      <c r="E165" s="2" t="e">
        <f>VALUE(#REF!)</f>
        <v>#REF!</v>
      </c>
      <c r="F165" s="1" t="e">
        <f>VALUE(#REF!)</f>
        <v>#REF!</v>
      </c>
    </row>
    <row r="166" spans="2:6" ht="12.75">
      <c r="B166" t="e">
        <f>"0"&amp;LEFT(#REF!,11)</f>
        <v>#REF!</v>
      </c>
      <c r="C166" s="2" t="e">
        <f>VALUE(#REF!)</f>
        <v>#REF!</v>
      </c>
      <c r="D166" s="2" t="e">
        <f>VALUE(#REF!)</f>
        <v>#REF!</v>
      </c>
      <c r="E166" s="2" t="e">
        <f>VALUE(#REF!)</f>
        <v>#REF!</v>
      </c>
      <c r="F166" s="1" t="e">
        <f>VALUE(#REF!)</f>
        <v>#REF!</v>
      </c>
    </row>
    <row r="167" spans="2:6" ht="12.75">
      <c r="B167" t="e">
        <f>"0"&amp;LEFT(#REF!,11)</f>
        <v>#REF!</v>
      </c>
      <c r="C167" s="2" t="e">
        <f>VALUE(#REF!)</f>
        <v>#REF!</v>
      </c>
      <c r="D167" s="2" t="e">
        <f>VALUE(#REF!)</f>
        <v>#REF!</v>
      </c>
      <c r="E167" s="2" t="e">
        <f>VALUE(#REF!)</f>
        <v>#REF!</v>
      </c>
      <c r="F167" s="1" t="e">
        <f>VALUE(#REF!)</f>
        <v>#REF!</v>
      </c>
    </row>
    <row r="168" spans="2:6" ht="12.75">
      <c r="B168" t="e">
        <f>"0"&amp;LEFT(#REF!,11)</f>
        <v>#REF!</v>
      </c>
      <c r="C168" s="2" t="e">
        <f>VALUE(#REF!)</f>
        <v>#REF!</v>
      </c>
      <c r="D168" s="2" t="e">
        <f>VALUE(#REF!)</f>
        <v>#REF!</v>
      </c>
      <c r="E168" s="2" t="e">
        <f>VALUE(#REF!)</f>
        <v>#REF!</v>
      </c>
      <c r="F168" s="1" t="e">
        <f>VALUE(#REF!)</f>
        <v>#REF!</v>
      </c>
    </row>
    <row r="169" spans="2:6" ht="12.75">
      <c r="B169" t="e">
        <f>"0"&amp;LEFT(#REF!,11)</f>
        <v>#REF!</v>
      </c>
      <c r="C169" s="2" t="e">
        <f>VALUE(#REF!)</f>
        <v>#REF!</v>
      </c>
      <c r="D169" s="2" t="e">
        <f>VALUE(#REF!)</f>
        <v>#REF!</v>
      </c>
      <c r="E169" s="2" t="e">
        <f>VALUE(#REF!)</f>
        <v>#REF!</v>
      </c>
      <c r="F169" s="1" t="e">
        <f>VALUE(#REF!)</f>
        <v>#REF!</v>
      </c>
    </row>
    <row r="170" spans="2:6" ht="12.75">
      <c r="B170" t="e">
        <f>"0"&amp;LEFT(#REF!,11)</f>
        <v>#REF!</v>
      </c>
      <c r="C170" s="2" t="e">
        <f>VALUE(#REF!)</f>
        <v>#REF!</v>
      </c>
      <c r="D170" s="2" t="e">
        <f>VALUE(#REF!)</f>
        <v>#REF!</v>
      </c>
      <c r="E170" s="2" t="e">
        <f>VALUE(#REF!)</f>
        <v>#REF!</v>
      </c>
      <c r="F170" s="1" t="e">
        <f>VALUE(#REF!)</f>
        <v>#REF!</v>
      </c>
    </row>
    <row r="171" spans="2:6" ht="12.75">
      <c r="B171" t="e">
        <f>"0"&amp;LEFT(#REF!,11)</f>
        <v>#REF!</v>
      </c>
      <c r="C171" s="2" t="e">
        <f>VALUE(#REF!)</f>
        <v>#REF!</v>
      </c>
      <c r="D171" s="2" t="e">
        <f>VALUE(#REF!)</f>
        <v>#REF!</v>
      </c>
      <c r="E171" s="2" t="e">
        <f>VALUE(#REF!)</f>
        <v>#REF!</v>
      </c>
      <c r="F171" s="1" t="e">
        <f>VALUE(#REF!)</f>
        <v>#REF!</v>
      </c>
    </row>
    <row r="172" spans="2:6" ht="12.75">
      <c r="B172" t="e">
        <f>"0"&amp;LEFT(#REF!,11)</f>
        <v>#REF!</v>
      </c>
      <c r="C172" s="2" t="e">
        <f>VALUE(#REF!)</f>
        <v>#REF!</v>
      </c>
      <c r="D172" s="2" t="e">
        <f>VALUE(#REF!)</f>
        <v>#REF!</v>
      </c>
      <c r="E172" s="2" t="e">
        <f>VALUE(#REF!)</f>
        <v>#REF!</v>
      </c>
      <c r="F172" s="1" t="e">
        <f>VALUE(#REF!)</f>
        <v>#REF!</v>
      </c>
    </row>
    <row r="173" spans="2:6" ht="12.75">
      <c r="B173" t="e">
        <f>"0"&amp;LEFT(#REF!,11)</f>
        <v>#REF!</v>
      </c>
      <c r="C173" s="2" t="e">
        <f>VALUE(#REF!)</f>
        <v>#REF!</v>
      </c>
      <c r="D173" s="2" t="e">
        <f>VALUE(#REF!)</f>
        <v>#REF!</v>
      </c>
      <c r="E173" s="2" t="e">
        <f>VALUE(#REF!)</f>
        <v>#REF!</v>
      </c>
      <c r="F173" s="1" t="e">
        <f>VALUE(#REF!)</f>
        <v>#REF!</v>
      </c>
    </row>
    <row r="174" spans="2:6" ht="12.75">
      <c r="B174" t="e">
        <f>"0"&amp;LEFT(#REF!,11)</f>
        <v>#REF!</v>
      </c>
      <c r="C174" s="2" t="e">
        <f>VALUE(#REF!)</f>
        <v>#REF!</v>
      </c>
      <c r="D174" s="2" t="e">
        <f>VALUE(#REF!)</f>
        <v>#REF!</v>
      </c>
      <c r="E174" s="2" t="e">
        <f>VALUE(#REF!)</f>
        <v>#REF!</v>
      </c>
      <c r="F174" s="1" t="e">
        <f>VALUE(#REF!)</f>
        <v>#REF!</v>
      </c>
    </row>
    <row r="175" spans="2:6" ht="12.75">
      <c r="B175" t="e">
        <f>"0"&amp;LEFT(#REF!,11)</f>
        <v>#REF!</v>
      </c>
      <c r="C175" s="2" t="e">
        <f>VALUE(#REF!)</f>
        <v>#REF!</v>
      </c>
      <c r="D175" s="2" t="e">
        <f>VALUE(#REF!)</f>
        <v>#REF!</v>
      </c>
      <c r="E175" s="2" t="e">
        <f>VALUE(#REF!)</f>
        <v>#REF!</v>
      </c>
      <c r="F175" s="1" t="e">
        <f>VALUE(#REF!)</f>
        <v>#REF!</v>
      </c>
    </row>
    <row r="176" spans="2:6" ht="12.75">
      <c r="B176" t="e">
        <f>"0"&amp;LEFT(#REF!,11)</f>
        <v>#REF!</v>
      </c>
      <c r="C176" s="2" t="e">
        <f>VALUE(#REF!)</f>
        <v>#REF!</v>
      </c>
      <c r="D176" s="2" t="e">
        <f>VALUE(#REF!)</f>
        <v>#REF!</v>
      </c>
      <c r="E176" s="2" t="e">
        <f>VALUE(#REF!)</f>
        <v>#REF!</v>
      </c>
      <c r="F176" s="1" t="e">
        <f>VALUE(#REF!)</f>
        <v>#REF!</v>
      </c>
    </row>
    <row r="177" spans="2:6" ht="12.75">
      <c r="B177" t="e">
        <f>"0"&amp;LEFT(#REF!,11)</f>
        <v>#REF!</v>
      </c>
      <c r="C177" s="2" t="e">
        <f>VALUE(#REF!)</f>
        <v>#REF!</v>
      </c>
      <c r="D177" s="2" t="e">
        <f>VALUE(#REF!)</f>
        <v>#REF!</v>
      </c>
      <c r="E177" s="2" t="e">
        <f>VALUE(#REF!)</f>
        <v>#REF!</v>
      </c>
      <c r="F177" s="1" t="e">
        <f>VALUE(#REF!)</f>
        <v>#REF!</v>
      </c>
    </row>
    <row r="178" spans="2:6" ht="12.75">
      <c r="B178" t="e">
        <f>"0"&amp;LEFT(#REF!,11)</f>
        <v>#REF!</v>
      </c>
      <c r="C178" s="2" t="e">
        <f>VALUE(#REF!)</f>
        <v>#REF!</v>
      </c>
      <c r="D178" s="2" t="e">
        <f>VALUE(#REF!)</f>
        <v>#REF!</v>
      </c>
      <c r="E178" s="2" t="e">
        <f>VALUE(#REF!)</f>
        <v>#REF!</v>
      </c>
      <c r="F178" s="1" t="e">
        <f>VALUE(#REF!)</f>
        <v>#REF!</v>
      </c>
    </row>
    <row r="179" spans="2:6" ht="12.75">
      <c r="B179" t="e">
        <f>"0"&amp;LEFT(#REF!,11)</f>
        <v>#REF!</v>
      </c>
      <c r="C179" s="2" t="e">
        <f>VALUE(#REF!)</f>
        <v>#REF!</v>
      </c>
      <c r="D179" s="2" t="e">
        <f>VALUE(#REF!)</f>
        <v>#REF!</v>
      </c>
      <c r="E179" s="2" t="e">
        <f>VALUE(#REF!)</f>
        <v>#REF!</v>
      </c>
      <c r="F179" s="1" t="e">
        <f>VALUE(#REF!)</f>
        <v>#REF!</v>
      </c>
    </row>
    <row r="180" spans="2:6" ht="12.75">
      <c r="B180" t="e">
        <f>"0"&amp;LEFT(#REF!,11)</f>
        <v>#REF!</v>
      </c>
      <c r="C180" s="2" t="e">
        <f>VALUE(#REF!)</f>
        <v>#REF!</v>
      </c>
      <c r="D180" s="2" t="e">
        <f>VALUE(#REF!)</f>
        <v>#REF!</v>
      </c>
      <c r="E180" s="2" t="e">
        <f>VALUE(#REF!)</f>
        <v>#REF!</v>
      </c>
      <c r="F180" s="1" t="e">
        <f>VALUE(#REF!)</f>
        <v>#REF!</v>
      </c>
    </row>
    <row r="181" spans="2:6" ht="12.75">
      <c r="B181" t="e">
        <f>"0"&amp;LEFT(#REF!,11)</f>
        <v>#REF!</v>
      </c>
      <c r="C181" s="2" t="e">
        <f>VALUE(#REF!)</f>
        <v>#REF!</v>
      </c>
      <c r="D181" s="2" t="e">
        <f>VALUE(#REF!)</f>
        <v>#REF!</v>
      </c>
      <c r="E181" s="2" t="e">
        <f>VALUE(#REF!)</f>
        <v>#REF!</v>
      </c>
      <c r="F181" s="1" t="e">
        <f>VALUE(#REF!)</f>
        <v>#REF!</v>
      </c>
    </row>
    <row r="182" spans="2:6" ht="12.75">
      <c r="B182" t="e">
        <f>"0"&amp;LEFT(#REF!,11)</f>
        <v>#REF!</v>
      </c>
      <c r="C182" s="2" t="e">
        <f>VALUE(#REF!)</f>
        <v>#REF!</v>
      </c>
      <c r="D182" s="2" t="e">
        <f>VALUE(#REF!)</f>
        <v>#REF!</v>
      </c>
      <c r="E182" s="2" t="e">
        <f>VALUE(#REF!)</f>
        <v>#REF!</v>
      </c>
      <c r="F182" s="1" t="e">
        <f>VALUE(#REF!)</f>
        <v>#REF!</v>
      </c>
    </row>
    <row r="183" spans="2:6" ht="12.75">
      <c r="B183" t="e">
        <f>"0"&amp;LEFT(#REF!,11)</f>
        <v>#REF!</v>
      </c>
      <c r="C183" s="2" t="e">
        <f>VALUE(#REF!)</f>
        <v>#REF!</v>
      </c>
      <c r="D183" s="2" t="e">
        <f>VALUE(#REF!)</f>
        <v>#REF!</v>
      </c>
      <c r="E183" s="2" t="e">
        <f>VALUE(#REF!)</f>
        <v>#REF!</v>
      </c>
      <c r="F183" s="1" t="e">
        <f>VALUE(#REF!)</f>
        <v>#REF!</v>
      </c>
    </row>
    <row r="184" spans="2:6" ht="12.75">
      <c r="B184" t="e">
        <f>"0"&amp;LEFT(#REF!,11)</f>
        <v>#REF!</v>
      </c>
      <c r="C184" s="2" t="e">
        <f>VALUE(#REF!)</f>
        <v>#REF!</v>
      </c>
      <c r="D184" s="2" t="e">
        <f>VALUE(#REF!)</f>
        <v>#REF!</v>
      </c>
      <c r="E184" s="2" t="e">
        <f>VALUE(#REF!)</f>
        <v>#REF!</v>
      </c>
      <c r="F184" s="1" t="e">
        <f>VALUE(#REF!)</f>
        <v>#REF!</v>
      </c>
    </row>
    <row r="185" spans="2:6" ht="12.75">
      <c r="B185" t="e">
        <f>"0"&amp;LEFT(#REF!,11)</f>
        <v>#REF!</v>
      </c>
      <c r="C185" s="2" t="e">
        <f>VALUE(#REF!)</f>
        <v>#REF!</v>
      </c>
      <c r="D185" s="2" t="e">
        <f>VALUE(#REF!)</f>
        <v>#REF!</v>
      </c>
      <c r="E185" s="2" t="e">
        <f>VALUE(#REF!)</f>
        <v>#REF!</v>
      </c>
      <c r="F185" s="1" t="e">
        <f>VALUE(#REF!)</f>
        <v>#REF!</v>
      </c>
    </row>
    <row r="186" spans="2:6" ht="12.75">
      <c r="B186" t="e">
        <f>"0"&amp;LEFT(#REF!,11)</f>
        <v>#REF!</v>
      </c>
      <c r="C186" s="2" t="e">
        <f>VALUE(#REF!)</f>
        <v>#REF!</v>
      </c>
      <c r="D186" s="2" t="e">
        <f>VALUE(#REF!)</f>
        <v>#REF!</v>
      </c>
      <c r="E186" s="2" t="e">
        <f>VALUE(#REF!)</f>
        <v>#REF!</v>
      </c>
      <c r="F186" s="1" t="e">
        <f>VALUE(#REF!)</f>
        <v>#REF!</v>
      </c>
    </row>
    <row r="187" spans="2:6" ht="12.75">
      <c r="B187" t="e">
        <f>"0"&amp;LEFT(#REF!,11)</f>
        <v>#REF!</v>
      </c>
      <c r="C187" s="2" t="e">
        <f>VALUE(#REF!)</f>
        <v>#REF!</v>
      </c>
      <c r="D187" s="2" t="e">
        <f>VALUE(#REF!)</f>
        <v>#REF!</v>
      </c>
      <c r="E187" s="2" t="e">
        <f>VALUE(#REF!)</f>
        <v>#REF!</v>
      </c>
      <c r="F187" s="1" t="e">
        <f>VALUE(#REF!)</f>
        <v>#REF!</v>
      </c>
    </row>
    <row r="188" spans="2:6" ht="12.75">
      <c r="B188" t="e">
        <f>"0"&amp;LEFT(#REF!,11)</f>
        <v>#REF!</v>
      </c>
      <c r="C188" s="2" t="e">
        <f>VALUE(#REF!)</f>
        <v>#REF!</v>
      </c>
      <c r="D188" s="2" t="e">
        <f>VALUE(#REF!)</f>
        <v>#REF!</v>
      </c>
      <c r="E188" s="2" t="e">
        <f>VALUE(#REF!)</f>
        <v>#REF!</v>
      </c>
      <c r="F188" s="1" t="e">
        <f>VALUE(#REF!)</f>
        <v>#REF!</v>
      </c>
    </row>
    <row r="189" spans="2:6" ht="12.75">
      <c r="B189" t="e">
        <f>"0"&amp;LEFT(#REF!,11)</f>
        <v>#REF!</v>
      </c>
      <c r="C189" s="2" t="e">
        <f>VALUE(#REF!)</f>
        <v>#REF!</v>
      </c>
      <c r="D189" s="2" t="e">
        <f>VALUE(#REF!)</f>
        <v>#REF!</v>
      </c>
      <c r="E189" s="2" t="e">
        <f>VALUE(#REF!)</f>
        <v>#REF!</v>
      </c>
      <c r="F189" s="1" t="e">
        <f>VALUE(#REF!)</f>
        <v>#REF!</v>
      </c>
    </row>
    <row r="190" spans="2:6" ht="12.75">
      <c r="B190" t="e">
        <f>"0"&amp;LEFT(#REF!,11)</f>
        <v>#REF!</v>
      </c>
      <c r="C190" s="2" t="e">
        <f>VALUE(#REF!)</f>
        <v>#REF!</v>
      </c>
      <c r="D190" s="2" t="e">
        <f>VALUE(#REF!)</f>
        <v>#REF!</v>
      </c>
      <c r="E190" s="2" t="e">
        <f>VALUE(#REF!)</f>
        <v>#REF!</v>
      </c>
      <c r="F190" s="1" t="e">
        <f>VALUE(#REF!)</f>
        <v>#REF!</v>
      </c>
    </row>
    <row r="191" spans="2:6" ht="12.75">
      <c r="B191" t="e">
        <f>"0"&amp;LEFT(#REF!,11)</f>
        <v>#REF!</v>
      </c>
      <c r="C191" s="2" t="e">
        <f>VALUE(#REF!)</f>
        <v>#REF!</v>
      </c>
      <c r="D191" s="2" t="e">
        <f>VALUE(#REF!)</f>
        <v>#REF!</v>
      </c>
      <c r="E191" s="2" t="e">
        <f>VALUE(#REF!)</f>
        <v>#REF!</v>
      </c>
      <c r="F191" s="1" t="e">
        <f>VALUE(#REF!)</f>
        <v>#REF!</v>
      </c>
    </row>
    <row r="192" spans="2:6" ht="12.75">
      <c r="B192" t="e">
        <f>"0"&amp;LEFT(#REF!,11)</f>
        <v>#REF!</v>
      </c>
      <c r="C192" s="2" t="e">
        <f>VALUE(#REF!)</f>
        <v>#REF!</v>
      </c>
      <c r="D192" s="2" t="e">
        <f>VALUE(#REF!)</f>
        <v>#REF!</v>
      </c>
      <c r="E192" s="2" t="e">
        <f>VALUE(#REF!)</f>
        <v>#REF!</v>
      </c>
      <c r="F192" s="1" t="e">
        <f>VALUE(#REF!)</f>
        <v>#REF!</v>
      </c>
    </row>
    <row r="193" spans="2:6" ht="12.75">
      <c r="B193" t="e">
        <f>"0"&amp;LEFT(#REF!,11)</f>
        <v>#REF!</v>
      </c>
      <c r="C193" s="2" t="e">
        <f>VALUE(#REF!)</f>
        <v>#REF!</v>
      </c>
      <c r="D193" s="2" t="e">
        <f>VALUE(#REF!)</f>
        <v>#REF!</v>
      </c>
      <c r="E193" s="2" t="e">
        <f>VALUE(#REF!)</f>
        <v>#REF!</v>
      </c>
      <c r="F193" s="1" t="e">
        <f>VALUE(#REF!)</f>
        <v>#REF!</v>
      </c>
    </row>
    <row r="194" spans="2:6" ht="12.75">
      <c r="B194" t="e">
        <f>"0"&amp;LEFT(#REF!,11)</f>
        <v>#REF!</v>
      </c>
      <c r="C194" s="2" t="e">
        <f>VALUE(#REF!)</f>
        <v>#REF!</v>
      </c>
      <c r="D194" s="2" t="e">
        <f>VALUE(#REF!)</f>
        <v>#REF!</v>
      </c>
      <c r="E194" s="2" t="e">
        <f>VALUE(#REF!)</f>
        <v>#REF!</v>
      </c>
      <c r="F194" s="1" t="e">
        <f>VALUE(#REF!)</f>
        <v>#REF!</v>
      </c>
    </row>
    <row r="195" spans="1:6" ht="12.75">
      <c r="A195" s="3"/>
      <c r="B195" t="e">
        <f>"0"&amp;LEFT(#REF!,11)</f>
        <v>#REF!</v>
      </c>
      <c r="C195" s="2" t="e">
        <f>VALUE(#REF!)</f>
        <v>#REF!</v>
      </c>
      <c r="D195" s="2" t="e">
        <f>VALUE(#REF!)</f>
        <v>#REF!</v>
      </c>
      <c r="E195" s="2" t="e">
        <f>VALUE(#REF!)</f>
        <v>#REF!</v>
      </c>
      <c r="F195" s="1" t="e">
        <f>VALUE(#REF!)</f>
        <v>#REF!</v>
      </c>
    </row>
    <row r="196" spans="2:6" ht="12.75">
      <c r="B196" t="e">
        <f>"0"&amp;LEFT(#REF!,11)</f>
        <v>#REF!</v>
      </c>
      <c r="C196" s="2" t="e">
        <f>VALUE(#REF!)</f>
        <v>#REF!</v>
      </c>
      <c r="D196" s="2" t="e">
        <f>VALUE(#REF!)</f>
        <v>#REF!</v>
      </c>
      <c r="E196" s="2" t="e">
        <f>VALUE(#REF!)</f>
        <v>#REF!</v>
      </c>
      <c r="F196" s="1" t="e">
        <f>VALUE(#REF!)</f>
        <v>#REF!</v>
      </c>
    </row>
    <row r="197" spans="2:6" ht="12.75">
      <c r="B197" t="e">
        <f>"0"&amp;LEFT(#REF!,11)</f>
        <v>#REF!</v>
      </c>
      <c r="C197" s="2" t="e">
        <f>VALUE(#REF!)</f>
        <v>#REF!</v>
      </c>
      <c r="D197" s="2" t="e">
        <f>VALUE(#REF!)</f>
        <v>#REF!</v>
      </c>
      <c r="E197" s="2" t="e">
        <f>VALUE(#REF!)</f>
        <v>#REF!</v>
      </c>
      <c r="F197" s="1" t="e">
        <f>VALUE(#REF!)</f>
        <v>#REF!</v>
      </c>
    </row>
    <row r="198" spans="2:6" ht="12.75">
      <c r="B198" t="e">
        <f>"0"&amp;LEFT(#REF!,11)</f>
        <v>#REF!</v>
      </c>
      <c r="C198" s="2" t="e">
        <f>VALUE(#REF!)</f>
        <v>#REF!</v>
      </c>
      <c r="D198" s="2" t="e">
        <f>VALUE(#REF!)</f>
        <v>#REF!</v>
      </c>
      <c r="E198" s="2" t="e">
        <f>VALUE(#REF!)</f>
        <v>#REF!</v>
      </c>
      <c r="F198" s="1" t="e">
        <f>VALUE(#REF!)</f>
        <v>#REF!</v>
      </c>
    </row>
    <row r="199" spans="2:6" ht="12.75">
      <c r="B199" t="e">
        <f>"0"&amp;LEFT(#REF!,11)</f>
        <v>#REF!</v>
      </c>
      <c r="C199" s="2" t="e">
        <f>VALUE(#REF!)</f>
        <v>#REF!</v>
      </c>
      <c r="D199" s="2" t="e">
        <f>VALUE(#REF!)</f>
        <v>#REF!</v>
      </c>
      <c r="E199" s="2" t="e">
        <f>VALUE(#REF!)</f>
        <v>#REF!</v>
      </c>
      <c r="F199" s="1" t="e">
        <f>VALUE(#REF!)</f>
        <v>#REF!</v>
      </c>
    </row>
    <row r="200" spans="2:6" ht="12.75">
      <c r="B200" t="e">
        <f>"0"&amp;LEFT(#REF!,11)</f>
        <v>#REF!</v>
      </c>
      <c r="C200" s="2" t="e">
        <f>VALUE(#REF!)</f>
        <v>#REF!</v>
      </c>
      <c r="D200" s="2" t="e">
        <f>VALUE(#REF!)</f>
        <v>#REF!</v>
      </c>
      <c r="E200" s="2" t="e">
        <f>VALUE(#REF!)</f>
        <v>#REF!</v>
      </c>
      <c r="F200" s="1" t="e">
        <f>VALUE(#REF!)</f>
        <v>#REF!</v>
      </c>
    </row>
    <row r="201" spans="2:6" ht="12.75">
      <c r="B201" t="e">
        <f>"0"&amp;LEFT(#REF!,11)</f>
        <v>#REF!</v>
      </c>
      <c r="C201" s="2" t="e">
        <f>VALUE(#REF!)</f>
        <v>#REF!</v>
      </c>
      <c r="D201" s="2" t="e">
        <f>VALUE(#REF!)</f>
        <v>#REF!</v>
      </c>
      <c r="E201" s="2" t="e">
        <f>VALUE(#REF!)</f>
        <v>#REF!</v>
      </c>
      <c r="F201" s="1" t="e">
        <f>VALUE(#REF!)</f>
        <v>#REF!</v>
      </c>
    </row>
    <row r="202" spans="2:6" ht="12.75">
      <c r="B202" t="e">
        <f>"0"&amp;LEFT(#REF!,11)</f>
        <v>#REF!</v>
      </c>
      <c r="C202" s="2" t="e">
        <f>VALUE(#REF!)</f>
        <v>#REF!</v>
      </c>
      <c r="D202" s="2" t="e">
        <f>VALUE(#REF!)</f>
        <v>#REF!</v>
      </c>
      <c r="E202" s="2" t="e">
        <f>VALUE(#REF!)</f>
        <v>#REF!</v>
      </c>
      <c r="F202" s="1" t="e">
        <f>VALUE(#REF!)</f>
        <v>#REF!</v>
      </c>
    </row>
    <row r="203" spans="2:6" ht="12.75">
      <c r="B203" t="e">
        <f>"0"&amp;LEFT(#REF!,11)</f>
        <v>#REF!</v>
      </c>
      <c r="C203" s="2" t="e">
        <f>VALUE(#REF!)</f>
        <v>#REF!</v>
      </c>
      <c r="D203" s="2" t="e">
        <f>VALUE(#REF!)</f>
        <v>#REF!</v>
      </c>
      <c r="E203" s="2" t="e">
        <f>VALUE(#REF!)</f>
        <v>#REF!</v>
      </c>
      <c r="F203" s="1" t="e">
        <f>VALUE(#REF!)</f>
        <v>#REF!</v>
      </c>
    </row>
    <row r="204" spans="2:6" ht="12.75">
      <c r="B204" t="e">
        <f>"0"&amp;LEFT(#REF!,11)</f>
        <v>#REF!</v>
      </c>
      <c r="C204" s="2" t="e">
        <f>VALUE(#REF!)</f>
        <v>#REF!</v>
      </c>
      <c r="D204" s="2" t="e">
        <f>VALUE(#REF!)</f>
        <v>#REF!</v>
      </c>
      <c r="E204" s="2" t="e">
        <f>VALUE(#REF!)</f>
        <v>#REF!</v>
      </c>
      <c r="F204" s="1" t="e">
        <f>VALUE(#REF!)</f>
        <v>#REF!</v>
      </c>
    </row>
    <row r="205" spans="2:6" ht="12.75">
      <c r="B205" t="e">
        <f>"0"&amp;LEFT(#REF!,11)</f>
        <v>#REF!</v>
      </c>
      <c r="C205" s="2" t="e">
        <f>VALUE(#REF!)</f>
        <v>#REF!</v>
      </c>
      <c r="D205" s="2" t="e">
        <f>VALUE(#REF!)</f>
        <v>#REF!</v>
      </c>
      <c r="E205" s="2" t="e">
        <f>VALUE(#REF!)</f>
        <v>#REF!</v>
      </c>
      <c r="F205" s="1" t="e">
        <f>VALUE(#REF!)</f>
        <v>#REF!</v>
      </c>
    </row>
    <row r="206" spans="2:6" ht="12.75">
      <c r="B206" t="e">
        <f>"0"&amp;LEFT(#REF!,11)</f>
        <v>#REF!</v>
      </c>
      <c r="C206" s="2" t="e">
        <f>VALUE(#REF!)</f>
        <v>#REF!</v>
      </c>
      <c r="D206" s="2" t="e">
        <f>VALUE(#REF!)</f>
        <v>#REF!</v>
      </c>
      <c r="E206" s="2" t="e">
        <f>VALUE(#REF!)</f>
        <v>#REF!</v>
      </c>
      <c r="F206" s="1" t="e">
        <f>VALUE(#REF!)</f>
        <v>#REF!</v>
      </c>
    </row>
    <row r="207" spans="2:6" ht="12.75">
      <c r="B207" t="e">
        <f>"0"&amp;LEFT(#REF!,11)</f>
        <v>#REF!</v>
      </c>
      <c r="C207" s="2" t="e">
        <f>VALUE(#REF!)</f>
        <v>#REF!</v>
      </c>
      <c r="D207" s="2" t="e">
        <f>VALUE(#REF!)</f>
        <v>#REF!</v>
      </c>
      <c r="E207" s="2" t="e">
        <f>VALUE(#REF!)</f>
        <v>#REF!</v>
      </c>
      <c r="F207" s="1" t="e">
        <f>VALUE(#REF!)</f>
        <v>#REF!</v>
      </c>
    </row>
    <row r="208" spans="2:6" ht="12.75">
      <c r="B208" t="e">
        <f>"0"&amp;LEFT(#REF!,11)</f>
        <v>#REF!</v>
      </c>
      <c r="C208" s="2" t="e">
        <f>VALUE(#REF!)</f>
        <v>#REF!</v>
      </c>
      <c r="D208" s="2" t="e">
        <f>VALUE(#REF!)</f>
        <v>#REF!</v>
      </c>
      <c r="E208" s="2" t="e">
        <f>VALUE(#REF!)</f>
        <v>#REF!</v>
      </c>
      <c r="F208" s="1" t="e">
        <f>VALUE(#REF!)</f>
        <v>#REF!</v>
      </c>
    </row>
    <row r="209" spans="2:6" ht="12.75">
      <c r="B209" t="e">
        <f>"0"&amp;LEFT(#REF!,11)</f>
        <v>#REF!</v>
      </c>
      <c r="C209" s="2" t="e">
        <f>VALUE(#REF!)</f>
        <v>#REF!</v>
      </c>
      <c r="D209" s="2" t="e">
        <f>VALUE(#REF!)</f>
        <v>#REF!</v>
      </c>
      <c r="E209" s="2" t="e">
        <f>VALUE(#REF!)</f>
        <v>#REF!</v>
      </c>
      <c r="F209" s="1" t="e">
        <f>VALUE(#REF!)</f>
        <v>#REF!</v>
      </c>
    </row>
    <row r="210" spans="2:6" ht="12.75">
      <c r="B210" t="e">
        <f>"0"&amp;LEFT(#REF!,11)</f>
        <v>#REF!</v>
      </c>
      <c r="C210" s="2" t="e">
        <f>VALUE(#REF!)</f>
        <v>#REF!</v>
      </c>
      <c r="D210" s="2" t="e">
        <f>VALUE(#REF!)</f>
        <v>#REF!</v>
      </c>
      <c r="E210" s="2" t="e">
        <f>VALUE(#REF!)</f>
        <v>#REF!</v>
      </c>
      <c r="F210" s="1" t="e">
        <f>VALUE(#REF!)</f>
        <v>#REF!</v>
      </c>
    </row>
    <row r="211" spans="2:6" ht="12.75">
      <c r="B211" t="e">
        <f>"0"&amp;LEFT(#REF!,11)</f>
        <v>#REF!</v>
      </c>
      <c r="C211" s="2" t="e">
        <f>VALUE(#REF!)</f>
        <v>#REF!</v>
      </c>
      <c r="D211" s="2" t="e">
        <f>VALUE(#REF!)</f>
        <v>#REF!</v>
      </c>
      <c r="E211" s="2" t="e">
        <f>VALUE(#REF!)</f>
        <v>#REF!</v>
      </c>
      <c r="F211" s="1" t="e">
        <f>VALUE(#REF!)</f>
        <v>#REF!</v>
      </c>
    </row>
    <row r="212" spans="2:6" ht="12.75">
      <c r="B212" t="e">
        <f>"0"&amp;LEFT(#REF!,11)</f>
        <v>#REF!</v>
      </c>
      <c r="C212" s="2" t="e">
        <f>VALUE(#REF!)</f>
        <v>#REF!</v>
      </c>
      <c r="D212" s="2" t="e">
        <f>VALUE(#REF!)</f>
        <v>#REF!</v>
      </c>
      <c r="E212" s="2" t="e">
        <f>VALUE(#REF!)</f>
        <v>#REF!</v>
      </c>
      <c r="F212" s="1" t="e">
        <f>VALUE(#REF!)</f>
        <v>#REF!</v>
      </c>
    </row>
    <row r="213" spans="2:6" ht="12.75">
      <c r="B213" t="e">
        <f>"0"&amp;LEFT(#REF!,11)</f>
        <v>#REF!</v>
      </c>
      <c r="C213" s="2" t="e">
        <f>VALUE(#REF!)</f>
        <v>#REF!</v>
      </c>
      <c r="D213" s="2" t="e">
        <f>VALUE(#REF!)</f>
        <v>#REF!</v>
      </c>
      <c r="E213" s="2" t="e">
        <f>VALUE(#REF!)</f>
        <v>#REF!</v>
      </c>
      <c r="F213" s="1" t="e">
        <f>VALUE(#REF!)</f>
        <v>#REF!</v>
      </c>
    </row>
    <row r="214" spans="2:6" ht="12.75">
      <c r="B214" t="e">
        <f>"0"&amp;LEFT(#REF!,11)</f>
        <v>#REF!</v>
      </c>
      <c r="C214" s="2" t="e">
        <f>VALUE(#REF!)</f>
        <v>#REF!</v>
      </c>
      <c r="D214" s="2" t="e">
        <f>VALUE(#REF!)</f>
        <v>#REF!</v>
      </c>
      <c r="E214" s="2" t="e">
        <f>VALUE(#REF!)</f>
        <v>#REF!</v>
      </c>
      <c r="F214" s="1" t="e">
        <f>VALUE(#REF!)</f>
        <v>#REF!</v>
      </c>
    </row>
    <row r="215" spans="2:6" ht="12.75">
      <c r="B215" t="e">
        <f>"0"&amp;LEFT(#REF!,11)</f>
        <v>#REF!</v>
      </c>
      <c r="C215" s="2" t="e">
        <f>VALUE(#REF!)</f>
        <v>#REF!</v>
      </c>
      <c r="D215" s="2" t="e">
        <f>VALUE(#REF!)</f>
        <v>#REF!</v>
      </c>
      <c r="E215" s="2" t="e">
        <f>VALUE(#REF!)</f>
        <v>#REF!</v>
      </c>
      <c r="F215" s="1" t="e">
        <f>VALUE(#REF!)</f>
        <v>#REF!</v>
      </c>
    </row>
    <row r="216" spans="2:6" ht="12.75">
      <c r="B216" t="e">
        <f>"0"&amp;LEFT(#REF!,11)</f>
        <v>#REF!</v>
      </c>
      <c r="C216" s="2" t="e">
        <f>VALUE(#REF!)</f>
        <v>#REF!</v>
      </c>
      <c r="D216" s="2" t="e">
        <f>VALUE(#REF!)</f>
        <v>#REF!</v>
      </c>
      <c r="E216" s="2" t="e">
        <f>VALUE(#REF!)</f>
        <v>#REF!</v>
      </c>
      <c r="F216" s="1" t="e">
        <f>VALUE(#REF!)</f>
        <v>#REF!</v>
      </c>
    </row>
    <row r="217" spans="2:6" ht="12.75">
      <c r="B217" t="e">
        <f>"0"&amp;LEFT(#REF!,11)</f>
        <v>#REF!</v>
      </c>
      <c r="C217" s="2" t="e">
        <f>VALUE(#REF!)</f>
        <v>#REF!</v>
      </c>
      <c r="D217" s="2" t="e">
        <f>VALUE(#REF!)</f>
        <v>#REF!</v>
      </c>
      <c r="E217" s="2" t="e">
        <f>VALUE(#REF!)</f>
        <v>#REF!</v>
      </c>
      <c r="F217" s="1" t="e">
        <f>VALUE(#REF!)</f>
        <v>#REF!</v>
      </c>
    </row>
    <row r="218" spans="2:6" ht="12.75">
      <c r="B218" t="e">
        <f>"0"&amp;LEFT(#REF!,11)</f>
        <v>#REF!</v>
      </c>
      <c r="C218" s="2" t="e">
        <f>VALUE(#REF!)</f>
        <v>#REF!</v>
      </c>
      <c r="D218" s="2" t="e">
        <f>VALUE(#REF!)</f>
        <v>#REF!</v>
      </c>
      <c r="E218" s="2" t="e">
        <f>VALUE(#REF!)</f>
        <v>#REF!</v>
      </c>
      <c r="F218" s="1" t="e">
        <f>VALUE(#REF!)</f>
        <v>#REF!</v>
      </c>
    </row>
    <row r="219" spans="2:6" ht="12.75">
      <c r="B219" t="e">
        <f>"0"&amp;LEFT(#REF!,11)</f>
        <v>#REF!</v>
      </c>
      <c r="C219" s="2" t="e">
        <f>VALUE(#REF!)</f>
        <v>#REF!</v>
      </c>
      <c r="D219" s="2" t="e">
        <f>VALUE(#REF!)</f>
        <v>#REF!</v>
      </c>
      <c r="E219" s="2" t="e">
        <f>VALUE(#REF!)</f>
        <v>#REF!</v>
      </c>
      <c r="F219" s="1" t="e">
        <f>VALUE(#REF!)</f>
        <v>#REF!</v>
      </c>
    </row>
    <row r="220" spans="2:6" ht="12.75">
      <c r="B220" t="e">
        <f>"0"&amp;LEFT(#REF!,11)</f>
        <v>#REF!</v>
      </c>
      <c r="C220" s="2" t="e">
        <f>VALUE(#REF!)</f>
        <v>#REF!</v>
      </c>
      <c r="D220" s="2" t="e">
        <f>VALUE(#REF!)</f>
        <v>#REF!</v>
      </c>
      <c r="E220" s="2" t="e">
        <f>VALUE(#REF!)</f>
        <v>#REF!</v>
      </c>
      <c r="F220" s="1" t="e">
        <f>VALUE(#REF!)</f>
        <v>#REF!</v>
      </c>
    </row>
    <row r="221" spans="2:6" ht="12.75">
      <c r="B221" t="e">
        <f>"0"&amp;LEFT(#REF!,11)</f>
        <v>#REF!</v>
      </c>
      <c r="C221" s="2" t="e">
        <f>VALUE(#REF!)</f>
        <v>#REF!</v>
      </c>
      <c r="D221" s="2" t="e">
        <f>VALUE(#REF!)</f>
        <v>#REF!</v>
      </c>
      <c r="E221" s="2" t="e">
        <f>VALUE(#REF!)</f>
        <v>#REF!</v>
      </c>
      <c r="F221" s="1" t="e">
        <f>VALUE(#REF!)</f>
        <v>#REF!</v>
      </c>
    </row>
    <row r="222" spans="2:6" ht="12.75">
      <c r="B222" t="e">
        <f>"0"&amp;LEFT(#REF!,11)</f>
        <v>#REF!</v>
      </c>
      <c r="C222" s="2" t="e">
        <f>VALUE(#REF!)</f>
        <v>#REF!</v>
      </c>
      <c r="D222" s="2" t="e">
        <f>VALUE(#REF!)</f>
        <v>#REF!</v>
      </c>
      <c r="E222" s="2" t="e">
        <f>VALUE(#REF!)</f>
        <v>#REF!</v>
      </c>
      <c r="F222" s="1" t="e">
        <f>VALUE(#REF!)</f>
        <v>#REF!</v>
      </c>
    </row>
    <row r="223" spans="2:6" ht="12.75">
      <c r="B223" t="e">
        <f>"0"&amp;LEFT(#REF!,11)</f>
        <v>#REF!</v>
      </c>
      <c r="C223" s="2" t="e">
        <f>VALUE(#REF!)</f>
        <v>#REF!</v>
      </c>
      <c r="D223" s="2" t="e">
        <f>VALUE(#REF!)</f>
        <v>#REF!</v>
      </c>
      <c r="E223" s="2" t="e">
        <f>VALUE(#REF!)</f>
        <v>#REF!</v>
      </c>
      <c r="F223" s="1" t="e">
        <f>VALUE(#REF!)</f>
        <v>#REF!</v>
      </c>
    </row>
    <row r="224" spans="2:6" ht="12.75">
      <c r="B224" t="e">
        <f>"0"&amp;LEFT(#REF!,11)</f>
        <v>#REF!</v>
      </c>
      <c r="C224" s="2" t="e">
        <f>VALUE(#REF!)</f>
        <v>#REF!</v>
      </c>
      <c r="D224" s="2" t="e">
        <f>VALUE(#REF!)</f>
        <v>#REF!</v>
      </c>
      <c r="E224" s="2" t="e">
        <f>VALUE(#REF!)</f>
        <v>#REF!</v>
      </c>
      <c r="F224" s="1" t="e">
        <f>VALUE(#REF!)</f>
        <v>#REF!</v>
      </c>
    </row>
    <row r="225" spans="2:6" ht="12.75">
      <c r="B225" t="e">
        <f>"0"&amp;LEFT(#REF!,11)</f>
        <v>#REF!</v>
      </c>
      <c r="C225" s="2" t="e">
        <f>VALUE(#REF!)</f>
        <v>#REF!</v>
      </c>
      <c r="D225" s="2" t="e">
        <f>VALUE(#REF!)</f>
        <v>#REF!</v>
      </c>
      <c r="E225" s="2" t="e">
        <f>VALUE(#REF!)</f>
        <v>#REF!</v>
      </c>
      <c r="F225" s="1" t="e">
        <f>VALUE(#REF!)</f>
        <v>#REF!</v>
      </c>
    </row>
    <row r="226" spans="2:6" ht="12.75">
      <c r="B226" t="e">
        <f>"0"&amp;LEFT(#REF!,11)</f>
        <v>#REF!</v>
      </c>
      <c r="C226" s="2" t="e">
        <f>VALUE(#REF!)</f>
        <v>#REF!</v>
      </c>
      <c r="D226" s="2" t="e">
        <f>VALUE(#REF!)</f>
        <v>#REF!</v>
      </c>
      <c r="E226" s="2" t="e">
        <f>VALUE(#REF!)</f>
        <v>#REF!</v>
      </c>
      <c r="F226" s="1" t="e">
        <f>VALUE(#REF!)</f>
        <v>#REF!</v>
      </c>
    </row>
    <row r="227" spans="2:6" ht="12.75">
      <c r="B227" t="e">
        <f>"0"&amp;LEFT(#REF!,11)</f>
        <v>#REF!</v>
      </c>
      <c r="C227" s="2" t="e">
        <f>VALUE(#REF!)</f>
        <v>#REF!</v>
      </c>
      <c r="D227" s="2" t="e">
        <f>VALUE(#REF!)</f>
        <v>#REF!</v>
      </c>
      <c r="E227" s="2" t="e">
        <f>VALUE(#REF!)</f>
        <v>#REF!</v>
      </c>
      <c r="F227" s="1" t="e">
        <f>VALUE(#REF!)</f>
        <v>#REF!</v>
      </c>
    </row>
    <row r="228" spans="2:6" ht="12.75">
      <c r="B228" t="e">
        <f>"0"&amp;LEFT(#REF!,11)</f>
        <v>#REF!</v>
      </c>
      <c r="C228" s="2" t="e">
        <f>VALUE(#REF!)</f>
        <v>#REF!</v>
      </c>
      <c r="D228" s="2" t="e">
        <f>VALUE(#REF!)</f>
        <v>#REF!</v>
      </c>
      <c r="E228" s="2" t="e">
        <f>VALUE(#REF!)</f>
        <v>#REF!</v>
      </c>
      <c r="F228" s="1" t="e">
        <f>VALUE(#REF!)</f>
        <v>#REF!</v>
      </c>
    </row>
    <row r="229" spans="2:6" ht="12.75">
      <c r="B229" t="e">
        <f>"0"&amp;LEFT(#REF!,11)</f>
        <v>#REF!</v>
      </c>
      <c r="C229" s="2" t="e">
        <f>VALUE(#REF!)</f>
        <v>#REF!</v>
      </c>
      <c r="D229" s="2" t="e">
        <f>VALUE(#REF!)</f>
        <v>#REF!</v>
      </c>
      <c r="E229" s="2" t="e">
        <f>VALUE(#REF!)</f>
        <v>#REF!</v>
      </c>
      <c r="F229" s="1" t="e">
        <f>VALUE(#REF!)</f>
        <v>#REF!</v>
      </c>
    </row>
    <row r="230" spans="2:6" ht="12.75">
      <c r="B230" t="e">
        <f>"0"&amp;LEFT(#REF!,11)</f>
        <v>#REF!</v>
      </c>
      <c r="C230" s="2" t="e">
        <f>VALUE(#REF!)</f>
        <v>#REF!</v>
      </c>
      <c r="D230" s="2" t="e">
        <f>VALUE(#REF!)</f>
        <v>#REF!</v>
      </c>
      <c r="E230" s="2" t="e">
        <f>VALUE(#REF!)</f>
        <v>#REF!</v>
      </c>
      <c r="F230" s="1" t="e">
        <f>VALUE(#REF!)</f>
        <v>#REF!</v>
      </c>
    </row>
    <row r="231" spans="2:6" ht="12.75">
      <c r="B231" t="e">
        <f>"0"&amp;LEFT(#REF!,11)</f>
        <v>#REF!</v>
      </c>
      <c r="C231" s="2" t="e">
        <f>VALUE(#REF!)</f>
        <v>#REF!</v>
      </c>
      <c r="D231" s="2" t="e">
        <f>VALUE(#REF!)</f>
        <v>#REF!</v>
      </c>
      <c r="E231" s="2" t="e">
        <f>VALUE(#REF!)</f>
        <v>#REF!</v>
      </c>
      <c r="F231" s="1" t="e">
        <f>VALUE(#REF!)</f>
        <v>#REF!</v>
      </c>
    </row>
    <row r="232" spans="2:6" ht="12.75">
      <c r="B232" t="e">
        <f>"0"&amp;LEFT(#REF!,11)</f>
        <v>#REF!</v>
      </c>
      <c r="C232" s="2" t="e">
        <f>VALUE(#REF!)</f>
        <v>#REF!</v>
      </c>
      <c r="D232" s="2" t="e">
        <f>VALUE(#REF!)</f>
        <v>#REF!</v>
      </c>
      <c r="E232" s="2" t="e">
        <f>VALUE(#REF!)</f>
        <v>#REF!</v>
      </c>
      <c r="F232" s="1" t="e">
        <f>VALUE(#REF!)</f>
        <v>#REF!</v>
      </c>
    </row>
    <row r="233" spans="2:6" ht="12.75">
      <c r="B233" t="e">
        <f>"0"&amp;LEFT(#REF!,11)</f>
        <v>#REF!</v>
      </c>
      <c r="C233" s="2" t="e">
        <f>VALUE(#REF!)</f>
        <v>#REF!</v>
      </c>
      <c r="D233" s="2" t="e">
        <f>VALUE(#REF!)</f>
        <v>#REF!</v>
      </c>
      <c r="E233" s="2" t="e">
        <f>VALUE(#REF!)</f>
        <v>#REF!</v>
      </c>
      <c r="F233" s="1" t="e">
        <f>VALUE(#REF!)</f>
        <v>#REF!</v>
      </c>
    </row>
    <row r="234" spans="2:6" ht="12.75">
      <c r="B234" t="e">
        <f>"0"&amp;LEFT(#REF!,11)</f>
        <v>#REF!</v>
      </c>
      <c r="C234" s="2" t="e">
        <f>VALUE(#REF!)</f>
        <v>#REF!</v>
      </c>
      <c r="D234" s="2" t="e">
        <f>VALUE(#REF!)</f>
        <v>#REF!</v>
      </c>
      <c r="E234" s="2" t="e">
        <f>VALUE(#REF!)</f>
        <v>#REF!</v>
      </c>
      <c r="F234" s="1" t="e">
        <f>VALUE(#REF!)</f>
        <v>#REF!</v>
      </c>
    </row>
    <row r="235" spans="2:6" ht="12.75">
      <c r="B235" t="e">
        <f>"0"&amp;LEFT(#REF!,11)</f>
        <v>#REF!</v>
      </c>
      <c r="C235" s="2" t="e">
        <f>VALUE(#REF!)</f>
        <v>#REF!</v>
      </c>
      <c r="D235" s="2" t="e">
        <f>VALUE(#REF!)</f>
        <v>#REF!</v>
      </c>
      <c r="E235" s="2" t="e">
        <f>VALUE(#REF!)</f>
        <v>#REF!</v>
      </c>
      <c r="F235" s="1" t="e">
        <f>VALUE(#REF!)</f>
        <v>#REF!</v>
      </c>
    </row>
    <row r="236" spans="2:6" ht="12.75">
      <c r="B236" t="e">
        <f>"0"&amp;LEFT(#REF!,11)</f>
        <v>#REF!</v>
      </c>
      <c r="C236" s="2" t="e">
        <f>VALUE(#REF!)</f>
        <v>#REF!</v>
      </c>
      <c r="D236" s="2" t="e">
        <f>VALUE(#REF!)</f>
        <v>#REF!</v>
      </c>
      <c r="E236" s="2" t="e">
        <f>VALUE(#REF!)</f>
        <v>#REF!</v>
      </c>
      <c r="F236" s="1" t="e">
        <f>VALUE(#REF!)</f>
        <v>#REF!</v>
      </c>
    </row>
    <row r="237" spans="2:6" ht="12.75">
      <c r="B237" t="e">
        <f>"0"&amp;LEFT(#REF!,11)</f>
        <v>#REF!</v>
      </c>
      <c r="C237" s="2" t="e">
        <f>VALUE(#REF!)</f>
        <v>#REF!</v>
      </c>
      <c r="D237" s="2" t="e">
        <f>VALUE(#REF!)</f>
        <v>#REF!</v>
      </c>
      <c r="E237" s="2" t="e">
        <f>VALUE(#REF!)</f>
        <v>#REF!</v>
      </c>
      <c r="F237" s="1" t="e">
        <f>VALUE(#REF!)</f>
        <v>#REF!</v>
      </c>
    </row>
    <row r="238" spans="2:6" ht="12.75">
      <c r="B238" t="e">
        <f>"0"&amp;LEFT(#REF!,11)</f>
        <v>#REF!</v>
      </c>
      <c r="C238" s="2" t="e">
        <f>VALUE(#REF!)</f>
        <v>#REF!</v>
      </c>
      <c r="D238" s="2" t="e">
        <f>VALUE(#REF!)</f>
        <v>#REF!</v>
      </c>
      <c r="E238" s="2" t="e">
        <f>VALUE(#REF!)</f>
        <v>#REF!</v>
      </c>
      <c r="F238" s="1" t="e">
        <f>VALUE(#REF!)</f>
        <v>#REF!</v>
      </c>
    </row>
    <row r="239" spans="2:6" ht="12.75">
      <c r="B239" t="e">
        <f>"0"&amp;LEFT(#REF!,11)</f>
        <v>#REF!</v>
      </c>
      <c r="C239" s="2" t="e">
        <f>VALUE(#REF!)</f>
        <v>#REF!</v>
      </c>
      <c r="D239" s="2" t="e">
        <f>VALUE(#REF!)</f>
        <v>#REF!</v>
      </c>
      <c r="E239" s="2" t="e">
        <f>VALUE(#REF!)</f>
        <v>#REF!</v>
      </c>
      <c r="F239" s="1" t="e">
        <f>VALUE(#REF!)</f>
        <v>#REF!</v>
      </c>
    </row>
    <row r="240" spans="2:6" ht="12.75">
      <c r="B240" t="e">
        <f>"0"&amp;LEFT(#REF!,11)</f>
        <v>#REF!</v>
      </c>
      <c r="C240" s="2" t="e">
        <f>VALUE(#REF!)</f>
        <v>#REF!</v>
      </c>
      <c r="D240" s="2" t="e">
        <f>VALUE(#REF!)</f>
        <v>#REF!</v>
      </c>
      <c r="E240" s="2" t="e">
        <f>VALUE(#REF!)</f>
        <v>#REF!</v>
      </c>
      <c r="F240" s="1" t="e">
        <f>VALUE(#REF!)</f>
        <v>#REF!</v>
      </c>
    </row>
    <row r="241" spans="2:6" ht="12.75">
      <c r="B241" t="e">
        <f>"0"&amp;LEFT(#REF!,11)</f>
        <v>#REF!</v>
      </c>
      <c r="C241" s="2" t="e">
        <f>VALUE(#REF!)</f>
        <v>#REF!</v>
      </c>
      <c r="D241" s="2" t="e">
        <f>VALUE(#REF!)</f>
        <v>#REF!</v>
      </c>
      <c r="E241" s="2" t="e">
        <f>VALUE(#REF!)</f>
        <v>#REF!</v>
      </c>
      <c r="F241" s="1" t="e">
        <f>VALUE(#REF!)</f>
        <v>#REF!</v>
      </c>
    </row>
    <row r="242" spans="2:6" ht="12.75">
      <c r="B242" t="e">
        <f>"0"&amp;LEFT(#REF!,11)</f>
        <v>#REF!</v>
      </c>
      <c r="C242" s="2" t="e">
        <f>VALUE(#REF!)</f>
        <v>#REF!</v>
      </c>
      <c r="D242" s="2" t="e">
        <f>VALUE(#REF!)</f>
        <v>#REF!</v>
      </c>
      <c r="E242" s="2" t="e">
        <f>VALUE(#REF!)</f>
        <v>#REF!</v>
      </c>
      <c r="F242" s="1" t="e">
        <f>VALUE(#REF!)</f>
        <v>#REF!</v>
      </c>
    </row>
    <row r="243" spans="2:6" ht="12.75">
      <c r="B243" t="e">
        <f>"0"&amp;LEFT(#REF!,11)</f>
        <v>#REF!</v>
      </c>
      <c r="C243" s="2" t="e">
        <f>VALUE(#REF!)</f>
        <v>#REF!</v>
      </c>
      <c r="D243" s="2" t="e">
        <f>VALUE(#REF!)</f>
        <v>#REF!</v>
      </c>
      <c r="E243" s="2" t="e">
        <f>VALUE(#REF!)</f>
        <v>#REF!</v>
      </c>
      <c r="F243" s="1" t="e">
        <f>VALUE(#REF!)</f>
        <v>#REF!</v>
      </c>
    </row>
    <row r="244" spans="2:6" ht="12.75">
      <c r="B244" t="e">
        <f>"0"&amp;LEFT(#REF!,11)</f>
        <v>#REF!</v>
      </c>
      <c r="C244" s="2" t="e">
        <f>VALUE(#REF!)</f>
        <v>#REF!</v>
      </c>
      <c r="D244" s="2" t="e">
        <f>VALUE(#REF!)</f>
        <v>#REF!</v>
      </c>
      <c r="E244" s="2" t="e">
        <f>VALUE(#REF!)</f>
        <v>#REF!</v>
      </c>
      <c r="F244" s="1" t="e">
        <f>VALUE(#REF!)</f>
        <v>#REF!</v>
      </c>
    </row>
    <row r="245" spans="2:6" ht="12.75">
      <c r="B245" t="e">
        <f>"0"&amp;LEFT(#REF!,11)</f>
        <v>#REF!</v>
      </c>
      <c r="C245" s="2" t="e">
        <f>VALUE(#REF!)</f>
        <v>#REF!</v>
      </c>
      <c r="D245" s="2" t="e">
        <f>VALUE(#REF!)</f>
        <v>#REF!</v>
      </c>
      <c r="E245" s="2" t="e">
        <f>VALUE(#REF!)</f>
        <v>#REF!</v>
      </c>
      <c r="F245" s="1" t="e">
        <f>VALUE(#REF!)</f>
        <v>#REF!</v>
      </c>
    </row>
    <row r="246" spans="2:6" ht="12.75">
      <c r="B246" t="e">
        <f>"0"&amp;LEFT(#REF!,11)</f>
        <v>#REF!</v>
      </c>
      <c r="C246" s="2" t="e">
        <f>VALUE(#REF!)</f>
        <v>#REF!</v>
      </c>
      <c r="D246" s="2" t="e">
        <f>VALUE(#REF!)</f>
        <v>#REF!</v>
      </c>
      <c r="E246" s="2" t="e">
        <f>VALUE(#REF!)</f>
        <v>#REF!</v>
      </c>
      <c r="F246" s="1" t="e">
        <f>VALUE(#REF!)</f>
        <v>#REF!</v>
      </c>
    </row>
    <row r="247" spans="2:6" ht="12.75">
      <c r="B247" t="e">
        <f>"0"&amp;LEFT(#REF!,11)</f>
        <v>#REF!</v>
      </c>
      <c r="C247" s="2" t="e">
        <f>VALUE(#REF!)</f>
        <v>#REF!</v>
      </c>
      <c r="D247" s="2" t="e">
        <f>VALUE(#REF!)</f>
        <v>#REF!</v>
      </c>
      <c r="E247" s="2" t="e">
        <f>VALUE(#REF!)</f>
        <v>#REF!</v>
      </c>
      <c r="F247" s="1" t="e">
        <f>VALUE(#REF!)</f>
        <v>#REF!</v>
      </c>
    </row>
    <row r="248" spans="2:6" ht="12.75">
      <c r="B248" t="e">
        <f>"0"&amp;LEFT(#REF!,11)</f>
        <v>#REF!</v>
      </c>
      <c r="C248" s="2" t="e">
        <f>VALUE(#REF!)</f>
        <v>#REF!</v>
      </c>
      <c r="D248" s="2" t="e">
        <f>VALUE(#REF!)</f>
        <v>#REF!</v>
      </c>
      <c r="E248" s="2" t="e">
        <f>VALUE(#REF!)</f>
        <v>#REF!</v>
      </c>
      <c r="F248" s="1" t="e">
        <f>VALUE(#REF!)</f>
        <v>#REF!</v>
      </c>
    </row>
    <row r="249" spans="2:6" ht="12.75">
      <c r="B249" t="e">
        <f>"0"&amp;LEFT(#REF!,11)</f>
        <v>#REF!</v>
      </c>
      <c r="C249" s="2" t="e">
        <f>VALUE(#REF!)</f>
        <v>#REF!</v>
      </c>
      <c r="D249" s="2" t="e">
        <f>VALUE(#REF!)</f>
        <v>#REF!</v>
      </c>
      <c r="E249" s="2" t="e">
        <f>VALUE(#REF!)</f>
        <v>#REF!</v>
      </c>
      <c r="F249" s="1" t="e">
        <f>VALUE(#REF!)</f>
        <v>#REF!</v>
      </c>
    </row>
    <row r="250" spans="2:6" ht="12.75">
      <c r="B250" t="e">
        <f>"0"&amp;LEFT(#REF!,11)</f>
        <v>#REF!</v>
      </c>
      <c r="C250" s="2" t="e">
        <f>VALUE(#REF!)</f>
        <v>#REF!</v>
      </c>
      <c r="D250" s="2" t="e">
        <f>VALUE(#REF!)</f>
        <v>#REF!</v>
      </c>
      <c r="E250" s="2" t="e">
        <f>VALUE(#REF!)</f>
        <v>#REF!</v>
      </c>
      <c r="F250" s="1" t="e">
        <f>VALUE(#REF!)</f>
        <v>#REF!</v>
      </c>
    </row>
    <row r="251" spans="2:6" ht="12.75">
      <c r="B251" t="e">
        <f>"0"&amp;LEFT(#REF!,11)</f>
        <v>#REF!</v>
      </c>
      <c r="C251" s="2" t="e">
        <f>VALUE(#REF!)</f>
        <v>#REF!</v>
      </c>
      <c r="D251" s="2" t="e">
        <f>VALUE(#REF!)</f>
        <v>#REF!</v>
      </c>
      <c r="E251" s="2" t="e">
        <f>VALUE(#REF!)</f>
        <v>#REF!</v>
      </c>
      <c r="F251" s="1" t="e">
        <f>VALUE(#REF!)</f>
        <v>#REF!</v>
      </c>
    </row>
    <row r="252" spans="2:6" ht="12.75">
      <c r="B252" t="e">
        <f>"0"&amp;LEFT(#REF!,11)</f>
        <v>#REF!</v>
      </c>
      <c r="C252" s="2" t="e">
        <f>VALUE(#REF!)</f>
        <v>#REF!</v>
      </c>
      <c r="D252" s="2" t="e">
        <f>VALUE(#REF!)</f>
        <v>#REF!</v>
      </c>
      <c r="E252" s="2" t="e">
        <f>VALUE(#REF!)</f>
        <v>#REF!</v>
      </c>
      <c r="F252" s="1" t="e">
        <f>VALUE(#REF!)</f>
        <v>#REF!</v>
      </c>
    </row>
    <row r="253" spans="2:6" ht="12.75">
      <c r="B253" t="e">
        <f>"0"&amp;LEFT(#REF!,11)</f>
        <v>#REF!</v>
      </c>
      <c r="C253" s="2" t="e">
        <f>VALUE(#REF!)</f>
        <v>#REF!</v>
      </c>
      <c r="D253" s="2" t="e">
        <f>VALUE(#REF!)</f>
        <v>#REF!</v>
      </c>
      <c r="E253" s="2" t="e">
        <f>VALUE(#REF!)</f>
        <v>#REF!</v>
      </c>
      <c r="F253" s="1" t="e">
        <f>VALUE(#REF!)</f>
        <v>#REF!</v>
      </c>
    </row>
    <row r="254" spans="2:6" ht="12.75">
      <c r="B254" t="e">
        <f>"0"&amp;LEFT(#REF!,11)</f>
        <v>#REF!</v>
      </c>
      <c r="C254" s="2" t="e">
        <f>VALUE(#REF!)</f>
        <v>#REF!</v>
      </c>
      <c r="D254" s="2" t="e">
        <f>VALUE(#REF!)</f>
        <v>#REF!</v>
      </c>
      <c r="E254" s="2" t="e">
        <f>VALUE(#REF!)</f>
        <v>#REF!</v>
      </c>
      <c r="F254" s="1" t="e">
        <f>VALUE(#REF!)</f>
        <v>#REF!</v>
      </c>
    </row>
    <row r="255" spans="2:6" ht="12.75">
      <c r="B255" t="e">
        <f>"0"&amp;LEFT(#REF!,11)</f>
        <v>#REF!</v>
      </c>
      <c r="C255" s="2" t="e">
        <f>VALUE(#REF!)</f>
        <v>#REF!</v>
      </c>
      <c r="D255" s="2" t="e">
        <f>VALUE(#REF!)</f>
        <v>#REF!</v>
      </c>
      <c r="E255" s="2" t="e">
        <f>VALUE(#REF!)</f>
        <v>#REF!</v>
      </c>
      <c r="F255" s="1" t="e">
        <f>VALUE(#REF!)</f>
        <v>#REF!</v>
      </c>
    </row>
    <row r="256" spans="2:6" ht="12.75">
      <c r="B256" t="e">
        <f>"0"&amp;LEFT(#REF!,11)</f>
        <v>#REF!</v>
      </c>
      <c r="C256" s="2" t="e">
        <f>VALUE(#REF!)</f>
        <v>#REF!</v>
      </c>
      <c r="D256" s="2" t="e">
        <f>VALUE(#REF!)</f>
        <v>#REF!</v>
      </c>
      <c r="E256" s="2" t="e">
        <f>VALUE(#REF!)</f>
        <v>#REF!</v>
      </c>
      <c r="F256" s="1" t="e">
        <f>VALUE(#REF!)</f>
        <v>#REF!</v>
      </c>
    </row>
    <row r="257" spans="2:6" ht="12.75">
      <c r="B257" t="e">
        <f>"0"&amp;LEFT(#REF!,11)</f>
        <v>#REF!</v>
      </c>
      <c r="C257" s="2" t="e">
        <f>VALUE(#REF!)</f>
        <v>#REF!</v>
      </c>
      <c r="D257" s="2" t="e">
        <f>VALUE(#REF!)</f>
        <v>#REF!</v>
      </c>
      <c r="E257" s="2" t="e">
        <f>VALUE(#REF!)</f>
        <v>#REF!</v>
      </c>
      <c r="F257" s="1" t="e">
        <f>VALUE(#REF!)</f>
        <v>#REF!</v>
      </c>
    </row>
    <row r="258" spans="2:6" ht="12.75">
      <c r="B258" t="e">
        <f>"0"&amp;LEFT(#REF!,11)</f>
        <v>#REF!</v>
      </c>
      <c r="C258" s="2" t="e">
        <f>VALUE(#REF!)</f>
        <v>#REF!</v>
      </c>
      <c r="D258" s="2" t="e">
        <f>VALUE(#REF!)</f>
        <v>#REF!</v>
      </c>
      <c r="E258" s="2" t="e">
        <f>VALUE(#REF!)</f>
        <v>#REF!</v>
      </c>
      <c r="F258" s="1" t="e">
        <f>VALUE(#REF!)</f>
        <v>#REF!</v>
      </c>
    </row>
    <row r="259" spans="2:6" ht="12.75">
      <c r="B259" t="e">
        <f>"0"&amp;LEFT(#REF!,11)</f>
        <v>#REF!</v>
      </c>
      <c r="C259" s="2" t="e">
        <f>VALUE(#REF!)</f>
        <v>#REF!</v>
      </c>
      <c r="D259" s="2" t="e">
        <f>VALUE(#REF!)</f>
        <v>#REF!</v>
      </c>
      <c r="E259" s="2" t="e">
        <f>VALUE(#REF!)</f>
        <v>#REF!</v>
      </c>
      <c r="F259" s="1" t="e">
        <f>VALUE(#REF!)</f>
        <v>#REF!</v>
      </c>
    </row>
    <row r="260" spans="2:6" ht="12.75">
      <c r="B260" t="e">
        <f>"0"&amp;LEFT(#REF!,11)</f>
        <v>#REF!</v>
      </c>
      <c r="C260" s="2" t="e">
        <f>VALUE(#REF!)</f>
        <v>#REF!</v>
      </c>
      <c r="D260" s="2" t="e">
        <f>VALUE(#REF!)</f>
        <v>#REF!</v>
      </c>
      <c r="E260" s="2" t="e">
        <f>VALUE(#REF!)</f>
        <v>#REF!</v>
      </c>
      <c r="F260" s="1" t="e">
        <f>VALUE(#REF!)</f>
        <v>#REF!</v>
      </c>
    </row>
    <row r="261" spans="2:6" ht="12.75">
      <c r="B261" t="e">
        <f>"0"&amp;LEFT(#REF!,11)</f>
        <v>#REF!</v>
      </c>
      <c r="C261" s="2" t="e">
        <f>VALUE(#REF!)</f>
        <v>#REF!</v>
      </c>
      <c r="D261" s="2" t="e">
        <f>VALUE(#REF!)</f>
        <v>#REF!</v>
      </c>
      <c r="E261" s="2" t="e">
        <f>VALUE(#REF!)</f>
        <v>#REF!</v>
      </c>
      <c r="F261" s="1" t="e">
        <f>VALUE(#REF!)</f>
        <v>#REF!</v>
      </c>
    </row>
    <row r="262" spans="2:6" ht="12.75">
      <c r="B262" t="e">
        <f>"0"&amp;LEFT(#REF!,11)</f>
        <v>#REF!</v>
      </c>
      <c r="C262" s="2" t="e">
        <f>VALUE(#REF!)</f>
        <v>#REF!</v>
      </c>
      <c r="D262" s="2" t="e">
        <f>VALUE(#REF!)</f>
        <v>#REF!</v>
      </c>
      <c r="E262" s="2" t="e">
        <f>VALUE(#REF!)</f>
        <v>#REF!</v>
      </c>
      <c r="F262" s="1" t="e">
        <f>VALUE(#REF!)</f>
        <v>#REF!</v>
      </c>
    </row>
    <row r="263" spans="2:6" ht="12.75">
      <c r="B263" t="e">
        <f>"0"&amp;LEFT(#REF!,11)</f>
        <v>#REF!</v>
      </c>
      <c r="C263" s="2" t="e">
        <f>VALUE(#REF!)</f>
        <v>#REF!</v>
      </c>
      <c r="D263" s="2" t="e">
        <f>VALUE(#REF!)</f>
        <v>#REF!</v>
      </c>
      <c r="E263" s="2" t="e">
        <f>VALUE(#REF!)</f>
        <v>#REF!</v>
      </c>
      <c r="F263" s="1" t="e">
        <f>VALUE(#REF!)</f>
        <v>#REF!</v>
      </c>
    </row>
    <row r="264" spans="2:6" ht="12.75">
      <c r="B264" t="e">
        <f>"0"&amp;LEFT(#REF!,11)</f>
        <v>#REF!</v>
      </c>
      <c r="C264" s="2" t="e">
        <f>VALUE(#REF!)</f>
        <v>#REF!</v>
      </c>
      <c r="D264" s="2" t="e">
        <f>VALUE(#REF!)</f>
        <v>#REF!</v>
      </c>
      <c r="E264" s="2" t="e">
        <f>VALUE(#REF!)</f>
        <v>#REF!</v>
      </c>
      <c r="F264" s="1" t="e">
        <f>VALUE(#REF!)</f>
        <v>#REF!</v>
      </c>
    </row>
    <row r="265" spans="2:6" ht="12.75">
      <c r="B265" t="e">
        <f>"0"&amp;LEFT(#REF!,11)</f>
        <v>#REF!</v>
      </c>
      <c r="C265" s="2" t="e">
        <f>VALUE(#REF!)</f>
        <v>#REF!</v>
      </c>
      <c r="D265" s="2" t="e">
        <f>VALUE(#REF!)</f>
        <v>#REF!</v>
      </c>
      <c r="E265" s="2" t="e">
        <f>VALUE(#REF!)</f>
        <v>#REF!</v>
      </c>
      <c r="F265" s="1" t="e">
        <f>VALUE(#REF!)</f>
        <v>#REF!</v>
      </c>
    </row>
    <row r="266" spans="2:6" ht="12.75">
      <c r="B266" t="e">
        <f>"0"&amp;LEFT(#REF!,11)</f>
        <v>#REF!</v>
      </c>
      <c r="C266" s="2" t="e">
        <f>VALUE(#REF!)</f>
        <v>#REF!</v>
      </c>
      <c r="D266" s="2" t="e">
        <f>VALUE(#REF!)</f>
        <v>#REF!</v>
      </c>
      <c r="E266" s="2" t="e">
        <f>VALUE(#REF!)</f>
        <v>#REF!</v>
      </c>
      <c r="F266" s="1" t="e">
        <f>VALUE(#REF!)</f>
        <v>#REF!</v>
      </c>
    </row>
    <row r="267" spans="2:6" ht="12.75">
      <c r="B267" t="e">
        <f>"0"&amp;LEFT(#REF!,11)</f>
        <v>#REF!</v>
      </c>
      <c r="C267" s="2" t="e">
        <f>VALUE(#REF!)</f>
        <v>#REF!</v>
      </c>
      <c r="D267" s="2" t="e">
        <f>VALUE(#REF!)</f>
        <v>#REF!</v>
      </c>
      <c r="E267" s="2" t="e">
        <f>VALUE(#REF!)</f>
        <v>#REF!</v>
      </c>
      <c r="F267" s="1" t="e">
        <f>VALUE(#REF!)</f>
        <v>#REF!</v>
      </c>
    </row>
    <row r="268" spans="2:6" ht="12.75">
      <c r="B268" t="e">
        <f>"0"&amp;LEFT(#REF!,11)</f>
        <v>#REF!</v>
      </c>
      <c r="C268" s="2" t="e">
        <f>VALUE(#REF!)</f>
        <v>#REF!</v>
      </c>
      <c r="D268" s="2" t="e">
        <f>VALUE(#REF!)</f>
        <v>#REF!</v>
      </c>
      <c r="E268" s="2" t="e">
        <f>VALUE(#REF!)</f>
        <v>#REF!</v>
      </c>
      <c r="F268" s="1" t="e">
        <f>VALUE(#REF!)</f>
        <v>#REF!</v>
      </c>
    </row>
    <row r="269" spans="2:6" ht="12.75">
      <c r="B269" t="e">
        <f>"0"&amp;LEFT(#REF!,11)</f>
        <v>#REF!</v>
      </c>
      <c r="C269" s="2" t="e">
        <f>VALUE(#REF!)</f>
        <v>#REF!</v>
      </c>
      <c r="D269" s="2" t="e">
        <f>VALUE(#REF!)</f>
        <v>#REF!</v>
      </c>
      <c r="E269" s="2" t="e">
        <f>VALUE(#REF!)</f>
        <v>#REF!</v>
      </c>
      <c r="F269" s="1" t="e">
        <f>VALUE(#REF!)</f>
        <v>#REF!</v>
      </c>
    </row>
    <row r="270" spans="2:6" ht="12.75">
      <c r="B270" t="e">
        <f>"0"&amp;LEFT(#REF!,11)</f>
        <v>#REF!</v>
      </c>
      <c r="C270" s="2" t="e">
        <f>VALUE(#REF!)</f>
        <v>#REF!</v>
      </c>
      <c r="D270" s="2" t="e">
        <f>VALUE(#REF!)</f>
        <v>#REF!</v>
      </c>
      <c r="E270" s="2" t="e">
        <f>VALUE(#REF!)</f>
        <v>#REF!</v>
      </c>
      <c r="F270" s="1" t="e">
        <f>VALUE(#REF!)</f>
        <v>#REF!</v>
      </c>
    </row>
    <row r="271" spans="2:6" ht="12.75">
      <c r="B271" t="e">
        <f>"0"&amp;LEFT(#REF!,11)</f>
        <v>#REF!</v>
      </c>
      <c r="C271" s="2" t="e">
        <f>VALUE(#REF!)</f>
        <v>#REF!</v>
      </c>
      <c r="D271" s="2" t="e">
        <f>VALUE(#REF!)</f>
        <v>#REF!</v>
      </c>
      <c r="E271" s="2" t="e">
        <f>VALUE(#REF!)</f>
        <v>#REF!</v>
      </c>
      <c r="F271" s="1" t="e">
        <f>VALUE(#REF!)</f>
        <v>#REF!</v>
      </c>
    </row>
    <row r="272" spans="2:6" ht="12.75">
      <c r="B272" t="e">
        <f>"0"&amp;LEFT(#REF!,11)</f>
        <v>#REF!</v>
      </c>
      <c r="C272" s="2" t="e">
        <f>VALUE(#REF!)</f>
        <v>#REF!</v>
      </c>
      <c r="D272" s="2" t="e">
        <f>VALUE(#REF!)</f>
        <v>#REF!</v>
      </c>
      <c r="E272" s="2" t="e">
        <f>VALUE(#REF!)</f>
        <v>#REF!</v>
      </c>
      <c r="F272" s="1" t="e">
        <f>VALUE(#REF!)</f>
        <v>#REF!</v>
      </c>
    </row>
    <row r="273" spans="2:6" ht="12.75">
      <c r="B273" t="e">
        <f>"0"&amp;LEFT(#REF!,11)</f>
        <v>#REF!</v>
      </c>
      <c r="C273" s="2" t="e">
        <f>VALUE(#REF!)</f>
        <v>#REF!</v>
      </c>
      <c r="D273" s="2" t="e">
        <f>VALUE(#REF!)</f>
        <v>#REF!</v>
      </c>
      <c r="E273" s="2" t="e">
        <f>VALUE(#REF!)</f>
        <v>#REF!</v>
      </c>
      <c r="F273" s="1" t="e">
        <f>VALUE(#REF!)</f>
        <v>#REF!</v>
      </c>
    </row>
    <row r="274" spans="2:6" ht="12.75">
      <c r="B274" t="e">
        <f>"0"&amp;LEFT(#REF!,11)</f>
        <v>#REF!</v>
      </c>
      <c r="C274" s="2" t="e">
        <f>VALUE(#REF!)</f>
        <v>#REF!</v>
      </c>
      <c r="D274" s="2" t="e">
        <f>VALUE(#REF!)</f>
        <v>#REF!</v>
      </c>
      <c r="E274" s="2" t="e">
        <f>VALUE(#REF!)</f>
        <v>#REF!</v>
      </c>
      <c r="F274" s="1" t="e">
        <f>VALUE(#REF!)</f>
        <v>#REF!</v>
      </c>
    </row>
    <row r="275" spans="2:6" ht="12.75">
      <c r="B275" t="e">
        <f>"0"&amp;LEFT(#REF!,11)</f>
        <v>#REF!</v>
      </c>
      <c r="C275" s="2" t="e">
        <f>VALUE(#REF!)</f>
        <v>#REF!</v>
      </c>
      <c r="D275" s="2" t="e">
        <f>VALUE(#REF!)</f>
        <v>#REF!</v>
      </c>
      <c r="E275" s="2" t="e">
        <f>VALUE(#REF!)</f>
        <v>#REF!</v>
      </c>
      <c r="F275" s="1" t="e">
        <f>VALUE(#REF!)</f>
        <v>#REF!</v>
      </c>
    </row>
    <row r="276" spans="2:6" ht="12.75">
      <c r="B276" t="e">
        <f>"0"&amp;LEFT(#REF!,11)</f>
        <v>#REF!</v>
      </c>
      <c r="C276" s="2" t="e">
        <f>VALUE(#REF!)</f>
        <v>#REF!</v>
      </c>
      <c r="D276" s="2" t="e">
        <f>VALUE(#REF!)</f>
        <v>#REF!</v>
      </c>
      <c r="E276" s="2" t="e">
        <f>VALUE(#REF!)</f>
        <v>#REF!</v>
      </c>
      <c r="F276" s="1" t="e">
        <f>VALUE(#REF!)</f>
        <v>#REF!</v>
      </c>
    </row>
    <row r="277" spans="2:6" ht="12.75">
      <c r="B277" t="e">
        <f>"0"&amp;LEFT(#REF!,11)</f>
        <v>#REF!</v>
      </c>
      <c r="C277" s="2" t="e">
        <f>VALUE(#REF!)</f>
        <v>#REF!</v>
      </c>
      <c r="D277" s="2" t="e">
        <f>VALUE(#REF!)</f>
        <v>#REF!</v>
      </c>
      <c r="E277" s="2" t="e">
        <f>VALUE(#REF!)</f>
        <v>#REF!</v>
      </c>
      <c r="F277" s="1" t="e">
        <f>VALUE(#REF!)</f>
        <v>#REF!</v>
      </c>
    </row>
    <row r="278" spans="2:6" ht="12.75">
      <c r="B278" t="e">
        <f>"0"&amp;LEFT(#REF!,11)</f>
        <v>#REF!</v>
      </c>
      <c r="C278" s="2" t="e">
        <f>VALUE(#REF!)</f>
        <v>#REF!</v>
      </c>
      <c r="D278" s="2" t="e">
        <f>VALUE(#REF!)</f>
        <v>#REF!</v>
      </c>
      <c r="E278" s="2" t="e">
        <f>VALUE(#REF!)</f>
        <v>#REF!</v>
      </c>
      <c r="F278" s="1" t="e">
        <f>VALUE(#REF!)</f>
        <v>#REF!</v>
      </c>
    </row>
    <row r="279" spans="2:6" ht="12.75">
      <c r="B279" t="e">
        <f>"0"&amp;LEFT(#REF!,11)</f>
        <v>#REF!</v>
      </c>
      <c r="C279" s="2" t="e">
        <f>VALUE(#REF!)</f>
        <v>#REF!</v>
      </c>
      <c r="D279" s="2" t="e">
        <f>VALUE(#REF!)</f>
        <v>#REF!</v>
      </c>
      <c r="E279" s="2" t="e">
        <f>VALUE(#REF!)</f>
        <v>#REF!</v>
      </c>
      <c r="F279" s="1" t="e">
        <f>VALUE(#REF!)</f>
        <v>#REF!</v>
      </c>
    </row>
    <row r="280" spans="2:6" ht="12.75">
      <c r="B280" t="e">
        <f>"0"&amp;LEFT(#REF!,11)</f>
        <v>#REF!</v>
      </c>
      <c r="C280" s="2" t="e">
        <f>VALUE(#REF!)</f>
        <v>#REF!</v>
      </c>
      <c r="D280" s="2" t="e">
        <f>VALUE(#REF!)</f>
        <v>#REF!</v>
      </c>
      <c r="E280" s="2" t="e">
        <f>VALUE(#REF!)</f>
        <v>#REF!</v>
      </c>
      <c r="F280" s="1" t="e">
        <f>VALUE(#REF!)</f>
        <v>#REF!</v>
      </c>
    </row>
    <row r="281" spans="2:6" ht="12.75">
      <c r="B281" t="e">
        <f>"0"&amp;LEFT(#REF!,11)</f>
        <v>#REF!</v>
      </c>
      <c r="C281" s="2" t="e">
        <f>VALUE(#REF!)</f>
        <v>#REF!</v>
      </c>
      <c r="D281" s="2" t="e">
        <f>VALUE(#REF!)</f>
        <v>#REF!</v>
      </c>
      <c r="E281" s="2" t="e">
        <f>VALUE(#REF!)</f>
        <v>#REF!</v>
      </c>
      <c r="F281" s="1" t="e">
        <f>VALUE(#REF!)</f>
        <v>#REF!</v>
      </c>
    </row>
    <row r="282" spans="2:6" ht="12.75">
      <c r="B282" t="e">
        <f>"0"&amp;LEFT(#REF!,11)</f>
        <v>#REF!</v>
      </c>
      <c r="C282" s="2" t="e">
        <f>VALUE(#REF!)</f>
        <v>#REF!</v>
      </c>
      <c r="D282" s="2" t="e">
        <f>VALUE(#REF!)</f>
        <v>#REF!</v>
      </c>
      <c r="E282" s="2" t="e">
        <f>VALUE(#REF!)</f>
        <v>#REF!</v>
      </c>
      <c r="F282" s="1" t="e">
        <f>VALUE(#REF!)</f>
        <v>#REF!</v>
      </c>
    </row>
    <row r="283" spans="2:6" ht="12.75">
      <c r="B283" t="e">
        <f>"0"&amp;LEFT(#REF!,11)</f>
        <v>#REF!</v>
      </c>
      <c r="C283" s="2" t="e">
        <f>VALUE(#REF!)</f>
        <v>#REF!</v>
      </c>
      <c r="D283" s="2" t="e">
        <f>VALUE(#REF!)</f>
        <v>#REF!</v>
      </c>
      <c r="E283" s="2" t="e">
        <f>VALUE(#REF!)</f>
        <v>#REF!</v>
      </c>
      <c r="F283" s="1" t="e">
        <f>VALUE(#REF!)</f>
        <v>#REF!</v>
      </c>
    </row>
    <row r="284" spans="2:6" ht="12.75">
      <c r="B284" t="e">
        <f>"0"&amp;LEFT(#REF!,11)</f>
        <v>#REF!</v>
      </c>
      <c r="C284" s="2" t="e">
        <f>VALUE(#REF!)</f>
        <v>#REF!</v>
      </c>
      <c r="D284" s="2" t="e">
        <f>VALUE(#REF!)</f>
        <v>#REF!</v>
      </c>
      <c r="E284" s="2" t="e">
        <f>VALUE(#REF!)</f>
        <v>#REF!</v>
      </c>
      <c r="F284" s="1" t="e">
        <f>VALUE(#REF!)</f>
        <v>#REF!</v>
      </c>
    </row>
    <row r="285" spans="2:6" ht="12.75">
      <c r="B285" t="e">
        <f>"0"&amp;LEFT(#REF!,11)</f>
        <v>#REF!</v>
      </c>
      <c r="C285" s="2" t="e">
        <f>VALUE(#REF!)</f>
        <v>#REF!</v>
      </c>
      <c r="D285" s="2" t="e">
        <f>VALUE(#REF!)</f>
        <v>#REF!</v>
      </c>
      <c r="E285" s="2" t="e">
        <f>VALUE(#REF!)</f>
        <v>#REF!</v>
      </c>
      <c r="F285" s="1" t="e">
        <f>VALUE(#REF!)</f>
        <v>#REF!</v>
      </c>
    </row>
    <row r="286" spans="2:6" ht="12.75">
      <c r="B286" t="e">
        <f>"0"&amp;LEFT(#REF!,11)</f>
        <v>#REF!</v>
      </c>
      <c r="C286" s="2" t="e">
        <f>VALUE(#REF!)</f>
        <v>#REF!</v>
      </c>
      <c r="D286" s="2" t="e">
        <f>VALUE(#REF!)</f>
        <v>#REF!</v>
      </c>
      <c r="E286" s="2" t="e">
        <f>VALUE(#REF!)</f>
        <v>#REF!</v>
      </c>
      <c r="F286" s="1" t="e">
        <f>VALUE(#REF!)</f>
        <v>#REF!</v>
      </c>
    </row>
    <row r="287" spans="2:6" ht="12.75">
      <c r="B287" t="e">
        <f>"0"&amp;LEFT(#REF!,11)</f>
        <v>#REF!</v>
      </c>
      <c r="C287" s="2" t="e">
        <f>VALUE(#REF!)</f>
        <v>#REF!</v>
      </c>
      <c r="D287" s="2" t="e">
        <f>VALUE(#REF!)</f>
        <v>#REF!</v>
      </c>
      <c r="E287" s="2" t="e">
        <f>VALUE(#REF!)</f>
        <v>#REF!</v>
      </c>
      <c r="F287" s="1" t="e">
        <f>VALUE(#REF!)</f>
        <v>#REF!</v>
      </c>
    </row>
    <row r="288" spans="2:6" ht="12.75">
      <c r="B288" t="e">
        <f>"0"&amp;LEFT(#REF!,11)</f>
        <v>#REF!</v>
      </c>
      <c r="C288" s="2" t="e">
        <f>VALUE(#REF!)</f>
        <v>#REF!</v>
      </c>
      <c r="D288" s="2" t="e">
        <f>VALUE(#REF!)</f>
        <v>#REF!</v>
      </c>
      <c r="E288" s="2" t="e">
        <f>VALUE(#REF!)</f>
        <v>#REF!</v>
      </c>
      <c r="F288" s="1" t="e">
        <f>VALUE(#REF!)</f>
        <v>#REF!</v>
      </c>
    </row>
    <row r="289" spans="2:6" ht="12.75">
      <c r="B289" t="e">
        <f>"0"&amp;LEFT(#REF!,11)</f>
        <v>#REF!</v>
      </c>
      <c r="C289" s="2" t="e">
        <f>VALUE(#REF!)</f>
        <v>#REF!</v>
      </c>
      <c r="D289" s="2" t="e">
        <f>VALUE(#REF!)</f>
        <v>#REF!</v>
      </c>
      <c r="E289" s="2" t="e">
        <f>VALUE(#REF!)</f>
        <v>#REF!</v>
      </c>
      <c r="F289" s="1" t="e">
        <f>VALUE(#REF!)</f>
        <v>#REF!</v>
      </c>
    </row>
    <row r="290" spans="2:6" ht="12.75">
      <c r="B290" t="e">
        <f>"0"&amp;LEFT(#REF!,11)</f>
        <v>#REF!</v>
      </c>
      <c r="C290" s="2" t="e">
        <f>VALUE(#REF!)</f>
        <v>#REF!</v>
      </c>
      <c r="D290" s="2" t="e">
        <f>VALUE(#REF!)</f>
        <v>#REF!</v>
      </c>
      <c r="E290" s="2" t="e">
        <f>VALUE(#REF!)</f>
        <v>#REF!</v>
      </c>
      <c r="F290" s="1" t="e">
        <f>VALUE(#REF!)</f>
        <v>#REF!</v>
      </c>
    </row>
    <row r="291" spans="2:6" ht="12.75">
      <c r="B291" t="e">
        <f>"0"&amp;LEFT(#REF!,11)</f>
        <v>#REF!</v>
      </c>
      <c r="C291" s="2" t="e">
        <f>VALUE(#REF!)</f>
        <v>#REF!</v>
      </c>
      <c r="D291" s="2" t="e">
        <f>VALUE(#REF!)</f>
        <v>#REF!</v>
      </c>
      <c r="E291" s="2" t="e">
        <f>VALUE(#REF!)</f>
        <v>#REF!</v>
      </c>
      <c r="F291" s="1" t="e">
        <f>VALUE(#REF!)</f>
        <v>#REF!</v>
      </c>
    </row>
    <row r="292" spans="2:6" ht="12.75">
      <c r="B292" t="e">
        <f>"0"&amp;LEFT(#REF!,11)</f>
        <v>#REF!</v>
      </c>
      <c r="C292" s="2" t="e">
        <f>VALUE(#REF!)</f>
        <v>#REF!</v>
      </c>
      <c r="D292" s="2" t="e">
        <f>VALUE(#REF!)</f>
        <v>#REF!</v>
      </c>
      <c r="E292" s="2" t="e">
        <f>VALUE(#REF!)</f>
        <v>#REF!</v>
      </c>
      <c r="F292" s="1" t="e">
        <f>VALUE(#REF!)</f>
        <v>#REF!</v>
      </c>
    </row>
    <row r="293" spans="2:6" ht="12.75">
      <c r="B293" t="e">
        <f>"0"&amp;LEFT(#REF!,11)</f>
        <v>#REF!</v>
      </c>
      <c r="C293" s="2" t="e">
        <f>VALUE(#REF!)</f>
        <v>#REF!</v>
      </c>
      <c r="D293" s="2" t="e">
        <f>VALUE(#REF!)</f>
        <v>#REF!</v>
      </c>
      <c r="E293" s="2" t="e">
        <f>VALUE(#REF!)</f>
        <v>#REF!</v>
      </c>
      <c r="F293" s="1" t="e">
        <f>VALUE(#REF!)</f>
        <v>#REF!</v>
      </c>
    </row>
    <row r="294" spans="2:6" ht="12.75">
      <c r="B294" t="e">
        <f>"0"&amp;LEFT(#REF!,11)</f>
        <v>#REF!</v>
      </c>
      <c r="C294" s="2" t="e">
        <f>VALUE(#REF!)</f>
        <v>#REF!</v>
      </c>
      <c r="D294" s="2" t="e">
        <f>VALUE(#REF!)</f>
        <v>#REF!</v>
      </c>
      <c r="E294" s="2" t="e">
        <f>VALUE(#REF!)</f>
        <v>#REF!</v>
      </c>
      <c r="F294" s="1" t="e">
        <f>VALUE(#REF!)</f>
        <v>#REF!</v>
      </c>
    </row>
    <row r="295" spans="2:6" ht="12.75">
      <c r="B295" t="e">
        <f>"0"&amp;LEFT(#REF!,11)</f>
        <v>#REF!</v>
      </c>
      <c r="C295" s="2" t="e">
        <f>VALUE(#REF!)</f>
        <v>#REF!</v>
      </c>
      <c r="D295" s="2" t="e">
        <f>VALUE(#REF!)</f>
        <v>#REF!</v>
      </c>
      <c r="E295" s="2" t="e">
        <f>VALUE(#REF!)</f>
        <v>#REF!</v>
      </c>
      <c r="F295" s="1" t="e">
        <f>VALUE(#REF!)</f>
        <v>#REF!</v>
      </c>
    </row>
    <row r="296" spans="2:6" ht="12.75">
      <c r="B296" t="e">
        <f>"0"&amp;LEFT(#REF!,11)</f>
        <v>#REF!</v>
      </c>
      <c r="C296" s="2" t="e">
        <f>VALUE(#REF!)</f>
        <v>#REF!</v>
      </c>
      <c r="D296" s="2" t="e">
        <f>VALUE(#REF!)</f>
        <v>#REF!</v>
      </c>
      <c r="E296" s="2" t="e">
        <f>VALUE(#REF!)</f>
        <v>#REF!</v>
      </c>
      <c r="F296" s="1" t="e">
        <f>VALUE(#REF!)</f>
        <v>#REF!</v>
      </c>
    </row>
    <row r="297" spans="2:6" ht="12.75">
      <c r="B297" t="e">
        <f>"0"&amp;LEFT(#REF!,11)</f>
        <v>#REF!</v>
      </c>
      <c r="C297" s="2" t="e">
        <f>VALUE(#REF!)</f>
        <v>#REF!</v>
      </c>
      <c r="D297" s="2" t="e">
        <f>VALUE(#REF!)</f>
        <v>#REF!</v>
      </c>
      <c r="E297" s="2" t="e">
        <f>VALUE(#REF!)</f>
        <v>#REF!</v>
      </c>
      <c r="F297" s="1" t="e">
        <f>VALUE(#REF!)</f>
        <v>#REF!</v>
      </c>
    </row>
    <row r="298" spans="2:6" ht="12.75">
      <c r="B298" t="e">
        <f>"0"&amp;LEFT(#REF!,11)</f>
        <v>#REF!</v>
      </c>
      <c r="C298" s="2" t="e">
        <f>VALUE(#REF!)</f>
        <v>#REF!</v>
      </c>
      <c r="D298" s="2" t="e">
        <f>VALUE(#REF!)</f>
        <v>#REF!</v>
      </c>
      <c r="E298" s="2" t="e">
        <f>VALUE(#REF!)</f>
        <v>#REF!</v>
      </c>
      <c r="F298" s="1" t="e">
        <f>VALUE(#REF!)</f>
        <v>#REF!</v>
      </c>
    </row>
    <row r="299" spans="2:6" ht="12.75">
      <c r="B299" t="e">
        <f>"0"&amp;LEFT(#REF!,11)</f>
        <v>#REF!</v>
      </c>
      <c r="C299" s="2" t="e">
        <f>VALUE(#REF!)</f>
        <v>#REF!</v>
      </c>
      <c r="D299" s="2" t="e">
        <f>VALUE(#REF!)</f>
        <v>#REF!</v>
      </c>
      <c r="E299" s="2" t="e">
        <f>VALUE(#REF!)</f>
        <v>#REF!</v>
      </c>
      <c r="F299" s="1" t="e">
        <f>VALUE(#REF!)</f>
        <v>#REF!</v>
      </c>
    </row>
    <row r="300" spans="2:6" ht="12.75">
      <c r="B300" t="e">
        <f>"0"&amp;LEFT(#REF!,11)</f>
        <v>#REF!</v>
      </c>
      <c r="C300" s="2" t="e">
        <f>VALUE(#REF!)</f>
        <v>#REF!</v>
      </c>
      <c r="D300" s="2" t="e">
        <f>VALUE(#REF!)</f>
        <v>#REF!</v>
      </c>
      <c r="E300" s="2" t="e">
        <f>VALUE(#REF!)</f>
        <v>#REF!</v>
      </c>
      <c r="F300" s="1" t="e">
        <f>VALUE(#REF!)</f>
        <v>#REF!</v>
      </c>
    </row>
    <row r="301" spans="2:6" ht="12.75">
      <c r="B301" t="e">
        <f>"0"&amp;LEFT(#REF!,11)</f>
        <v>#REF!</v>
      </c>
      <c r="C301" s="2" t="e">
        <f>VALUE(#REF!)</f>
        <v>#REF!</v>
      </c>
      <c r="D301" s="2" t="e">
        <f>VALUE(#REF!)</f>
        <v>#REF!</v>
      </c>
      <c r="E301" s="2" t="e">
        <f>VALUE(#REF!)</f>
        <v>#REF!</v>
      </c>
      <c r="F301" s="1" t="e">
        <f>VALUE(#REF!)</f>
        <v>#REF!</v>
      </c>
    </row>
    <row r="302" spans="2:6" ht="12.75">
      <c r="B302" t="e">
        <f>"0"&amp;LEFT(#REF!,11)</f>
        <v>#REF!</v>
      </c>
      <c r="C302" s="2" t="e">
        <f>VALUE(#REF!)</f>
        <v>#REF!</v>
      </c>
      <c r="D302" s="2" t="e">
        <f>VALUE(#REF!)</f>
        <v>#REF!</v>
      </c>
      <c r="E302" s="2" t="e">
        <f>VALUE(#REF!)</f>
        <v>#REF!</v>
      </c>
      <c r="F302" s="1" t="e">
        <f>VALUE(#REF!)</f>
        <v>#REF!</v>
      </c>
    </row>
    <row r="303" spans="2:6" ht="12.75">
      <c r="B303" t="e">
        <f>"0"&amp;LEFT(#REF!,11)</f>
        <v>#REF!</v>
      </c>
      <c r="C303" s="2" t="e">
        <f>VALUE(#REF!)</f>
        <v>#REF!</v>
      </c>
      <c r="D303" s="2" t="e">
        <f>VALUE(#REF!)</f>
        <v>#REF!</v>
      </c>
      <c r="E303" s="2" t="e">
        <f>VALUE(#REF!)</f>
        <v>#REF!</v>
      </c>
      <c r="F303" s="1" t="e">
        <f>VALUE(#REF!)</f>
        <v>#REF!</v>
      </c>
    </row>
    <row r="304" spans="2:6" ht="12.75">
      <c r="B304" t="e">
        <f>"0"&amp;LEFT(#REF!,11)</f>
        <v>#REF!</v>
      </c>
      <c r="C304" s="2" t="e">
        <f>VALUE(#REF!)</f>
        <v>#REF!</v>
      </c>
      <c r="D304" s="2" t="e">
        <f>VALUE(#REF!)</f>
        <v>#REF!</v>
      </c>
      <c r="E304" s="2" t="e">
        <f>VALUE(#REF!)</f>
        <v>#REF!</v>
      </c>
      <c r="F304" s="1" t="e">
        <f>VALUE(#REF!)</f>
        <v>#REF!</v>
      </c>
    </row>
    <row r="305" spans="2:6" ht="12.75">
      <c r="B305" t="e">
        <f>"0"&amp;LEFT(#REF!,11)</f>
        <v>#REF!</v>
      </c>
      <c r="C305" s="2" t="e">
        <f>VALUE(#REF!)</f>
        <v>#REF!</v>
      </c>
      <c r="D305" s="2" t="e">
        <f>VALUE(#REF!)</f>
        <v>#REF!</v>
      </c>
      <c r="E305" s="2" t="e">
        <f>VALUE(#REF!)</f>
        <v>#REF!</v>
      </c>
      <c r="F305" s="1" t="e">
        <f>VALUE(#REF!)</f>
        <v>#REF!</v>
      </c>
    </row>
    <row r="306" spans="2:6" ht="12.75">
      <c r="B306" t="e">
        <f>"0"&amp;LEFT(#REF!,11)</f>
        <v>#REF!</v>
      </c>
      <c r="C306" s="2" t="e">
        <f>VALUE(#REF!)</f>
        <v>#REF!</v>
      </c>
      <c r="D306" s="2" t="e">
        <f>VALUE(#REF!)</f>
        <v>#REF!</v>
      </c>
      <c r="E306" s="2" t="e">
        <f>VALUE(#REF!)</f>
        <v>#REF!</v>
      </c>
      <c r="F306" s="1" t="e">
        <f>VALUE(#REF!)</f>
        <v>#REF!</v>
      </c>
    </row>
    <row r="307" spans="2:6" ht="12.75">
      <c r="B307" t="e">
        <f>"0"&amp;LEFT(#REF!,11)</f>
        <v>#REF!</v>
      </c>
      <c r="C307" s="2" t="e">
        <f>VALUE(#REF!)</f>
        <v>#REF!</v>
      </c>
      <c r="D307" s="2" t="e">
        <f>VALUE(#REF!)</f>
        <v>#REF!</v>
      </c>
      <c r="E307" s="2" t="e">
        <f>VALUE(#REF!)</f>
        <v>#REF!</v>
      </c>
      <c r="F307" s="1" t="e">
        <f>VALUE(#REF!)</f>
        <v>#REF!</v>
      </c>
    </row>
    <row r="308" spans="2:6" ht="12.75">
      <c r="B308" t="e">
        <f>"0"&amp;LEFT(#REF!,11)</f>
        <v>#REF!</v>
      </c>
      <c r="C308" s="2" t="e">
        <f>VALUE(#REF!)</f>
        <v>#REF!</v>
      </c>
      <c r="D308" s="2" t="e">
        <f>VALUE(#REF!)</f>
        <v>#REF!</v>
      </c>
      <c r="E308" s="2" t="e">
        <f>VALUE(#REF!)</f>
        <v>#REF!</v>
      </c>
      <c r="F308" s="1" t="e">
        <f>VALUE(#REF!)</f>
        <v>#REF!</v>
      </c>
    </row>
    <row r="309" spans="2:6" ht="12.75">
      <c r="B309" t="e">
        <f>"0"&amp;LEFT(#REF!,11)</f>
        <v>#REF!</v>
      </c>
      <c r="C309" s="2" t="e">
        <f>VALUE(#REF!)</f>
        <v>#REF!</v>
      </c>
      <c r="D309" s="2" t="e">
        <f>VALUE(#REF!)</f>
        <v>#REF!</v>
      </c>
      <c r="E309" s="2" t="e">
        <f>VALUE(#REF!)</f>
        <v>#REF!</v>
      </c>
      <c r="F309" s="1" t="e">
        <f>VALUE(#REF!)</f>
        <v>#REF!</v>
      </c>
    </row>
    <row r="310" spans="2:6" ht="12.75">
      <c r="B310" t="e">
        <f>"0"&amp;LEFT(#REF!,11)</f>
        <v>#REF!</v>
      </c>
      <c r="C310" s="2" t="e">
        <f>VALUE(#REF!)</f>
        <v>#REF!</v>
      </c>
      <c r="D310" s="2" t="e">
        <f>VALUE(#REF!)</f>
        <v>#REF!</v>
      </c>
      <c r="E310" s="2" t="e">
        <f>VALUE(#REF!)</f>
        <v>#REF!</v>
      </c>
      <c r="F310" s="1" t="e">
        <f>VALUE(#REF!)</f>
        <v>#REF!</v>
      </c>
    </row>
    <row r="311" spans="2:6" ht="12.75">
      <c r="B311" t="e">
        <f>"0"&amp;LEFT(#REF!,11)</f>
        <v>#REF!</v>
      </c>
      <c r="C311" s="2" t="e">
        <f>VALUE(#REF!)</f>
        <v>#REF!</v>
      </c>
      <c r="D311" s="2" t="e">
        <f>VALUE(#REF!)</f>
        <v>#REF!</v>
      </c>
      <c r="E311" s="2" t="e">
        <f>VALUE(#REF!)</f>
        <v>#REF!</v>
      </c>
      <c r="F311" s="1" t="e">
        <f>VALUE(#REF!)</f>
        <v>#REF!</v>
      </c>
    </row>
    <row r="312" spans="2:6" ht="12.75">
      <c r="B312" t="e">
        <f>"0"&amp;LEFT(#REF!,11)</f>
        <v>#REF!</v>
      </c>
      <c r="C312" s="2" t="e">
        <f>VALUE(#REF!)</f>
        <v>#REF!</v>
      </c>
      <c r="D312" s="2" t="e">
        <f>VALUE(#REF!)</f>
        <v>#REF!</v>
      </c>
      <c r="E312" s="2" t="e">
        <f>VALUE(#REF!)</f>
        <v>#REF!</v>
      </c>
      <c r="F312" s="1" t="e">
        <f>VALUE(#REF!)</f>
        <v>#REF!</v>
      </c>
    </row>
    <row r="313" spans="2:6" ht="12.75">
      <c r="B313" t="e">
        <f>"0"&amp;LEFT(#REF!,11)</f>
        <v>#REF!</v>
      </c>
      <c r="C313" s="2" t="e">
        <f>VALUE(#REF!)</f>
        <v>#REF!</v>
      </c>
      <c r="D313" s="2" t="e">
        <f>VALUE(#REF!)</f>
        <v>#REF!</v>
      </c>
      <c r="E313" s="2" t="e">
        <f>VALUE(#REF!)</f>
        <v>#REF!</v>
      </c>
      <c r="F313" s="1" t="e">
        <f>VALUE(#REF!)</f>
        <v>#REF!</v>
      </c>
    </row>
    <row r="314" spans="2:6" ht="12.75">
      <c r="B314" t="e">
        <f>"0"&amp;LEFT(#REF!,11)</f>
        <v>#REF!</v>
      </c>
      <c r="C314" s="2" t="e">
        <f>VALUE(#REF!)</f>
        <v>#REF!</v>
      </c>
      <c r="D314" s="2" t="e">
        <f>VALUE(#REF!)</f>
        <v>#REF!</v>
      </c>
      <c r="E314" s="2" t="e">
        <f>VALUE(#REF!)</f>
        <v>#REF!</v>
      </c>
      <c r="F314" s="1" t="e">
        <f>VALUE(#REF!)</f>
        <v>#REF!</v>
      </c>
    </row>
    <row r="315" spans="2:6" ht="12.75">
      <c r="B315" t="e">
        <f>"0"&amp;LEFT(#REF!,11)</f>
        <v>#REF!</v>
      </c>
      <c r="C315" s="2" t="e">
        <f>VALUE(#REF!)</f>
        <v>#REF!</v>
      </c>
      <c r="D315" s="2" t="e">
        <f>VALUE(#REF!)</f>
        <v>#REF!</v>
      </c>
      <c r="E315" s="2" t="e">
        <f>VALUE(#REF!)</f>
        <v>#REF!</v>
      </c>
      <c r="F315" s="1" t="e">
        <f>VALUE(#REF!)</f>
        <v>#REF!</v>
      </c>
    </row>
    <row r="316" spans="2:6" ht="12.75">
      <c r="B316" t="e">
        <f>"0"&amp;LEFT(#REF!,11)</f>
        <v>#REF!</v>
      </c>
      <c r="C316" s="2" t="e">
        <f>VALUE(#REF!)</f>
        <v>#REF!</v>
      </c>
      <c r="D316" s="2" t="e">
        <f>VALUE(#REF!)</f>
        <v>#REF!</v>
      </c>
      <c r="E316" s="2" t="e">
        <f>VALUE(#REF!)</f>
        <v>#REF!</v>
      </c>
      <c r="F316" s="1" t="e">
        <f>VALUE(#REF!)</f>
        <v>#REF!</v>
      </c>
    </row>
    <row r="317" spans="2:6" ht="12.75">
      <c r="B317" t="e">
        <f>"0"&amp;LEFT(#REF!,11)</f>
        <v>#REF!</v>
      </c>
      <c r="C317" s="2" t="e">
        <f>VALUE(#REF!)</f>
        <v>#REF!</v>
      </c>
      <c r="D317" s="2" t="e">
        <f>VALUE(#REF!)</f>
        <v>#REF!</v>
      </c>
      <c r="E317" s="2" t="e">
        <f>VALUE(#REF!)</f>
        <v>#REF!</v>
      </c>
      <c r="F317" s="1" t="e">
        <f>VALUE(#REF!)</f>
        <v>#REF!</v>
      </c>
    </row>
    <row r="318" spans="2:6" ht="12.75">
      <c r="B318" t="e">
        <f>"0"&amp;LEFT(#REF!,11)</f>
        <v>#REF!</v>
      </c>
      <c r="C318" s="2" t="e">
        <f>VALUE(#REF!)</f>
        <v>#REF!</v>
      </c>
      <c r="D318" s="2" t="e">
        <f>VALUE(#REF!)</f>
        <v>#REF!</v>
      </c>
      <c r="E318" s="2" t="e">
        <f>VALUE(#REF!)</f>
        <v>#REF!</v>
      </c>
      <c r="F318" s="1" t="e">
        <f>VALUE(#REF!)</f>
        <v>#REF!</v>
      </c>
    </row>
    <row r="319" spans="2:6" ht="12.75">
      <c r="B319" t="e">
        <f>"0"&amp;LEFT(#REF!,11)</f>
        <v>#REF!</v>
      </c>
      <c r="C319" s="2" t="e">
        <f>VALUE(#REF!)</f>
        <v>#REF!</v>
      </c>
      <c r="D319" s="2" t="e">
        <f>VALUE(#REF!)</f>
        <v>#REF!</v>
      </c>
      <c r="E319" s="2" t="e">
        <f>VALUE(#REF!)</f>
        <v>#REF!</v>
      </c>
      <c r="F319" s="1" t="e">
        <f>VALUE(#REF!)</f>
        <v>#REF!</v>
      </c>
    </row>
    <row r="320" spans="2:6" ht="12.75">
      <c r="B320" t="e">
        <f>"0"&amp;LEFT(#REF!,11)</f>
        <v>#REF!</v>
      </c>
      <c r="C320" s="2" t="e">
        <f>VALUE(#REF!)</f>
        <v>#REF!</v>
      </c>
      <c r="D320" s="2" t="e">
        <f>VALUE(#REF!)</f>
        <v>#REF!</v>
      </c>
      <c r="E320" s="2" t="e">
        <f>VALUE(#REF!)</f>
        <v>#REF!</v>
      </c>
      <c r="F320" s="1" t="e">
        <f>VALUE(#REF!)</f>
        <v>#REF!</v>
      </c>
    </row>
    <row r="321" spans="2:6" ht="12.75">
      <c r="B321" t="e">
        <f>"0"&amp;LEFT(#REF!,11)</f>
        <v>#REF!</v>
      </c>
      <c r="C321" s="2" t="e">
        <f>VALUE(#REF!)</f>
        <v>#REF!</v>
      </c>
      <c r="D321" s="2" t="e">
        <f>VALUE(#REF!)</f>
        <v>#REF!</v>
      </c>
      <c r="E321" s="2" t="e">
        <f>VALUE(#REF!)</f>
        <v>#REF!</v>
      </c>
      <c r="F321" s="1" t="e">
        <f>VALUE(#REF!)</f>
        <v>#REF!</v>
      </c>
    </row>
    <row r="322" spans="2:6" ht="12.75">
      <c r="B322" t="e">
        <f>"0"&amp;LEFT(#REF!,11)</f>
        <v>#REF!</v>
      </c>
      <c r="C322" s="2" t="e">
        <f>VALUE(#REF!)</f>
        <v>#REF!</v>
      </c>
      <c r="D322" s="2" t="e">
        <f>VALUE(#REF!)</f>
        <v>#REF!</v>
      </c>
      <c r="E322" s="2" t="e">
        <f>VALUE(#REF!)</f>
        <v>#REF!</v>
      </c>
      <c r="F322" s="1" t="e">
        <f>VALUE(#REF!)</f>
        <v>#REF!</v>
      </c>
    </row>
    <row r="323" spans="2:6" ht="12.75">
      <c r="B323" t="e">
        <f>"0"&amp;LEFT(#REF!,11)</f>
        <v>#REF!</v>
      </c>
      <c r="C323" s="2" t="e">
        <f>VALUE(#REF!)</f>
        <v>#REF!</v>
      </c>
      <c r="D323" s="2" t="e">
        <f>VALUE(#REF!)</f>
        <v>#REF!</v>
      </c>
      <c r="E323" s="2" t="e">
        <f>VALUE(#REF!)</f>
        <v>#REF!</v>
      </c>
      <c r="F323" s="1" t="e">
        <f>VALUE(#REF!)</f>
        <v>#REF!</v>
      </c>
    </row>
    <row r="324" spans="2:6" ht="12.75">
      <c r="B324" t="e">
        <f>"0"&amp;LEFT(#REF!,11)</f>
        <v>#REF!</v>
      </c>
      <c r="C324" s="2" t="e">
        <f>VALUE(#REF!)</f>
        <v>#REF!</v>
      </c>
      <c r="D324" s="2" t="e">
        <f>VALUE(#REF!)</f>
        <v>#REF!</v>
      </c>
      <c r="E324" s="2" t="e">
        <f>VALUE(#REF!)</f>
        <v>#REF!</v>
      </c>
      <c r="F324" s="1" t="e">
        <f>VALUE(#REF!)</f>
        <v>#REF!</v>
      </c>
    </row>
    <row r="325" spans="2:6" ht="12.75">
      <c r="B325" t="e">
        <f>"0"&amp;LEFT(#REF!,11)</f>
        <v>#REF!</v>
      </c>
      <c r="C325" s="2" t="e">
        <f>VALUE(#REF!)</f>
        <v>#REF!</v>
      </c>
      <c r="D325" s="2" t="e">
        <f>VALUE(#REF!)</f>
        <v>#REF!</v>
      </c>
      <c r="E325" s="2" t="e">
        <f>VALUE(#REF!)</f>
        <v>#REF!</v>
      </c>
      <c r="F325" s="1" t="e">
        <f>VALUE(#REF!)</f>
        <v>#REF!</v>
      </c>
    </row>
    <row r="326" spans="2:6" ht="12.75">
      <c r="B326" t="e">
        <f>"0"&amp;LEFT(#REF!,11)</f>
        <v>#REF!</v>
      </c>
      <c r="C326" s="2" t="e">
        <f>VALUE(#REF!)</f>
        <v>#REF!</v>
      </c>
      <c r="D326" s="2" t="e">
        <f>VALUE(#REF!)</f>
        <v>#REF!</v>
      </c>
      <c r="E326" s="2" t="e">
        <f>VALUE(#REF!)</f>
        <v>#REF!</v>
      </c>
      <c r="F326" s="1" t="e">
        <f>VALUE(#REF!)</f>
        <v>#REF!</v>
      </c>
    </row>
    <row r="327" spans="2:6" ht="12.75">
      <c r="B327" t="e">
        <f>"0"&amp;LEFT(#REF!,11)</f>
        <v>#REF!</v>
      </c>
      <c r="C327" s="2" t="e">
        <f>VALUE(#REF!)</f>
        <v>#REF!</v>
      </c>
      <c r="D327" s="2" t="e">
        <f>VALUE(#REF!)</f>
        <v>#REF!</v>
      </c>
      <c r="E327" s="2" t="e">
        <f>VALUE(#REF!)</f>
        <v>#REF!</v>
      </c>
      <c r="F327" s="1" t="e">
        <f>VALUE(#REF!)</f>
        <v>#REF!</v>
      </c>
    </row>
    <row r="328" spans="2:6" ht="12.75">
      <c r="B328" t="e">
        <f>"0"&amp;LEFT(#REF!,11)</f>
        <v>#REF!</v>
      </c>
      <c r="C328" s="2" t="e">
        <f>VALUE(#REF!)</f>
        <v>#REF!</v>
      </c>
      <c r="D328" s="2" t="e">
        <f>VALUE(#REF!)</f>
        <v>#REF!</v>
      </c>
      <c r="E328" s="2" t="e">
        <f>VALUE(#REF!)</f>
        <v>#REF!</v>
      </c>
      <c r="F328" s="1" t="e">
        <f>VALUE(#REF!)</f>
        <v>#REF!</v>
      </c>
    </row>
    <row r="329" spans="2:6" ht="12.75">
      <c r="B329" t="e">
        <f>"0"&amp;LEFT(#REF!,11)</f>
        <v>#REF!</v>
      </c>
      <c r="C329" s="2" t="e">
        <f>VALUE(#REF!)</f>
        <v>#REF!</v>
      </c>
      <c r="D329" s="2" t="e">
        <f>VALUE(#REF!)</f>
        <v>#REF!</v>
      </c>
      <c r="E329" s="2" t="e">
        <f>VALUE(#REF!)</f>
        <v>#REF!</v>
      </c>
      <c r="F329" s="1" t="e">
        <f>VALUE(#REF!)</f>
        <v>#REF!</v>
      </c>
    </row>
    <row r="330" spans="2:6" ht="12.75">
      <c r="B330" t="e">
        <f>"0"&amp;LEFT(#REF!,11)</f>
        <v>#REF!</v>
      </c>
      <c r="C330" s="2" t="e">
        <f>VALUE(#REF!)</f>
        <v>#REF!</v>
      </c>
      <c r="D330" s="2" t="e">
        <f>VALUE(#REF!)</f>
        <v>#REF!</v>
      </c>
      <c r="E330" s="2" t="e">
        <f>VALUE(#REF!)</f>
        <v>#REF!</v>
      </c>
      <c r="F330" s="1" t="e">
        <f>VALUE(#REF!)</f>
        <v>#REF!</v>
      </c>
    </row>
    <row r="331" spans="2:6" ht="12.75">
      <c r="B331" t="e">
        <f>"0"&amp;LEFT(#REF!,11)</f>
        <v>#REF!</v>
      </c>
      <c r="C331" s="2" t="e">
        <f>VALUE(#REF!)</f>
        <v>#REF!</v>
      </c>
      <c r="D331" s="2" t="e">
        <f>VALUE(#REF!)</f>
        <v>#REF!</v>
      </c>
      <c r="E331" s="2" t="e">
        <f>VALUE(#REF!)</f>
        <v>#REF!</v>
      </c>
      <c r="F331" s="1" t="e">
        <f>VALUE(#REF!)</f>
        <v>#REF!</v>
      </c>
    </row>
    <row r="332" spans="2:6" ht="12.75">
      <c r="B332" t="e">
        <f>"0"&amp;LEFT(#REF!,11)</f>
        <v>#REF!</v>
      </c>
      <c r="C332" s="2" t="e">
        <f>VALUE(#REF!)</f>
        <v>#REF!</v>
      </c>
      <c r="D332" s="2" t="e">
        <f>VALUE(#REF!)</f>
        <v>#REF!</v>
      </c>
      <c r="E332" s="2" t="e">
        <f>VALUE(#REF!)</f>
        <v>#REF!</v>
      </c>
      <c r="F332" s="1" t="e">
        <f>VALUE(#REF!)</f>
        <v>#REF!</v>
      </c>
    </row>
    <row r="333" spans="2:6" ht="12.75">
      <c r="B333" t="e">
        <f>"0"&amp;LEFT(#REF!,11)</f>
        <v>#REF!</v>
      </c>
      <c r="C333" s="2" t="e">
        <f>VALUE(#REF!)</f>
        <v>#REF!</v>
      </c>
      <c r="D333" s="2" t="e">
        <f>VALUE(#REF!)</f>
        <v>#REF!</v>
      </c>
      <c r="E333" s="2" t="e">
        <f>VALUE(#REF!)</f>
        <v>#REF!</v>
      </c>
      <c r="F333" s="1" t="e">
        <f>VALUE(#REF!)</f>
        <v>#REF!</v>
      </c>
    </row>
    <row r="334" spans="2:6" ht="12.75">
      <c r="B334" t="e">
        <f>"0"&amp;LEFT(#REF!,11)</f>
        <v>#REF!</v>
      </c>
      <c r="C334" s="2" t="e">
        <f>VALUE(#REF!)</f>
        <v>#REF!</v>
      </c>
      <c r="D334" s="2" t="e">
        <f>VALUE(#REF!)</f>
        <v>#REF!</v>
      </c>
      <c r="E334" s="2" t="e">
        <f>VALUE(#REF!)</f>
        <v>#REF!</v>
      </c>
      <c r="F334" s="1" t="e">
        <f>VALUE(#REF!)</f>
        <v>#REF!</v>
      </c>
    </row>
    <row r="335" spans="2:6" ht="12.75">
      <c r="B335" t="e">
        <f>"0"&amp;LEFT(#REF!,11)</f>
        <v>#REF!</v>
      </c>
      <c r="C335" s="2" t="e">
        <f>VALUE(#REF!)</f>
        <v>#REF!</v>
      </c>
      <c r="D335" s="2" t="e">
        <f>VALUE(#REF!)</f>
        <v>#REF!</v>
      </c>
      <c r="E335" s="2" t="e">
        <f>VALUE(#REF!)</f>
        <v>#REF!</v>
      </c>
      <c r="F335" s="1" t="e">
        <f>VALUE(#REF!)</f>
        <v>#REF!</v>
      </c>
    </row>
    <row r="336" spans="2:6" ht="12.75">
      <c r="B336" t="e">
        <f>"0"&amp;LEFT(#REF!,11)</f>
        <v>#REF!</v>
      </c>
      <c r="C336" s="2" t="e">
        <f>VALUE(#REF!)</f>
        <v>#REF!</v>
      </c>
      <c r="D336" s="2" t="e">
        <f>VALUE(#REF!)</f>
        <v>#REF!</v>
      </c>
      <c r="E336" s="2" t="e">
        <f>VALUE(#REF!)</f>
        <v>#REF!</v>
      </c>
      <c r="F336" s="1" t="e">
        <f>VALUE(#REF!)</f>
        <v>#REF!</v>
      </c>
    </row>
    <row r="337" spans="2:6" ht="12.75">
      <c r="B337" t="e">
        <f>"0"&amp;LEFT(#REF!,11)</f>
        <v>#REF!</v>
      </c>
      <c r="C337" s="2" t="e">
        <f>VALUE(#REF!)</f>
        <v>#REF!</v>
      </c>
      <c r="D337" s="2" t="e">
        <f>VALUE(#REF!)</f>
        <v>#REF!</v>
      </c>
      <c r="E337" s="2" t="e">
        <f>VALUE(#REF!)</f>
        <v>#REF!</v>
      </c>
      <c r="F337" s="1" t="e">
        <f>VALUE(#REF!)</f>
        <v>#REF!</v>
      </c>
    </row>
    <row r="338" spans="2:6" ht="12.75">
      <c r="B338" t="e">
        <f>"0"&amp;LEFT(#REF!,11)</f>
        <v>#REF!</v>
      </c>
      <c r="C338" s="2" t="e">
        <f>VALUE(#REF!)</f>
        <v>#REF!</v>
      </c>
      <c r="D338" s="2" t="e">
        <f>VALUE(#REF!)</f>
        <v>#REF!</v>
      </c>
      <c r="E338" s="2" t="e">
        <f>VALUE(#REF!)</f>
        <v>#REF!</v>
      </c>
      <c r="F338" s="1" t="e">
        <f>VALUE(#REF!)</f>
        <v>#REF!</v>
      </c>
    </row>
    <row r="339" spans="2:6" ht="12.75">
      <c r="B339" t="e">
        <f>"0"&amp;LEFT(#REF!,11)</f>
        <v>#REF!</v>
      </c>
      <c r="C339" s="2" t="e">
        <f>VALUE(#REF!)</f>
        <v>#REF!</v>
      </c>
      <c r="D339" s="2" t="e">
        <f>VALUE(#REF!)</f>
        <v>#REF!</v>
      </c>
      <c r="E339" s="2" t="e">
        <f>VALUE(#REF!)</f>
        <v>#REF!</v>
      </c>
      <c r="F339" s="1" t="e">
        <f>VALUE(#REF!)</f>
        <v>#REF!</v>
      </c>
    </row>
    <row r="340" spans="2:6" ht="12.75">
      <c r="B340" t="e">
        <f>"0"&amp;LEFT(#REF!,11)</f>
        <v>#REF!</v>
      </c>
      <c r="C340" s="2" t="e">
        <f>VALUE(#REF!)</f>
        <v>#REF!</v>
      </c>
      <c r="D340" s="2" t="e">
        <f>VALUE(#REF!)</f>
        <v>#REF!</v>
      </c>
      <c r="E340" s="2" t="e">
        <f>VALUE(#REF!)</f>
        <v>#REF!</v>
      </c>
      <c r="F340" s="1" t="e">
        <f>VALUE(#REF!)</f>
        <v>#REF!</v>
      </c>
    </row>
    <row r="341" spans="2:6" ht="12.75">
      <c r="B341" t="e">
        <f>"0"&amp;LEFT(#REF!,11)</f>
        <v>#REF!</v>
      </c>
      <c r="C341" s="2" t="e">
        <f>VALUE(#REF!)</f>
        <v>#REF!</v>
      </c>
      <c r="D341" s="2" t="e">
        <f>VALUE(#REF!)</f>
        <v>#REF!</v>
      </c>
      <c r="E341" s="2" t="e">
        <f>VALUE(#REF!)</f>
        <v>#REF!</v>
      </c>
      <c r="F341" s="1" t="e">
        <f>VALUE(#REF!)</f>
        <v>#REF!</v>
      </c>
    </row>
    <row r="342" spans="2:6" ht="12.75">
      <c r="B342" t="e">
        <f>"0"&amp;LEFT(#REF!,11)</f>
        <v>#REF!</v>
      </c>
      <c r="C342" s="2" t="e">
        <f>VALUE(#REF!)</f>
        <v>#REF!</v>
      </c>
      <c r="D342" s="2" t="e">
        <f>VALUE(#REF!)</f>
        <v>#REF!</v>
      </c>
      <c r="E342" s="2" t="e">
        <f>VALUE(#REF!)</f>
        <v>#REF!</v>
      </c>
      <c r="F342" s="1" t="e">
        <f>VALUE(#REF!)</f>
        <v>#REF!</v>
      </c>
    </row>
    <row r="343" spans="2:6" ht="12.75">
      <c r="B343" t="e">
        <f>"0"&amp;LEFT(#REF!,11)</f>
        <v>#REF!</v>
      </c>
      <c r="C343" s="2" t="e">
        <f>VALUE(#REF!)</f>
        <v>#REF!</v>
      </c>
      <c r="D343" s="2" t="e">
        <f>VALUE(#REF!)</f>
        <v>#REF!</v>
      </c>
      <c r="E343" s="2" t="e">
        <f>VALUE(#REF!)</f>
        <v>#REF!</v>
      </c>
      <c r="F343" s="1" t="e">
        <f>VALUE(#REF!)</f>
        <v>#REF!</v>
      </c>
    </row>
    <row r="344" spans="2:6" ht="12.75">
      <c r="B344" t="e">
        <f>"0"&amp;LEFT(#REF!,11)</f>
        <v>#REF!</v>
      </c>
      <c r="C344" s="2" t="e">
        <f>VALUE(#REF!)</f>
        <v>#REF!</v>
      </c>
      <c r="D344" s="2" t="e">
        <f>VALUE(#REF!)</f>
        <v>#REF!</v>
      </c>
      <c r="E344" s="2" t="e">
        <f>VALUE(#REF!)</f>
        <v>#REF!</v>
      </c>
      <c r="F344" s="1" t="e">
        <f>VALUE(#REF!)</f>
        <v>#REF!</v>
      </c>
    </row>
    <row r="345" spans="2:6" ht="12.75">
      <c r="B345" t="e">
        <f>"0"&amp;LEFT(#REF!,11)</f>
        <v>#REF!</v>
      </c>
      <c r="C345" s="2" t="e">
        <f>VALUE(#REF!)</f>
        <v>#REF!</v>
      </c>
      <c r="D345" s="2" t="e">
        <f>VALUE(#REF!)</f>
        <v>#REF!</v>
      </c>
      <c r="E345" s="2" t="e">
        <f>VALUE(#REF!)</f>
        <v>#REF!</v>
      </c>
      <c r="F345" s="1" t="e">
        <f>VALUE(#REF!)</f>
        <v>#REF!</v>
      </c>
    </row>
    <row r="346" spans="2:6" ht="12.75">
      <c r="B346" t="e">
        <f>"0"&amp;LEFT(#REF!,11)</f>
        <v>#REF!</v>
      </c>
      <c r="C346" s="2" t="e">
        <f>VALUE(#REF!)</f>
        <v>#REF!</v>
      </c>
      <c r="D346" s="2" t="e">
        <f>VALUE(#REF!)</f>
        <v>#REF!</v>
      </c>
      <c r="E346" s="2" t="e">
        <f>VALUE(#REF!)</f>
        <v>#REF!</v>
      </c>
      <c r="F346" s="1" t="e">
        <f>VALUE(#REF!)</f>
        <v>#REF!</v>
      </c>
    </row>
    <row r="347" spans="2:6" ht="12.75">
      <c r="B347" t="e">
        <f>"0"&amp;LEFT(#REF!,11)</f>
        <v>#REF!</v>
      </c>
      <c r="C347" s="2" t="e">
        <f>VALUE(#REF!)</f>
        <v>#REF!</v>
      </c>
      <c r="D347" s="2" t="e">
        <f>VALUE(#REF!)</f>
        <v>#REF!</v>
      </c>
      <c r="E347" s="2" t="e">
        <f>VALUE(#REF!)</f>
        <v>#REF!</v>
      </c>
      <c r="F347" s="1" t="e">
        <f>VALUE(#REF!)</f>
        <v>#REF!</v>
      </c>
    </row>
    <row r="348" spans="2:6" ht="12.75">
      <c r="B348" t="e">
        <f>"0"&amp;LEFT(#REF!,11)</f>
        <v>#REF!</v>
      </c>
      <c r="C348" s="2" t="e">
        <f>VALUE(#REF!)</f>
        <v>#REF!</v>
      </c>
      <c r="D348" s="2" t="e">
        <f>VALUE(#REF!)</f>
        <v>#REF!</v>
      </c>
      <c r="E348" s="2" t="e">
        <f>VALUE(#REF!)</f>
        <v>#REF!</v>
      </c>
      <c r="F348" s="1" t="e">
        <f>VALUE(#REF!)</f>
        <v>#REF!</v>
      </c>
    </row>
    <row r="349" spans="2:6" ht="12.75">
      <c r="B349" t="e">
        <f>"0"&amp;LEFT(#REF!,11)</f>
        <v>#REF!</v>
      </c>
      <c r="C349" s="2" t="e">
        <f>VALUE(#REF!)</f>
        <v>#REF!</v>
      </c>
      <c r="D349" s="2" t="e">
        <f>VALUE(#REF!)</f>
        <v>#REF!</v>
      </c>
      <c r="E349" s="2" t="e">
        <f>VALUE(#REF!)</f>
        <v>#REF!</v>
      </c>
      <c r="F349" s="1" t="e">
        <f>VALUE(#REF!)</f>
        <v>#REF!</v>
      </c>
    </row>
    <row r="350" spans="2:6" ht="12.75">
      <c r="B350" t="e">
        <f>"0"&amp;LEFT(#REF!,11)</f>
        <v>#REF!</v>
      </c>
      <c r="C350" s="2" t="e">
        <f>VALUE(#REF!)</f>
        <v>#REF!</v>
      </c>
      <c r="D350" s="2" t="e">
        <f>VALUE(#REF!)</f>
        <v>#REF!</v>
      </c>
      <c r="E350" s="2" t="e">
        <f>VALUE(#REF!)</f>
        <v>#REF!</v>
      </c>
      <c r="F350" s="1" t="e">
        <f>VALUE(#REF!)</f>
        <v>#REF!</v>
      </c>
    </row>
    <row r="351" spans="2:6" ht="12.75">
      <c r="B351" t="e">
        <f>"0"&amp;LEFT(#REF!,11)</f>
        <v>#REF!</v>
      </c>
      <c r="C351" s="2" t="e">
        <f>VALUE(#REF!)</f>
        <v>#REF!</v>
      </c>
      <c r="D351" s="2" t="e">
        <f>VALUE(#REF!)</f>
        <v>#REF!</v>
      </c>
      <c r="E351" s="2" t="e">
        <f>VALUE(#REF!)</f>
        <v>#REF!</v>
      </c>
      <c r="F351" s="1" t="e">
        <f>VALUE(#REF!)</f>
        <v>#REF!</v>
      </c>
    </row>
    <row r="352" spans="2:6" ht="12.75">
      <c r="B352" t="e">
        <f>"0"&amp;LEFT(#REF!,11)</f>
        <v>#REF!</v>
      </c>
      <c r="C352" s="2" t="e">
        <f>VALUE(#REF!)</f>
        <v>#REF!</v>
      </c>
      <c r="D352" s="2" t="e">
        <f>VALUE(#REF!)</f>
        <v>#REF!</v>
      </c>
      <c r="E352" s="2" t="e">
        <f>VALUE(#REF!)</f>
        <v>#REF!</v>
      </c>
      <c r="F352" s="1" t="e">
        <f>VALUE(#REF!)</f>
        <v>#REF!</v>
      </c>
    </row>
    <row r="353" spans="1:6" ht="12.75">
      <c r="A353" s="4"/>
      <c r="B353" t="e">
        <f>"0"&amp;LEFT(#REF!,11)</f>
        <v>#REF!</v>
      </c>
      <c r="C353" s="2" t="e">
        <f>VALUE(#REF!)</f>
        <v>#REF!</v>
      </c>
      <c r="D353" s="2" t="e">
        <f>VALUE(#REF!)</f>
        <v>#REF!</v>
      </c>
      <c r="E353" s="2" t="e">
        <f>VALUE(#REF!)</f>
        <v>#REF!</v>
      </c>
      <c r="F353" s="1" t="e">
        <f>VALUE(#REF!)</f>
        <v>#REF!</v>
      </c>
    </row>
    <row r="354" spans="2:6" ht="12.75">
      <c r="B354" t="e">
        <f>"0"&amp;LEFT(#REF!,11)</f>
        <v>#REF!</v>
      </c>
      <c r="C354" s="2" t="e">
        <f>VALUE(#REF!)</f>
        <v>#REF!</v>
      </c>
      <c r="D354" s="2" t="e">
        <f>VALUE(#REF!)</f>
        <v>#REF!</v>
      </c>
      <c r="E354" s="2" t="e">
        <f>VALUE(#REF!)</f>
        <v>#REF!</v>
      </c>
      <c r="F354" s="1" t="e">
        <f>VALUE(#REF!)</f>
        <v>#REF!</v>
      </c>
    </row>
    <row r="355" spans="2:6" ht="12.75">
      <c r="B355" t="e">
        <f>"0"&amp;LEFT(#REF!,11)</f>
        <v>#REF!</v>
      </c>
      <c r="C355" s="2" t="e">
        <f>VALUE(#REF!)</f>
        <v>#REF!</v>
      </c>
      <c r="D355" s="2" t="e">
        <f>VALUE(#REF!)</f>
        <v>#REF!</v>
      </c>
      <c r="E355" s="2" t="e">
        <f>VALUE(#REF!)</f>
        <v>#REF!</v>
      </c>
      <c r="F355" s="1" t="e">
        <f>VALUE(#REF!)</f>
        <v>#REF!</v>
      </c>
    </row>
    <row r="356" spans="2:6" ht="12.75">
      <c r="B356" t="e">
        <f>"0"&amp;LEFT(#REF!,11)</f>
        <v>#REF!</v>
      </c>
      <c r="C356" s="2" t="e">
        <f>VALUE(#REF!)</f>
        <v>#REF!</v>
      </c>
      <c r="D356" s="2" t="e">
        <f>VALUE(#REF!)</f>
        <v>#REF!</v>
      </c>
      <c r="E356" s="2" t="e">
        <f>VALUE(#REF!)</f>
        <v>#REF!</v>
      </c>
      <c r="F356" s="1" t="e">
        <f>VALUE(#REF!)</f>
        <v>#REF!</v>
      </c>
    </row>
    <row r="357" spans="2:6" ht="12.75">
      <c r="B357" t="e">
        <f>"0"&amp;LEFT(#REF!,11)</f>
        <v>#REF!</v>
      </c>
      <c r="C357" s="2" t="e">
        <f>VALUE(#REF!)</f>
        <v>#REF!</v>
      </c>
      <c r="D357" s="2" t="e">
        <f>VALUE(#REF!)</f>
        <v>#REF!</v>
      </c>
      <c r="E357" s="2" t="e">
        <f>VALUE(#REF!)</f>
        <v>#REF!</v>
      </c>
      <c r="F357" s="1" t="e">
        <f>VALUE(#REF!)</f>
        <v>#REF!</v>
      </c>
    </row>
    <row r="358" spans="2:6" ht="12.75">
      <c r="B358" t="e">
        <f>"0"&amp;LEFT(#REF!,11)</f>
        <v>#REF!</v>
      </c>
      <c r="C358" s="2" t="e">
        <f>VALUE(#REF!)</f>
        <v>#REF!</v>
      </c>
      <c r="D358" s="2" t="e">
        <f>VALUE(#REF!)</f>
        <v>#REF!</v>
      </c>
      <c r="E358" s="2" t="e">
        <f>VALUE(#REF!)</f>
        <v>#REF!</v>
      </c>
      <c r="F358" s="1" t="e">
        <f>VALUE(#REF!)</f>
        <v>#REF!</v>
      </c>
    </row>
    <row r="359" spans="2:6" ht="12.75">
      <c r="B359" t="e">
        <f>"0"&amp;LEFT(#REF!,11)</f>
        <v>#REF!</v>
      </c>
      <c r="C359" s="2" t="e">
        <f>VALUE(#REF!)</f>
        <v>#REF!</v>
      </c>
      <c r="D359" s="2" t="e">
        <f>VALUE(#REF!)</f>
        <v>#REF!</v>
      </c>
      <c r="E359" s="2" t="e">
        <f>VALUE(#REF!)</f>
        <v>#REF!</v>
      </c>
      <c r="F359" s="1" t="e">
        <f>VALUE(#REF!)</f>
        <v>#REF!</v>
      </c>
    </row>
    <row r="360" spans="2:6" ht="12.75">
      <c r="B360" t="e">
        <f>"0"&amp;LEFT(#REF!,11)</f>
        <v>#REF!</v>
      </c>
      <c r="C360" s="2" t="e">
        <f>VALUE(#REF!)</f>
        <v>#REF!</v>
      </c>
      <c r="D360" s="2" t="e">
        <f>VALUE(#REF!)</f>
        <v>#REF!</v>
      </c>
      <c r="E360" s="2" t="e">
        <f>VALUE(#REF!)</f>
        <v>#REF!</v>
      </c>
      <c r="F360" s="1" t="e">
        <f>VALUE(#REF!)</f>
        <v>#REF!</v>
      </c>
    </row>
    <row r="361" spans="2:6" ht="12.75">
      <c r="B361" t="e">
        <f>"0"&amp;LEFT(#REF!,11)</f>
        <v>#REF!</v>
      </c>
      <c r="C361" s="2" t="e">
        <f>VALUE(#REF!)</f>
        <v>#REF!</v>
      </c>
      <c r="D361" s="2" t="e">
        <f>VALUE(#REF!)</f>
        <v>#REF!</v>
      </c>
      <c r="E361" s="2" t="e">
        <f>VALUE(#REF!)</f>
        <v>#REF!</v>
      </c>
      <c r="F361" s="1" t="e">
        <f>VALUE(#REF!)</f>
        <v>#REF!</v>
      </c>
    </row>
    <row r="362" spans="2:6" ht="12.75">
      <c r="B362" t="e">
        <f>"0"&amp;LEFT(#REF!,11)</f>
        <v>#REF!</v>
      </c>
      <c r="C362" s="2" t="e">
        <f>VALUE(#REF!)</f>
        <v>#REF!</v>
      </c>
      <c r="D362" s="2" t="e">
        <f>VALUE(#REF!)</f>
        <v>#REF!</v>
      </c>
      <c r="E362" s="2" t="e">
        <f>VALUE(#REF!)</f>
        <v>#REF!</v>
      </c>
      <c r="F362" s="1" t="e">
        <f>VALUE(#REF!)</f>
        <v>#REF!</v>
      </c>
    </row>
    <row r="363" spans="2:6" ht="12.75">
      <c r="B363" t="e">
        <f>"0"&amp;LEFT(#REF!,11)</f>
        <v>#REF!</v>
      </c>
      <c r="C363" s="2" t="e">
        <f>VALUE(#REF!)</f>
        <v>#REF!</v>
      </c>
      <c r="D363" s="2" t="e">
        <f>VALUE(#REF!)</f>
        <v>#REF!</v>
      </c>
      <c r="E363" s="2" t="e">
        <f>VALUE(#REF!)</f>
        <v>#REF!</v>
      </c>
      <c r="F363" s="1" t="e">
        <f>VALUE(#REF!)</f>
        <v>#REF!</v>
      </c>
    </row>
    <row r="364" spans="2:6" ht="12.75">
      <c r="B364" t="e">
        <f>"0"&amp;LEFT(#REF!,11)</f>
        <v>#REF!</v>
      </c>
      <c r="C364" s="2" t="e">
        <f>VALUE(#REF!)</f>
        <v>#REF!</v>
      </c>
      <c r="D364" s="2" t="e">
        <f>VALUE(#REF!)</f>
        <v>#REF!</v>
      </c>
      <c r="E364" s="2" t="e">
        <f>VALUE(#REF!)</f>
        <v>#REF!</v>
      </c>
      <c r="F364" s="1" t="e">
        <f>VALUE(#REF!)</f>
        <v>#REF!</v>
      </c>
    </row>
    <row r="365" spans="2:6" ht="12.75">
      <c r="B365" t="e">
        <f>"0"&amp;LEFT(#REF!,11)</f>
        <v>#REF!</v>
      </c>
      <c r="C365" s="2" t="e">
        <f>VALUE(#REF!)</f>
        <v>#REF!</v>
      </c>
      <c r="D365" s="2" t="e">
        <f>VALUE(#REF!)</f>
        <v>#REF!</v>
      </c>
      <c r="E365" s="2" t="e">
        <f>VALUE(#REF!)</f>
        <v>#REF!</v>
      </c>
      <c r="F365" s="1" t="e">
        <f>VALUE(#REF!)</f>
        <v>#REF!</v>
      </c>
    </row>
    <row r="366" spans="2:6" ht="12.75">
      <c r="B366" t="e">
        <f>"0"&amp;LEFT(#REF!,11)</f>
        <v>#REF!</v>
      </c>
      <c r="C366" s="2" t="e">
        <f>VALUE(#REF!)</f>
        <v>#REF!</v>
      </c>
      <c r="D366" s="2" t="e">
        <f>VALUE(#REF!)</f>
        <v>#REF!</v>
      </c>
      <c r="E366" s="2" t="e">
        <f>VALUE(#REF!)</f>
        <v>#REF!</v>
      </c>
      <c r="F366" s="1" t="e">
        <f>VALUE(#REF!)</f>
        <v>#REF!</v>
      </c>
    </row>
    <row r="367" spans="2:6" ht="12.75">
      <c r="B367" t="e">
        <f>"0"&amp;LEFT(#REF!,11)</f>
        <v>#REF!</v>
      </c>
      <c r="C367" s="2" t="e">
        <f>VALUE(#REF!)</f>
        <v>#REF!</v>
      </c>
      <c r="D367" s="2" t="e">
        <f>VALUE(#REF!)</f>
        <v>#REF!</v>
      </c>
      <c r="E367" s="2" t="e">
        <f>VALUE(#REF!)</f>
        <v>#REF!</v>
      </c>
      <c r="F367" s="1" t="e">
        <f>VALUE(#REF!)</f>
        <v>#REF!</v>
      </c>
    </row>
    <row r="368" spans="2:6" ht="12.75">
      <c r="B368" t="e">
        <f>"0"&amp;LEFT(#REF!,11)</f>
        <v>#REF!</v>
      </c>
      <c r="C368" s="2" t="e">
        <f>VALUE(#REF!)</f>
        <v>#REF!</v>
      </c>
      <c r="D368" s="2" t="e">
        <f>VALUE(#REF!)</f>
        <v>#REF!</v>
      </c>
      <c r="E368" s="2" t="e">
        <f>VALUE(#REF!)</f>
        <v>#REF!</v>
      </c>
      <c r="F368" s="1" t="e">
        <f>VALUE(#REF!)</f>
        <v>#REF!</v>
      </c>
    </row>
    <row r="369" spans="2:6" ht="12.75">
      <c r="B369" t="e">
        <f>"0"&amp;LEFT(#REF!,11)</f>
        <v>#REF!</v>
      </c>
      <c r="C369" s="2" t="e">
        <f>VALUE(#REF!)</f>
        <v>#REF!</v>
      </c>
      <c r="D369" s="2" t="e">
        <f>VALUE(#REF!)</f>
        <v>#REF!</v>
      </c>
      <c r="E369" s="2" t="e">
        <f>VALUE(#REF!)</f>
        <v>#REF!</v>
      </c>
      <c r="F369" s="1" t="e">
        <f>VALUE(#REF!)</f>
        <v>#REF!</v>
      </c>
    </row>
    <row r="370" spans="2:6" ht="12.75">
      <c r="B370" t="e">
        <f>"0"&amp;LEFT(#REF!,11)</f>
        <v>#REF!</v>
      </c>
      <c r="C370" s="2" t="e">
        <f>VALUE(#REF!)</f>
        <v>#REF!</v>
      </c>
      <c r="D370" s="2" t="e">
        <f>VALUE(#REF!)</f>
        <v>#REF!</v>
      </c>
      <c r="E370" s="2" t="e">
        <f>VALUE(#REF!)</f>
        <v>#REF!</v>
      </c>
      <c r="F370" s="1" t="e">
        <f>VALUE(#REF!)</f>
        <v>#REF!</v>
      </c>
    </row>
    <row r="371" spans="2:6" ht="12.75">
      <c r="B371" t="e">
        <f>"0"&amp;LEFT(#REF!,11)</f>
        <v>#REF!</v>
      </c>
      <c r="C371" s="2" t="e">
        <f>VALUE(#REF!)</f>
        <v>#REF!</v>
      </c>
      <c r="D371" s="2" t="e">
        <f>VALUE(#REF!)</f>
        <v>#REF!</v>
      </c>
      <c r="E371" s="2" t="e">
        <f>VALUE(#REF!)</f>
        <v>#REF!</v>
      </c>
      <c r="F371" s="1" t="e">
        <f>VALUE(#REF!)</f>
        <v>#REF!</v>
      </c>
    </row>
    <row r="372" spans="2:6" ht="12.75">
      <c r="B372" t="e">
        <f>"0"&amp;LEFT(#REF!,11)</f>
        <v>#REF!</v>
      </c>
      <c r="C372" s="2" t="e">
        <f>VALUE(#REF!)</f>
        <v>#REF!</v>
      </c>
      <c r="D372" s="2" t="e">
        <f>VALUE(#REF!)</f>
        <v>#REF!</v>
      </c>
      <c r="E372" s="2" t="e">
        <f>VALUE(#REF!)</f>
        <v>#REF!</v>
      </c>
      <c r="F372" s="1" t="e">
        <f>VALUE(#REF!)</f>
        <v>#REF!</v>
      </c>
    </row>
    <row r="373" spans="2:6" ht="12.75">
      <c r="B373" t="e">
        <f>"0"&amp;LEFT(#REF!,11)</f>
        <v>#REF!</v>
      </c>
      <c r="C373" s="2" t="e">
        <f>VALUE(#REF!)</f>
        <v>#REF!</v>
      </c>
      <c r="D373" s="2" t="e">
        <f>VALUE(#REF!)</f>
        <v>#REF!</v>
      </c>
      <c r="E373" s="2" t="e">
        <f>VALUE(#REF!)</f>
        <v>#REF!</v>
      </c>
      <c r="F373" s="1" t="e">
        <f>VALUE(#REF!)</f>
        <v>#REF!</v>
      </c>
    </row>
    <row r="374" spans="2:6" ht="12.75">
      <c r="B374" t="e">
        <f>"0"&amp;LEFT(#REF!,11)</f>
        <v>#REF!</v>
      </c>
      <c r="C374" s="2" t="e">
        <f>VALUE(#REF!)</f>
        <v>#REF!</v>
      </c>
      <c r="D374" s="2" t="e">
        <f>VALUE(#REF!)</f>
        <v>#REF!</v>
      </c>
      <c r="E374" s="2" t="e">
        <f>VALUE(#REF!)</f>
        <v>#REF!</v>
      </c>
      <c r="F374" s="1" t="e">
        <f>VALUE(#REF!)</f>
        <v>#REF!</v>
      </c>
    </row>
    <row r="375" spans="2:6" ht="12.75">
      <c r="B375" t="e">
        <f>"0"&amp;LEFT(#REF!,11)</f>
        <v>#REF!</v>
      </c>
      <c r="C375" s="2" t="e">
        <f>VALUE(#REF!)</f>
        <v>#REF!</v>
      </c>
      <c r="D375" s="2" t="e">
        <f>VALUE(#REF!)</f>
        <v>#REF!</v>
      </c>
      <c r="E375" s="2" t="e">
        <f>VALUE(#REF!)</f>
        <v>#REF!</v>
      </c>
      <c r="F375" s="1" t="e">
        <f>VALUE(#REF!)</f>
        <v>#REF!</v>
      </c>
    </row>
    <row r="376" spans="2:6" ht="12.75">
      <c r="B376" t="e">
        <f>"0"&amp;LEFT(#REF!,11)</f>
        <v>#REF!</v>
      </c>
      <c r="C376" s="2" t="e">
        <f>VALUE(#REF!)</f>
        <v>#REF!</v>
      </c>
      <c r="D376" s="2" t="e">
        <f>VALUE(#REF!)</f>
        <v>#REF!</v>
      </c>
      <c r="E376" s="2" t="e">
        <f>VALUE(#REF!)</f>
        <v>#REF!</v>
      </c>
      <c r="F376" s="1" t="e">
        <f>VALUE(#REF!)</f>
        <v>#REF!</v>
      </c>
    </row>
    <row r="377" spans="2:6" ht="12.75">
      <c r="B377" t="e">
        <f>"0"&amp;LEFT(#REF!,11)</f>
        <v>#REF!</v>
      </c>
      <c r="C377" s="2" t="e">
        <f>VALUE(#REF!)</f>
        <v>#REF!</v>
      </c>
      <c r="D377" s="2" t="e">
        <f>VALUE(#REF!)</f>
        <v>#REF!</v>
      </c>
      <c r="E377" s="2" t="e">
        <f>VALUE(#REF!)</f>
        <v>#REF!</v>
      </c>
      <c r="F377" s="1" t="e">
        <f>VALUE(#REF!)</f>
        <v>#REF!</v>
      </c>
    </row>
    <row r="378" spans="2:6" ht="12.75">
      <c r="B378" t="e">
        <f>"0"&amp;LEFT(#REF!,11)</f>
        <v>#REF!</v>
      </c>
      <c r="C378" s="2" t="e">
        <f>VALUE(#REF!)</f>
        <v>#REF!</v>
      </c>
      <c r="D378" s="2" t="e">
        <f>VALUE(#REF!)</f>
        <v>#REF!</v>
      </c>
      <c r="E378" s="2" t="e">
        <f>VALUE(#REF!)</f>
        <v>#REF!</v>
      </c>
      <c r="F378" s="1" t="e">
        <f>VALUE(#REF!)</f>
        <v>#REF!</v>
      </c>
    </row>
    <row r="379" spans="2:6" ht="12.75">
      <c r="B379" t="e">
        <f>"0"&amp;LEFT(#REF!,11)</f>
        <v>#REF!</v>
      </c>
      <c r="C379" s="2" t="e">
        <f>VALUE(#REF!)</f>
        <v>#REF!</v>
      </c>
      <c r="D379" s="2" t="e">
        <f>VALUE(#REF!)</f>
        <v>#REF!</v>
      </c>
      <c r="E379" s="2" t="e">
        <f>VALUE(#REF!)</f>
        <v>#REF!</v>
      </c>
      <c r="F379" s="1" t="e">
        <f>VALUE(#REF!)</f>
        <v>#REF!</v>
      </c>
    </row>
    <row r="380" spans="2:6" ht="12.75">
      <c r="B380" t="e">
        <f>"0"&amp;LEFT(#REF!,11)</f>
        <v>#REF!</v>
      </c>
      <c r="C380" s="2" t="e">
        <f>VALUE(#REF!)</f>
        <v>#REF!</v>
      </c>
      <c r="D380" s="2" t="e">
        <f>VALUE(#REF!)</f>
        <v>#REF!</v>
      </c>
      <c r="E380" s="2" t="e">
        <f>VALUE(#REF!)</f>
        <v>#REF!</v>
      </c>
      <c r="F380" s="1" t="e">
        <f>VALUE(#REF!)</f>
        <v>#REF!</v>
      </c>
    </row>
    <row r="381" spans="2:6" ht="12.75">
      <c r="B381" t="e">
        <f>"0"&amp;LEFT(#REF!,11)</f>
        <v>#REF!</v>
      </c>
      <c r="C381" s="2" t="e">
        <f>VALUE(#REF!)</f>
        <v>#REF!</v>
      </c>
      <c r="D381" s="2" t="e">
        <f>VALUE(#REF!)</f>
        <v>#REF!</v>
      </c>
      <c r="E381" s="2" t="e">
        <f>VALUE(#REF!)</f>
        <v>#REF!</v>
      </c>
      <c r="F381" s="1" t="e">
        <f>VALUE(#REF!)</f>
        <v>#REF!</v>
      </c>
    </row>
    <row r="382" spans="2:6" ht="12.75">
      <c r="B382" t="e">
        <f>"0"&amp;LEFT(#REF!,11)</f>
        <v>#REF!</v>
      </c>
      <c r="C382" s="2" t="e">
        <f>VALUE(#REF!)</f>
        <v>#REF!</v>
      </c>
      <c r="D382" s="2" t="e">
        <f>VALUE(#REF!)</f>
        <v>#REF!</v>
      </c>
      <c r="E382" s="2" t="e">
        <f>VALUE(#REF!)</f>
        <v>#REF!</v>
      </c>
      <c r="F382" s="1" t="e">
        <f>VALUE(#REF!)</f>
        <v>#REF!</v>
      </c>
    </row>
    <row r="383" spans="2:6" ht="12.75">
      <c r="B383" t="e">
        <f>"0"&amp;LEFT(#REF!,11)</f>
        <v>#REF!</v>
      </c>
      <c r="C383" s="2" t="e">
        <f>VALUE(#REF!)</f>
        <v>#REF!</v>
      </c>
      <c r="D383" s="2" t="e">
        <f>VALUE(#REF!)</f>
        <v>#REF!</v>
      </c>
      <c r="E383" s="2" t="e">
        <f>VALUE(#REF!)</f>
        <v>#REF!</v>
      </c>
      <c r="F383" s="1" t="e">
        <f>VALUE(#REF!)</f>
        <v>#REF!</v>
      </c>
    </row>
    <row r="384" spans="2:6" ht="12.75">
      <c r="B384" t="e">
        <f>"0"&amp;LEFT(#REF!,11)</f>
        <v>#REF!</v>
      </c>
      <c r="C384" s="2" t="e">
        <f>VALUE(#REF!)</f>
        <v>#REF!</v>
      </c>
      <c r="D384" s="2" t="e">
        <f>VALUE(#REF!)</f>
        <v>#REF!</v>
      </c>
      <c r="E384" s="2" t="e">
        <f>VALUE(#REF!)</f>
        <v>#REF!</v>
      </c>
      <c r="F384" s="1" t="e">
        <f>VALUE(#REF!)</f>
        <v>#REF!</v>
      </c>
    </row>
    <row r="385" spans="2:6" ht="12.75">
      <c r="B385" t="e">
        <f>"0"&amp;LEFT(#REF!,11)</f>
        <v>#REF!</v>
      </c>
      <c r="C385" s="2" t="e">
        <f>VALUE(#REF!)</f>
        <v>#REF!</v>
      </c>
      <c r="D385" s="2" t="e">
        <f>VALUE(#REF!)</f>
        <v>#REF!</v>
      </c>
      <c r="E385" s="2" t="e">
        <f>VALUE(#REF!)</f>
        <v>#REF!</v>
      </c>
      <c r="F385" s="1" t="e">
        <f>VALUE(#REF!)</f>
        <v>#REF!</v>
      </c>
    </row>
    <row r="386" spans="2:6" ht="12.75">
      <c r="B386" t="e">
        <f>"0"&amp;LEFT(#REF!,11)</f>
        <v>#REF!</v>
      </c>
      <c r="C386" s="2" t="e">
        <f>VALUE(#REF!)</f>
        <v>#REF!</v>
      </c>
      <c r="D386" s="2" t="e">
        <f>VALUE(#REF!)</f>
        <v>#REF!</v>
      </c>
      <c r="E386" s="2" t="e">
        <f>VALUE(#REF!)</f>
        <v>#REF!</v>
      </c>
      <c r="F386" s="1" t="e">
        <f>VALUE(#REF!)</f>
        <v>#REF!</v>
      </c>
    </row>
    <row r="387" spans="2:6" ht="12.75">
      <c r="B387" t="e">
        <f>"0"&amp;LEFT(#REF!,11)</f>
        <v>#REF!</v>
      </c>
      <c r="C387" s="2" t="e">
        <f>VALUE(#REF!)</f>
        <v>#REF!</v>
      </c>
      <c r="D387" s="2" t="e">
        <f>VALUE(#REF!)</f>
        <v>#REF!</v>
      </c>
      <c r="E387" s="2" t="e">
        <f>VALUE(#REF!)</f>
        <v>#REF!</v>
      </c>
      <c r="F387" s="1" t="e">
        <f>VALUE(#REF!)</f>
        <v>#REF!</v>
      </c>
    </row>
    <row r="388" spans="2:6" ht="12.75">
      <c r="B388" t="e">
        <f>"0"&amp;LEFT(#REF!,11)</f>
        <v>#REF!</v>
      </c>
      <c r="C388" s="2" t="e">
        <f>VALUE(#REF!)</f>
        <v>#REF!</v>
      </c>
      <c r="D388" s="2" t="e">
        <f>VALUE(#REF!)</f>
        <v>#REF!</v>
      </c>
      <c r="E388" s="2" t="e">
        <f>VALUE(#REF!)</f>
        <v>#REF!</v>
      </c>
      <c r="F388" s="1" t="e">
        <f>VALUE(#REF!)</f>
        <v>#REF!</v>
      </c>
    </row>
    <row r="389" spans="2:6" ht="12.75">
      <c r="B389" t="e">
        <f>"0"&amp;LEFT(#REF!,11)</f>
        <v>#REF!</v>
      </c>
      <c r="C389" s="2" t="e">
        <f>VALUE(#REF!)</f>
        <v>#REF!</v>
      </c>
      <c r="D389" s="2" t="e">
        <f>VALUE(#REF!)</f>
        <v>#REF!</v>
      </c>
      <c r="E389" s="2" t="e">
        <f>VALUE(#REF!)</f>
        <v>#REF!</v>
      </c>
      <c r="F389" s="1" t="e">
        <f>VALUE(#REF!)</f>
        <v>#REF!</v>
      </c>
    </row>
    <row r="390" spans="2:6" ht="12.75">
      <c r="B390" t="e">
        <f>"0"&amp;LEFT(#REF!,11)</f>
        <v>#REF!</v>
      </c>
      <c r="C390" s="2" t="e">
        <f>VALUE(#REF!)</f>
        <v>#REF!</v>
      </c>
      <c r="D390" s="2" t="e">
        <f>VALUE(#REF!)</f>
        <v>#REF!</v>
      </c>
      <c r="E390" s="2" t="e">
        <f>VALUE(#REF!)</f>
        <v>#REF!</v>
      </c>
      <c r="F390" s="1" t="e">
        <f>VALUE(#REF!)</f>
        <v>#REF!</v>
      </c>
    </row>
    <row r="391" spans="2:6" ht="12.75">
      <c r="B391" t="e">
        <f>"0"&amp;LEFT(#REF!,11)</f>
        <v>#REF!</v>
      </c>
      <c r="C391" s="2" t="e">
        <f>VALUE(#REF!)</f>
        <v>#REF!</v>
      </c>
      <c r="D391" s="2" t="e">
        <f>VALUE(#REF!)</f>
        <v>#REF!</v>
      </c>
      <c r="E391" s="2" t="e">
        <f>VALUE(#REF!)</f>
        <v>#REF!</v>
      </c>
      <c r="F391" s="1" t="e">
        <f>VALUE(#REF!)</f>
        <v>#REF!</v>
      </c>
    </row>
    <row r="392" spans="2:6" ht="12.75">
      <c r="B392" t="e">
        <f>"0"&amp;LEFT(#REF!,11)</f>
        <v>#REF!</v>
      </c>
      <c r="C392" s="2" t="e">
        <f>VALUE(#REF!)</f>
        <v>#REF!</v>
      </c>
      <c r="D392" s="2" t="e">
        <f>VALUE(#REF!)</f>
        <v>#REF!</v>
      </c>
      <c r="E392" s="2" t="e">
        <f>VALUE(#REF!)</f>
        <v>#REF!</v>
      </c>
      <c r="F392" s="1" t="e">
        <f>VALUE(#REF!)</f>
        <v>#REF!</v>
      </c>
    </row>
    <row r="393" spans="2:6" ht="12.75">
      <c r="B393" t="e">
        <f>"0"&amp;LEFT(#REF!,11)</f>
        <v>#REF!</v>
      </c>
      <c r="C393" s="2" t="e">
        <f>VALUE(#REF!)</f>
        <v>#REF!</v>
      </c>
      <c r="D393" s="2" t="e">
        <f>VALUE(#REF!)</f>
        <v>#REF!</v>
      </c>
      <c r="E393" s="2" t="e">
        <f>VALUE(#REF!)</f>
        <v>#REF!</v>
      </c>
      <c r="F393" s="1" t="e">
        <f>VALUE(#REF!)</f>
        <v>#REF!</v>
      </c>
    </row>
    <row r="394" spans="2:6" ht="12.75">
      <c r="B394" t="e">
        <f>"0"&amp;LEFT(#REF!,11)</f>
        <v>#REF!</v>
      </c>
      <c r="C394" s="2" t="e">
        <f>VALUE(#REF!)</f>
        <v>#REF!</v>
      </c>
      <c r="D394" s="2" t="e">
        <f>VALUE(#REF!)</f>
        <v>#REF!</v>
      </c>
      <c r="E394" s="2" t="e">
        <f>VALUE(#REF!)</f>
        <v>#REF!</v>
      </c>
      <c r="F394" s="1" t="e">
        <f>VALUE(#REF!)</f>
        <v>#REF!</v>
      </c>
    </row>
    <row r="395" spans="2:6" ht="12.75">
      <c r="B395" t="e">
        <f>"0"&amp;LEFT(#REF!,11)</f>
        <v>#REF!</v>
      </c>
      <c r="C395" s="2" t="e">
        <f>VALUE(#REF!)</f>
        <v>#REF!</v>
      </c>
      <c r="D395" s="2" t="e">
        <f>VALUE(#REF!)</f>
        <v>#REF!</v>
      </c>
      <c r="E395" s="2" t="e">
        <f>VALUE(#REF!)</f>
        <v>#REF!</v>
      </c>
      <c r="F395" s="1" t="e">
        <f>VALUE(#REF!)</f>
        <v>#REF!</v>
      </c>
    </row>
    <row r="396" spans="2:6" ht="12.75">
      <c r="B396" t="e">
        <f>"0"&amp;LEFT(#REF!,11)</f>
        <v>#REF!</v>
      </c>
      <c r="C396" s="2" t="e">
        <f>VALUE(#REF!)</f>
        <v>#REF!</v>
      </c>
      <c r="D396" s="2" t="e">
        <f>VALUE(#REF!)</f>
        <v>#REF!</v>
      </c>
      <c r="E396" s="2" t="e">
        <f>VALUE(#REF!)</f>
        <v>#REF!</v>
      </c>
      <c r="F396" s="1" t="e">
        <f>VALUE(#REF!)</f>
        <v>#REF!</v>
      </c>
    </row>
    <row r="397" spans="2:6" ht="12.75">
      <c r="B397" t="e">
        <f>"0"&amp;LEFT(#REF!,11)</f>
        <v>#REF!</v>
      </c>
      <c r="C397" s="2" t="e">
        <f>VALUE(#REF!)</f>
        <v>#REF!</v>
      </c>
      <c r="D397" s="2" t="e">
        <f>VALUE(#REF!)</f>
        <v>#REF!</v>
      </c>
      <c r="E397" s="2" t="e">
        <f>VALUE(#REF!)</f>
        <v>#REF!</v>
      </c>
      <c r="F397" s="1" t="e">
        <f>VALUE(#REF!)</f>
        <v>#REF!</v>
      </c>
    </row>
    <row r="398" spans="2:6" ht="12.75">
      <c r="B398" t="e">
        <f>"0"&amp;LEFT(#REF!,11)</f>
        <v>#REF!</v>
      </c>
      <c r="C398" s="2" t="e">
        <f>VALUE(#REF!)</f>
        <v>#REF!</v>
      </c>
      <c r="D398" s="2" t="e">
        <f>VALUE(#REF!)</f>
        <v>#REF!</v>
      </c>
      <c r="E398" s="2" t="e">
        <f>VALUE(#REF!)</f>
        <v>#REF!</v>
      </c>
      <c r="F398" s="1" t="e">
        <f>VALUE(#REF!)</f>
        <v>#REF!</v>
      </c>
    </row>
    <row r="399" spans="2:6" ht="12.75">
      <c r="B399" t="e">
        <f>"0"&amp;LEFT(#REF!,11)</f>
        <v>#REF!</v>
      </c>
      <c r="C399" s="2" t="e">
        <f>VALUE(#REF!)</f>
        <v>#REF!</v>
      </c>
      <c r="D399" s="2" t="e">
        <f>VALUE(#REF!)</f>
        <v>#REF!</v>
      </c>
      <c r="E399" s="2" t="e">
        <f>VALUE(#REF!)</f>
        <v>#REF!</v>
      </c>
      <c r="F399" s="1" t="e">
        <f>VALUE(#REF!)</f>
        <v>#REF!</v>
      </c>
    </row>
    <row r="400" spans="2:6" ht="12.75">
      <c r="B400" t="e">
        <f>"0"&amp;LEFT(#REF!,11)</f>
        <v>#REF!</v>
      </c>
      <c r="C400" s="2" t="e">
        <f>VALUE(#REF!)</f>
        <v>#REF!</v>
      </c>
      <c r="D400" s="2" t="e">
        <f>VALUE(#REF!)</f>
        <v>#REF!</v>
      </c>
      <c r="E400" s="2" t="e">
        <f>VALUE(#REF!)</f>
        <v>#REF!</v>
      </c>
      <c r="F400" s="1" t="e">
        <f>VALUE(#REF!)</f>
        <v>#REF!</v>
      </c>
    </row>
    <row r="401" spans="2:6" ht="12.75">
      <c r="B401" t="e">
        <f>"0"&amp;LEFT(#REF!,11)</f>
        <v>#REF!</v>
      </c>
      <c r="C401" s="2" t="e">
        <f>VALUE(#REF!)</f>
        <v>#REF!</v>
      </c>
      <c r="D401" s="2" t="e">
        <f>VALUE(#REF!)</f>
        <v>#REF!</v>
      </c>
      <c r="E401" s="2" t="e">
        <f>VALUE(#REF!)</f>
        <v>#REF!</v>
      </c>
      <c r="F401" s="1" t="e">
        <f>VALUE(#REF!)</f>
        <v>#REF!</v>
      </c>
    </row>
    <row r="402" spans="2:6" ht="12.75">
      <c r="B402" t="e">
        <f>"0"&amp;LEFT(#REF!,11)</f>
        <v>#REF!</v>
      </c>
      <c r="C402" s="2" t="e">
        <f>VALUE(#REF!)</f>
        <v>#REF!</v>
      </c>
      <c r="D402" s="2" t="e">
        <f>VALUE(#REF!)</f>
        <v>#REF!</v>
      </c>
      <c r="E402" s="2" t="e">
        <f>VALUE(#REF!)</f>
        <v>#REF!</v>
      </c>
      <c r="F402" s="1" t="e">
        <f>VALUE(#REF!)</f>
        <v>#REF!</v>
      </c>
    </row>
    <row r="403" spans="2:6" ht="12.75">
      <c r="B403" t="e">
        <f>"0"&amp;LEFT(#REF!,11)</f>
        <v>#REF!</v>
      </c>
      <c r="C403" s="2" t="e">
        <f>VALUE(#REF!)</f>
        <v>#REF!</v>
      </c>
      <c r="D403" s="2" t="e">
        <f>VALUE(#REF!)</f>
        <v>#REF!</v>
      </c>
      <c r="E403" s="2" t="e">
        <f>VALUE(#REF!)</f>
        <v>#REF!</v>
      </c>
      <c r="F403" s="1" t="e">
        <f>VALUE(#REF!)</f>
        <v>#REF!</v>
      </c>
    </row>
    <row r="404" spans="2:6" ht="12.75">
      <c r="B404" t="e">
        <f>"0"&amp;LEFT(#REF!,11)</f>
        <v>#REF!</v>
      </c>
      <c r="C404" s="2" t="e">
        <f>VALUE(#REF!)</f>
        <v>#REF!</v>
      </c>
      <c r="D404" s="2" t="e">
        <f>VALUE(#REF!)</f>
        <v>#REF!</v>
      </c>
      <c r="E404" s="2" t="e">
        <f>VALUE(#REF!)</f>
        <v>#REF!</v>
      </c>
      <c r="F404" s="1" t="e">
        <f>VALUE(#REF!)</f>
        <v>#REF!</v>
      </c>
    </row>
    <row r="405" spans="2:6" ht="12.75">
      <c r="B405" t="e">
        <f>"0"&amp;LEFT(#REF!,11)</f>
        <v>#REF!</v>
      </c>
      <c r="C405" s="2" t="e">
        <f>VALUE(#REF!)</f>
        <v>#REF!</v>
      </c>
      <c r="D405" s="2" t="e">
        <f>VALUE(#REF!)</f>
        <v>#REF!</v>
      </c>
      <c r="E405" s="2" t="e">
        <f>VALUE(#REF!)</f>
        <v>#REF!</v>
      </c>
      <c r="F405" s="1" t="e">
        <f>VALUE(#REF!)</f>
        <v>#REF!</v>
      </c>
    </row>
    <row r="406" spans="2:6" ht="12.75">
      <c r="B406" t="e">
        <f>"0"&amp;LEFT(#REF!,11)</f>
        <v>#REF!</v>
      </c>
      <c r="C406" s="2" t="e">
        <f>VALUE(#REF!)</f>
        <v>#REF!</v>
      </c>
      <c r="D406" s="2" t="e">
        <f>VALUE(#REF!)</f>
        <v>#REF!</v>
      </c>
      <c r="E406" s="2" t="e">
        <f>VALUE(#REF!)</f>
        <v>#REF!</v>
      </c>
      <c r="F406" s="1" t="e">
        <f>VALUE(#REF!)</f>
        <v>#REF!</v>
      </c>
    </row>
    <row r="407" spans="2:6" ht="12.75">
      <c r="B407" t="e">
        <f>"0"&amp;LEFT(#REF!,11)</f>
        <v>#REF!</v>
      </c>
      <c r="C407" s="2" t="e">
        <f>VALUE(#REF!)</f>
        <v>#REF!</v>
      </c>
      <c r="D407" s="2" t="e">
        <f>VALUE(#REF!)</f>
        <v>#REF!</v>
      </c>
      <c r="E407" s="2" t="e">
        <f>VALUE(#REF!)</f>
        <v>#REF!</v>
      </c>
      <c r="F407" s="1" t="e">
        <f>VALUE(#REF!)</f>
        <v>#REF!</v>
      </c>
    </row>
    <row r="408" spans="2:6" ht="12.75">
      <c r="B408" t="e">
        <f>"0"&amp;LEFT(#REF!,11)</f>
        <v>#REF!</v>
      </c>
      <c r="C408" s="2" t="e">
        <f>VALUE(#REF!)</f>
        <v>#REF!</v>
      </c>
      <c r="D408" s="2" t="e">
        <f>VALUE(#REF!)</f>
        <v>#REF!</v>
      </c>
      <c r="E408" s="2" t="e">
        <f>VALUE(#REF!)</f>
        <v>#REF!</v>
      </c>
      <c r="F408" s="1" t="e">
        <f>VALUE(#REF!)</f>
        <v>#REF!</v>
      </c>
    </row>
    <row r="409" spans="2:6" ht="12.75">
      <c r="B409" t="e">
        <f>"0"&amp;LEFT(#REF!,11)</f>
        <v>#REF!</v>
      </c>
      <c r="C409" s="2" t="e">
        <f>VALUE(#REF!)</f>
        <v>#REF!</v>
      </c>
      <c r="D409" s="2" t="e">
        <f>VALUE(#REF!)</f>
        <v>#REF!</v>
      </c>
      <c r="E409" s="2" t="e">
        <f>VALUE(#REF!)</f>
        <v>#REF!</v>
      </c>
      <c r="F409" s="1" t="e">
        <f>VALUE(#REF!)</f>
        <v>#REF!</v>
      </c>
    </row>
    <row r="410" spans="2:6" ht="12.75">
      <c r="B410" t="e">
        <f>"0"&amp;LEFT(#REF!,11)</f>
        <v>#REF!</v>
      </c>
      <c r="C410" s="2" t="e">
        <f>VALUE(#REF!)</f>
        <v>#REF!</v>
      </c>
      <c r="D410" s="2" t="e">
        <f>VALUE(#REF!)</f>
        <v>#REF!</v>
      </c>
      <c r="E410" s="2" t="e">
        <f>VALUE(#REF!)</f>
        <v>#REF!</v>
      </c>
      <c r="F410" s="1" t="e">
        <f>VALUE(#REF!)</f>
        <v>#REF!</v>
      </c>
    </row>
    <row r="411" spans="2:6" ht="12.75">
      <c r="B411" t="e">
        <f>"0"&amp;LEFT(#REF!,11)</f>
        <v>#REF!</v>
      </c>
      <c r="C411" s="2" t="e">
        <f>VALUE(#REF!)</f>
        <v>#REF!</v>
      </c>
      <c r="D411" s="2" t="e">
        <f>VALUE(#REF!)</f>
        <v>#REF!</v>
      </c>
      <c r="E411" s="2" t="e">
        <f>VALUE(#REF!)</f>
        <v>#REF!</v>
      </c>
      <c r="F411" s="1" t="e">
        <f>VALUE(#REF!)</f>
        <v>#REF!</v>
      </c>
    </row>
    <row r="412" spans="2:6" ht="12.75">
      <c r="B412" t="e">
        <f>"0"&amp;LEFT(#REF!,11)</f>
        <v>#REF!</v>
      </c>
      <c r="C412" s="2" t="e">
        <f>VALUE(#REF!)</f>
        <v>#REF!</v>
      </c>
      <c r="D412" s="2" t="e">
        <f>VALUE(#REF!)</f>
        <v>#REF!</v>
      </c>
      <c r="E412" s="2" t="e">
        <f>VALUE(#REF!)</f>
        <v>#REF!</v>
      </c>
      <c r="F412" s="1" t="e">
        <f>VALUE(#REF!)</f>
        <v>#REF!</v>
      </c>
    </row>
    <row r="413" spans="2:6" ht="12.75">
      <c r="B413" t="e">
        <f>"0"&amp;LEFT(#REF!,11)</f>
        <v>#REF!</v>
      </c>
      <c r="C413" s="2" t="e">
        <f>VALUE(#REF!)</f>
        <v>#REF!</v>
      </c>
      <c r="D413" s="2" t="e">
        <f>VALUE(#REF!)</f>
        <v>#REF!</v>
      </c>
      <c r="E413" s="2" t="e">
        <f>VALUE(#REF!)</f>
        <v>#REF!</v>
      </c>
      <c r="F413" s="1" t="e">
        <f>VALUE(#REF!)</f>
        <v>#REF!</v>
      </c>
    </row>
    <row r="414" spans="2:6" ht="12.75">
      <c r="B414" t="e">
        <f>"0"&amp;LEFT(#REF!,11)</f>
        <v>#REF!</v>
      </c>
      <c r="C414" s="2" t="e">
        <f>VALUE(#REF!)</f>
        <v>#REF!</v>
      </c>
      <c r="D414" s="2" t="e">
        <f>VALUE(#REF!)</f>
        <v>#REF!</v>
      </c>
      <c r="E414" s="2" t="e">
        <f>VALUE(#REF!)</f>
        <v>#REF!</v>
      </c>
      <c r="F414" s="1" t="e">
        <f>VALUE(#REF!)</f>
        <v>#REF!</v>
      </c>
    </row>
    <row r="415" spans="2:6" ht="12.75">
      <c r="B415" t="e">
        <f>"0"&amp;LEFT(#REF!,11)</f>
        <v>#REF!</v>
      </c>
      <c r="C415" s="2" t="e">
        <f>VALUE(#REF!)</f>
        <v>#REF!</v>
      </c>
      <c r="D415" s="2" t="e">
        <f>VALUE(#REF!)</f>
        <v>#REF!</v>
      </c>
      <c r="E415" s="2" t="e">
        <f>VALUE(#REF!)</f>
        <v>#REF!</v>
      </c>
      <c r="F415" s="1" t="e">
        <f>VALUE(#REF!)</f>
        <v>#REF!</v>
      </c>
    </row>
    <row r="416" spans="2:6" ht="12.75">
      <c r="B416" t="e">
        <f>"0"&amp;LEFT(#REF!,11)</f>
        <v>#REF!</v>
      </c>
      <c r="C416" s="2" t="e">
        <f>VALUE(#REF!)</f>
        <v>#REF!</v>
      </c>
      <c r="D416" s="2" t="e">
        <f>VALUE(#REF!)</f>
        <v>#REF!</v>
      </c>
      <c r="E416" s="2" t="e">
        <f>VALUE(#REF!)</f>
        <v>#REF!</v>
      </c>
      <c r="F416" s="1" t="e">
        <f>VALUE(#REF!)</f>
        <v>#REF!</v>
      </c>
    </row>
    <row r="417" spans="2:6" ht="12.75">
      <c r="B417" t="e">
        <f>"0"&amp;LEFT(#REF!,11)</f>
        <v>#REF!</v>
      </c>
      <c r="C417" s="2" t="e">
        <f>VALUE(#REF!)</f>
        <v>#REF!</v>
      </c>
      <c r="D417" s="2" t="e">
        <f>VALUE(#REF!)</f>
        <v>#REF!</v>
      </c>
      <c r="E417" s="2" t="e">
        <f>VALUE(#REF!)</f>
        <v>#REF!</v>
      </c>
      <c r="F417" s="1" t="e">
        <f>VALUE(#REF!)</f>
        <v>#REF!</v>
      </c>
    </row>
    <row r="418" spans="2:6" ht="12.75">
      <c r="B418" t="e">
        <f>"0"&amp;LEFT(#REF!,11)</f>
        <v>#REF!</v>
      </c>
      <c r="C418" s="2" t="e">
        <f>VALUE(#REF!)</f>
        <v>#REF!</v>
      </c>
      <c r="D418" s="2" t="e">
        <f>VALUE(#REF!)</f>
        <v>#REF!</v>
      </c>
      <c r="E418" s="2" t="e">
        <f>VALUE(#REF!)</f>
        <v>#REF!</v>
      </c>
      <c r="F418" s="1" t="e">
        <f>VALUE(#REF!)</f>
        <v>#REF!</v>
      </c>
    </row>
    <row r="419" spans="2:6" ht="12.75">
      <c r="B419" t="e">
        <f>"0"&amp;LEFT(#REF!,11)</f>
        <v>#REF!</v>
      </c>
      <c r="C419" s="2" t="e">
        <f>VALUE(#REF!)</f>
        <v>#REF!</v>
      </c>
      <c r="D419" s="2" t="e">
        <f>VALUE(#REF!)</f>
        <v>#REF!</v>
      </c>
      <c r="E419" s="2" t="e">
        <f>VALUE(#REF!)</f>
        <v>#REF!</v>
      </c>
      <c r="F419" s="1" t="e">
        <f>VALUE(#REF!)</f>
        <v>#REF!</v>
      </c>
    </row>
    <row r="420" spans="2:6" ht="12.75">
      <c r="B420" t="e">
        <f>"0"&amp;LEFT(#REF!,11)</f>
        <v>#REF!</v>
      </c>
      <c r="C420" s="2" t="e">
        <f>VALUE(#REF!)</f>
        <v>#REF!</v>
      </c>
      <c r="D420" s="2" t="e">
        <f>VALUE(#REF!)</f>
        <v>#REF!</v>
      </c>
      <c r="E420" s="2" t="e">
        <f>VALUE(#REF!)</f>
        <v>#REF!</v>
      </c>
      <c r="F420" s="1" t="e">
        <f>VALUE(#REF!)</f>
        <v>#REF!</v>
      </c>
    </row>
    <row r="421" spans="2:6" ht="12.75">
      <c r="B421" t="e">
        <f>"0"&amp;LEFT(#REF!,11)</f>
        <v>#REF!</v>
      </c>
      <c r="C421" s="2" t="e">
        <f>VALUE(#REF!)</f>
        <v>#REF!</v>
      </c>
      <c r="D421" s="2" t="e">
        <f>VALUE(#REF!)</f>
        <v>#REF!</v>
      </c>
      <c r="E421" s="2" t="e">
        <f>VALUE(#REF!)</f>
        <v>#REF!</v>
      </c>
      <c r="F421" s="1" t="e">
        <f>VALUE(#REF!)</f>
        <v>#REF!</v>
      </c>
    </row>
    <row r="422" spans="2:6" ht="12.75">
      <c r="B422" t="e">
        <f>"0"&amp;LEFT(#REF!,11)</f>
        <v>#REF!</v>
      </c>
      <c r="C422" s="2" t="e">
        <f>VALUE(#REF!)</f>
        <v>#REF!</v>
      </c>
      <c r="D422" s="2" t="e">
        <f>VALUE(#REF!)</f>
        <v>#REF!</v>
      </c>
      <c r="E422" s="2" t="e">
        <f>VALUE(#REF!)</f>
        <v>#REF!</v>
      </c>
      <c r="F422" s="1" t="e">
        <f>VALUE(#REF!)</f>
        <v>#REF!</v>
      </c>
    </row>
    <row r="423" spans="2:6" ht="12.75">
      <c r="B423" t="e">
        <f>"0"&amp;LEFT(#REF!,11)</f>
        <v>#REF!</v>
      </c>
      <c r="C423" s="2" t="e">
        <f>VALUE(#REF!)</f>
        <v>#REF!</v>
      </c>
      <c r="D423" s="2" t="e">
        <f>VALUE(#REF!)</f>
        <v>#REF!</v>
      </c>
      <c r="E423" s="2" t="e">
        <f>VALUE(#REF!)</f>
        <v>#REF!</v>
      </c>
      <c r="F423" s="1" t="e">
        <f>VALUE(#REF!)</f>
        <v>#REF!</v>
      </c>
    </row>
    <row r="424" spans="2:6" ht="12.75">
      <c r="B424" t="e">
        <f>"0"&amp;LEFT(#REF!,11)</f>
        <v>#REF!</v>
      </c>
      <c r="C424" s="2" t="e">
        <f>VALUE(#REF!)</f>
        <v>#REF!</v>
      </c>
      <c r="D424" s="2" t="e">
        <f>VALUE(#REF!)</f>
        <v>#REF!</v>
      </c>
      <c r="E424" s="2" t="e">
        <f>VALUE(#REF!)</f>
        <v>#REF!</v>
      </c>
      <c r="F424" s="1" t="e">
        <f>VALUE(#REF!)</f>
        <v>#REF!</v>
      </c>
    </row>
    <row r="425" spans="2:6" ht="12.75">
      <c r="B425" t="e">
        <f>"0"&amp;LEFT(#REF!,11)</f>
        <v>#REF!</v>
      </c>
      <c r="C425" s="2" t="e">
        <f>VALUE(#REF!)</f>
        <v>#REF!</v>
      </c>
      <c r="D425" s="2" t="e">
        <f>VALUE(#REF!)</f>
        <v>#REF!</v>
      </c>
      <c r="E425" s="2" t="e">
        <f>VALUE(#REF!)</f>
        <v>#REF!</v>
      </c>
      <c r="F425" s="1" t="e">
        <f>VALUE(#REF!)</f>
        <v>#REF!</v>
      </c>
    </row>
    <row r="426" spans="2:6" ht="12.75">
      <c r="B426" t="e">
        <f>"0"&amp;LEFT(#REF!,11)</f>
        <v>#REF!</v>
      </c>
      <c r="C426" s="2" t="e">
        <f>VALUE(#REF!)</f>
        <v>#REF!</v>
      </c>
      <c r="D426" s="2" t="e">
        <f>VALUE(#REF!)</f>
        <v>#REF!</v>
      </c>
      <c r="E426" s="2" t="e">
        <f>VALUE(#REF!)</f>
        <v>#REF!</v>
      </c>
      <c r="F426" s="1" t="e">
        <f>VALUE(#REF!)</f>
        <v>#REF!</v>
      </c>
    </row>
    <row r="427" spans="2:6" ht="12.75">
      <c r="B427" t="e">
        <f>"0"&amp;LEFT(#REF!,11)</f>
        <v>#REF!</v>
      </c>
      <c r="C427" s="2" t="e">
        <f>VALUE(#REF!)</f>
        <v>#REF!</v>
      </c>
      <c r="D427" s="2" t="e">
        <f>VALUE(#REF!)</f>
        <v>#REF!</v>
      </c>
      <c r="E427" s="2" t="e">
        <f>VALUE(#REF!)</f>
        <v>#REF!</v>
      </c>
      <c r="F427" s="1" t="e">
        <f>VALUE(#REF!)</f>
        <v>#REF!</v>
      </c>
    </row>
    <row r="428" spans="2:6" ht="12.75">
      <c r="B428" t="e">
        <f>"0"&amp;LEFT(#REF!,11)</f>
        <v>#REF!</v>
      </c>
      <c r="C428" s="2" t="e">
        <f>VALUE(#REF!)</f>
        <v>#REF!</v>
      </c>
      <c r="D428" s="2" t="e">
        <f>VALUE(#REF!)</f>
        <v>#REF!</v>
      </c>
      <c r="E428" s="2" t="e">
        <f>VALUE(#REF!)</f>
        <v>#REF!</v>
      </c>
      <c r="F428" s="1" t="e">
        <f>VALUE(#REF!)</f>
        <v>#REF!</v>
      </c>
    </row>
    <row r="429" spans="2:6" ht="12.75">
      <c r="B429" t="e">
        <f>"0"&amp;LEFT(#REF!,11)</f>
        <v>#REF!</v>
      </c>
      <c r="C429" s="2" t="e">
        <f>VALUE(#REF!)</f>
        <v>#REF!</v>
      </c>
      <c r="D429" s="2" t="e">
        <f>VALUE(#REF!)</f>
        <v>#REF!</v>
      </c>
      <c r="E429" s="2" t="e">
        <f>VALUE(#REF!)</f>
        <v>#REF!</v>
      </c>
      <c r="F429" s="1" t="e">
        <f>VALUE(#REF!)</f>
        <v>#REF!</v>
      </c>
    </row>
    <row r="430" spans="2:6" ht="12.75">
      <c r="B430" t="e">
        <f>"0"&amp;LEFT(#REF!,11)</f>
        <v>#REF!</v>
      </c>
      <c r="C430" s="2" t="e">
        <f>VALUE(#REF!)</f>
        <v>#REF!</v>
      </c>
      <c r="D430" s="2" t="e">
        <f>VALUE(#REF!)</f>
        <v>#REF!</v>
      </c>
      <c r="E430" s="2" t="e">
        <f>VALUE(#REF!)</f>
        <v>#REF!</v>
      </c>
      <c r="F430" s="1" t="e">
        <f>VALUE(#REF!)</f>
        <v>#REF!</v>
      </c>
    </row>
    <row r="431" spans="2:6" ht="12.75">
      <c r="B431" t="e">
        <f>"0"&amp;LEFT(#REF!,11)</f>
        <v>#REF!</v>
      </c>
      <c r="C431" s="2" t="e">
        <f>VALUE(#REF!)</f>
        <v>#REF!</v>
      </c>
      <c r="D431" s="2" t="e">
        <f>VALUE(#REF!)</f>
        <v>#REF!</v>
      </c>
      <c r="E431" s="2" t="e">
        <f>VALUE(#REF!)</f>
        <v>#REF!</v>
      </c>
      <c r="F431" s="1" t="e">
        <f>VALUE(#REF!)</f>
        <v>#REF!</v>
      </c>
    </row>
    <row r="432" spans="2:6" ht="12.75">
      <c r="B432" t="e">
        <f>"0"&amp;LEFT(#REF!,11)</f>
        <v>#REF!</v>
      </c>
      <c r="C432" s="2" t="e">
        <f>VALUE(#REF!)</f>
        <v>#REF!</v>
      </c>
      <c r="D432" s="2" t="e">
        <f>VALUE(#REF!)</f>
        <v>#REF!</v>
      </c>
      <c r="E432" s="2" t="e">
        <f>VALUE(#REF!)</f>
        <v>#REF!</v>
      </c>
      <c r="F432" s="1" t="e">
        <f>VALUE(#REF!)</f>
        <v>#REF!</v>
      </c>
    </row>
    <row r="433" spans="2:6" ht="12.75">
      <c r="B433" t="e">
        <f>"0"&amp;LEFT(#REF!,11)</f>
        <v>#REF!</v>
      </c>
      <c r="C433" s="2" t="e">
        <f>VALUE(#REF!)</f>
        <v>#REF!</v>
      </c>
      <c r="D433" s="2" t="e">
        <f>VALUE(#REF!)</f>
        <v>#REF!</v>
      </c>
      <c r="E433" s="2" t="e">
        <f>VALUE(#REF!)</f>
        <v>#REF!</v>
      </c>
      <c r="F433" s="1" t="e">
        <f>VALUE(#REF!)</f>
        <v>#REF!</v>
      </c>
    </row>
    <row r="434" spans="2:6" ht="12.75">
      <c r="B434" t="e">
        <f>"0"&amp;LEFT(#REF!,11)</f>
        <v>#REF!</v>
      </c>
      <c r="C434" s="2" t="e">
        <f>VALUE(#REF!)</f>
        <v>#REF!</v>
      </c>
      <c r="D434" s="2" t="e">
        <f>VALUE(#REF!)</f>
        <v>#REF!</v>
      </c>
      <c r="E434" s="2" t="e">
        <f>VALUE(#REF!)</f>
        <v>#REF!</v>
      </c>
      <c r="F434" s="1" t="e">
        <f>VALUE(#REF!)</f>
        <v>#REF!</v>
      </c>
    </row>
    <row r="435" spans="2:6" ht="12.75">
      <c r="B435" t="e">
        <f>"0"&amp;LEFT(#REF!,11)</f>
        <v>#REF!</v>
      </c>
      <c r="C435" s="2" t="e">
        <f>VALUE(#REF!)</f>
        <v>#REF!</v>
      </c>
      <c r="D435" s="2" t="e">
        <f>VALUE(#REF!)</f>
        <v>#REF!</v>
      </c>
      <c r="E435" s="2" t="e">
        <f>VALUE(#REF!)</f>
        <v>#REF!</v>
      </c>
      <c r="F435" s="1" t="e">
        <f>VALUE(#REF!)</f>
        <v>#REF!</v>
      </c>
    </row>
    <row r="436" spans="2:6" ht="12.75">
      <c r="B436" t="e">
        <f>"0"&amp;LEFT(#REF!,11)</f>
        <v>#REF!</v>
      </c>
      <c r="C436" s="2" t="e">
        <f>VALUE(#REF!)</f>
        <v>#REF!</v>
      </c>
      <c r="D436" s="2" t="e">
        <f>VALUE(#REF!)</f>
        <v>#REF!</v>
      </c>
      <c r="E436" s="2" t="e">
        <f>VALUE(#REF!)</f>
        <v>#REF!</v>
      </c>
      <c r="F436" s="1" t="e">
        <f>VALUE(#REF!)</f>
        <v>#REF!</v>
      </c>
    </row>
    <row r="437" spans="2:6" ht="12.75">
      <c r="B437" t="e">
        <f>"0"&amp;LEFT(#REF!,11)</f>
        <v>#REF!</v>
      </c>
      <c r="C437" s="2" t="e">
        <f>VALUE(#REF!)</f>
        <v>#REF!</v>
      </c>
      <c r="D437" s="2" t="e">
        <f>VALUE(#REF!)</f>
        <v>#REF!</v>
      </c>
      <c r="E437" s="2" t="e">
        <f>VALUE(#REF!)</f>
        <v>#REF!</v>
      </c>
      <c r="F437" s="1" t="e">
        <f>VALUE(#REF!)</f>
        <v>#REF!</v>
      </c>
    </row>
    <row r="438" spans="2:6" ht="12.75">
      <c r="B438" t="e">
        <f>"0"&amp;LEFT(#REF!,11)</f>
        <v>#REF!</v>
      </c>
      <c r="C438" s="2" t="e">
        <f>VALUE(#REF!)</f>
        <v>#REF!</v>
      </c>
      <c r="D438" s="2" t="e">
        <f>VALUE(#REF!)</f>
        <v>#REF!</v>
      </c>
      <c r="E438" s="2" t="e">
        <f>VALUE(#REF!)</f>
        <v>#REF!</v>
      </c>
      <c r="F438" s="1" t="e">
        <f>VALUE(#REF!)</f>
        <v>#REF!</v>
      </c>
    </row>
    <row r="439" spans="2:6" ht="12.75">
      <c r="B439" t="e">
        <f>"0"&amp;LEFT(#REF!,11)</f>
        <v>#REF!</v>
      </c>
      <c r="C439" s="2" t="e">
        <f>VALUE(#REF!)</f>
        <v>#REF!</v>
      </c>
      <c r="D439" s="2" t="e">
        <f>VALUE(#REF!)</f>
        <v>#REF!</v>
      </c>
      <c r="E439" s="2" t="e">
        <f>VALUE(#REF!)</f>
        <v>#REF!</v>
      </c>
      <c r="F439" s="1" t="e">
        <f>VALUE(#REF!)</f>
        <v>#REF!</v>
      </c>
    </row>
    <row r="440" spans="2:6" ht="12.75">
      <c r="B440" t="e">
        <f>"0"&amp;LEFT(#REF!,11)</f>
        <v>#REF!</v>
      </c>
      <c r="C440" s="2" t="e">
        <f>VALUE(#REF!)</f>
        <v>#REF!</v>
      </c>
      <c r="D440" s="2" t="e">
        <f>VALUE(#REF!)</f>
        <v>#REF!</v>
      </c>
      <c r="E440" s="2" t="e">
        <f>VALUE(#REF!)</f>
        <v>#REF!</v>
      </c>
      <c r="F440" s="1" t="e">
        <f>VALUE(#REF!)</f>
        <v>#REF!</v>
      </c>
    </row>
    <row r="441" spans="2:6" ht="12.75">
      <c r="B441" t="e">
        <f>"0"&amp;LEFT(#REF!,11)</f>
        <v>#REF!</v>
      </c>
      <c r="C441" s="2" t="e">
        <f>VALUE(#REF!)</f>
        <v>#REF!</v>
      </c>
      <c r="D441" s="2" t="e">
        <f>VALUE(#REF!)</f>
        <v>#REF!</v>
      </c>
      <c r="E441" s="2" t="e">
        <f>VALUE(#REF!)</f>
        <v>#REF!</v>
      </c>
      <c r="F441" s="1" t="e">
        <f>VALUE(#REF!)</f>
        <v>#REF!</v>
      </c>
    </row>
    <row r="442" spans="2:6" ht="12.75">
      <c r="B442" t="e">
        <f>"0"&amp;LEFT(#REF!,11)</f>
        <v>#REF!</v>
      </c>
      <c r="C442" s="2" t="e">
        <f>VALUE(#REF!)</f>
        <v>#REF!</v>
      </c>
      <c r="D442" s="2" t="e">
        <f>VALUE(#REF!)</f>
        <v>#REF!</v>
      </c>
      <c r="E442" s="2" t="e">
        <f>VALUE(#REF!)</f>
        <v>#REF!</v>
      </c>
      <c r="F442" s="1" t="e">
        <f>VALUE(#REF!)</f>
        <v>#REF!</v>
      </c>
    </row>
    <row r="443" spans="2:6" ht="12.75">
      <c r="B443" t="e">
        <f>"0"&amp;LEFT(#REF!,11)</f>
        <v>#REF!</v>
      </c>
      <c r="C443" s="2" t="e">
        <f>VALUE(#REF!)</f>
        <v>#REF!</v>
      </c>
      <c r="D443" s="2" t="e">
        <f>VALUE(#REF!)</f>
        <v>#REF!</v>
      </c>
      <c r="E443" s="2" t="e">
        <f>VALUE(#REF!)</f>
        <v>#REF!</v>
      </c>
      <c r="F443" s="1" t="e">
        <f>VALUE(#REF!)</f>
        <v>#REF!</v>
      </c>
    </row>
    <row r="444" spans="2:6" ht="12.75">
      <c r="B444" t="e">
        <f>"0"&amp;LEFT(#REF!,11)</f>
        <v>#REF!</v>
      </c>
      <c r="C444" s="2" t="e">
        <f>VALUE(#REF!)</f>
        <v>#REF!</v>
      </c>
      <c r="D444" s="2" t="e">
        <f>VALUE(#REF!)</f>
        <v>#REF!</v>
      </c>
      <c r="E444" s="2" t="e">
        <f>VALUE(#REF!)</f>
        <v>#REF!</v>
      </c>
      <c r="F444" s="1" t="e">
        <f>VALUE(#REF!)</f>
        <v>#REF!</v>
      </c>
    </row>
    <row r="445" spans="2:6" ht="12.75">
      <c r="B445" t="e">
        <f>"0"&amp;LEFT(#REF!,11)</f>
        <v>#REF!</v>
      </c>
      <c r="C445" s="2" t="e">
        <f>VALUE(#REF!)</f>
        <v>#REF!</v>
      </c>
      <c r="D445" s="2" t="e">
        <f>VALUE(#REF!)</f>
        <v>#REF!</v>
      </c>
      <c r="E445" s="2" t="e">
        <f>VALUE(#REF!)</f>
        <v>#REF!</v>
      </c>
      <c r="F445" s="1" t="e">
        <f>VALUE(#REF!)</f>
        <v>#REF!</v>
      </c>
    </row>
    <row r="446" spans="2:6" ht="12.75">
      <c r="B446" t="e">
        <f>"0"&amp;LEFT(#REF!,11)</f>
        <v>#REF!</v>
      </c>
      <c r="C446" s="2" t="e">
        <f>VALUE(#REF!)</f>
        <v>#REF!</v>
      </c>
      <c r="D446" s="2" t="e">
        <f>VALUE(#REF!)</f>
        <v>#REF!</v>
      </c>
      <c r="E446" s="2" t="e">
        <f>VALUE(#REF!)</f>
        <v>#REF!</v>
      </c>
      <c r="F446" s="1" t="e">
        <f>VALUE(#REF!)</f>
        <v>#REF!</v>
      </c>
    </row>
    <row r="447" spans="2:6" ht="12.75">
      <c r="B447" t="e">
        <f>"0"&amp;LEFT(#REF!,11)</f>
        <v>#REF!</v>
      </c>
      <c r="C447" s="2" t="e">
        <f>VALUE(#REF!)</f>
        <v>#REF!</v>
      </c>
      <c r="D447" s="2" t="e">
        <f>VALUE(#REF!)</f>
        <v>#REF!</v>
      </c>
      <c r="E447" s="2" t="e">
        <f>VALUE(#REF!)</f>
        <v>#REF!</v>
      </c>
      <c r="F447" s="1" t="e">
        <f>VALUE(#REF!)</f>
        <v>#REF!</v>
      </c>
    </row>
    <row r="448" spans="2:6" ht="12.75">
      <c r="B448" t="e">
        <f>"0"&amp;LEFT(#REF!,11)</f>
        <v>#REF!</v>
      </c>
      <c r="C448" s="2" t="e">
        <f>VALUE(#REF!)</f>
        <v>#REF!</v>
      </c>
      <c r="D448" s="2" t="e">
        <f>VALUE(#REF!)</f>
        <v>#REF!</v>
      </c>
      <c r="E448" s="2" t="e">
        <f>VALUE(#REF!)</f>
        <v>#REF!</v>
      </c>
      <c r="F448" s="1" t="e">
        <f>VALUE(#REF!)</f>
        <v>#REF!</v>
      </c>
    </row>
    <row r="449" spans="2:6" ht="12.75">
      <c r="B449" t="e">
        <f>"0"&amp;LEFT(#REF!,11)</f>
        <v>#REF!</v>
      </c>
      <c r="C449" s="2" t="e">
        <f>VALUE(#REF!)</f>
        <v>#REF!</v>
      </c>
      <c r="D449" s="2" t="e">
        <f>VALUE(#REF!)</f>
        <v>#REF!</v>
      </c>
      <c r="E449" s="2" t="e">
        <f>VALUE(#REF!)</f>
        <v>#REF!</v>
      </c>
      <c r="F449" s="1" t="e">
        <f>VALUE(#REF!)</f>
        <v>#REF!</v>
      </c>
    </row>
    <row r="450" spans="2:6" ht="12.75">
      <c r="B450" t="e">
        <f>"0"&amp;LEFT(#REF!,11)</f>
        <v>#REF!</v>
      </c>
      <c r="C450" s="2" t="e">
        <f>VALUE(#REF!)</f>
        <v>#REF!</v>
      </c>
      <c r="D450" s="2" t="e">
        <f>VALUE(#REF!)</f>
        <v>#REF!</v>
      </c>
      <c r="E450" s="2" t="e">
        <f>VALUE(#REF!)</f>
        <v>#REF!</v>
      </c>
      <c r="F450" s="1" t="e">
        <f>VALUE(#REF!)</f>
        <v>#REF!</v>
      </c>
    </row>
    <row r="451" spans="2:6" ht="12.75">
      <c r="B451" t="e">
        <f>"0"&amp;LEFT(#REF!,11)</f>
        <v>#REF!</v>
      </c>
      <c r="C451" s="2" t="e">
        <f>VALUE(#REF!)</f>
        <v>#REF!</v>
      </c>
      <c r="D451" s="2" t="e">
        <f>VALUE(#REF!)</f>
        <v>#REF!</v>
      </c>
      <c r="E451" s="2" t="e">
        <f>VALUE(#REF!)</f>
        <v>#REF!</v>
      </c>
      <c r="F451" s="1" t="e">
        <f>VALUE(#REF!)</f>
        <v>#REF!</v>
      </c>
    </row>
    <row r="452" spans="2:6" ht="12.75">
      <c r="B452" t="e">
        <f>"0"&amp;LEFT(#REF!,11)</f>
        <v>#REF!</v>
      </c>
      <c r="C452" s="2" t="e">
        <f>VALUE(#REF!)</f>
        <v>#REF!</v>
      </c>
      <c r="D452" s="2" t="e">
        <f>VALUE(#REF!)</f>
        <v>#REF!</v>
      </c>
      <c r="E452" s="2" t="e">
        <f>VALUE(#REF!)</f>
        <v>#REF!</v>
      </c>
      <c r="F452" s="1" t="e">
        <f>VALUE(#REF!)</f>
        <v>#REF!</v>
      </c>
    </row>
    <row r="453" spans="2:6" ht="12.75">
      <c r="B453" t="e">
        <f>"0"&amp;LEFT(#REF!,11)</f>
        <v>#REF!</v>
      </c>
      <c r="C453" s="2" t="e">
        <f>VALUE(#REF!)</f>
        <v>#REF!</v>
      </c>
      <c r="D453" s="2" t="e">
        <f>VALUE(#REF!)</f>
        <v>#REF!</v>
      </c>
      <c r="E453" s="2" t="e">
        <f>VALUE(#REF!)</f>
        <v>#REF!</v>
      </c>
      <c r="F453" s="1" t="e">
        <f>VALUE(#REF!)</f>
        <v>#REF!</v>
      </c>
    </row>
    <row r="454" spans="2:6" ht="12.75">
      <c r="B454" t="e">
        <f>"0"&amp;LEFT(#REF!,11)</f>
        <v>#REF!</v>
      </c>
      <c r="C454" s="2" t="e">
        <f>VALUE(#REF!)</f>
        <v>#REF!</v>
      </c>
      <c r="D454" s="2" t="e">
        <f>VALUE(#REF!)</f>
        <v>#REF!</v>
      </c>
      <c r="E454" s="2" t="e">
        <f>VALUE(#REF!)</f>
        <v>#REF!</v>
      </c>
      <c r="F454" s="1" t="e">
        <f>VALUE(#REF!)</f>
        <v>#REF!</v>
      </c>
    </row>
    <row r="455" spans="2:6" ht="12.75">
      <c r="B455" t="e">
        <f>"0"&amp;LEFT(#REF!,11)</f>
        <v>#REF!</v>
      </c>
      <c r="C455" s="2" t="e">
        <f>VALUE(#REF!)</f>
        <v>#REF!</v>
      </c>
      <c r="D455" s="2" t="e">
        <f>VALUE(#REF!)</f>
        <v>#REF!</v>
      </c>
      <c r="E455" s="2" t="e">
        <f>VALUE(#REF!)</f>
        <v>#REF!</v>
      </c>
      <c r="F455" s="1" t="e">
        <f>VALUE(#REF!)</f>
        <v>#REF!</v>
      </c>
    </row>
    <row r="456" spans="2:6" ht="12.75">
      <c r="B456" t="e">
        <f>"0"&amp;LEFT(#REF!,11)</f>
        <v>#REF!</v>
      </c>
      <c r="C456" s="2" t="e">
        <f>VALUE(#REF!)</f>
        <v>#REF!</v>
      </c>
      <c r="D456" s="2" t="e">
        <f>VALUE(#REF!)</f>
        <v>#REF!</v>
      </c>
      <c r="E456" s="2" t="e">
        <f>VALUE(#REF!)</f>
        <v>#REF!</v>
      </c>
      <c r="F456" s="1" t="e">
        <f>VALUE(#REF!)</f>
        <v>#REF!</v>
      </c>
    </row>
    <row r="457" spans="2:6" ht="12.75">
      <c r="B457" t="e">
        <f>"0"&amp;LEFT(#REF!,11)</f>
        <v>#REF!</v>
      </c>
      <c r="C457" s="2" t="e">
        <f>VALUE(#REF!)</f>
        <v>#REF!</v>
      </c>
      <c r="D457" s="2" t="e">
        <f>VALUE(#REF!)</f>
        <v>#REF!</v>
      </c>
      <c r="E457" s="2" t="e">
        <f>VALUE(#REF!)</f>
        <v>#REF!</v>
      </c>
      <c r="F457" s="1" t="e">
        <f>VALUE(#REF!)</f>
        <v>#REF!</v>
      </c>
    </row>
    <row r="458" spans="2:6" ht="12.75">
      <c r="B458" t="e">
        <f>"0"&amp;LEFT(#REF!,11)</f>
        <v>#REF!</v>
      </c>
      <c r="C458" s="2" t="e">
        <f>VALUE(#REF!)</f>
        <v>#REF!</v>
      </c>
      <c r="D458" s="2" t="e">
        <f>VALUE(#REF!)</f>
        <v>#REF!</v>
      </c>
      <c r="E458" s="2" t="e">
        <f>VALUE(#REF!)</f>
        <v>#REF!</v>
      </c>
      <c r="F458" s="1" t="e">
        <f>VALUE(#REF!)</f>
        <v>#REF!</v>
      </c>
    </row>
    <row r="459" spans="2:6" ht="12.75">
      <c r="B459" t="e">
        <f>"0"&amp;LEFT(#REF!,11)</f>
        <v>#REF!</v>
      </c>
      <c r="C459" s="2" t="e">
        <f>VALUE(#REF!)</f>
        <v>#REF!</v>
      </c>
      <c r="D459" s="2" t="e">
        <f>VALUE(#REF!)</f>
        <v>#REF!</v>
      </c>
      <c r="E459" s="2" t="e">
        <f>VALUE(#REF!)</f>
        <v>#REF!</v>
      </c>
      <c r="F459" s="1" t="e">
        <f>VALUE(#REF!)</f>
        <v>#REF!</v>
      </c>
    </row>
    <row r="460" spans="2:6" ht="12.75">
      <c r="B460" t="e">
        <f>"0"&amp;LEFT(#REF!,11)</f>
        <v>#REF!</v>
      </c>
      <c r="C460" s="2" t="e">
        <f>VALUE(#REF!)</f>
        <v>#REF!</v>
      </c>
      <c r="D460" s="2" t="e">
        <f>VALUE(#REF!)</f>
        <v>#REF!</v>
      </c>
      <c r="E460" s="2" t="e">
        <f>VALUE(#REF!)</f>
        <v>#REF!</v>
      </c>
      <c r="F460" s="1" t="e">
        <f>VALUE(#REF!)</f>
        <v>#REF!</v>
      </c>
    </row>
    <row r="461" spans="2:6" ht="12.75">
      <c r="B461" t="e">
        <f>"0"&amp;LEFT(#REF!,11)</f>
        <v>#REF!</v>
      </c>
      <c r="C461" s="2" t="e">
        <f>VALUE(#REF!)</f>
        <v>#REF!</v>
      </c>
      <c r="D461" s="2" t="e">
        <f>VALUE(#REF!)</f>
        <v>#REF!</v>
      </c>
      <c r="E461" s="2" t="e">
        <f>VALUE(#REF!)</f>
        <v>#REF!</v>
      </c>
      <c r="F461" s="1" t="e">
        <f>VALUE(#REF!)</f>
        <v>#REF!</v>
      </c>
    </row>
    <row r="462" spans="2:6" ht="12.75">
      <c r="B462" t="e">
        <f>"0"&amp;LEFT(#REF!,11)</f>
        <v>#REF!</v>
      </c>
      <c r="C462" s="2" t="e">
        <f>VALUE(#REF!)</f>
        <v>#REF!</v>
      </c>
      <c r="D462" s="2" t="e">
        <f>VALUE(#REF!)</f>
        <v>#REF!</v>
      </c>
      <c r="E462" s="2" t="e">
        <f>VALUE(#REF!)</f>
        <v>#REF!</v>
      </c>
      <c r="F462" s="1" t="e">
        <f>VALUE(#REF!)</f>
        <v>#REF!</v>
      </c>
    </row>
    <row r="463" spans="2:6" ht="12.75">
      <c r="B463" t="e">
        <f>"0"&amp;LEFT(#REF!,11)</f>
        <v>#REF!</v>
      </c>
      <c r="C463" s="2" t="e">
        <f>VALUE(#REF!)</f>
        <v>#REF!</v>
      </c>
      <c r="D463" s="2" t="e">
        <f>VALUE(#REF!)</f>
        <v>#REF!</v>
      </c>
      <c r="E463" s="2" t="e">
        <f>VALUE(#REF!)</f>
        <v>#REF!</v>
      </c>
      <c r="F463" s="1" t="e">
        <f>VALUE(#REF!)</f>
        <v>#REF!</v>
      </c>
    </row>
    <row r="464" spans="2:6" ht="12.75">
      <c r="B464" t="e">
        <f>"0"&amp;LEFT(#REF!,11)</f>
        <v>#REF!</v>
      </c>
      <c r="C464" s="2" t="e">
        <f>VALUE(#REF!)</f>
        <v>#REF!</v>
      </c>
      <c r="D464" s="2" t="e">
        <f>VALUE(#REF!)</f>
        <v>#REF!</v>
      </c>
      <c r="E464" s="2" t="e">
        <f>VALUE(#REF!)</f>
        <v>#REF!</v>
      </c>
      <c r="F464" s="1" t="e">
        <f>VALUE(#REF!)</f>
        <v>#REF!</v>
      </c>
    </row>
    <row r="465" spans="2:6" ht="12.75">
      <c r="B465" t="e">
        <f>"0"&amp;LEFT(#REF!,11)</f>
        <v>#REF!</v>
      </c>
      <c r="C465" s="2" t="e">
        <f>VALUE(#REF!)</f>
        <v>#REF!</v>
      </c>
      <c r="D465" s="2" t="e">
        <f>VALUE(#REF!)</f>
        <v>#REF!</v>
      </c>
      <c r="E465" s="2" t="e">
        <f>VALUE(#REF!)</f>
        <v>#REF!</v>
      </c>
      <c r="F465" s="1" t="e">
        <f>VALUE(#REF!)</f>
        <v>#REF!</v>
      </c>
    </row>
    <row r="466" spans="2:6" ht="12.75">
      <c r="B466" t="e">
        <f>"0"&amp;LEFT(#REF!,11)</f>
        <v>#REF!</v>
      </c>
      <c r="C466" s="2" t="e">
        <f>VALUE(#REF!)</f>
        <v>#REF!</v>
      </c>
      <c r="D466" s="2" t="e">
        <f>VALUE(#REF!)</f>
        <v>#REF!</v>
      </c>
      <c r="E466" s="2" t="e">
        <f>VALUE(#REF!)</f>
        <v>#REF!</v>
      </c>
      <c r="F466" s="1" t="e">
        <f>VALUE(#REF!)</f>
        <v>#REF!</v>
      </c>
    </row>
    <row r="467" spans="2:6" ht="12.75">
      <c r="B467" t="e">
        <f>"0"&amp;LEFT(#REF!,11)</f>
        <v>#REF!</v>
      </c>
      <c r="C467" s="2" t="e">
        <f>VALUE(#REF!)</f>
        <v>#REF!</v>
      </c>
      <c r="D467" s="2" t="e">
        <f>VALUE(#REF!)</f>
        <v>#REF!</v>
      </c>
      <c r="E467" s="2" t="e">
        <f>VALUE(#REF!)</f>
        <v>#REF!</v>
      </c>
      <c r="F467" s="1" t="e">
        <f>VALUE(#REF!)</f>
        <v>#REF!</v>
      </c>
    </row>
    <row r="468" spans="2:6" ht="12.75">
      <c r="B468" t="e">
        <f>"0"&amp;LEFT(#REF!,11)</f>
        <v>#REF!</v>
      </c>
      <c r="C468" s="2" t="e">
        <f>VALUE(#REF!)</f>
        <v>#REF!</v>
      </c>
      <c r="D468" s="2" t="e">
        <f>VALUE(#REF!)</f>
        <v>#REF!</v>
      </c>
      <c r="E468" s="2" t="e">
        <f>VALUE(#REF!)</f>
        <v>#REF!</v>
      </c>
      <c r="F468" s="1" t="e">
        <f>VALUE(#REF!)</f>
        <v>#REF!</v>
      </c>
    </row>
    <row r="469" spans="2:6" ht="12.75">
      <c r="B469" t="e">
        <f>"0"&amp;LEFT(#REF!,11)</f>
        <v>#REF!</v>
      </c>
      <c r="C469" s="2" t="e">
        <f>VALUE(#REF!)</f>
        <v>#REF!</v>
      </c>
      <c r="D469" s="2" t="e">
        <f>VALUE(#REF!)</f>
        <v>#REF!</v>
      </c>
      <c r="E469" s="2" t="e">
        <f>VALUE(#REF!)</f>
        <v>#REF!</v>
      </c>
      <c r="F469" s="1" t="e">
        <f>VALUE(#REF!)</f>
        <v>#REF!</v>
      </c>
    </row>
    <row r="470" spans="2:6" ht="12.75">
      <c r="B470" t="e">
        <f>"0"&amp;LEFT(#REF!,11)</f>
        <v>#REF!</v>
      </c>
      <c r="C470" s="2" t="e">
        <f>VALUE(#REF!)</f>
        <v>#REF!</v>
      </c>
      <c r="D470" s="2" t="e">
        <f>VALUE(#REF!)</f>
        <v>#REF!</v>
      </c>
      <c r="E470" s="2" t="e">
        <f>VALUE(#REF!)</f>
        <v>#REF!</v>
      </c>
      <c r="F470" s="1" t="e">
        <f>VALUE(#REF!)</f>
        <v>#REF!</v>
      </c>
    </row>
    <row r="471" spans="2:6" ht="12.75">
      <c r="B471" t="e">
        <f>"0"&amp;LEFT(#REF!,11)</f>
        <v>#REF!</v>
      </c>
      <c r="C471" s="2" t="e">
        <f>VALUE(#REF!)</f>
        <v>#REF!</v>
      </c>
      <c r="D471" s="2" t="e">
        <f>VALUE(#REF!)</f>
        <v>#REF!</v>
      </c>
      <c r="E471" s="2" t="e">
        <f>VALUE(#REF!)</f>
        <v>#REF!</v>
      </c>
      <c r="F471" s="1" t="e">
        <f>VALUE(#REF!)</f>
        <v>#REF!</v>
      </c>
    </row>
    <row r="472" spans="2:6" ht="12.75">
      <c r="B472" t="e">
        <f>"0"&amp;LEFT(#REF!,11)</f>
        <v>#REF!</v>
      </c>
      <c r="C472" s="2" t="e">
        <f>VALUE(#REF!)</f>
        <v>#REF!</v>
      </c>
      <c r="D472" s="2" t="e">
        <f>VALUE(#REF!)</f>
        <v>#REF!</v>
      </c>
      <c r="E472" s="2" t="e">
        <f>VALUE(#REF!)</f>
        <v>#REF!</v>
      </c>
      <c r="F472" s="1" t="e">
        <f>VALUE(#REF!)</f>
        <v>#REF!</v>
      </c>
    </row>
    <row r="473" spans="2:6" ht="12.75">
      <c r="B473" t="e">
        <f>"0"&amp;LEFT(#REF!,11)</f>
        <v>#REF!</v>
      </c>
      <c r="C473" s="2" t="e">
        <f>VALUE(#REF!)</f>
        <v>#REF!</v>
      </c>
      <c r="D473" s="2" t="e">
        <f>VALUE(#REF!)</f>
        <v>#REF!</v>
      </c>
      <c r="E473" s="2" t="e">
        <f>VALUE(#REF!)</f>
        <v>#REF!</v>
      </c>
      <c r="F473" s="1" t="e">
        <f>VALUE(#REF!)</f>
        <v>#REF!</v>
      </c>
    </row>
    <row r="474" spans="2:6" ht="12.75">
      <c r="B474" t="e">
        <f>"0"&amp;LEFT(#REF!,11)</f>
        <v>#REF!</v>
      </c>
      <c r="C474" s="2" t="e">
        <f>VALUE(#REF!)</f>
        <v>#REF!</v>
      </c>
      <c r="D474" s="2" t="e">
        <f>VALUE(#REF!)</f>
        <v>#REF!</v>
      </c>
      <c r="E474" s="2" t="e">
        <f>VALUE(#REF!)</f>
        <v>#REF!</v>
      </c>
      <c r="F474" s="1" t="e">
        <f>VALUE(#REF!)</f>
        <v>#REF!</v>
      </c>
    </row>
    <row r="475" spans="2:6" ht="12.75">
      <c r="B475" t="e">
        <f>"0"&amp;LEFT(#REF!,11)</f>
        <v>#REF!</v>
      </c>
      <c r="C475" s="2" t="e">
        <f>VALUE(#REF!)</f>
        <v>#REF!</v>
      </c>
      <c r="D475" s="2" t="e">
        <f>VALUE(#REF!)</f>
        <v>#REF!</v>
      </c>
      <c r="E475" s="2" t="e">
        <f>VALUE(#REF!)</f>
        <v>#REF!</v>
      </c>
      <c r="F475" s="1" t="e">
        <f>VALUE(#REF!)</f>
        <v>#REF!</v>
      </c>
    </row>
    <row r="476" spans="2:6" ht="12.75">
      <c r="B476" t="e">
        <f>"0"&amp;LEFT(#REF!,11)</f>
        <v>#REF!</v>
      </c>
      <c r="C476" s="2" t="e">
        <f>VALUE(#REF!)</f>
        <v>#REF!</v>
      </c>
      <c r="D476" s="2" t="e">
        <f>VALUE(#REF!)</f>
        <v>#REF!</v>
      </c>
      <c r="E476" s="2" t="e">
        <f>VALUE(#REF!)</f>
        <v>#REF!</v>
      </c>
      <c r="F476" s="1" t="e">
        <f>VALUE(#REF!)</f>
        <v>#REF!</v>
      </c>
    </row>
    <row r="477" spans="2:6" ht="12.75">
      <c r="B477" t="e">
        <f>"0"&amp;LEFT(#REF!,11)</f>
        <v>#REF!</v>
      </c>
      <c r="C477" s="2" t="e">
        <f>VALUE(#REF!)</f>
        <v>#REF!</v>
      </c>
      <c r="D477" s="2" t="e">
        <f>VALUE(#REF!)</f>
        <v>#REF!</v>
      </c>
      <c r="E477" s="2" t="e">
        <f>VALUE(#REF!)</f>
        <v>#REF!</v>
      </c>
      <c r="F477" s="1" t="e">
        <f>VALUE(#REF!)</f>
        <v>#REF!</v>
      </c>
    </row>
    <row r="478" spans="2:6" ht="12.75">
      <c r="B478" t="e">
        <f>"0"&amp;LEFT(#REF!,11)</f>
        <v>#REF!</v>
      </c>
      <c r="C478" s="2" t="e">
        <f>VALUE(#REF!)</f>
        <v>#REF!</v>
      </c>
      <c r="D478" s="2" t="e">
        <f>VALUE(#REF!)</f>
        <v>#REF!</v>
      </c>
      <c r="E478" s="2" t="e">
        <f>VALUE(#REF!)</f>
        <v>#REF!</v>
      </c>
      <c r="F478" s="1" t="e">
        <f>VALUE(#REF!)</f>
        <v>#REF!</v>
      </c>
    </row>
    <row r="479" spans="2:6" ht="12.75">
      <c r="B479" t="e">
        <f>"0"&amp;LEFT(#REF!,11)</f>
        <v>#REF!</v>
      </c>
      <c r="C479" s="2" t="e">
        <f>VALUE(#REF!)</f>
        <v>#REF!</v>
      </c>
      <c r="D479" s="2" t="e">
        <f>VALUE(#REF!)</f>
        <v>#REF!</v>
      </c>
      <c r="E479" s="2" t="e">
        <f>VALUE(#REF!)</f>
        <v>#REF!</v>
      </c>
      <c r="F479" s="1" t="e">
        <f>VALUE(#REF!)</f>
        <v>#REF!</v>
      </c>
    </row>
    <row r="480" spans="2:6" ht="12.75">
      <c r="B480" t="e">
        <f>"0"&amp;LEFT(#REF!,11)</f>
        <v>#REF!</v>
      </c>
      <c r="C480" s="2" t="e">
        <f>VALUE(#REF!)</f>
        <v>#REF!</v>
      </c>
      <c r="D480" s="2" t="e">
        <f>VALUE(#REF!)</f>
        <v>#REF!</v>
      </c>
      <c r="E480" s="2" t="e">
        <f>VALUE(#REF!)</f>
        <v>#REF!</v>
      </c>
      <c r="F480" s="1" t="e">
        <f>VALUE(#REF!)</f>
        <v>#REF!</v>
      </c>
    </row>
    <row r="481" spans="2:6" ht="12.75">
      <c r="B481" t="e">
        <f>"0"&amp;LEFT(#REF!,11)</f>
        <v>#REF!</v>
      </c>
      <c r="C481" s="2" t="e">
        <f>VALUE(#REF!)</f>
        <v>#REF!</v>
      </c>
      <c r="D481" s="2" t="e">
        <f>VALUE(#REF!)</f>
        <v>#REF!</v>
      </c>
      <c r="E481" s="2" t="e">
        <f>VALUE(#REF!)</f>
        <v>#REF!</v>
      </c>
      <c r="F481" s="1" t="e">
        <f>VALUE(#REF!)</f>
        <v>#REF!</v>
      </c>
    </row>
    <row r="482" spans="2:6" ht="12.75">
      <c r="B482" t="e">
        <f>"0"&amp;LEFT(#REF!,11)</f>
        <v>#REF!</v>
      </c>
      <c r="C482" s="2" t="e">
        <f>VALUE(#REF!)</f>
        <v>#REF!</v>
      </c>
      <c r="D482" s="2" t="e">
        <f>VALUE(#REF!)</f>
        <v>#REF!</v>
      </c>
      <c r="E482" s="2" t="e">
        <f>VALUE(#REF!)</f>
        <v>#REF!</v>
      </c>
      <c r="F482" s="1" t="e">
        <f>VALUE(#REF!)</f>
        <v>#REF!</v>
      </c>
    </row>
    <row r="483" spans="2:6" ht="12.75">
      <c r="B483" t="e">
        <f>"0"&amp;LEFT(#REF!,11)</f>
        <v>#REF!</v>
      </c>
      <c r="C483" s="2" t="e">
        <f>VALUE(#REF!)</f>
        <v>#REF!</v>
      </c>
      <c r="D483" s="2" t="e">
        <f>VALUE(#REF!)</f>
        <v>#REF!</v>
      </c>
      <c r="E483" s="2" t="e">
        <f>VALUE(#REF!)</f>
        <v>#REF!</v>
      </c>
      <c r="F483" s="1" t="e">
        <f>VALUE(#REF!)</f>
        <v>#REF!</v>
      </c>
    </row>
    <row r="484" spans="2:6" ht="12.75">
      <c r="B484" t="e">
        <f>"0"&amp;LEFT(#REF!,11)</f>
        <v>#REF!</v>
      </c>
      <c r="C484" s="2" t="e">
        <f>VALUE(#REF!)</f>
        <v>#REF!</v>
      </c>
      <c r="D484" s="2" t="e">
        <f>VALUE(#REF!)</f>
        <v>#REF!</v>
      </c>
      <c r="E484" s="2" t="e">
        <f>VALUE(#REF!)</f>
        <v>#REF!</v>
      </c>
      <c r="F484" s="1" t="e">
        <f>VALUE(#REF!)</f>
        <v>#REF!</v>
      </c>
    </row>
    <row r="485" spans="2:6" ht="12.75">
      <c r="B485" t="e">
        <f>"0"&amp;LEFT(#REF!,11)</f>
        <v>#REF!</v>
      </c>
      <c r="C485" s="2" t="e">
        <f>VALUE(#REF!)</f>
        <v>#REF!</v>
      </c>
      <c r="D485" s="2" t="e">
        <f>VALUE(#REF!)</f>
        <v>#REF!</v>
      </c>
      <c r="E485" s="2" t="e">
        <f>VALUE(#REF!)</f>
        <v>#REF!</v>
      </c>
      <c r="F485" s="1" t="e">
        <f>VALUE(#REF!)</f>
        <v>#REF!</v>
      </c>
    </row>
    <row r="486" spans="2:6" ht="12.75">
      <c r="B486" t="e">
        <f>"0"&amp;LEFT(#REF!,11)</f>
        <v>#REF!</v>
      </c>
      <c r="C486" s="2" t="e">
        <f>VALUE(#REF!)</f>
        <v>#REF!</v>
      </c>
      <c r="D486" s="2" t="e">
        <f>VALUE(#REF!)</f>
        <v>#REF!</v>
      </c>
      <c r="E486" s="2" t="e">
        <f>VALUE(#REF!)</f>
        <v>#REF!</v>
      </c>
      <c r="F486" s="1" t="e">
        <f>VALUE(#REF!)</f>
        <v>#REF!</v>
      </c>
    </row>
    <row r="487" spans="2:6" ht="12.75">
      <c r="B487" t="e">
        <f>"0"&amp;LEFT(#REF!,11)</f>
        <v>#REF!</v>
      </c>
      <c r="C487" s="2" t="e">
        <f>VALUE(#REF!)</f>
        <v>#REF!</v>
      </c>
      <c r="D487" s="2" t="e">
        <f>VALUE(#REF!)</f>
        <v>#REF!</v>
      </c>
      <c r="E487" s="2" t="e">
        <f>VALUE(#REF!)</f>
        <v>#REF!</v>
      </c>
      <c r="F487" s="1" t="e">
        <f>VALUE(#REF!)</f>
        <v>#REF!</v>
      </c>
    </row>
    <row r="488" spans="2:6" ht="12.75">
      <c r="B488" t="e">
        <f>"0"&amp;LEFT(#REF!,11)</f>
        <v>#REF!</v>
      </c>
      <c r="C488" s="2" t="e">
        <f>VALUE(#REF!)</f>
        <v>#REF!</v>
      </c>
      <c r="D488" s="2" t="e">
        <f>VALUE(#REF!)</f>
        <v>#REF!</v>
      </c>
      <c r="E488" s="2" t="e">
        <f>VALUE(#REF!)</f>
        <v>#REF!</v>
      </c>
      <c r="F488" s="1" t="e">
        <f>VALUE(#REF!)</f>
        <v>#REF!</v>
      </c>
    </row>
    <row r="489" spans="2:6" ht="12.75">
      <c r="B489" t="e">
        <f>"0"&amp;LEFT(#REF!,11)</f>
        <v>#REF!</v>
      </c>
      <c r="C489" s="2" t="e">
        <f>VALUE(#REF!)</f>
        <v>#REF!</v>
      </c>
      <c r="D489" s="2" t="e">
        <f>VALUE(#REF!)</f>
        <v>#REF!</v>
      </c>
      <c r="E489" s="2" t="e">
        <f>VALUE(#REF!)</f>
        <v>#REF!</v>
      </c>
      <c r="F489" s="1" t="e">
        <f>VALUE(#REF!)</f>
        <v>#REF!</v>
      </c>
    </row>
    <row r="490" spans="2:6" ht="12.75">
      <c r="B490" t="e">
        <f>"0"&amp;LEFT(#REF!,11)</f>
        <v>#REF!</v>
      </c>
      <c r="C490" s="2" t="e">
        <f>VALUE(#REF!)</f>
        <v>#REF!</v>
      </c>
      <c r="D490" s="2" t="e">
        <f>VALUE(#REF!)</f>
        <v>#REF!</v>
      </c>
      <c r="E490" s="2" t="e">
        <f>VALUE(#REF!)</f>
        <v>#REF!</v>
      </c>
      <c r="F490" s="1" t="e">
        <f>VALUE(#REF!)</f>
        <v>#REF!</v>
      </c>
    </row>
    <row r="491" spans="2:6" ht="12.75">
      <c r="B491" t="e">
        <f>"0"&amp;LEFT(#REF!,11)</f>
        <v>#REF!</v>
      </c>
      <c r="C491" s="2" t="e">
        <f>VALUE(#REF!)</f>
        <v>#REF!</v>
      </c>
      <c r="D491" s="2" t="e">
        <f>VALUE(#REF!)</f>
        <v>#REF!</v>
      </c>
      <c r="E491" s="2" t="e">
        <f>VALUE(#REF!)</f>
        <v>#REF!</v>
      </c>
      <c r="F491" s="1" t="e">
        <f>VALUE(#REF!)</f>
        <v>#REF!</v>
      </c>
    </row>
    <row r="492" spans="2:6" ht="12.75">
      <c r="B492" t="e">
        <f>"0"&amp;LEFT(#REF!,11)</f>
        <v>#REF!</v>
      </c>
      <c r="C492" s="2" t="e">
        <f>VALUE(#REF!)</f>
        <v>#REF!</v>
      </c>
      <c r="D492" s="2" t="e">
        <f>VALUE(#REF!)</f>
        <v>#REF!</v>
      </c>
      <c r="E492" s="2" t="e">
        <f>VALUE(#REF!)</f>
        <v>#REF!</v>
      </c>
      <c r="F492" s="1" t="e">
        <f>VALUE(#REF!)</f>
        <v>#REF!</v>
      </c>
    </row>
    <row r="493" spans="2:6" ht="12.75">
      <c r="B493" t="e">
        <f>"0"&amp;LEFT(#REF!,11)</f>
        <v>#REF!</v>
      </c>
      <c r="C493" s="2" t="e">
        <f>VALUE(#REF!)</f>
        <v>#REF!</v>
      </c>
      <c r="D493" s="2" t="e">
        <f>VALUE(#REF!)</f>
        <v>#REF!</v>
      </c>
      <c r="E493" s="2" t="e">
        <f>VALUE(#REF!)</f>
        <v>#REF!</v>
      </c>
      <c r="F493" s="1" t="e">
        <f>VALUE(#REF!)</f>
        <v>#REF!</v>
      </c>
    </row>
    <row r="494" spans="2:6" ht="12.75">
      <c r="B494" t="e">
        <f>"0"&amp;LEFT(#REF!,11)</f>
        <v>#REF!</v>
      </c>
      <c r="C494" s="2" t="e">
        <f>VALUE(#REF!)</f>
        <v>#REF!</v>
      </c>
      <c r="D494" s="2" t="e">
        <f>VALUE(#REF!)</f>
        <v>#REF!</v>
      </c>
      <c r="E494" s="2" t="e">
        <f>VALUE(#REF!)</f>
        <v>#REF!</v>
      </c>
      <c r="F494" s="1" t="e">
        <f>VALUE(#REF!)</f>
        <v>#REF!</v>
      </c>
    </row>
    <row r="495" spans="2:6" ht="12.75">
      <c r="B495" t="e">
        <f>"0"&amp;LEFT(#REF!,11)</f>
        <v>#REF!</v>
      </c>
      <c r="C495" s="2" t="e">
        <f>VALUE(#REF!)</f>
        <v>#REF!</v>
      </c>
      <c r="D495" s="2" t="e">
        <f>VALUE(#REF!)</f>
        <v>#REF!</v>
      </c>
      <c r="E495" s="2" t="e">
        <f>VALUE(#REF!)</f>
        <v>#REF!</v>
      </c>
      <c r="F495" s="1" t="e">
        <f>VALUE(#REF!)</f>
        <v>#REF!</v>
      </c>
    </row>
    <row r="496" spans="2:6" ht="12.75">
      <c r="B496" t="e">
        <f>"0"&amp;LEFT(#REF!,11)</f>
        <v>#REF!</v>
      </c>
      <c r="C496" s="2" t="e">
        <f>VALUE(#REF!)</f>
        <v>#REF!</v>
      </c>
      <c r="D496" s="2" t="e">
        <f>VALUE(#REF!)</f>
        <v>#REF!</v>
      </c>
      <c r="E496" s="2" t="e">
        <f>VALUE(#REF!)</f>
        <v>#REF!</v>
      </c>
      <c r="F496" s="1" t="e">
        <f>VALUE(#REF!)</f>
        <v>#REF!</v>
      </c>
    </row>
    <row r="497" spans="2:6" ht="12.75">
      <c r="B497" t="e">
        <f>"0"&amp;LEFT(#REF!,11)</f>
        <v>#REF!</v>
      </c>
      <c r="C497" s="2" t="e">
        <f>VALUE(#REF!)</f>
        <v>#REF!</v>
      </c>
      <c r="D497" s="2" t="e">
        <f>VALUE(#REF!)</f>
        <v>#REF!</v>
      </c>
      <c r="E497" s="2" t="e">
        <f>VALUE(#REF!)</f>
        <v>#REF!</v>
      </c>
      <c r="F497" s="1" t="e">
        <f>VALUE(#REF!)</f>
        <v>#REF!</v>
      </c>
    </row>
    <row r="498" spans="2:6" ht="12.75">
      <c r="B498" t="e">
        <f>"0"&amp;LEFT(#REF!,11)</f>
        <v>#REF!</v>
      </c>
      <c r="C498" s="2" t="e">
        <f>VALUE(#REF!)</f>
        <v>#REF!</v>
      </c>
      <c r="D498" s="2" t="e">
        <f>VALUE(#REF!)</f>
        <v>#REF!</v>
      </c>
      <c r="E498" s="2" t="e">
        <f>VALUE(#REF!)</f>
        <v>#REF!</v>
      </c>
      <c r="F498" s="1" t="e">
        <f>VALUE(#REF!)</f>
        <v>#REF!</v>
      </c>
    </row>
    <row r="499" spans="2:6" ht="12.75">
      <c r="B499" t="e">
        <f>"0"&amp;LEFT(#REF!,11)</f>
        <v>#REF!</v>
      </c>
      <c r="C499" s="2" t="e">
        <f>VALUE(#REF!)</f>
        <v>#REF!</v>
      </c>
      <c r="D499" s="2" t="e">
        <f>VALUE(#REF!)</f>
        <v>#REF!</v>
      </c>
      <c r="E499" s="2" t="e">
        <f>VALUE(#REF!)</f>
        <v>#REF!</v>
      </c>
      <c r="F499" s="1" t="e">
        <f>VALUE(#REF!)</f>
        <v>#REF!</v>
      </c>
    </row>
    <row r="500" spans="2:6" ht="12.75">
      <c r="B500" t="e">
        <f>"0"&amp;LEFT(#REF!,11)</f>
        <v>#REF!</v>
      </c>
      <c r="C500" s="2" t="e">
        <f>VALUE(#REF!)</f>
        <v>#REF!</v>
      </c>
      <c r="D500" s="2" t="e">
        <f>VALUE(#REF!)</f>
        <v>#REF!</v>
      </c>
      <c r="E500" s="2" t="e">
        <f>VALUE(#REF!)</f>
        <v>#REF!</v>
      </c>
      <c r="F500" s="1" t="e">
        <f>VALUE(#REF!)</f>
        <v>#REF!</v>
      </c>
    </row>
    <row r="501" spans="2:6" ht="12.75">
      <c r="B501" t="e">
        <f>"0"&amp;LEFT(#REF!,11)</f>
        <v>#REF!</v>
      </c>
      <c r="C501" s="2" t="e">
        <f>VALUE(#REF!)</f>
        <v>#REF!</v>
      </c>
      <c r="D501" s="2" t="e">
        <f>VALUE(#REF!)</f>
        <v>#REF!</v>
      </c>
      <c r="E501" s="2" t="e">
        <f>VALUE(#REF!)</f>
        <v>#REF!</v>
      </c>
      <c r="F501" s="1" t="e">
        <f>VALUE(#REF!)</f>
        <v>#REF!</v>
      </c>
    </row>
    <row r="502" spans="2:6" ht="12.75">
      <c r="B502" t="e">
        <f>"0"&amp;LEFT(#REF!,11)</f>
        <v>#REF!</v>
      </c>
      <c r="C502" s="2" t="e">
        <f>VALUE(#REF!)</f>
        <v>#REF!</v>
      </c>
      <c r="D502" s="2" t="e">
        <f>VALUE(#REF!)</f>
        <v>#REF!</v>
      </c>
      <c r="E502" s="2" t="e">
        <f>VALUE(#REF!)</f>
        <v>#REF!</v>
      </c>
      <c r="F502" s="1" t="e">
        <f>VALUE(#REF!)</f>
        <v>#REF!</v>
      </c>
    </row>
    <row r="503" spans="2:6" ht="12.75">
      <c r="B503" t="e">
        <f>"0"&amp;LEFT(#REF!,11)</f>
        <v>#REF!</v>
      </c>
      <c r="C503" s="2" t="e">
        <f>VALUE(#REF!)</f>
        <v>#REF!</v>
      </c>
      <c r="D503" s="2" t="e">
        <f>VALUE(#REF!)</f>
        <v>#REF!</v>
      </c>
      <c r="E503" s="2" t="e">
        <f>VALUE(#REF!)</f>
        <v>#REF!</v>
      </c>
      <c r="F503" s="1" t="e">
        <f>VALUE(#REF!)</f>
        <v>#REF!</v>
      </c>
    </row>
    <row r="504" spans="2:6" ht="12.75">
      <c r="B504" t="e">
        <f>"0"&amp;LEFT(#REF!,11)</f>
        <v>#REF!</v>
      </c>
      <c r="C504" s="2" t="e">
        <f>VALUE(#REF!)</f>
        <v>#REF!</v>
      </c>
      <c r="D504" s="2" t="e">
        <f>VALUE(#REF!)</f>
        <v>#REF!</v>
      </c>
      <c r="E504" s="2" t="e">
        <f>VALUE(#REF!)</f>
        <v>#REF!</v>
      </c>
      <c r="F504" s="1" t="e">
        <f>VALUE(#REF!)</f>
        <v>#REF!</v>
      </c>
    </row>
    <row r="505" spans="2:6" ht="12.75">
      <c r="B505" t="e">
        <f>"0"&amp;LEFT(#REF!,11)</f>
        <v>#REF!</v>
      </c>
      <c r="C505" s="2" t="e">
        <f>VALUE(#REF!)</f>
        <v>#REF!</v>
      </c>
      <c r="D505" s="2" t="e">
        <f>VALUE(#REF!)</f>
        <v>#REF!</v>
      </c>
      <c r="E505" s="2" t="e">
        <f>VALUE(#REF!)</f>
        <v>#REF!</v>
      </c>
      <c r="F505" s="1" t="e">
        <f>VALUE(#REF!)</f>
        <v>#REF!</v>
      </c>
    </row>
    <row r="506" spans="2:6" ht="12.75">
      <c r="B506" t="e">
        <f>"0"&amp;LEFT(#REF!,11)</f>
        <v>#REF!</v>
      </c>
      <c r="C506" s="2" t="e">
        <f>VALUE(#REF!)</f>
        <v>#REF!</v>
      </c>
      <c r="D506" s="2" t="e">
        <f>VALUE(#REF!)</f>
        <v>#REF!</v>
      </c>
      <c r="E506" s="2" t="e">
        <f>VALUE(#REF!)</f>
        <v>#REF!</v>
      </c>
      <c r="F506" s="1" t="e">
        <f>VALUE(#REF!)</f>
        <v>#REF!</v>
      </c>
    </row>
    <row r="507" spans="2:6" ht="12.75">
      <c r="B507" t="e">
        <f>"0"&amp;LEFT(#REF!,11)</f>
        <v>#REF!</v>
      </c>
      <c r="C507" s="2" t="e">
        <f>VALUE(#REF!)</f>
        <v>#REF!</v>
      </c>
      <c r="D507" s="2" t="e">
        <f>VALUE(#REF!)</f>
        <v>#REF!</v>
      </c>
      <c r="E507" s="2" t="e">
        <f>VALUE(#REF!)</f>
        <v>#REF!</v>
      </c>
      <c r="F507" s="1" t="e">
        <f>VALUE(#REF!)</f>
        <v>#REF!</v>
      </c>
    </row>
    <row r="508" spans="2:6" ht="12.75">
      <c r="B508" t="e">
        <f>"0"&amp;LEFT(#REF!,11)</f>
        <v>#REF!</v>
      </c>
      <c r="C508" s="2" t="e">
        <f>VALUE(#REF!)</f>
        <v>#REF!</v>
      </c>
      <c r="D508" s="2" t="e">
        <f>VALUE(#REF!)</f>
        <v>#REF!</v>
      </c>
      <c r="E508" s="2" t="e">
        <f>VALUE(#REF!)</f>
        <v>#REF!</v>
      </c>
      <c r="F508" s="1" t="e">
        <f>VALUE(#REF!)</f>
        <v>#REF!</v>
      </c>
    </row>
    <row r="509" spans="2:6" ht="12.75">
      <c r="B509" t="e">
        <f>"0"&amp;LEFT(#REF!,11)</f>
        <v>#REF!</v>
      </c>
      <c r="C509" s="2" t="e">
        <f>VALUE(#REF!)</f>
        <v>#REF!</v>
      </c>
      <c r="D509" s="2" t="e">
        <f>VALUE(#REF!)</f>
        <v>#REF!</v>
      </c>
      <c r="E509" s="2" t="e">
        <f>VALUE(#REF!)</f>
        <v>#REF!</v>
      </c>
      <c r="F509" s="1" t="e">
        <f>VALUE(#REF!)</f>
        <v>#REF!</v>
      </c>
    </row>
    <row r="510" spans="2:6" ht="12.75">
      <c r="B510" t="e">
        <f>"0"&amp;LEFT(#REF!,11)</f>
        <v>#REF!</v>
      </c>
      <c r="C510" s="2" t="e">
        <f>VALUE(#REF!)</f>
        <v>#REF!</v>
      </c>
      <c r="D510" s="2" t="e">
        <f>VALUE(#REF!)</f>
        <v>#REF!</v>
      </c>
      <c r="E510" s="2" t="e">
        <f>VALUE(#REF!)</f>
        <v>#REF!</v>
      </c>
      <c r="F510" s="1" t="e">
        <f>VALUE(#REF!)</f>
        <v>#REF!</v>
      </c>
    </row>
    <row r="511" spans="2:6" ht="12.75">
      <c r="B511" t="e">
        <f>"0"&amp;LEFT(#REF!,11)</f>
        <v>#REF!</v>
      </c>
      <c r="C511" s="2" t="e">
        <f>VALUE(#REF!)</f>
        <v>#REF!</v>
      </c>
      <c r="D511" s="2" t="e">
        <f>VALUE(#REF!)</f>
        <v>#REF!</v>
      </c>
      <c r="E511" s="2" t="e">
        <f>VALUE(#REF!)</f>
        <v>#REF!</v>
      </c>
      <c r="F511" s="1" t="e">
        <f>VALUE(#REF!)</f>
        <v>#REF!</v>
      </c>
    </row>
    <row r="512" spans="2:6" ht="12.75">
      <c r="B512" t="e">
        <f>"0"&amp;LEFT(#REF!,11)</f>
        <v>#REF!</v>
      </c>
      <c r="C512" s="2" t="e">
        <f>VALUE(#REF!)</f>
        <v>#REF!</v>
      </c>
      <c r="D512" s="2" t="e">
        <f>VALUE(#REF!)</f>
        <v>#REF!</v>
      </c>
      <c r="E512" s="2" t="e">
        <f>VALUE(#REF!)</f>
        <v>#REF!</v>
      </c>
      <c r="F512" s="1" t="e">
        <f>VALUE(#REF!)</f>
        <v>#REF!</v>
      </c>
    </row>
    <row r="513" spans="2:6" ht="12.75">
      <c r="B513" t="e">
        <f>"0"&amp;LEFT(#REF!,11)</f>
        <v>#REF!</v>
      </c>
      <c r="C513" s="2" t="e">
        <f>VALUE(#REF!)</f>
        <v>#REF!</v>
      </c>
      <c r="D513" s="2" t="e">
        <f>VALUE(#REF!)</f>
        <v>#REF!</v>
      </c>
      <c r="E513" s="2" t="e">
        <f>VALUE(#REF!)</f>
        <v>#REF!</v>
      </c>
      <c r="F513" s="1" t="e">
        <f>VALUE(#REF!)</f>
        <v>#REF!</v>
      </c>
    </row>
    <row r="514" spans="2:6" ht="12.75">
      <c r="B514" t="e">
        <f>"0"&amp;LEFT(#REF!,11)</f>
        <v>#REF!</v>
      </c>
      <c r="C514" s="2" t="e">
        <f>VALUE(#REF!)</f>
        <v>#REF!</v>
      </c>
      <c r="D514" s="2" t="e">
        <f>VALUE(#REF!)</f>
        <v>#REF!</v>
      </c>
      <c r="E514" s="2" t="e">
        <f>VALUE(#REF!)</f>
        <v>#REF!</v>
      </c>
      <c r="F514" s="1" t="e">
        <f>VALUE(#REF!)</f>
        <v>#REF!</v>
      </c>
    </row>
    <row r="515" spans="2:6" ht="12.75">
      <c r="B515" t="e">
        <f>"0"&amp;LEFT(#REF!,11)</f>
        <v>#REF!</v>
      </c>
      <c r="C515" s="2" t="e">
        <f>VALUE(#REF!)</f>
        <v>#REF!</v>
      </c>
      <c r="D515" s="2" t="e">
        <f>VALUE(#REF!)</f>
        <v>#REF!</v>
      </c>
      <c r="E515" s="2" t="e">
        <f>VALUE(#REF!)</f>
        <v>#REF!</v>
      </c>
      <c r="F515" s="1" t="e">
        <f>VALUE(#REF!)</f>
        <v>#REF!</v>
      </c>
    </row>
    <row r="516" spans="2:6" ht="12.75">
      <c r="B516" t="e">
        <f>"0"&amp;LEFT(#REF!,11)</f>
        <v>#REF!</v>
      </c>
      <c r="C516" s="2" t="e">
        <f>VALUE(#REF!)</f>
        <v>#REF!</v>
      </c>
      <c r="D516" s="2" t="e">
        <f>VALUE(#REF!)</f>
        <v>#REF!</v>
      </c>
      <c r="E516" s="2" t="e">
        <f>VALUE(#REF!)</f>
        <v>#REF!</v>
      </c>
      <c r="F516" s="1" t="e">
        <f>VALUE(#REF!)</f>
        <v>#REF!</v>
      </c>
    </row>
    <row r="517" spans="2:6" ht="12.75">
      <c r="B517" t="e">
        <f>"0"&amp;LEFT(#REF!,11)</f>
        <v>#REF!</v>
      </c>
      <c r="C517" s="2" t="e">
        <f>VALUE(#REF!)</f>
        <v>#REF!</v>
      </c>
      <c r="D517" s="2" t="e">
        <f>VALUE(#REF!)</f>
        <v>#REF!</v>
      </c>
      <c r="E517" s="2" t="e">
        <f>VALUE(#REF!)</f>
        <v>#REF!</v>
      </c>
      <c r="F517" s="1" t="e">
        <f>VALUE(#REF!)</f>
        <v>#REF!</v>
      </c>
    </row>
    <row r="518" spans="2:6" ht="12.75">
      <c r="B518" t="e">
        <f>"0"&amp;LEFT(#REF!,11)</f>
        <v>#REF!</v>
      </c>
      <c r="C518" s="2" t="e">
        <f>VALUE(#REF!)</f>
        <v>#REF!</v>
      </c>
      <c r="D518" s="2" t="e">
        <f>VALUE(#REF!)</f>
        <v>#REF!</v>
      </c>
      <c r="E518" s="2" t="e">
        <f>VALUE(#REF!)</f>
        <v>#REF!</v>
      </c>
      <c r="F518" s="1" t="e">
        <f>VALUE(#REF!)</f>
        <v>#REF!</v>
      </c>
    </row>
    <row r="519" spans="2:6" ht="12.75">
      <c r="B519" t="e">
        <f>"0"&amp;LEFT(#REF!,11)</f>
        <v>#REF!</v>
      </c>
      <c r="C519" s="2" t="e">
        <f>VALUE(#REF!)</f>
        <v>#REF!</v>
      </c>
      <c r="D519" s="2" t="e">
        <f>VALUE(#REF!)</f>
        <v>#REF!</v>
      </c>
      <c r="E519" s="2" t="e">
        <f>VALUE(#REF!)</f>
        <v>#REF!</v>
      </c>
      <c r="F519" s="1" t="e">
        <f>VALUE(#REF!)</f>
        <v>#REF!</v>
      </c>
    </row>
    <row r="520" spans="2:6" ht="12.75">
      <c r="B520" t="e">
        <f>"0"&amp;LEFT(#REF!,11)</f>
        <v>#REF!</v>
      </c>
      <c r="C520" s="2" t="e">
        <f>VALUE(#REF!)</f>
        <v>#REF!</v>
      </c>
      <c r="D520" s="2" t="e">
        <f>VALUE(#REF!)</f>
        <v>#REF!</v>
      </c>
      <c r="E520" s="2" t="e">
        <f>VALUE(#REF!)</f>
        <v>#REF!</v>
      </c>
      <c r="F520" s="1" t="e">
        <f>VALUE(#REF!)</f>
        <v>#REF!</v>
      </c>
    </row>
    <row r="521" spans="2:6" ht="12.75">
      <c r="B521" t="e">
        <f>"0"&amp;LEFT(#REF!,11)</f>
        <v>#REF!</v>
      </c>
      <c r="C521" s="2" t="e">
        <f>VALUE(#REF!)</f>
        <v>#REF!</v>
      </c>
      <c r="D521" s="2" t="e">
        <f>VALUE(#REF!)</f>
        <v>#REF!</v>
      </c>
      <c r="E521" s="2" t="e">
        <f>VALUE(#REF!)</f>
        <v>#REF!</v>
      </c>
      <c r="F521" s="1" t="e">
        <f>VALUE(#REF!)</f>
        <v>#REF!</v>
      </c>
    </row>
    <row r="522" spans="2:6" ht="12.75">
      <c r="B522" t="e">
        <f>"0"&amp;LEFT(#REF!,11)</f>
        <v>#REF!</v>
      </c>
      <c r="C522" s="2" t="e">
        <f>VALUE(#REF!)</f>
        <v>#REF!</v>
      </c>
      <c r="D522" s="2" t="e">
        <f>VALUE(#REF!)</f>
        <v>#REF!</v>
      </c>
      <c r="E522" s="2" t="e">
        <f>VALUE(#REF!)</f>
        <v>#REF!</v>
      </c>
      <c r="F522" s="1" t="e">
        <f>VALUE(#REF!)</f>
        <v>#REF!</v>
      </c>
    </row>
    <row r="523" spans="2:6" ht="12.75">
      <c r="B523" t="e">
        <f>"0"&amp;LEFT(#REF!,11)</f>
        <v>#REF!</v>
      </c>
      <c r="C523" s="2" t="e">
        <f>VALUE(#REF!)</f>
        <v>#REF!</v>
      </c>
      <c r="D523" s="2" t="e">
        <f>VALUE(#REF!)</f>
        <v>#REF!</v>
      </c>
      <c r="E523" s="2" t="e">
        <f>VALUE(#REF!)</f>
        <v>#REF!</v>
      </c>
      <c r="F523" s="1" t="e">
        <f>VALUE(#REF!)</f>
        <v>#REF!</v>
      </c>
    </row>
    <row r="524" spans="2:6" ht="12.75">
      <c r="B524" t="e">
        <f>"0"&amp;LEFT(#REF!,11)</f>
        <v>#REF!</v>
      </c>
      <c r="C524" s="2" t="e">
        <f>VALUE(#REF!)</f>
        <v>#REF!</v>
      </c>
      <c r="D524" s="2" t="e">
        <f>VALUE(#REF!)</f>
        <v>#REF!</v>
      </c>
      <c r="E524" s="2" t="e">
        <f>VALUE(#REF!)</f>
        <v>#REF!</v>
      </c>
      <c r="F524" s="1" t="e">
        <f>VALUE(#REF!)</f>
        <v>#REF!</v>
      </c>
    </row>
    <row r="525" spans="2:6" ht="12.75">
      <c r="B525" t="e">
        <f>"0"&amp;LEFT(#REF!,11)</f>
        <v>#REF!</v>
      </c>
      <c r="C525" s="2" t="e">
        <f>VALUE(#REF!)</f>
        <v>#REF!</v>
      </c>
      <c r="D525" s="2" t="e">
        <f>VALUE(#REF!)</f>
        <v>#REF!</v>
      </c>
      <c r="E525" s="2" t="e">
        <f>VALUE(#REF!)</f>
        <v>#REF!</v>
      </c>
      <c r="F525" s="1" t="e">
        <f>VALUE(#REF!)</f>
        <v>#REF!</v>
      </c>
    </row>
    <row r="526" spans="2:6" ht="12.75">
      <c r="B526" t="e">
        <f>"0"&amp;LEFT(#REF!,11)</f>
        <v>#REF!</v>
      </c>
      <c r="C526" s="2" t="e">
        <f>VALUE(#REF!)</f>
        <v>#REF!</v>
      </c>
      <c r="D526" s="2" t="e">
        <f>VALUE(#REF!)</f>
        <v>#REF!</v>
      </c>
      <c r="E526" s="2" t="e">
        <f>VALUE(#REF!)</f>
        <v>#REF!</v>
      </c>
      <c r="F526" s="1" t="e">
        <f>VALUE(#REF!)</f>
        <v>#REF!</v>
      </c>
    </row>
    <row r="527" spans="2:6" ht="12.75">
      <c r="B527" t="e">
        <f>"0"&amp;LEFT(#REF!,11)</f>
        <v>#REF!</v>
      </c>
      <c r="C527" s="2" t="e">
        <f>VALUE(#REF!)</f>
        <v>#REF!</v>
      </c>
      <c r="D527" s="2" t="e">
        <f>VALUE(#REF!)</f>
        <v>#REF!</v>
      </c>
      <c r="E527" s="2" t="e">
        <f>VALUE(#REF!)</f>
        <v>#REF!</v>
      </c>
      <c r="F527" s="1" t="e">
        <f>VALUE(#REF!)</f>
        <v>#REF!</v>
      </c>
    </row>
    <row r="528" spans="2:6" ht="12.75">
      <c r="B528" t="e">
        <f>"0"&amp;LEFT(#REF!,11)</f>
        <v>#REF!</v>
      </c>
      <c r="C528" s="2" t="e">
        <f>VALUE(#REF!)</f>
        <v>#REF!</v>
      </c>
      <c r="D528" s="2" t="e">
        <f>VALUE(#REF!)</f>
        <v>#REF!</v>
      </c>
      <c r="E528" s="2" t="e">
        <f>VALUE(#REF!)</f>
        <v>#REF!</v>
      </c>
      <c r="F528" s="1" t="e">
        <f>VALUE(#REF!)</f>
        <v>#REF!</v>
      </c>
    </row>
    <row r="529" spans="2:6" ht="12.75">
      <c r="B529" t="e">
        <f>"0"&amp;LEFT(#REF!,11)</f>
        <v>#REF!</v>
      </c>
      <c r="C529" s="2" t="e">
        <f>VALUE(#REF!)</f>
        <v>#REF!</v>
      </c>
      <c r="D529" s="2" t="e">
        <f>VALUE(#REF!)</f>
        <v>#REF!</v>
      </c>
      <c r="E529" s="2" t="e">
        <f>VALUE(#REF!)</f>
        <v>#REF!</v>
      </c>
      <c r="F529" s="1" t="e">
        <f>VALUE(#REF!)</f>
        <v>#REF!</v>
      </c>
    </row>
    <row r="530" spans="2:6" ht="12.75">
      <c r="B530" t="e">
        <f>"0"&amp;LEFT(#REF!,11)</f>
        <v>#REF!</v>
      </c>
      <c r="C530" s="2" t="e">
        <f>VALUE(#REF!)</f>
        <v>#REF!</v>
      </c>
      <c r="D530" s="2" t="e">
        <f>VALUE(#REF!)</f>
        <v>#REF!</v>
      </c>
      <c r="E530" s="2" t="e">
        <f>VALUE(#REF!)</f>
        <v>#REF!</v>
      </c>
      <c r="F530" s="1" t="e">
        <f>VALUE(#REF!)</f>
        <v>#REF!</v>
      </c>
    </row>
    <row r="531" spans="2:6" ht="12.75">
      <c r="B531" t="e">
        <f>"0"&amp;LEFT(#REF!,11)</f>
        <v>#REF!</v>
      </c>
      <c r="C531" s="2" t="e">
        <f>VALUE(#REF!)</f>
        <v>#REF!</v>
      </c>
      <c r="D531" s="2" t="e">
        <f>VALUE(#REF!)</f>
        <v>#REF!</v>
      </c>
      <c r="E531" s="2" t="e">
        <f>VALUE(#REF!)</f>
        <v>#REF!</v>
      </c>
      <c r="F531" s="1" t="e">
        <f>VALUE(#REF!)</f>
        <v>#REF!</v>
      </c>
    </row>
    <row r="532" spans="2:6" ht="12.75">
      <c r="B532" t="e">
        <f>"0"&amp;LEFT(#REF!,11)</f>
        <v>#REF!</v>
      </c>
      <c r="C532" s="2" t="e">
        <f>VALUE(#REF!)</f>
        <v>#REF!</v>
      </c>
      <c r="D532" s="2" t="e">
        <f>VALUE(#REF!)</f>
        <v>#REF!</v>
      </c>
      <c r="E532" s="2" t="e">
        <f>VALUE(#REF!)</f>
        <v>#REF!</v>
      </c>
      <c r="F532" s="1" t="e">
        <f>VALUE(#REF!)</f>
        <v>#REF!</v>
      </c>
    </row>
    <row r="533" spans="2:6" ht="12.75">
      <c r="B533" t="e">
        <f>"0"&amp;LEFT(#REF!,11)</f>
        <v>#REF!</v>
      </c>
      <c r="C533" s="2" t="e">
        <f>VALUE(#REF!)</f>
        <v>#REF!</v>
      </c>
      <c r="D533" s="2" t="e">
        <f>VALUE(#REF!)</f>
        <v>#REF!</v>
      </c>
      <c r="E533" s="2" t="e">
        <f>VALUE(#REF!)</f>
        <v>#REF!</v>
      </c>
      <c r="F533" s="1" t="e">
        <f>VALUE(#REF!)</f>
        <v>#REF!</v>
      </c>
    </row>
    <row r="534" spans="2:6" ht="12.75">
      <c r="B534" t="e">
        <f>"0"&amp;LEFT(#REF!,11)</f>
        <v>#REF!</v>
      </c>
      <c r="C534" s="2" t="e">
        <f>VALUE(#REF!)</f>
        <v>#REF!</v>
      </c>
      <c r="D534" s="2" t="e">
        <f>VALUE(#REF!)</f>
        <v>#REF!</v>
      </c>
      <c r="E534" s="2" t="e">
        <f>VALUE(#REF!)</f>
        <v>#REF!</v>
      </c>
      <c r="F534" s="1" t="e">
        <f>VALUE(#REF!)</f>
        <v>#REF!</v>
      </c>
    </row>
    <row r="535" spans="2:6" ht="12.75">
      <c r="B535" t="e">
        <f>"0"&amp;LEFT(#REF!,11)</f>
        <v>#REF!</v>
      </c>
      <c r="C535" s="2" t="e">
        <f>VALUE(#REF!)</f>
        <v>#REF!</v>
      </c>
      <c r="D535" s="2" t="e">
        <f>VALUE(#REF!)</f>
        <v>#REF!</v>
      </c>
      <c r="E535" s="2" t="e">
        <f>VALUE(#REF!)</f>
        <v>#REF!</v>
      </c>
      <c r="F535" s="1" t="e">
        <f>VALUE(#REF!)</f>
        <v>#REF!</v>
      </c>
    </row>
    <row r="536" spans="2:6" ht="12.75">
      <c r="B536" t="e">
        <f>"0"&amp;LEFT(#REF!,11)</f>
        <v>#REF!</v>
      </c>
      <c r="C536" s="2" t="e">
        <f>VALUE(#REF!)</f>
        <v>#REF!</v>
      </c>
      <c r="D536" s="2" t="e">
        <f>VALUE(#REF!)</f>
        <v>#REF!</v>
      </c>
      <c r="E536" s="2" t="e">
        <f>VALUE(#REF!)</f>
        <v>#REF!</v>
      </c>
      <c r="F536" s="1" t="e">
        <f>VALUE(#REF!)</f>
        <v>#REF!</v>
      </c>
    </row>
    <row r="537" spans="2:6" ht="12.75">
      <c r="B537" t="e">
        <f>"0"&amp;LEFT(#REF!,11)</f>
        <v>#REF!</v>
      </c>
      <c r="C537" s="2" t="e">
        <f>VALUE(#REF!)</f>
        <v>#REF!</v>
      </c>
      <c r="D537" s="2" t="e">
        <f>VALUE(#REF!)</f>
        <v>#REF!</v>
      </c>
      <c r="E537" s="2" t="e">
        <f>VALUE(#REF!)</f>
        <v>#REF!</v>
      </c>
      <c r="F537" s="1" t="e">
        <f>VALUE(#REF!)</f>
        <v>#REF!</v>
      </c>
    </row>
    <row r="538" spans="2:6" ht="12.75">
      <c r="B538" t="e">
        <f>"0"&amp;LEFT(#REF!,11)</f>
        <v>#REF!</v>
      </c>
      <c r="C538" s="2" t="e">
        <f>VALUE(#REF!)</f>
        <v>#REF!</v>
      </c>
      <c r="D538" s="2" t="e">
        <f>VALUE(#REF!)</f>
        <v>#REF!</v>
      </c>
      <c r="E538" s="2" t="e">
        <f>VALUE(#REF!)</f>
        <v>#REF!</v>
      </c>
      <c r="F538" s="1" t="e">
        <f>VALUE(#REF!)</f>
        <v>#REF!</v>
      </c>
    </row>
    <row r="539" spans="2:6" ht="12.75">
      <c r="B539" t="e">
        <f>"0"&amp;LEFT(#REF!,11)</f>
        <v>#REF!</v>
      </c>
      <c r="C539" s="2" t="e">
        <f>VALUE(#REF!)</f>
        <v>#REF!</v>
      </c>
      <c r="D539" s="2" t="e">
        <f>VALUE(#REF!)</f>
        <v>#REF!</v>
      </c>
      <c r="E539" s="2" t="e">
        <f>VALUE(#REF!)</f>
        <v>#REF!</v>
      </c>
      <c r="F539" s="1" t="e">
        <f>VALUE(#REF!)</f>
        <v>#REF!</v>
      </c>
    </row>
    <row r="540" spans="2:6" ht="12.75">
      <c r="B540" t="e">
        <f>"0"&amp;LEFT(#REF!,11)</f>
        <v>#REF!</v>
      </c>
      <c r="C540" s="2" t="e">
        <f>VALUE(#REF!)</f>
        <v>#REF!</v>
      </c>
      <c r="D540" s="2" t="e">
        <f>VALUE(#REF!)</f>
        <v>#REF!</v>
      </c>
      <c r="E540" s="2" t="e">
        <f>VALUE(#REF!)</f>
        <v>#REF!</v>
      </c>
      <c r="F540" s="1" t="e">
        <f>VALUE(#REF!)</f>
        <v>#REF!</v>
      </c>
    </row>
    <row r="541" spans="2:6" ht="12.75">
      <c r="B541" t="e">
        <f>"0"&amp;LEFT(#REF!,11)</f>
        <v>#REF!</v>
      </c>
      <c r="C541" s="2" t="e">
        <f>VALUE(#REF!)</f>
        <v>#REF!</v>
      </c>
      <c r="D541" s="2" t="e">
        <f>VALUE(#REF!)</f>
        <v>#REF!</v>
      </c>
      <c r="E541" s="2" t="e">
        <f>VALUE(#REF!)</f>
        <v>#REF!</v>
      </c>
      <c r="F541" s="1" t="e">
        <f>VALUE(#REF!)</f>
        <v>#REF!</v>
      </c>
    </row>
    <row r="542" spans="2:6" ht="12.75">
      <c r="B542" t="e">
        <f>"0"&amp;LEFT(#REF!,11)</f>
        <v>#REF!</v>
      </c>
      <c r="C542" s="2" t="e">
        <f>VALUE(#REF!)</f>
        <v>#REF!</v>
      </c>
      <c r="D542" s="2" t="e">
        <f>VALUE(#REF!)</f>
        <v>#REF!</v>
      </c>
      <c r="E542" s="2" t="e">
        <f>VALUE(#REF!)</f>
        <v>#REF!</v>
      </c>
      <c r="F542" s="1" t="e">
        <f>VALUE(#REF!)</f>
        <v>#REF!</v>
      </c>
    </row>
    <row r="543" spans="2:6" ht="12.75">
      <c r="B543" t="e">
        <f>"0"&amp;LEFT(#REF!,11)</f>
        <v>#REF!</v>
      </c>
      <c r="C543" s="2" t="e">
        <f>VALUE(#REF!)</f>
        <v>#REF!</v>
      </c>
      <c r="D543" s="2" t="e">
        <f>VALUE(#REF!)</f>
        <v>#REF!</v>
      </c>
      <c r="E543" s="2" t="e">
        <f>VALUE(#REF!)</f>
        <v>#REF!</v>
      </c>
      <c r="F543" s="1" t="e">
        <f>VALUE(#REF!)</f>
        <v>#REF!</v>
      </c>
    </row>
    <row r="544" spans="2:6" ht="12.75">
      <c r="B544" t="e">
        <f>"0"&amp;LEFT(#REF!,11)</f>
        <v>#REF!</v>
      </c>
      <c r="C544" s="2" t="e">
        <f>VALUE(#REF!)</f>
        <v>#REF!</v>
      </c>
      <c r="D544" s="2" t="e">
        <f>VALUE(#REF!)</f>
        <v>#REF!</v>
      </c>
      <c r="E544" s="2" t="e">
        <f>VALUE(#REF!)</f>
        <v>#REF!</v>
      </c>
      <c r="F544" s="1" t="e">
        <f>VALUE(#REF!)</f>
        <v>#REF!</v>
      </c>
    </row>
    <row r="545" spans="2:6" ht="12.75">
      <c r="B545" t="e">
        <f>"0"&amp;LEFT(#REF!,11)</f>
        <v>#REF!</v>
      </c>
      <c r="C545" s="2" t="e">
        <f>VALUE(#REF!)</f>
        <v>#REF!</v>
      </c>
      <c r="D545" s="2" t="e">
        <f>VALUE(#REF!)</f>
        <v>#REF!</v>
      </c>
      <c r="E545" s="2" t="e">
        <f>VALUE(#REF!)</f>
        <v>#REF!</v>
      </c>
      <c r="F545" s="1" t="e">
        <f>VALUE(#REF!)</f>
        <v>#REF!</v>
      </c>
    </row>
    <row r="546" spans="2:6" ht="12.75">
      <c r="B546" t="e">
        <f>"0"&amp;LEFT(#REF!,11)</f>
        <v>#REF!</v>
      </c>
      <c r="C546" s="2" t="e">
        <f>VALUE(#REF!)</f>
        <v>#REF!</v>
      </c>
      <c r="D546" s="2" t="e">
        <f>VALUE(#REF!)</f>
        <v>#REF!</v>
      </c>
      <c r="E546" s="2" t="e">
        <f>VALUE(#REF!)</f>
        <v>#REF!</v>
      </c>
      <c r="F546" s="1" t="e">
        <f>VALUE(#REF!)</f>
        <v>#REF!</v>
      </c>
    </row>
    <row r="547" spans="2:6" ht="12.75">
      <c r="B547" t="e">
        <f>"0"&amp;LEFT(#REF!,11)</f>
        <v>#REF!</v>
      </c>
      <c r="C547" s="2" t="e">
        <f>VALUE(#REF!)</f>
        <v>#REF!</v>
      </c>
      <c r="D547" s="2" t="e">
        <f>VALUE(#REF!)</f>
        <v>#REF!</v>
      </c>
      <c r="E547" s="2" t="e">
        <f>VALUE(#REF!)</f>
        <v>#REF!</v>
      </c>
      <c r="F547" s="1" t="e">
        <f>VALUE(#REF!)</f>
        <v>#REF!</v>
      </c>
    </row>
    <row r="548" spans="2:6" ht="12.75">
      <c r="B548" t="e">
        <f>"0"&amp;LEFT(#REF!,11)</f>
        <v>#REF!</v>
      </c>
      <c r="C548" s="2" t="e">
        <f>VALUE(#REF!)</f>
        <v>#REF!</v>
      </c>
      <c r="D548" s="2" t="e">
        <f>VALUE(#REF!)</f>
        <v>#REF!</v>
      </c>
      <c r="E548" s="2" t="e">
        <f>VALUE(#REF!)</f>
        <v>#REF!</v>
      </c>
      <c r="F548" s="1" t="e">
        <f>VALUE(#REF!)</f>
        <v>#REF!</v>
      </c>
    </row>
    <row r="549" spans="2:6" ht="12.75">
      <c r="B549" t="e">
        <f>"0"&amp;LEFT(#REF!,11)</f>
        <v>#REF!</v>
      </c>
      <c r="C549" s="2" t="e">
        <f>VALUE(#REF!)</f>
        <v>#REF!</v>
      </c>
      <c r="D549" s="2" t="e">
        <f>VALUE(#REF!)</f>
        <v>#REF!</v>
      </c>
      <c r="E549" s="2" t="e">
        <f>VALUE(#REF!)</f>
        <v>#REF!</v>
      </c>
      <c r="F549" s="1" t="e">
        <f>VALUE(#REF!)</f>
        <v>#REF!</v>
      </c>
    </row>
    <row r="550" spans="2:6" ht="12.75">
      <c r="B550" t="e">
        <f>"0"&amp;LEFT(#REF!,11)</f>
        <v>#REF!</v>
      </c>
      <c r="C550" s="2" t="e">
        <f>VALUE(#REF!)</f>
        <v>#REF!</v>
      </c>
      <c r="D550" s="2" t="e">
        <f>VALUE(#REF!)</f>
        <v>#REF!</v>
      </c>
      <c r="E550" s="2" t="e">
        <f>VALUE(#REF!)</f>
        <v>#REF!</v>
      </c>
      <c r="F550" s="1" t="e">
        <f>VALUE(#REF!)</f>
        <v>#REF!</v>
      </c>
    </row>
    <row r="551" spans="2:6" ht="12.75">
      <c r="B551" t="e">
        <f>"0"&amp;LEFT(#REF!,11)</f>
        <v>#REF!</v>
      </c>
      <c r="C551" s="2" t="e">
        <f>VALUE(#REF!)</f>
        <v>#REF!</v>
      </c>
      <c r="D551" s="2" t="e">
        <f>VALUE(#REF!)</f>
        <v>#REF!</v>
      </c>
      <c r="E551" s="2" t="e">
        <f>VALUE(#REF!)</f>
        <v>#REF!</v>
      </c>
      <c r="F551" s="1" t="e">
        <f>VALUE(#REF!)</f>
        <v>#REF!</v>
      </c>
    </row>
    <row r="552" spans="2:6" ht="12.75">
      <c r="B552" t="e">
        <f>"0"&amp;LEFT(#REF!,11)</f>
        <v>#REF!</v>
      </c>
      <c r="C552" s="2" t="e">
        <f>VALUE(#REF!)</f>
        <v>#REF!</v>
      </c>
      <c r="D552" s="2" t="e">
        <f>VALUE(#REF!)</f>
        <v>#REF!</v>
      </c>
      <c r="E552" s="2" t="e">
        <f>VALUE(#REF!)</f>
        <v>#REF!</v>
      </c>
      <c r="F552" s="1" t="e">
        <f>VALUE(#REF!)</f>
        <v>#REF!</v>
      </c>
    </row>
    <row r="553" spans="2:6" ht="12.75">
      <c r="B553" t="e">
        <f>"0"&amp;LEFT(#REF!,11)</f>
        <v>#REF!</v>
      </c>
      <c r="C553" s="2" t="e">
        <f>VALUE(#REF!)</f>
        <v>#REF!</v>
      </c>
      <c r="D553" s="2" t="e">
        <f>VALUE(#REF!)</f>
        <v>#REF!</v>
      </c>
      <c r="E553" s="2" t="e">
        <f>VALUE(#REF!)</f>
        <v>#REF!</v>
      </c>
      <c r="F553" s="1" t="e">
        <f>VALUE(#REF!)</f>
        <v>#REF!</v>
      </c>
    </row>
    <row r="554" spans="2:6" ht="12.75">
      <c r="B554" t="e">
        <f>"0"&amp;LEFT(#REF!,11)</f>
        <v>#REF!</v>
      </c>
      <c r="C554" s="2" t="e">
        <f>VALUE(#REF!)</f>
        <v>#REF!</v>
      </c>
      <c r="D554" s="2" t="e">
        <f>VALUE(#REF!)</f>
        <v>#REF!</v>
      </c>
      <c r="E554" s="2" t="e">
        <f>VALUE(#REF!)</f>
        <v>#REF!</v>
      </c>
      <c r="F554" s="1" t="e">
        <f>VALUE(#REF!)</f>
        <v>#REF!</v>
      </c>
    </row>
    <row r="555" spans="2:6" ht="12.75">
      <c r="B555" t="e">
        <f>"0"&amp;LEFT(#REF!,11)</f>
        <v>#REF!</v>
      </c>
      <c r="C555" s="2" t="e">
        <f>VALUE(#REF!)</f>
        <v>#REF!</v>
      </c>
      <c r="D555" s="2" t="e">
        <f>VALUE(#REF!)</f>
        <v>#REF!</v>
      </c>
      <c r="E555" s="2" t="e">
        <f>VALUE(#REF!)</f>
        <v>#REF!</v>
      </c>
      <c r="F555" s="1" t="e">
        <f>VALUE(#REF!)</f>
        <v>#REF!</v>
      </c>
    </row>
    <row r="556" spans="2:6" ht="12.75">
      <c r="B556" t="e">
        <f>"0"&amp;LEFT(#REF!,11)</f>
        <v>#REF!</v>
      </c>
      <c r="C556" s="2" t="e">
        <f>VALUE(#REF!)</f>
        <v>#REF!</v>
      </c>
      <c r="D556" s="2" t="e">
        <f>VALUE(#REF!)</f>
        <v>#REF!</v>
      </c>
      <c r="E556" s="2" t="e">
        <f>VALUE(#REF!)</f>
        <v>#REF!</v>
      </c>
      <c r="F556" s="1" t="e">
        <f>VALUE(#REF!)</f>
        <v>#REF!</v>
      </c>
    </row>
    <row r="557" spans="2:6" ht="12.75">
      <c r="B557" t="e">
        <f>"0"&amp;LEFT(#REF!,11)</f>
        <v>#REF!</v>
      </c>
      <c r="C557" s="2" t="e">
        <f>VALUE(#REF!)</f>
        <v>#REF!</v>
      </c>
      <c r="D557" s="2" t="e">
        <f>VALUE(#REF!)</f>
        <v>#REF!</v>
      </c>
      <c r="E557" s="2" t="e">
        <f>VALUE(#REF!)</f>
        <v>#REF!</v>
      </c>
      <c r="F557" s="1" t="e">
        <f>VALUE(#REF!)</f>
        <v>#REF!</v>
      </c>
    </row>
    <row r="558" spans="2:6" ht="12.75">
      <c r="B558" t="e">
        <f>"0"&amp;LEFT(#REF!,11)</f>
        <v>#REF!</v>
      </c>
      <c r="C558" s="2" t="e">
        <f>VALUE(#REF!)</f>
        <v>#REF!</v>
      </c>
      <c r="D558" s="2" t="e">
        <f>VALUE(#REF!)</f>
        <v>#REF!</v>
      </c>
      <c r="E558" s="2" t="e">
        <f>VALUE(#REF!)</f>
        <v>#REF!</v>
      </c>
      <c r="F558" s="1" t="e">
        <f>VALUE(#REF!)</f>
        <v>#REF!</v>
      </c>
    </row>
    <row r="559" spans="2:6" ht="12.75">
      <c r="B559" t="e">
        <f>"0"&amp;LEFT(#REF!,11)</f>
        <v>#REF!</v>
      </c>
      <c r="C559" s="2" t="e">
        <f>VALUE(#REF!)</f>
        <v>#REF!</v>
      </c>
      <c r="D559" s="2" t="e">
        <f>VALUE(#REF!)</f>
        <v>#REF!</v>
      </c>
      <c r="E559" s="2" t="e">
        <f>VALUE(#REF!)</f>
        <v>#REF!</v>
      </c>
      <c r="F559" s="1" t="e">
        <f>VALUE(#REF!)</f>
        <v>#REF!</v>
      </c>
    </row>
    <row r="560" spans="2:6" ht="12.75">
      <c r="B560" t="e">
        <f>"0"&amp;LEFT(#REF!,11)</f>
        <v>#REF!</v>
      </c>
      <c r="C560" s="2" t="e">
        <f>VALUE(#REF!)</f>
        <v>#REF!</v>
      </c>
      <c r="D560" s="2" t="e">
        <f>VALUE(#REF!)</f>
        <v>#REF!</v>
      </c>
      <c r="E560" s="2" t="e">
        <f>VALUE(#REF!)</f>
        <v>#REF!</v>
      </c>
      <c r="F560" s="1" t="e">
        <f>VALUE(#REF!)</f>
        <v>#REF!</v>
      </c>
    </row>
    <row r="561" spans="2:6" ht="12.75">
      <c r="B561" t="e">
        <f>"0"&amp;LEFT(#REF!,11)</f>
        <v>#REF!</v>
      </c>
      <c r="C561" s="2" t="e">
        <f>VALUE(#REF!)</f>
        <v>#REF!</v>
      </c>
      <c r="D561" s="2" t="e">
        <f>VALUE(#REF!)</f>
        <v>#REF!</v>
      </c>
      <c r="E561" s="2" t="e">
        <f>VALUE(#REF!)</f>
        <v>#REF!</v>
      </c>
      <c r="F561" s="1" t="e">
        <f>VALUE(#REF!)</f>
        <v>#REF!</v>
      </c>
    </row>
    <row r="562" spans="2:6" ht="12.75">
      <c r="B562" t="e">
        <f>"0"&amp;LEFT(#REF!,11)</f>
        <v>#REF!</v>
      </c>
      <c r="C562" s="2" t="e">
        <f>VALUE(#REF!)</f>
        <v>#REF!</v>
      </c>
      <c r="D562" s="2" t="e">
        <f>VALUE(#REF!)</f>
        <v>#REF!</v>
      </c>
      <c r="E562" s="2" t="e">
        <f>VALUE(#REF!)</f>
        <v>#REF!</v>
      </c>
      <c r="F562" s="1" t="e">
        <f>VALUE(#REF!)</f>
        <v>#REF!</v>
      </c>
    </row>
    <row r="563" spans="2:6" ht="12.75">
      <c r="B563" t="e">
        <f>"0"&amp;LEFT(#REF!,11)</f>
        <v>#REF!</v>
      </c>
      <c r="C563" s="2" t="e">
        <f>VALUE(#REF!)</f>
        <v>#REF!</v>
      </c>
      <c r="D563" s="2" t="e">
        <f>VALUE(#REF!)</f>
        <v>#REF!</v>
      </c>
      <c r="E563" s="2" t="e">
        <f>VALUE(#REF!)</f>
        <v>#REF!</v>
      </c>
      <c r="F563" s="1" t="e">
        <f>VALUE(#REF!)</f>
        <v>#REF!</v>
      </c>
    </row>
    <row r="564" spans="2:6" ht="12.75">
      <c r="B564" t="e">
        <f>"0"&amp;LEFT(#REF!,11)</f>
        <v>#REF!</v>
      </c>
      <c r="C564" s="2" t="e">
        <f>VALUE(#REF!)</f>
        <v>#REF!</v>
      </c>
      <c r="D564" s="2" t="e">
        <f>VALUE(#REF!)</f>
        <v>#REF!</v>
      </c>
      <c r="E564" s="2" t="e">
        <f>VALUE(#REF!)</f>
        <v>#REF!</v>
      </c>
      <c r="F564" s="1" t="e">
        <f>VALUE(#REF!)</f>
        <v>#REF!</v>
      </c>
    </row>
    <row r="565" spans="2:6" ht="12.75">
      <c r="B565" t="e">
        <f>"0"&amp;LEFT(#REF!,11)</f>
        <v>#REF!</v>
      </c>
      <c r="C565" s="2" t="e">
        <f>VALUE(#REF!)</f>
        <v>#REF!</v>
      </c>
      <c r="D565" s="2" t="e">
        <f>VALUE(#REF!)</f>
        <v>#REF!</v>
      </c>
      <c r="E565" s="2" t="e">
        <f>VALUE(#REF!)</f>
        <v>#REF!</v>
      </c>
      <c r="F565" s="1" t="e">
        <f>VALUE(#REF!)</f>
        <v>#REF!</v>
      </c>
    </row>
    <row r="566" spans="2:6" ht="12.75">
      <c r="B566" t="e">
        <f>"0"&amp;LEFT(#REF!,11)</f>
        <v>#REF!</v>
      </c>
      <c r="C566" s="2" t="e">
        <f>VALUE(#REF!)</f>
        <v>#REF!</v>
      </c>
      <c r="D566" s="2" t="e">
        <f>VALUE(#REF!)</f>
        <v>#REF!</v>
      </c>
      <c r="E566" s="2" t="e">
        <f>VALUE(#REF!)</f>
        <v>#REF!</v>
      </c>
      <c r="F566" s="1" t="e">
        <f>VALUE(#REF!)</f>
        <v>#REF!</v>
      </c>
    </row>
    <row r="567" spans="2:6" ht="12.75">
      <c r="B567" t="e">
        <f>"0"&amp;LEFT(#REF!,11)</f>
        <v>#REF!</v>
      </c>
      <c r="C567" s="2" t="e">
        <f>VALUE(#REF!)</f>
        <v>#REF!</v>
      </c>
      <c r="D567" s="2" t="e">
        <f>VALUE(#REF!)</f>
        <v>#REF!</v>
      </c>
      <c r="E567" s="2" t="e">
        <f>VALUE(#REF!)</f>
        <v>#REF!</v>
      </c>
      <c r="F567" s="1" t="e">
        <f>VALUE(#REF!)</f>
        <v>#REF!</v>
      </c>
    </row>
    <row r="568" spans="2:6" ht="12.75">
      <c r="B568" t="e">
        <f>"0"&amp;LEFT(#REF!,11)</f>
        <v>#REF!</v>
      </c>
      <c r="C568" s="2" t="e">
        <f>VALUE(#REF!)</f>
        <v>#REF!</v>
      </c>
      <c r="D568" s="2" t="e">
        <f>VALUE(#REF!)</f>
        <v>#REF!</v>
      </c>
      <c r="E568" s="2" t="e">
        <f>VALUE(#REF!)</f>
        <v>#REF!</v>
      </c>
      <c r="F568" s="1" t="e">
        <f>VALUE(#REF!)</f>
        <v>#REF!</v>
      </c>
    </row>
    <row r="569" spans="2:6" ht="12.75">
      <c r="B569" t="e">
        <f>"0"&amp;LEFT(#REF!,11)</f>
        <v>#REF!</v>
      </c>
      <c r="C569" s="2" t="e">
        <f>VALUE(#REF!)</f>
        <v>#REF!</v>
      </c>
      <c r="D569" s="2" t="e">
        <f>VALUE(#REF!)</f>
        <v>#REF!</v>
      </c>
      <c r="E569" s="2" t="e">
        <f>VALUE(#REF!)</f>
        <v>#REF!</v>
      </c>
      <c r="F569" s="1" t="e">
        <f>VALUE(#REF!)</f>
        <v>#REF!</v>
      </c>
    </row>
    <row r="570" spans="2:6" ht="12.75">
      <c r="B570" t="e">
        <f>"0"&amp;LEFT(#REF!,11)</f>
        <v>#REF!</v>
      </c>
      <c r="C570" s="2" t="e">
        <f>VALUE(#REF!)</f>
        <v>#REF!</v>
      </c>
      <c r="D570" s="2" t="e">
        <f>VALUE(#REF!)</f>
        <v>#REF!</v>
      </c>
      <c r="E570" s="2" t="e">
        <f>VALUE(#REF!)</f>
        <v>#REF!</v>
      </c>
      <c r="F570" s="1" t="e">
        <f>VALUE(#REF!)</f>
        <v>#REF!</v>
      </c>
    </row>
    <row r="571" spans="2:6" ht="12.75">
      <c r="B571" t="e">
        <f>"0"&amp;LEFT(#REF!,11)</f>
        <v>#REF!</v>
      </c>
      <c r="C571" s="2" t="e">
        <f>VALUE(#REF!)</f>
        <v>#REF!</v>
      </c>
      <c r="D571" s="2" t="e">
        <f>VALUE(#REF!)</f>
        <v>#REF!</v>
      </c>
      <c r="E571" s="2" t="e">
        <f>VALUE(#REF!)</f>
        <v>#REF!</v>
      </c>
      <c r="F571" s="1" t="e">
        <f>VALUE(#REF!)</f>
        <v>#REF!</v>
      </c>
    </row>
    <row r="572" spans="2:6" ht="12.75">
      <c r="B572" t="e">
        <f>"0"&amp;LEFT(#REF!,11)</f>
        <v>#REF!</v>
      </c>
      <c r="C572" s="2" t="e">
        <f>VALUE(#REF!)</f>
        <v>#REF!</v>
      </c>
      <c r="D572" s="2" t="e">
        <f>VALUE(#REF!)</f>
        <v>#REF!</v>
      </c>
      <c r="E572" s="2" t="e">
        <f>VALUE(#REF!)</f>
        <v>#REF!</v>
      </c>
      <c r="F572" s="1" t="e">
        <f>VALUE(#REF!)</f>
        <v>#REF!</v>
      </c>
    </row>
    <row r="573" spans="2:6" ht="12.75">
      <c r="B573" t="e">
        <f>"0"&amp;LEFT(#REF!,11)</f>
        <v>#REF!</v>
      </c>
      <c r="C573" s="2" t="e">
        <f>VALUE(#REF!)</f>
        <v>#REF!</v>
      </c>
      <c r="D573" s="2" t="e">
        <f>VALUE(#REF!)</f>
        <v>#REF!</v>
      </c>
      <c r="E573" s="2" t="e">
        <f>VALUE(#REF!)</f>
        <v>#REF!</v>
      </c>
      <c r="F573" s="1" t="e">
        <f>VALUE(#REF!)</f>
        <v>#REF!</v>
      </c>
    </row>
    <row r="574" spans="2:6" ht="12.75">
      <c r="B574" t="e">
        <f>"0"&amp;LEFT(#REF!,11)</f>
        <v>#REF!</v>
      </c>
      <c r="C574" s="2" t="e">
        <f>VALUE(#REF!)</f>
        <v>#REF!</v>
      </c>
      <c r="D574" s="2" t="e">
        <f>VALUE(#REF!)</f>
        <v>#REF!</v>
      </c>
      <c r="E574" s="2" t="e">
        <f>VALUE(#REF!)</f>
        <v>#REF!</v>
      </c>
      <c r="F574" s="1" t="e">
        <f>VALUE(#REF!)</f>
        <v>#REF!</v>
      </c>
    </row>
    <row r="575" spans="2:6" ht="12.75">
      <c r="B575" t="e">
        <f>"0"&amp;LEFT(#REF!,11)</f>
        <v>#REF!</v>
      </c>
      <c r="C575" s="2" t="e">
        <f>VALUE(#REF!)</f>
        <v>#REF!</v>
      </c>
      <c r="D575" s="2" t="e">
        <f>VALUE(#REF!)</f>
        <v>#REF!</v>
      </c>
      <c r="E575" s="2" t="e">
        <f>VALUE(#REF!)</f>
        <v>#REF!</v>
      </c>
      <c r="F575" s="1" t="e">
        <f>VALUE(#REF!)</f>
        <v>#REF!</v>
      </c>
    </row>
    <row r="576" spans="2:6" ht="12.75">
      <c r="B576" t="e">
        <f>"0"&amp;LEFT(#REF!,11)</f>
        <v>#REF!</v>
      </c>
      <c r="C576" s="2" t="e">
        <f>VALUE(#REF!)</f>
        <v>#REF!</v>
      </c>
      <c r="D576" s="2" t="e">
        <f>VALUE(#REF!)</f>
        <v>#REF!</v>
      </c>
      <c r="E576" s="2" t="e">
        <f>VALUE(#REF!)</f>
        <v>#REF!</v>
      </c>
      <c r="F576" s="1" t="e">
        <f>VALUE(#REF!)</f>
        <v>#REF!</v>
      </c>
    </row>
    <row r="577" spans="2:6" ht="12.75">
      <c r="B577" t="e">
        <f>"0"&amp;LEFT(#REF!,11)</f>
        <v>#REF!</v>
      </c>
      <c r="C577" s="2" t="e">
        <f>VALUE(#REF!)</f>
        <v>#REF!</v>
      </c>
      <c r="D577" s="2" t="e">
        <f>VALUE(#REF!)</f>
        <v>#REF!</v>
      </c>
      <c r="E577" s="2" t="e">
        <f>VALUE(#REF!)</f>
        <v>#REF!</v>
      </c>
      <c r="F577" s="1" t="e">
        <f>VALUE(#REF!)</f>
        <v>#REF!</v>
      </c>
    </row>
    <row r="578" spans="2:6" ht="12.75">
      <c r="B578" t="e">
        <f>"0"&amp;LEFT(#REF!,11)</f>
        <v>#REF!</v>
      </c>
      <c r="C578" s="2" t="e">
        <f>VALUE(#REF!)</f>
        <v>#REF!</v>
      </c>
      <c r="D578" s="2" t="e">
        <f>VALUE(#REF!)</f>
        <v>#REF!</v>
      </c>
      <c r="E578" s="2" t="e">
        <f>VALUE(#REF!)</f>
        <v>#REF!</v>
      </c>
      <c r="F578" s="1" t="e">
        <f>VALUE(#REF!)</f>
        <v>#REF!</v>
      </c>
    </row>
    <row r="579" spans="2:6" ht="12.75">
      <c r="B579" t="e">
        <f>"0"&amp;LEFT(#REF!,11)</f>
        <v>#REF!</v>
      </c>
      <c r="C579" s="2" t="e">
        <f>VALUE(#REF!)</f>
        <v>#REF!</v>
      </c>
      <c r="D579" s="2" t="e">
        <f>VALUE(#REF!)</f>
        <v>#REF!</v>
      </c>
      <c r="E579" s="2" t="e">
        <f>VALUE(#REF!)</f>
        <v>#REF!</v>
      </c>
      <c r="F579" s="1" t="e">
        <f>VALUE(#REF!)</f>
        <v>#REF!</v>
      </c>
    </row>
    <row r="580" spans="2:6" ht="12.75">
      <c r="B580" t="e">
        <f>"0"&amp;LEFT(#REF!,11)</f>
        <v>#REF!</v>
      </c>
      <c r="C580" s="2" t="e">
        <f>VALUE(#REF!)</f>
        <v>#REF!</v>
      </c>
      <c r="D580" s="2" t="e">
        <f>VALUE(#REF!)</f>
        <v>#REF!</v>
      </c>
      <c r="E580" s="2" t="e">
        <f>VALUE(#REF!)</f>
        <v>#REF!</v>
      </c>
      <c r="F580" s="1" t="e">
        <f>VALUE(#REF!)</f>
        <v>#REF!</v>
      </c>
    </row>
    <row r="581" spans="2:6" ht="12.75">
      <c r="B581" t="e">
        <f>"0"&amp;LEFT(#REF!,11)</f>
        <v>#REF!</v>
      </c>
      <c r="C581" s="2" t="e">
        <f>VALUE(#REF!)</f>
        <v>#REF!</v>
      </c>
      <c r="D581" s="2" t="e">
        <f>VALUE(#REF!)</f>
        <v>#REF!</v>
      </c>
      <c r="E581" s="2" t="e">
        <f>VALUE(#REF!)</f>
        <v>#REF!</v>
      </c>
      <c r="F581" s="1" t="e">
        <f>VALUE(#REF!)</f>
        <v>#REF!</v>
      </c>
    </row>
    <row r="582" spans="2:6" ht="12.75">
      <c r="B582" t="e">
        <f>"0"&amp;LEFT(#REF!,11)</f>
        <v>#REF!</v>
      </c>
      <c r="C582" s="2" t="e">
        <f>VALUE(#REF!)</f>
        <v>#REF!</v>
      </c>
      <c r="D582" s="2" t="e">
        <f>VALUE(#REF!)</f>
        <v>#REF!</v>
      </c>
      <c r="E582" s="2" t="e">
        <f>VALUE(#REF!)</f>
        <v>#REF!</v>
      </c>
      <c r="F582" s="1" t="e">
        <f>VALUE(#REF!)</f>
        <v>#REF!</v>
      </c>
    </row>
    <row r="583" spans="2:6" ht="12.75">
      <c r="B583" t="e">
        <f>"0"&amp;LEFT(#REF!,11)</f>
        <v>#REF!</v>
      </c>
      <c r="C583" s="2" t="e">
        <f>VALUE(#REF!)</f>
        <v>#REF!</v>
      </c>
      <c r="D583" s="2" t="e">
        <f>VALUE(#REF!)</f>
        <v>#REF!</v>
      </c>
      <c r="E583" s="2" t="e">
        <f>VALUE(#REF!)</f>
        <v>#REF!</v>
      </c>
      <c r="F583" s="1" t="e">
        <f>VALUE(#REF!)</f>
        <v>#REF!</v>
      </c>
    </row>
    <row r="584" spans="2:6" ht="12.75">
      <c r="B584" t="e">
        <f>"0"&amp;LEFT(#REF!,11)</f>
        <v>#REF!</v>
      </c>
      <c r="C584" s="2" t="e">
        <f>VALUE(#REF!)</f>
        <v>#REF!</v>
      </c>
      <c r="D584" s="2" t="e">
        <f>VALUE(#REF!)</f>
        <v>#REF!</v>
      </c>
      <c r="E584" s="2" t="e">
        <f>VALUE(#REF!)</f>
        <v>#REF!</v>
      </c>
      <c r="F584" s="1" t="e">
        <f>VALUE(#REF!)</f>
        <v>#REF!</v>
      </c>
    </row>
    <row r="585" spans="2:6" ht="12.75">
      <c r="B585" t="e">
        <f>"0"&amp;LEFT(#REF!,11)</f>
        <v>#REF!</v>
      </c>
      <c r="C585" s="2" t="e">
        <f>VALUE(#REF!)</f>
        <v>#REF!</v>
      </c>
      <c r="D585" s="2" t="e">
        <f>VALUE(#REF!)</f>
        <v>#REF!</v>
      </c>
      <c r="E585" s="2" t="e">
        <f>VALUE(#REF!)</f>
        <v>#REF!</v>
      </c>
      <c r="F585" s="1" t="e">
        <f>VALUE(#REF!)</f>
        <v>#REF!</v>
      </c>
    </row>
    <row r="586" spans="2:6" ht="12.75">
      <c r="B586" t="e">
        <f>"0"&amp;LEFT(#REF!,11)</f>
        <v>#REF!</v>
      </c>
      <c r="C586" s="2" t="e">
        <f>VALUE(#REF!)</f>
        <v>#REF!</v>
      </c>
      <c r="D586" s="2" t="e">
        <f>VALUE(#REF!)</f>
        <v>#REF!</v>
      </c>
      <c r="E586" s="2" t="e">
        <f>VALUE(#REF!)</f>
        <v>#REF!</v>
      </c>
      <c r="F586" s="1" t="e">
        <f>VALUE(#REF!)</f>
        <v>#REF!</v>
      </c>
    </row>
    <row r="587" spans="2:6" ht="12.75">
      <c r="B587" t="e">
        <f>"0"&amp;LEFT(#REF!,11)</f>
        <v>#REF!</v>
      </c>
      <c r="C587" s="2" t="e">
        <f>VALUE(#REF!)</f>
        <v>#REF!</v>
      </c>
      <c r="D587" s="2" t="e">
        <f>VALUE(#REF!)</f>
        <v>#REF!</v>
      </c>
      <c r="E587" s="2" t="e">
        <f>VALUE(#REF!)</f>
        <v>#REF!</v>
      </c>
      <c r="F587" s="1" t="e">
        <f>VALUE(#REF!)</f>
        <v>#REF!</v>
      </c>
    </row>
    <row r="588" spans="2:6" ht="12.75">
      <c r="B588" t="e">
        <f>"0"&amp;LEFT(#REF!,11)</f>
        <v>#REF!</v>
      </c>
      <c r="C588" s="2" t="e">
        <f>VALUE(#REF!)</f>
        <v>#REF!</v>
      </c>
      <c r="D588" s="2" t="e">
        <f>VALUE(#REF!)</f>
        <v>#REF!</v>
      </c>
      <c r="E588" s="2" t="e">
        <f>VALUE(#REF!)</f>
        <v>#REF!</v>
      </c>
      <c r="F588" s="1" t="e">
        <f>VALUE(#REF!)</f>
        <v>#REF!</v>
      </c>
    </row>
    <row r="589" spans="2:6" ht="12.75">
      <c r="B589" t="e">
        <f>"0"&amp;LEFT(#REF!,11)</f>
        <v>#REF!</v>
      </c>
      <c r="C589" s="2" t="e">
        <f>VALUE(#REF!)</f>
        <v>#REF!</v>
      </c>
      <c r="D589" s="2" t="e">
        <f>VALUE(#REF!)</f>
        <v>#REF!</v>
      </c>
      <c r="E589" s="2" t="e">
        <f>VALUE(#REF!)</f>
        <v>#REF!</v>
      </c>
      <c r="F589" s="1" t="e">
        <f>VALUE(#REF!)</f>
        <v>#REF!</v>
      </c>
    </row>
    <row r="590" spans="2:6" ht="12.75">
      <c r="B590" t="e">
        <f>"0"&amp;LEFT(#REF!,11)</f>
        <v>#REF!</v>
      </c>
      <c r="C590" s="2" t="e">
        <f>VALUE(#REF!)</f>
        <v>#REF!</v>
      </c>
      <c r="D590" s="2" t="e">
        <f>VALUE(#REF!)</f>
        <v>#REF!</v>
      </c>
      <c r="E590" s="2" t="e">
        <f>VALUE(#REF!)</f>
        <v>#REF!</v>
      </c>
      <c r="F590" s="1" t="e">
        <f>VALUE(#REF!)</f>
        <v>#REF!</v>
      </c>
    </row>
    <row r="591" spans="2:6" ht="12.75">
      <c r="B591" t="e">
        <f>"0"&amp;LEFT(#REF!,11)</f>
        <v>#REF!</v>
      </c>
      <c r="C591" s="2" t="e">
        <f>VALUE(#REF!)</f>
        <v>#REF!</v>
      </c>
      <c r="D591" s="2" t="e">
        <f>VALUE(#REF!)</f>
        <v>#REF!</v>
      </c>
      <c r="E591" s="2" t="e">
        <f>VALUE(#REF!)</f>
        <v>#REF!</v>
      </c>
      <c r="F591" s="1" t="e">
        <f>VALUE(#REF!)</f>
        <v>#REF!</v>
      </c>
    </row>
    <row r="592" spans="2:6" ht="12.75">
      <c r="B592" t="e">
        <f>"0"&amp;LEFT(#REF!,11)</f>
        <v>#REF!</v>
      </c>
      <c r="C592" s="2" t="e">
        <f>VALUE(#REF!)</f>
        <v>#REF!</v>
      </c>
      <c r="D592" s="2" t="e">
        <f>VALUE(#REF!)</f>
        <v>#REF!</v>
      </c>
      <c r="E592" s="2" t="e">
        <f>VALUE(#REF!)</f>
        <v>#REF!</v>
      </c>
      <c r="F592" s="1" t="e">
        <f>VALUE(#REF!)</f>
        <v>#REF!</v>
      </c>
    </row>
    <row r="593" spans="2:6" ht="12.75">
      <c r="B593" t="e">
        <f>"0"&amp;LEFT(#REF!,11)</f>
        <v>#REF!</v>
      </c>
      <c r="C593" s="2" t="e">
        <f>VALUE(#REF!)</f>
        <v>#REF!</v>
      </c>
      <c r="D593" s="2" t="e">
        <f>VALUE(#REF!)</f>
        <v>#REF!</v>
      </c>
      <c r="E593" s="2" t="e">
        <f>VALUE(#REF!)</f>
        <v>#REF!</v>
      </c>
      <c r="F593" s="1" t="e">
        <f>VALUE(#REF!)</f>
        <v>#REF!</v>
      </c>
    </row>
    <row r="594" spans="2:6" ht="12.75">
      <c r="B594" t="e">
        <f>"0"&amp;LEFT(#REF!,11)</f>
        <v>#REF!</v>
      </c>
      <c r="C594" s="2" t="e">
        <f>VALUE(#REF!)</f>
        <v>#REF!</v>
      </c>
      <c r="D594" s="2" t="e">
        <f>VALUE(#REF!)</f>
        <v>#REF!</v>
      </c>
      <c r="E594" s="2" t="e">
        <f>VALUE(#REF!)</f>
        <v>#REF!</v>
      </c>
      <c r="F594" s="1" t="e">
        <f>VALUE(#REF!)</f>
        <v>#REF!</v>
      </c>
    </row>
    <row r="595" spans="2:6" ht="12.75">
      <c r="B595" t="e">
        <f>"0"&amp;LEFT(#REF!,11)</f>
        <v>#REF!</v>
      </c>
      <c r="C595" s="2" t="e">
        <f>VALUE(#REF!)</f>
        <v>#REF!</v>
      </c>
      <c r="D595" s="2" t="e">
        <f>VALUE(#REF!)</f>
        <v>#REF!</v>
      </c>
      <c r="E595" s="2" t="e">
        <f>VALUE(#REF!)</f>
        <v>#REF!</v>
      </c>
      <c r="F595" s="1" t="e">
        <f>VALUE(#REF!)</f>
        <v>#REF!</v>
      </c>
    </row>
    <row r="596" spans="2:6" ht="12.75">
      <c r="B596" t="e">
        <f>"0"&amp;LEFT(#REF!,11)</f>
        <v>#REF!</v>
      </c>
      <c r="C596" s="2" t="e">
        <f>VALUE(#REF!)</f>
        <v>#REF!</v>
      </c>
      <c r="D596" s="2" t="e">
        <f>VALUE(#REF!)</f>
        <v>#REF!</v>
      </c>
      <c r="E596" s="2" t="e">
        <f>VALUE(#REF!)</f>
        <v>#REF!</v>
      </c>
      <c r="F596" s="1" t="e">
        <f>VALUE(#REF!)</f>
        <v>#REF!</v>
      </c>
    </row>
    <row r="597" spans="2:6" ht="12.75">
      <c r="B597" t="e">
        <f>"0"&amp;LEFT(#REF!,11)</f>
        <v>#REF!</v>
      </c>
      <c r="C597" s="2" t="e">
        <f>VALUE(#REF!)</f>
        <v>#REF!</v>
      </c>
      <c r="D597" s="2" t="e">
        <f>VALUE(#REF!)</f>
        <v>#REF!</v>
      </c>
      <c r="E597" s="2" t="e">
        <f>VALUE(#REF!)</f>
        <v>#REF!</v>
      </c>
      <c r="F597" s="1" t="e">
        <f>VALUE(#REF!)</f>
        <v>#REF!</v>
      </c>
    </row>
    <row r="598" spans="2:6" ht="12.75">
      <c r="B598" t="e">
        <f>"0"&amp;LEFT(#REF!,11)</f>
        <v>#REF!</v>
      </c>
      <c r="C598" s="2" t="e">
        <f>VALUE(#REF!)</f>
        <v>#REF!</v>
      </c>
      <c r="D598" s="2" t="e">
        <f>VALUE(#REF!)</f>
        <v>#REF!</v>
      </c>
      <c r="E598" s="2" t="e">
        <f>VALUE(#REF!)</f>
        <v>#REF!</v>
      </c>
      <c r="F598" s="1" t="e">
        <f>VALUE(#REF!)</f>
        <v>#REF!</v>
      </c>
    </row>
    <row r="599" spans="2:6" ht="12.75">
      <c r="B599" t="e">
        <f>"0"&amp;LEFT(#REF!,11)</f>
        <v>#REF!</v>
      </c>
      <c r="C599" s="2" t="e">
        <f>VALUE(#REF!)</f>
        <v>#REF!</v>
      </c>
      <c r="D599" s="2" t="e">
        <f>VALUE(#REF!)</f>
        <v>#REF!</v>
      </c>
      <c r="E599" s="2" t="e">
        <f>VALUE(#REF!)</f>
        <v>#REF!</v>
      </c>
      <c r="F599" s="1" t="e">
        <f>VALUE(#REF!)</f>
        <v>#REF!</v>
      </c>
    </row>
    <row r="600" spans="2:6" ht="12.75">
      <c r="B600" t="e">
        <f>"0"&amp;LEFT(#REF!,11)</f>
        <v>#REF!</v>
      </c>
      <c r="C600" s="2" t="e">
        <f>VALUE(#REF!)</f>
        <v>#REF!</v>
      </c>
      <c r="D600" s="2" t="e">
        <f>VALUE(#REF!)</f>
        <v>#REF!</v>
      </c>
      <c r="E600" s="2" t="e">
        <f>VALUE(#REF!)</f>
        <v>#REF!</v>
      </c>
      <c r="F600" s="1" t="e">
        <f>VALUE(#REF!)</f>
        <v>#REF!</v>
      </c>
    </row>
    <row r="601" spans="2:6" ht="12.75">
      <c r="B601" t="e">
        <f>"0"&amp;LEFT(#REF!,11)</f>
        <v>#REF!</v>
      </c>
      <c r="C601" s="2" t="e">
        <f>VALUE(#REF!)</f>
        <v>#REF!</v>
      </c>
      <c r="D601" s="2" t="e">
        <f>VALUE(#REF!)</f>
        <v>#REF!</v>
      </c>
      <c r="E601" s="2" t="e">
        <f>VALUE(#REF!)</f>
        <v>#REF!</v>
      </c>
      <c r="F601" s="1" t="e">
        <f>VALUE(#REF!)</f>
        <v>#REF!</v>
      </c>
    </row>
    <row r="602" spans="2:6" ht="12.75">
      <c r="B602" t="e">
        <f>"0"&amp;LEFT(#REF!,11)</f>
        <v>#REF!</v>
      </c>
      <c r="C602" s="2" t="e">
        <f>VALUE(#REF!)</f>
        <v>#REF!</v>
      </c>
      <c r="D602" s="2" t="e">
        <f>VALUE(#REF!)</f>
        <v>#REF!</v>
      </c>
      <c r="E602" s="2" t="e">
        <f>VALUE(#REF!)</f>
        <v>#REF!</v>
      </c>
      <c r="F602" s="1" t="e">
        <f>VALUE(#REF!)</f>
        <v>#REF!</v>
      </c>
    </row>
    <row r="603" spans="2:6" ht="12.75">
      <c r="B603" t="e">
        <f>"0"&amp;LEFT(#REF!,11)</f>
        <v>#REF!</v>
      </c>
      <c r="C603" s="2" t="e">
        <f>VALUE(#REF!)</f>
        <v>#REF!</v>
      </c>
      <c r="D603" s="2" t="e">
        <f>VALUE(#REF!)</f>
        <v>#REF!</v>
      </c>
      <c r="E603" s="2" t="e">
        <f>VALUE(#REF!)</f>
        <v>#REF!</v>
      </c>
      <c r="F603" s="1" t="e">
        <f>VALUE(#REF!)</f>
        <v>#REF!</v>
      </c>
    </row>
    <row r="604" spans="2:6" ht="12.75">
      <c r="B604" t="e">
        <f>"0"&amp;LEFT(#REF!,11)</f>
        <v>#REF!</v>
      </c>
      <c r="C604" s="2" t="e">
        <f>VALUE(#REF!)</f>
        <v>#REF!</v>
      </c>
      <c r="D604" s="2" t="e">
        <f>VALUE(#REF!)</f>
        <v>#REF!</v>
      </c>
      <c r="E604" s="2" t="e">
        <f>VALUE(#REF!)</f>
        <v>#REF!</v>
      </c>
      <c r="F604" s="1" t="e">
        <f>VALUE(#REF!)</f>
        <v>#REF!</v>
      </c>
    </row>
    <row r="605" spans="2:6" ht="12.75">
      <c r="B605" t="e">
        <f>"0"&amp;LEFT(#REF!,11)</f>
        <v>#REF!</v>
      </c>
      <c r="C605" s="2" t="e">
        <f>VALUE(#REF!)</f>
        <v>#REF!</v>
      </c>
      <c r="D605" s="2" t="e">
        <f>VALUE(#REF!)</f>
        <v>#REF!</v>
      </c>
      <c r="E605" s="2" t="e">
        <f>VALUE(#REF!)</f>
        <v>#REF!</v>
      </c>
      <c r="F605" s="1" t="e">
        <f>VALUE(#REF!)</f>
        <v>#REF!</v>
      </c>
    </row>
    <row r="606" spans="2:6" ht="12.75">
      <c r="B606" t="e">
        <f>"0"&amp;LEFT(#REF!,11)</f>
        <v>#REF!</v>
      </c>
      <c r="C606" s="2" t="e">
        <f>VALUE(#REF!)</f>
        <v>#REF!</v>
      </c>
      <c r="D606" s="2" t="e">
        <f>VALUE(#REF!)</f>
        <v>#REF!</v>
      </c>
      <c r="E606" s="2" t="e">
        <f>VALUE(#REF!)</f>
        <v>#REF!</v>
      </c>
      <c r="F606" s="1" t="e">
        <f>VALUE(#REF!)</f>
        <v>#REF!</v>
      </c>
    </row>
    <row r="607" spans="2:6" ht="12.75">
      <c r="B607" t="e">
        <f>"0"&amp;LEFT(#REF!,11)</f>
        <v>#REF!</v>
      </c>
      <c r="C607" s="2" t="e">
        <f>VALUE(#REF!)</f>
        <v>#REF!</v>
      </c>
      <c r="D607" s="2" t="e">
        <f>VALUE(#REF!)</f>
        <v>#REF!</v>
      </c>
      <c r="E607" s="2" t="e">
        <f>VALUE(#REF!)</f>
        <v>#REF!</v>
      </c>
      <c r="F607" s="1" t="e">
        <f>VALUE(#REF!)</f>
        <v>#REF!</v>
      </c>
    </row>
    <row r="608" spans="2:6" ht="12.75">
      <c r="B608" t="e">
        <f>"0"&amp;LEFT(#REF!,11)</f>
        <v>#REF!</v>
      </c>
      <c r="C608" s="2" t="e">
        <f>VALUE(#REF!)</f>
        <v>#REF!</v>
      </c>
      <c r="D608" s="2" t="e">
        <f>VALUE(#REF!)</f>
        <v>#REF!</v>
      </c>
      <c r="E608" s="2" t="e">
        <f>VALUE(#REF!)</f>
        <v>#REF!</v>
      </c>
      <c r="F608" s="1" t="e">
        <f>VALUE(#REF!)</f>
        <v>#REF!</v>
      </c>
    </row>
    <row r="609" spans="2:6" ht="12.75">
      <c r="B609" t="e">
        <f>"0"&amp;LEFT(#REF!,11)</f>
        <v>#REF!</v>
      </c>
      <c r="C609" s="2" t="e">
        <f>VALUE(#REF!)</f>
        <v>#REF!</v>
      </c>
      <c r="D609" s="2" t="e">
        <f>VALUE(#REF!)</f>
        <v>#REF!</v>
      </c>
      <c r="E609" s="2" t="e">
        <f>VALUE(#REF!)</f>
        <v>#REF!</v>
      </c>
      <c r="F609" s="1" t="e">
        <f>VALUE(#REF!)</f>
        <v>#REF!</v>
      </c>
    </row>
    <row r="610" spans="2:6" ht="12.75">
      <c r="B610" t="e">
        <f>"0"&amp;LEFT(#REF!,11)</f>
        <v>#REF!</v>
      </c>
      <c r="C610" s="2" t="e">
        <f>VALUE(#REF!)</f>
        <v>#REF!</v>
      </c>
      <c r="D610" s="2" t="e">
        <f>VALUE(#REF!)</f>
        <v>#REF!</v>
      </c>
      <c r="E610" s="2" t="e">
        <f>VALUE(#REF!)</f>
        <v>#REF!</v>
      </c>
      <c r="F610" s="1" t="e">
        <f>VALUE(#REF!)</f>
        <v>#REF!</v>
      </c>
    </row>
    <row r="611" spans="2:6" ht="12.75">
      <c r="B611" t="e">
        <f>"0"&amp;LEFT(#REF!,11)</f>
        <v>#REF!</v>
      </c>
      <c r="C611" s="2" t="e">
        <f>VALUE(#REF!)</f>
        <v>#REF!</v>
      </c>
      <c r="D611" s="2" t="e">
        <f>VALUE(#REF!)</f>
        <v>#REF!</v>
      </c>
      <c r="E611" s="2" t="e">
        <f>VALUE(#REF!)</f>
        <v>#REF!</v>
      </c>
      <c r="F611" s="1" t="e">
        <f>VALUE(#REF!)</f>
        <v>#REF!</v>
      </c>
    </row>
    <row r="612" spans="2:6" ht="12.75">
      <c r="B612" t="e">
        <f>"0"&amp;LEFT(#REF!,11)</f>
        <v>#REF!</v>
      </c>
      <c r="C612" s="2" t="e">
        <f>VALUE(#REF!)</f>
        <v>#REF!</v>
      </c>
      <c r="D612" s="2" t="e">
        <f>VALUE(#REF!)</f>
        <v>#REF!</v>
      </c>
      <c r="E612" s="2" t="e">
        <f>VALUE(#REF!)</f>
        <v>#REF!</v>
      </c>
      <c r="F612" s="1" t="e">
        <f>VALUE(#REF!)</f>
        <v>#REF!</v>
      </c>
    </row>
    <row r="613" spans="2:6" ht="12.75">
      <c r="B613" t="e">
        <f>"0"&amp;LEFT(#REF!,11)</f>
        <v>#REF!</v>
      </c>
      <c r="C613" s="2" t="e">
        <f>VALUE(#REF!)</f>
        <v>#REF!</v>
      </c>
      <c r="D613" s="2" t="e">
        <f>VALUE(#REF!)</f>
        <v>#REF!</v>
      </c>
      <c r="E613" s="2" t="e">
        <f>VALUE(#REF!)</f>
        <v>#REF!</v>
      </c>
      <c r="F613" s="1" t="e">
        <f>VALUE(#REF!)</f>
        <v>#REF!</v>
      </c>
    </row>
    <row r="614" spans="2:6" ht="12.75">
      <c r="B614" t="e">
        <f>"0"&amp;LEFT(#REF!,11)</f>
        <v>#REF!</v>
      </c>
      <c r="C614" s="2" t="e">
        <f>VALUE(#REF!)</f>
        <v>#REF!</v>
      </c>
      <c r="D614" s="2" t="e">
        <f>VALUE(#REF!)</f>
        <v>#REF!</v>
      </c>
      <c r="E614" s="2" t="e">
        <f>VALUE(#REF!)</f>
        <v>#REF!</v>
      </c>
      <c r="F614" s="1" t="e">
        <f>VALUE(#REF!)</f>
        <v>#REF!</v>
      </c>
    </row>
    <row r="615" spans="2:6" ht="12.75">
      <c r="B615" t="e">
        <f>"0"&amp;LEFT(#REF!,11)</f>
        <v>#REF!</v>
      </c>
      <c r="C615" s="2" t="e">
        <f>VALUE(#REF!)</f>
        <v>#REF!</v>
      </c>
      <c r="D615" s="2" t="e">
        <f>VALUE(#REF!)</f>
        <v>#REF!</v>
      </c>
      <c r="E615" s="2" t="e">
        <f>VALUE(#REF!)</f>
        <v>#REF!</v>
      </c>
      <c r="F615" s="1" t="e">
        <f>VALUE(#REF!)</f>
        <v>#REF!</v>
      </c>
    </row>
    <row r="616" spans="2:6" ht="12.75">
      <c r="B616" t="e">
        <f>"0"&amp;LEFT(#REF!,11)</f>
        <v>#REF!</v>
      </c>
      <c r="C616" s="2" t="e">
        <f>VALUE(#REF!)</f>
        <v>#REF!</v>
      </c>
      <c r="D616" s="2" t="e">
        <f>VALUE(#REF!)</f>
        <v>#REF!</v>
      </c>
      <c r="E616" s="2" t="e">
        <f>VALUE(#REF!)</f>
        <v>#REF!</v>
      </c>
      <c r="F616" s="1" t="e">
        <f>VALUE(#REF!)</f>
        <v>#REF!</v>
      </c>
    </row>
    <row r="617" spans="2:6" ht="12.75">
      <c r="B617" t="e">
        <f>"0"&amp;LEFT(#REF!,11)</f>
        <v>#REF!</v>
      </c>
      <c r="C617" s="2" t="e">
        <f>VALUE(#REF!)</f>
        <v>#REF!</v>
      </c>
      <c r="D617" s="2" t="e">
        <f>VALUE(#REF!)</f>
        <v>#REF!</v>
      </c>
      <c r="E617" s="2" t="e">
        <f>VALUE(#REF!)</f>
        <v>#REF!</v>
      </c>
      <c r="F617" s="1" t="e">
        <f>VALUE(#REF!)</f>
        <v>#REF!</v>
      </c>
    </row>
    <row r="618" spans="2:6" ht="12.75">
      <c r="B618" t="e">
        <f>"0"&amp;LEFT(#REF!,11)</f>
        <v>#REF!</v>
      </c>
      <c r="C618" s="2" t="e">
        <f>VALUE(#REF!)</f>
        <v>#REF!</v>
      </c>
      <c r="D618" s="2" t="e">
        <f>VALUE(#REF!)</f>
        <v>#REF!</v>
      </c>
      <c r="E618" s="2" t="e">
        <f>VALUE(#REF!)</f>
        <v>#REF!</v>
      </c>
      <c r="F618" s="1" t="e">
        <f>VALUE(#REF!)</f>
        <v>#REF!</v>
      </c>
    </row>
    <row r="619" spans="2:6" ht="12.75">
      <c r="B619" t="e">
        <f>"0"&amp;LEFT(#REF!,11)</f>
        <v>#REF!</v>
      </c>
      <c r="C619" s="2" t="e">
        <f>VALUE(#REF!)</f>
        <v>#REF!</v>
      </c>
      <c r="D619" s="2" t="e">
        <f>VALUE(#REF!)</f>
        <v>#REF!</v>
      </c>
      <c r="E619" s="2" t="e">
        <f>VALUE(#REF!)</f>
        <v>#REF!</v>
      </c>
      <c r="F619" s="1" t="e">
        <f>VALUE(#REF!)</f>
        <v>#REF!</v>
      </c>
    </row>
    <row r="620" spans="2:6" ht="12.75">
      <c r="B620" t="e">
        <f>"0"&amp;LEFT(#REF!,11)</f>
        <v>#REF!</v>
      </c>
      <c r="C620" s="2" t="e">
        <f>VALUE(#REF!)</f>
        <v>#REF!</v>
      </c>
      <c r="D620" s="2" t="e">
        <f>VALUE(#REF!)</f>
        <v>#REF!</v>
      </c>
      <c r="E620" s="2" t="e">
        <f>VALUE(#REF!)</f>
        <v>#REF!</v>
      </c>
      <c r="F620" s="1" t="e">
        <f>VALUE(#REF!)</f>
        <v>#REF!</v>
      </c>
    </row>
    <row r="621" spans="2:6" ht="12.75">
      <c r="B621" t="e">
        <f>"0"&amp;LEFT(#REF!,11)</f>
        <v>#REF!</v>
      </c>
      <c r="C621" s="2" t="e">
        <f>VALUE(#REF!)</f>
        <v>#REF!</v>
      </c>
      <c r="D621" s="2" t="e">
        <f>VALUE(#REF!)</f>
        <v>#REF!</v>
      </c>
      <c r="E621" s="2" t="e">
        <f>VALUE(#REF!)</f>
        <v>#REF!</v>
      </c>
      <c r="F621" s="1" t="e">
        <f>VALUE(#REF!)</f>
        <v>#REF!</v>
      </c>
    </row>
    <row r="622" spans="2:6" ht="12.75">
      <c r="B622" t="e">
        <f>"0"&amp;LEFT(#REF!,11)</f>
        <v>#REF!</v>
      </c>
      <c r="C622" s="2" t="e">
        <f>VALUE(#REF!)</f>
        <v>#REF!</v>
      </c>
      <c r="D622" s="2" t="e">
        <f>VALUE(#REF!)</f>
        <v>#REF!</v>
      </c>
      <c r="E622" s="2" t="e">
        <f>VALUE(#REF!)</f>
        <v>#REF!</v>
      </c>
      <c r="F622" s="1" t="e">
        <f>VALUE(#REF!)</f>
        <v>#REF!</v>
      </c>
    </row>
    <row r="623" spans="2:6" ht="12.75">
      <c r="B623" t="e">
        <f>"0"&amp;LEFT(#REF!,11)</f>
        <v>#REF!</v>
      </c>
      <c r="C623" s="2" t="e">
        <f>VALUE(#REF!)</f>
        <v>#REF!</v>
      </c>
      <c r="D623" s="2" t="e">
        <f>VALUE(#REF!)</f>
        <v>#REF!</v>
      </c>
      <c r="E623" s="2" t="e">
        <f>VALUE(#REF!)</f>
        <v>#REF!</v>
      </c>
      <c r="F623" s="1" t="e">
        <f>VALUE(#REF!)</f>
        <v>#REF!</v>
      </c>
    </row>
    <row r="624" spans="2:6" ht="12.75">
      <c r="B624" t="e">
        <f>"0"&amp;LEFT(#REF!,11)</f>
        <v>#REF!</v>
      </c>
      <c r="C624" s="2" t="e">
        <f>VALUE(#REF!)</f>
        <v>#REF!</v>
      </c>
      <c r="D624" s="2" t="e">
        <f>VALUE(#REF!)</f>
        <v>#REF!</v>
      </c>
      <c r="E624" s="2" t="e">
        <f>VALUE(#REF!)</f>
        <v>#REF!</v>
      </c>
      <c r="F624" s="1" t="e">
        <f>VALUE(#REF!)</f>
        <v>#REF!</v>
      </c>
    </row>
    <row r="625" spans="2:6" ht="12.75">
      <c r="B625" t="e">
        <f>"0"&amp;LEFT(#REF!,11)</f>
        <v>#REF!</v>
      </c>
      <c r="C625" s="2" t="e">
        <f>VALUE(#REF!)</f>
        <v>#REF!</v>
      </c>
      <c r="D625" s="2" t="e">
        <f>VALUE(#REF!)</f>
        <v>#REF!</v>
      </c>
      <c r="E625" s="2" t="e">
        <f>VALUE(#REF!)</f>
        <v>#REF!</v>
      </c>
      <c r="F625" s="1" t="e">
        <f>VALUE(#REF!)</f>
        <v>#REF!</v>
      </c>
    </row>
    <row r="626" spans="2:6" ht="12.75">
      <c r="B626" t="e">
        <f>"0"&amp;LEFT(#REF!,11)</f>
        <v>#REF!</v>
      </c>
      <c r="C626" s="2" t="e">
        <f>VALUE(#REF!)</f>
        <v>#REF!</v>
      </c>
      <c r="D626" s="2" t="e">
        <f>VALUE(#REF!)</f>
        <v>#REF!</v>
      </c>
      <c r="E626" s="2" t="e">
        <f>VALUE(#REF!)</f>
        <v>#REF!</v>
      </c>
      <c r="F626" s="1" t="e">
        <f>VALUE(#REF!)</f>
        <v>#REF!</v>
      </c>
    </row>
    <row r="627" spans="2:6" ht="12.75">
      <c r="B627" t="e">
        <f>"0"&amp;LEFT(#REF!,11)</f>
        <v>#REF!</v>
      </c>
      <c r="C627" s="2" t="e">
        <f>VALUE(#REF!)</f>
        <v>#REF!</v>
      </c>
      <c r="D627" s="2" t="e">
        <f>VALUE(#REF!)</f>
        <v>#REF!</v>
      </c>
      <c r="E627" s="2" t="e">
        <f>VALUE(#REF!)</f>
        <v>#REF!</v>
      </c>
      <c r="F627" s="1" t="e">
        <f>VALUE(#REF!)</f>
        <v>#REF!</v>
      </c>
    </row>
    <row r="628" spans="2:6" ht="12.75">
      <c r="B628" t="e">
        <f>"0"&amp;LEFT(#REF!,11)</f>
        <v>#REF!</v>
      </c>
      <c r="C628" s="2" t="e">
        <f>VALUE(#REF!)</f>
        <v>#REF!</v>
      </c>
      <c r="D628" s="2" t="e">
        <f>VALUE(#REF!)</f>
        <v>#REF!</v>
      </c>
      <c r="E628" s="2" t="e">
        <f>VALUE(#REF!)</f>
        <v>#REF!</v>
      </c>
      <c r="F628" s="1" t="e">
        <f>VALUE(#REF!)</f>
        <v>#REF!</v>
      </c>
    </row>
    <row r="629" spans="2:6" ht="12.75">
      <c r="B629" t="e">
        <f>"0"&amp;LEFT(#REF!,11)</f>
        <v>#REF!</v>
      </c>
      <c r="C629" s="2" t="e">
        <f>VALUE(#REF!)</f>
        <v>#REF!</v>
      </c>
      <c r="D629" s="2" t="e">
        <f>VALUE(#REF!)</f>
        <v>#REF!</v>
      </c>
      <c r="E629" s="2" t="e">
        <f>VALUE(#REF!)</f>
        <v>#REF!</v>
      </c>
      <c r="F629" s="1" t="e">
        <f>VALUE(#REF!)</f>
        <v>#REF!</v>
      </c>
    </row>
    <row r="630" spans="2:6" ht="12.75">
      <c r="B630" t="e">
        <f>"0"&amp;LEFT(#REF!,11)</f>
        <v>#REF!</v>
      </c>
      <c r="C630" s="2" t="e">
        <f>VALUE(#REF!)</f>
        <v>#REF!</v>
      </c>
      <c r="D630" s="2" t="e">
        <f>VALUE(#REF!)</f>
        <v>#REF!</v>
      </c>
      <c r="E630" s="2" t="e">
        <f>VALUE(#REF!)</f>
        <v>#REF!</v>
      </c>
      <c r="F630" s="1" t="e">
        <f>VALUE(#REF!)</f>
        <v>#REF!</v>
      </c>
    </row>
    <row r="631" spans="2:6" ht="12.75">
      <c r="B631" t="e">
        <f>"0"&amp;LEFT(#REF!,11)</f>
        <v>#REF!</v>
      </c>
      <c r="C631" s="2" t="e">
        <f>VALUE(#REF!)</f>
        <v>#REF!</v>
      </c>
      <c r="D631" s="2" t="e">
        <f>VALUE(#REF!)</f>
        <v>#REF!</v>
      </c>
      <c r="E631" s="2" t="e">
        <f>VALUE(#REF!)</f>
        <v>#REF!</v>
      </c>
      <c r="F631" s="1" t="e">
        <f>VALUE(#REF!)</f>
        <v>#REF!</v>
      </c>
    </row>
    <row r="632" spans="2:6" ht="12.75">
      <c r="B632" t="e">
        <f>"0"&amp;LEFT(#REF!,11)</f>
        <v>#REF!</v>
      </c>
      <c r="C632" s="2" t="e">
        <f>VALUE(#REF!)</f>
        <v>#REF!</v>
      </c>
      <c r="D632" s="2" t="e">
        <f>VALUE(#REF!)</f>
        <v>#REF!</v>
      </c>
      <c r="E632" s="2" t="e">
        <f>VALUE(#REF!)</f>
        <v>#REF!</v>
      </c>
      <c r="F632" s="1" t="e">
        <f>VALUE(#REF!)</f>
        <v>#REF!</v>
      </c>
    </row>
    <row r="633" spans="2:6" ht="12.75">
      <c r="B633" t="e">
        <f>"0"&amp;LEFT(#REF!,11)</f>
        <v>#REF!</v>
      </c>
      <c r="C633" s="2" t="e">
        <f>VALUE(#REF!)</f>
        <v>#REF!</v>
      </c>
      <c r="D633" s="2" t="e">
        <f>VALUE(#REF!)</f>
        <v>#REF!</v>
      </c>
      <c r="E633" s="2" t="e">
        <f>VALUE(#REF!)</f>
        <v>#REF!</v>
      </c>
      <c r="F633" s="1" t="e">
        <f>VALUE(#REF!)</f>
        <v>#REF!</v>
      </c>
    </row>
    <row r="634" spans="2:6" ht="12.75">
      <c r="B634" t="e">
        <f>"0"&amp;LEFT(#REF!,11)</f>
        <v>#REF!</v>
      </c>
      <c r="C634" s="2" t="e">
        <f>VALUE(#REF!)</f>
        <v>#REF!</v>
      </c>
      <c r="D634" s="2" t="e">
        <f>VALUE(#REF!)</f>
        <v>#REF!</v>
      </c>
      <c r="E634" s="2" t="e">
        <f>VALUE(#REF!)</f>
        <v>#REF!</v>
      </c>
      <c r="F634" s="1" t="e">
        <f>VALUE(#REF!)</f>
        <v>#REF!</v>
      </c>
    </row>
    <row r="635" spans="2:6" ht="12.75">
      <c r="B635" t="e">
        <f>"0"&amp;LEFT(#REF!,11)</f>
        <v>#REF!</v>
      </c>
      <c r="C635" s="2" t="e">
        <f>VALUE(#REF!)</f>
        <v>#REF!</v>
      </c>
      <c r="D635" s="2" t="e">
        <f>VALUE(#REF!)</f>
        <v>#REF!</v>
      </c>
      <c r="E635" s="2" t="e">
        <f>VALUE(#REF!)</f>
        <v>#REF!</v>
      </c>
      <c r="F635" s="1" t="e">
        <f>VALUE(#REF!)</f>
        <v>#REF!</v>
      </c>
    </row>
    <row r="636" spans="2:6" ht="12.75">
      <c r="B636" t="e">
        <f>"0"&amp;LEFT(#REF!,11)</f>
        <v>#REF!</v>
      </c>
      <c r="C636" s="2" t="e">
        <f>VALUE(#REF!)</f>
        <v>#REF!</v>
      </c>
      <c r="D636" s="2" t="e">
        <f>VALUE(#REF!)</f>
        <v>#REF!</v>
      </c>
      <c r="E636" s="2" t="e">
        <f>VALUE(#REF!)</f>
        <v>#REF!</v>
      </c>
      <c r="F636" s="1" t="e">
        <f>VALUE(#REF!)</f>
        <v>#REF!</v>
      </c>
    </row>
    <row r="637" spans="2:6" ht="12.75">
      <c r="B637" t="e">
        <f>"0"&amp;LEFT(#REF!,11)</f>
        <v>#REF!</v>
      </c>
      <c r="C637" s="2" t="e">
        <f>VALUE(#REF!)</f>
        <v>#REF!</v>
      </c>
      <c r="D637" s="2" t="e">
        <f>VALUE(#REF!)</f>
        <v>#REF!</v>
      </c>
      <c r="E637" s="2" t="e">
        <f>VALUE(#REF!)</f>
        <v>#REF!</v>
      </c>
      <c r="F637" s="1" t="e">
        <f>VALUE(#REF!)</f>
        <v>#REF!</v>
      </c>
    </row>
    <row r="638" spans="2:6" ht="12.75">
      <c r="B638" t="e">
        <f>"0"&amp;LEFT(#REF!,11)</f>
        <v>#REF!</v>
      </c>
      <c r="C638" s="2" t="e">
        <f>VALUE(#REF!)</f>
        <v>#REF!</v>
      </c>
      <c r="D638" s="2" t="e">
        <f>VALUE(#REF!)</f>
        <v>#REF!</v>
      </c>
      <c r="E638" s="2" t="e">
        <f>VALUE(#REF!)</f>
        <v>#REF!</v>
      </c>
      <c r="F638" s="1" t="e">
        <f>VALUE(#REF!)</f>
        <v>#REF!</v>
      </c>
    </row>
    <row r="639" spans="2:6" ht="12.75">
      <c r="B639" t="e">
        <f>"0"&amp;LEFT(#REF!,11)</f>
        <v>#REF!</v>
      </c>
      <c r="C639" s="2" t="e">
        <f>VALUE(#REF!)</f>
        <v>#REF!</v>
      </c>
      <c r="D639" s="2" t="e">
        <f>VALUE(#REF!)</f>
        <v>#REF!</v>
      </c>
      <c r="E639" s="2" t="e">
        <f>VALUE(#REF!)</f>
        <v>#REF!</v>
      </c>
      <c r="F639" s="1" t="e">
        <f>VALUE(#REF!)</f>
        <v>#REF!</v>
      </c>
    </row>
    <row r="640" spans="2:6" ht="12.75">
      <c r="B640" t="e">
        <f>"0"&amp;LEFT(#REF!,11)</f>
        <v>#REF!</v>
      </c>
      <c r="C640" s="2" t="e">
        <f>VALUE(#REF!)</f>
        <v>#REF!</v>
      </c>
      <c r="D640" s="2" t="e">
        <f>VALUE(#REF!)</f>
        <v>#REF!</v>
      </c>
      <c r="E640" s="2" t="e">
        <f>VALUE(#REF!)</f>
        <v>#REF!</v>
      </c>
      <c r="F640" s="1" t="e">
        <f>VALUE(#REF!)</f>
        <v>#REF!</v>
      </c>
    </row>
    <row r="641" spans="2:6" ht="12.75">
      <c r="B641" t="e">
        <f>"0"&amp;LEFT(#REF!,11)</f>
        <v>#REF!</v>
      </c>
      <c r="C641" s="2" t="e">
        <f>VALUE(#REF!)</f>
        <v>#REF!</v>
      </c>
      <c r="D641" s="2" t="e">
        <f>VALUE(#REF!)</f>
        <v>#REF!</v>
      </c>
      <c r="E641" s="2" t="e">
        <f>VALUE(#REF!)</f>
        <v>#REF!</v>
      </c>
      <c r="F641" s="1" t="e">
        <f>VALUE(#REF!)</f>
        <v>#REF!</v>
      </c>
    </row>
    <row r="642" spans="2:6" ht="12.75">
      <c r="B642" t="e">
        <f>"0"&amp;LEFT(#REF!,11)</f>
        <v>#REF!</v>
      </c>
      <c r="C642" s="2" t="e">
        <f>VALUE(#REF!)</f>
        <v>#REF!</v>
      </c>
      <c r="D642" s="2" t="e">
        <f>VALUE(#REF!)</f>
        <v>#REF!</v>
      </c>
      <c r="E642" s="2" t="e">
        <f>VALUE(#REF!)</f>
        <v>#REF!</v>
      </c>
      <c r="F642" s="1" t="e">
        <f>VALUE(#REF!)</f>
        <v>#REF!</v>
      </c>
    </row>
    <row r="643" spans="2:6" ht="12.75">
      <c r="B643" t="e">
        <f>"0"&amp;LEFT(#REF!,11)</f>
        <v>#REF!</v>
      </c>
      <c r="C643" s="2" t="e">
        <f>VALUE(#REF!)</f>
        <v>#REF!</v>
      </c>
      <c r="D643" s="2" t="e">
        <f>VALUE(#REF!)</f>
        <v>#REF!</v>
      </c>
      <c r="E643" s="2" t="e">
        <f>VALUE(#REF!)</f>
        <v>#REF!</v>
      </c>
      <c r="F643" s="1" t="e">
        <f>VALUE(#REF!)</f>
        <v>#REF!</v>
      </c>
    </row>
    <row r="644" spans="2:6" ht="12.75">
      <c r="B644" t="e">
        <f>"0"&amp;LEFT(#REF!,11)</f>
        <v>#REF!</v>
      </c>
      <c r="C644" s="2" t="e">
        <f>VALUE(#REF!)</f>
        <v>#REF!</v>
      </c>
      <c r="D644" s="2" t="e">
        <f>VALUE(#REF!)</f>
        <v>#REF!</v>
      </c>
      <c r="E644" s="2" t="e">
        <f>VALUE(#REF!)</f>
        <v>#REF!</v>
      </c>
      <c r="F644" s="1" t="e">
        <f>VALUE(#REF!)</f>
        <v>#REF!</v>
      </c>
    </row>
    <row r="645" spans="2:6" ht="12.75">
      <c r="B645" t="e">
        <f>"0"&amp;LEFT(#REF!,11)</f>
        <v>#REF!</v>
      </c>
      <c r="C645" s="2" t="e">
        <f>VALUE(#REF!)</f>
        <v>#REF!</v>
      </c>
      <c r="D645" s="2" t="e">
        <f>VALUE(#REF!)</f>
        <v>#REF!</v>
      </c>
      <c r="E645" s="2" t="e">
        <f>VALUE(#REF!)</f>
        <v>#REF!</v>
      </c>
      <c r="F645" s="1" t="e">
        <f>VALUE(#REF!)</f>
        <v>#REF!</v>
      </c>
    </row>
    <row r="646" spans="2:6" ht="12.75">
      <c r="B646" t="e">
        <f>"0"&amp;LEFT(#REF!,11)</f>
        <v>#REF!</v>
      </c>
      <c r="C646" s="2" t="e">
        <f>VALUE(#REF!)</f>
        <v>#REF!</v>
      </c>
      <c r="D646" s="2" t="e">
        <f>VALUE(#REF!)</f>
        <v>#REF!</v>
      </c>
      <c r="E646" s="2" t="e">
        <f>VALUE(#REF!)</f>
        <v>#REF!</v>
      </c>
      <c r="F646" s="1" t="e">
        <f>VALUE(#REF!)</f>
        <v>#REF!</v>
      </c>
    </row>
    <row r="647" spans="2:6" ht="12.75">
      <c r="B647" t="e">
        <f>"0"&amp;LEFT(#REF!,11)</f>
        <v>#REF!</v>
      </c>
      <c r="C647" s="2" t="e">
        <f>VALUE(#REF!)</f>
        <v>#REF!</v>
      </c>
      <c r="D647" s="2" t="e">
        <f>VALUE(#REF!)</f>
        <v>#REF!</v>
      </c>
      <c r="E647" s="2" t="e">
        <f>VALUE(#REF!)</f>
        <v>#REF!</v>
      </c>
      <c r="F647" s="1" t="e">
        <f>VALUE(#REF!)</f>
        <v>#REF!</v>
      </c>
    </row>
    <row r="648" spans="2:6" ht="12.75">
      <c r="B648" t="e">
        <f>"0"&amp;LEFT(#REF!,11)</f>
        <v>#REF!</v>
      </c>
      <c r="C648" s="2" t="e">
        <f>VALUE(#REF!)</f>
        <v>#REF!</v>
      </c>
      <c r="D648" s="2" t="e">
        <f>VALUE(#REF!)</f>
        <v>#REF!</v>
      </c>
      <c r="E648" s="2" t="e">
        <f>VALUE(#REF!)</f>
        <v>#REF!</v>
      </c>
      <c r="F648" s="1" t="e">
        <f>VALUE(#REF!)</f>
        <v>#REF!</v>
      </c>
    </row>
    <row r="649" spans="2:6" ht="12.75">
      <c r="B649" t="e">
        <f>"0"&amp;LEFT(#REF!,11)</f>
        <v>#REF!</v>
      </c>
      <c r="C649" s="2" t="e">
        <f>VALUE(#REF!)</f>
        <v>#REF!</v>
      </c>
      <c r="D649" s="2" t="e">
        <f>VALUE(#REF!)</f>
        <v>#REF!</v>
      </c>
      <c r="E649" s="2" t="e">
        <f>VALUE(#REF!)</f>
        <v>#REF!</v>
      </c>
      <c r="F649" s="1" t="e">
        <f>VALUE(#REF!)</f>
        <v>#REF!</v>
      </c>
    </row>
    <row r="650" spans="2:6" ht="12.75">
      <c r="B650" t="e">
        <f>"0"&amp;LEFT(#REF!,11)</f>
        <v>#REF!</v>
      </c>
      <c r="C650" s="2" t="e">
        <f>VALUE(#REF!)</f>
        <v>#REF!</v>
      </c>
      <c r="D650" s="2" t="e">
        <f>VALUE(#REF!)</f>
        <v>#REF!</v>
      </c>
      <c r="E650" s="2" t="e">
        <f>VALUE(#REF!)</f>
        <v>#REF!</v>
      </c>
      <c r="F650" s="1" t="e">
        <f>VALUE(#REF!)</f>
        <v>#REF!</v>
      </c>
    </row>
    <row r="651" spans="2:6" ht="12.75">
      <c r="B651" t="e">
        <f>"0"&amp;LEFT(#REF!,11)</f>
        <v>#REF!</v>
      </c>
      <c r="C651" s="2" t="e">
        <f>VALUE(#REF!)</f>
        <v>#REF!</v>
      </c>
      <c r="D651" s="2" t="e">
        <f>VALUE(#REF!)</f>
        <v>#REF!</v>
      </c>
      <c r="E651" s="2" t="e">
        <f>VALUE(#REF!)</f>
        <v>#REF!</v>
      </c>
      <c r="F651" s="1" t="e">
        <f>VALUE(#REF!)</f>
        <v>#REF!</v>
      </c>
    </row>
    <row r="652" spans="2:6" ht="12.75">
      <c r="B652" t="e">
        <f>"0"&amp;LEFT(#REF!,11)</f>
        <v>#REF!</v>
      </c>
      <c r="C652" s="2" t="e">
        <f>VALUE(#REF!)</f>
        <v>#REF!</v>
      </c>
      <c r="D652" s="2" t="e">
        <f>VALUE(#REF!)</f>
        <v>#REF!</v>
      </c>
      <c r="E652" s="2" t="e">
        <f>VALUE(#REF!)</f>
        <v>#REF!</v>
      </c>
      <c r="F652" s="1" t="e">
        <f>VALUE(#REF!)</f>
        <v>#REF!</v>
      </c>
    </row>
    <row r="653" spans="2:6" ht="12.75">
      <c r="B653" t="e">
        <f>"0"&amp;LEFT(#REF!,11)</f>
        <v>#REF!</v>
      </c>
      <c r="C653" s="2" t="e">
        <f>VALUE(#REF!)</f>
        <v>#REF!</v>
      </c>
      <c r="D653" s="2" t="e">
        <f>VALUE(#REF!)</f>
        <v>#REF!</v>
      </c>
      <c r="E653" s="2" t="e">
        <f>VALUE(#REF!)</f>
        <v>#REF!</v>
      </c>
      <c r="F653" s="1" t="e">
        <f>VALUE(#REF!)</f>
        <v>#REF!</v>
      </c>
    </row>
    <row r="654" spans="2:6" ht="12.75">
      <c r="B654" t="e">
        <f>"0"&amp;LEFT(#REF!,11)</f>
        <v>#REF!</v>
      </c>
      <c r="C654" s="2" t="e">
        <f>VALUE(#REF!)</f>
        <v>#REF!</v>
      </c>
      <c r="D654" s="2" t="e">
        <f>VALUE(#REF!)</f>
        <v>#REF!</v>
      </c>
      <c r="E654" s="2" t="e">
        <f>VALUE(#REF!)</f>
        <v>#REF!</v>
      </c>
      <c r="F654" s="1" t="e">
        <f>VALUE(#REF!)</f>
        <v>#REF!</v>
      </c>
    </row>
    <row r="655" spans="2:6" ht="12.75">
      <c r="B655" t="e">
        <f>"0"&amp;LEFT(#REF!,11)</f>
        <v>#REF!</v>
      </c>
      <c r="C655" s="2" t="e">
        <f>VALUE(#REF!)</f>
        <v>#REF!</v>
      </c>
      <c r="D655" s="2" t="e">
        <f>VALUE(#REF!)</f>
        <v>#REF!</v>
      </c>
      <c r="E655" s="2" t="e">
        <f>VALUE(#REF!)</f>
        <v>#REF!</v>
      </c>
      <c r="F655" s="1" t="e">
        <f>VALUE(#REF!)</f>
        <v>#REF!</v>
      </c>
    </row>
    <row r="656" spans="2:6" ht="12.75">
      <c r="B656" t="e">
        <f>"0"&amp;LEFT(#REF!,11)</f>
        <v>#REF!</v>
      </c>
      <c r="C656" s="2" t="e">
        <f>VALUE(#REF!)</f>
        <v>#REF!</v>
      </c>
      <c r="D656" s="2" t="e">
        <f>VALUE(#REF!)</f>
        <v>#REF!</v>
      </c>
      <c r="E656" s="2" t="e">
        <f>VALUE(#REF!)</f>
        <v>#REF!</v>
      </c>
      <c r="F656" s="1" t="e">
        <f>VALUE(#REF!)</f>
        <v>#REF!</v>
      </c>
    </row>
    <row r="657" spans="2:6" ht="12.75">
      <c r="B657" t="e">
        <f>"0"&amp;LEFT(#REF!,11)</f>
        <v>#REF!</v>
      </c>
      <c r="C657" s="2" t="e">
        <f>VALUE(#REF!)</f>
        <v>#REF!</v>
      </c>
      <c r="D657" s="2" t="e">
        <f>VALUE(#REF!)</f>
        <v>#REF!</v>
      </c>
      <c r="E657" s="2" t="e">
        <f>VALUE(#REF!)</f>
        <v>#REF!</v>
      </c>
      <c r="F657" s="1" t="e">
        <f>VALUE(#REF!)</f>
        <v>#REF!</v>
      </c>
    </row>
    <row r="658" spans="2:6" ht="12.75">
      <c r="B658" t="e">
        <f>"0"&amp;LEFT(#REF!,11)</f>
        <v>#REF!</v>
      </c>
      <c r="C658" s="2" t="e">
        <f>VALUE(#REF!)</f>
        <v>#REF!</v>
      </c>
      <c r="D658" s="2" t="e">
        <f>VALUE(#REF!)</f>
        <v>#REF!</v>
      </c>
      <c r="E658" s="2" t="e">
        <f>VALUE(#REF!)</f>
        <v>#REF!</v>
      </c>
      <c r="F658" s="1" t="e">
        <f>VALUE(#REF!)</f>
        <v>#REF!</v>
      </c>
    </row>
    <row r="659" spans="2:6" ht="12.75">
      <c r="B659" t="e">
        <f>"0"&amp;LEFT(#REF!,11)</f>
        <v>#REF!</v>
      </c>
      <c r="C659" s="2" t="e">
        <f>VALUE(#REF!)</f>
        <v>#REF!</v>
      </c>
      <c r="D659" s="2" t="e">
        <f>VALUE(#REF!)</f>
        <v>#REF!</v>
      </c>
      <c r="E659" s="2" t="e">
        <f>VALUE(#REF!)</f>
        <v>#REF!</v>
      </c>
      <c r="F659" s="1" t="e">
        <f>VALUE(#REF!)</f>
        <v>#REF!</v>
      </c>
    </row>
    <row r="660" spans="2:6" ht="12.75">
      <c r="B660" t="e">
        <f>"0"&amp;LEFT(#REF!,11)</f>
        <v>#REF!</v>
      </c>
      <c r="C660" s="2" t="e">
        <f>VALUE(#REF!)</f>
        <v>#REF!</v>
      </c>
      <c r="D660" s="2" t="e">
        <f>VALUE(#REF!)</f>
        <v>#REF!</v>
      </c>
      <c r="E660" s="2" t="e">
        <f>VALUE(#REF!)</f>
        <v>#REF!</v>
      </c>
      <c r="F660" s="1" t="e">
        <f>VALUE(#REF!)</f>
        <v>#REF!</v>
      </c>
    </row>
    <row r="661" spans="2:6" ht="12.75">
      <c r="B661" t="e">
        <f>"0"&amp;LEFT(#REF!,11)</f>
        <v>#REF!</v>
      </c>
      <c r="C661" s="2" t="e">
        <f>VALUE(#REF!)</f>
        <v>#REF!</v>
      </c>
      <c r="D661" s="2" t="e">
        <f>VALUE(#REF!)</f>
        <v>#REF!</v>
      </c>
      <c r="E661" s="2" t="e">
        <f>VALUE(#REF!)</f>
        <v>#REF!</v>
      </c>
      <c r="F661" s="1" t="e">
        <f>VALUE(#REF!)</f>
        <v>#REF!</v>
      </c>
    </row>
    <row r="662" spans="2:6" ht="12.75">
      <c r="B662" t="e">
        <f>"0"&amp;LEFT(#REF!,11)</f>
        <v>#REF!</v>
      </c>
      <c r="C662" s="2" t="e">
        <f>VALUE(#REF!)</f>
        <v>#REF!</v>
      </c>
      <c r="D662" s="2" t="e">
        <f>VALUE(#REF!)</f>
        <v>#REF!</v>
      </c>
      <c r="E662" s="2" t="e">
        <f>VALUE(#REF!)</f>
        <v>#REF!</v>
      </c>
      <c r="F662" s="1" t="e">
        <f>VALUE(#REF!)</f>
        <v>#REF!</v>
      </c>
    </row>
    <row r="663" spans="2:6" ht="12.75">
      <c r="B663" t="e">
        <f>"0"&amp;LEFT(#REF!,11)</f>
        <v>#REF!</v>
      </c>
      <c r="C663" s="2" t="e">
        <f>VALUE(#REF!)</f>
        <v>#REF!</v>
      </c>
      <c r="D663" s="2" t="e">
        <f>VALUE(#REF!)</f>
        <v>#REF!</v>
      </c>
      <c r="E663" s="2" t="e">
        <f>VALUE(#REF!)</f>
        <v>#REF!</v>
      </c>
      <c r="F663" s="1" t="e">
        <f>VALUE(#REF!)</f>
        <v>#REF!</v>
      </c>
    </row>
    <row r="664" spans="2:6" ht="12.75">
      <c r="B664" t="e">
        <f>"0"&amp;LEFT(#REF!,11)</f>
        <v>#REF!</v>
      </c>
      <c r="C664" s="2" t="e">
        <f>VALUE(#REF!)</f>
        <v>#REF!</v>
      </c>
      <c r="D664" s="2" t="e">
        <f>VALUE(#REF!)</f>
        <v>#REF!</v>
      </c>
      <c r="E664" s="2" t="e">
        <f>VALUE(#REF!)</f>
        <v>#REF!</v>
      </c>
      <c r="F664" s="1" t="e">
        <f>VALUE(#REF!)</f>
        <v>#REF!</v>
      </c>
    </row>
    <row r="665" spans="2:6" ht="12.75">
      <c r="B665" t="e">
        <f>"0"&amp;LEFT(#REF!,11)</f>
        <v>#REF!</v>
      </c>
      <c r="C665" s="2" t="e">
        <f>VALUE(#REF!)</f>
        <v>#REF!</v>
      </c>
      <c r="D665" s="2" t="e">
        <f>VALUE(#REF!)</f>
        <v>#REF!</v>
      </c>
      <c r="E665" s="2" t="e">
        <f>VALUE(#REF!)</f>
        <v>#REF!</v>
      </c>
      <c r="F665" s="1" t="e">
        <f>VALUE(#REF!)</f>
        <v>#REF!</v>
      </c>
    </row>
    <row r="666" spans="2:6" ht="12.75">
      <c r="B666" t="e">
        <f>"0"&amp;LEFT(#REF!,11)</f>
        <v>#REF!</v>
      </c>
      <c r="C666" s="2" t="e">
        <f>VALUE(#REF!)</f>
        <v>#REF!</v>
      </c>
      <c r="D666" s="2" t="e">
        <f>VALUE(#REF!)</f>
        <v>#REF!</v>
      </c>
      <c r="E666" s="2" t="e">
        <f>VALUE(#REF!)</f>
        <v>#REF!</v>
      </c>
      <c r="F666" s="1" t="e">
        <f>VALUE(#REF!)</f>
        <v>#REF!</v>
      </c>
    </row>
    <row r="667" spans="2:6" ht="12.75">
      <c r="B667" t="e">
        <f>"0"&amp;LEFT(#REF!,11)</f>
        <v>#REF!</v>
      </c>
      <c r="C667" s="2" t="e">
        <f>VALUE(#REF!)</f>
        <v>#REF!</v>
      </c>
      <c r="D667" s="2" t="e">
        <f>VALUE(#REF!)</f>
        <v>#REF!</v>
      </c>
      <c r="E667" s="2" t="e">
        <f>VALUE(#REF!)</f>
        <v>#REF!</v>
      </c>
      <c r="F667" s="1" t="e">
        <f>VALUE(#REF!)</f>
        <v>#REF!</v>
      </c>
    </row>
    <row r="668" spans="2:6" ht="12.75">
      <c r="B668" t="e">
        <f>"0"&amp;LEFT(#REF!,11)</f>
        <v>#REF!</v>
      </c>
      <c r="C668" s="2" t="e">
        <f>VALUE(#REF!)</f>
        <v>#REF!</v>
      </c>
      <c r="D668" s="2" t="e">
        <f>VALUE(#REF!)</f>
        <v>#REF!</v>
      </c>
      <c r="E668" s="2" t="e">
        <f>VALUE(#REF!)</f>
        <v>#REF!</v>
      </c>
      <c r="F668" s="1" t="e">
        <f>VALUE(#REF!)</f>
        <v>#REF!</v>
      </c>
    </row>
    <row r="669" spans="2:6" ht="12.75">
      <c r="B669" t="e">
        <f>"0"&amp;LEFT(#REF!,11)</f>
        <v>#REF!</v>
      </c>
      <c r="C669" s="2" t="e">
        <f>VALUE(#REF!)</f>
        <v>#REF!</v>
      </c>
      <c r="D669" s="2" t="e">
        <f>VALUE(#REF!)</f>
        <v>#REF!</v>
      </c>
      <c r="E669" s="2" t="e">
        <f>VALUE(#REF!)</f>
        <v>#REF!</v>
      </c>
      <c r="F669" s="1" t="e">
        <f>VALUE(#REF!)</f>
        <v>#REF!</v>
      </c>
    </row>
    <row r="670" spans="2:6" ht="12.75">
      <c r="B670" t="e">
        <f>"0"&amp;LEFT(#REF!,11)</f>
        <v>#REF!</v>
      </c>
      <c r="C670" s="2" t="e">
        <f>VALUE(#REF!)</f>
        <v>#REF!</v>
      </c>
      <c r="D670" s="2" t="e">
        <f>VALUE(#REF!)</f>
        <v>#REF!</v>
      </c>
      <c r="E670" s="2" t="e">
        <f>VALUE(#REF!)</f>
        <v>#REF!</v>
      </c>
      <c r="F670" s="1" t="e">
        <f>VALUE(#REF!)</f>
        <v>#REF!</v>
      </c>
    </row>
    <row r="671" spans="2:6" ht="12.75">
      <c r="B671" t="e">
        <f>"0"&amp;LEFT(#REF!,11)</f>
        <v>#REF!</v>
      </c>
      <c r="C671" s="2" t="e">
        <f>VALUE(#REF!)</f>
        <v>#REF!</v>
      </c>
      <c r="D671" s="2" t="e">
        <f>VALUE(#REF!)</f>
        <v>#REF!</v>
      </c>
      <c r="E671" s="2" t="e">
        <f>VALUE(#REF!)</f>
        <v>#REF!</v>
      </c>
      <c r="F671" s="1" t="e">
        <f>VALUE(#REF!)</f>
        <v>#REF!</v>
      </c>
    </row>
    <row r="672" spans="2:6" ht="12.75">
      <c r="B672" t="e">
        <f>"0"&amp;LEFT(#REF!,11)</f>
        <v>#REF!</v>
      </c>
      <c r="C672" s="2" t="e">
        <f>VALUE(#REF!)</f>
        <v>#REF!</v>
      </c>
      <c r="D672" s="2" t="e">
        <f>VALUE(#REF!)</f>
        <v>#REF!</v>
      </c>
      <c r="E672" s="2" t="e">
        <f>VALUE(#REF!)</f>
        <v>#REF!</v>
      </c>
      <c r="F672" s="1" t="e">
        <f>VALUE(#REF!)</f>
        <v>#REF!</v>
      </c>
    </row>
    <row r="673" spans="2:6" ht="12.75">
      <c r="B673" t="e">
        <f>"0"&amp;LEFT(#REF!,11)</f>
        <v>#REF!</v>
      </c>
      <c r="C673" s="2" t="e">
        <f>VALUE(#REF!)</f>
        <v>#REF!</v>
      </c>
      <c r="D673" s="2" t="e">
        <f>VALUE(#REF!)</f>
        <v>#REF!</v>
      </c>
      <c r="E673" s="2" t="e">
        <f>VALUE(#REF!)</f>
        <v>#REF!</v>
      </c>
      <c r="F673" s="1" t="e">
        <f>VALUE(#REF!)</f>
        <v>#REF!</v>
      </c>
    </row>
    <row r="674" spans="2:6" ht="12.75">
      <c r="B674" t="e">
        <f>"0"&amp;LEFT(#REF!,11)</f>
        <v>#REF!</v>
      </c>
      <c r="C674" s="2" t="e">
        <f>VALUE(#REF!)</f>
        <v>#REF!</v>
      </c>
      <c r="D674" s="2" t="e">
        <f>VALUE(#REF!)</f>
        <v>#REF!</v>
      </c>
      <c r="E674" s="2" t="e">
        <f>VALUE(#REF!)</f>
        <v>#REF!</v>
      </c>
      <c r="F674" s="1" t="e">
        <f>VALUE(#REF!)</f>
        <v>#REF!</v>
      </c>
    </row>
    <row r="675" spans="2:6" ht="12.75">
      <c r="B675" t="e">
        <f>"0"&amp;LEFT(#REF!,11)</f>
        <v>#REF!</v>
      </c>
      <c r="C675" s="2" t="e">
        <f>VALUE(#REF!)</f>
        <v>#REF!</v>
      </c>
      <c r="D675" s="2" t="e">
        <f>VALUE(#REF!)</f>
        <v>#REF!</v>
      </c>
      <c r="E675" s="2" t="e">
        <f>VALUE(#REF!)</f>
        <v>#REF!</v>
      </c>
      <c r="F675" s="1" t="e">
        <f>VALUE(#REF!)</f>
        <v>#REF!</v>
      </c>
    </row>
    <row r="676" spans="2:6" ht="12.75">
      <c r="B676" t="e">
        <f>"0"&amp;LEFT(#REF!,11)</f>
        <v>#REF!</v>
      </c>
      <c r="C676" s="2" t="e">
        <f>VALUE(#REF!)</f>
        <v>#REF!</v>
      </c>
      <c r="D676" s="2" t="e">
        <f>VALUE(#REF!)</f>
        <v>#REF!</v>
      </c>
      <c r="E676" s="2" t="e">
        <f>VALUE(#REF!)</f>
        <v>#REF!</v>
      </c>
      <c r="F676" s="1" t="e">
        <f>VALUE(#REF!)</f>
        <v>#REF!</v>
      </c>
    </row>
    <row r="677" spans="2:6" ht="12.75">
      <c r="B677" t="e">
        <f>"0"&amp;LEFT(#REF!,11)</f>
        <v>#REF!</v>
      </c>
      <c r="C677" s="2" t="e">
        <f>VALUE(#REF!)</f>
        <v>#REF!</v>
      </c>
      <c r="D677" s="2" t="e">
        <f>VALUE(#REF!)</f>
        <v>#REF!</v>
      </c>
      <c r="E677" s="2" t="e">
        <f>VALUE(#REF!)</f>
        <v>#REF!</v>
      </c>
      <c r="F677" s="1" t="e">
        <f>VALUE(#REF!)</f>
        <v>#REF!</v>
      </c>
    </row>
    <row r="678" spans="2:6" ht="12.75">
      <c r="B678" t="e">
        <f>"0"&amp;LEFT(#REF!,11)</f>
        <v>#REF!</v>
      </c>
      <c r="C678" s="2" t="e">
        <f>VALUE(#REF!)</f>
        <v>#REF!</v>
      </c>
      <c r="D678" s="2" t="e">
        <f>VALUE(#REF!)</f>
        <v>#REF!</v>
      </c>
      <c r="E678" s="2" t="e">
        <f>VALUE(#REF!)</f>
        <v>#REF!</v>
      </c>
      <c r="F678" s="1" t="e">
        <f>VALUE(#REF!)</f>
        <v>#REF!</v>
      </c>
    </row>
    <row r="679" spans="2:6" ht="12.75">
      <c r="B679" t="e">
        <f>"0"&amp;LEFT(#REF!,11)</f>
        <v>#REF!</v>
      </c>
      <c r="C679" s="2" t="e">
        <f>VALUE(#REF!)</f>
        <v>#REF!</v>
      </c>
      <c r="D679" s="2" t="e">
        <f>VALUE(#REF!)</f>
        <v>#REF!</v>
      </c>
      <c r="E679" s="2" t="e">
        <f>VALUE(#REF!)</f>
        <v>#REF!</v>
      </c>
      <c r="F679" s="1" t="e">
        <f>VALUE(#REF!)</f>
        <v>#REF!</v>
      </c>
    </row>
    <row r="680" spans="2:6" ht="12.75">
      <c r="B680" t="e">
        <f>"0"&amp;LEFT(#REF!,11)</f>
        <v>#REF!</v>
      </c>
      <c r="C680" s="2" t="e">
        <f>VALUE(#REF!)</f>
        <v>#REF!</v>
      </c>
      <c r="D680" s="2" t="e">
        <f>VALUE(#REF!)</f>
        <v>#REF!</v>
      </c>
      <c r="E680" s="2" t="e">
        <f>VALUE(#REF!)</f>
        <v>#REF!</v>
      </c>
      <c r="F680" s="1" t="e">
        <f>VALUE(#REF!)</f>
        <v>#REF!</v>
      </c>
    </row>
    <row r="681" spans="2:6" ht="12.75">
      <c r="B681" t="e">
        <f>"0"&amp;LEFT(#REF!,11)</f>
        <v>#REF!</v>
      </c>
      <c r="C681" s="2" t="e">
        <f>VALUE(#REF!)</f>
        <v>#REF!</v>
      </c>
      <c r="D681" s="2" t="e">
        <f>VALUE(#REF!)</f>
        <v>#REF!</v>
      </c>
      <c r="E681" s="2" t="e">
        <f>VALUE(#REF!)</f>
        <v>#REF!</v>
      </c>
      <c r="F681" s="1" t="e">
        <f>VALUE(#REF!)</f>
        <v>#REF!</v>
      </c>
    </row>
    <row r="682" spans="2:6" ht="12.75">
      <c r="B682" t="e">
        <f>"0"&amp;LEFT(#REF!,11)</f>
        <v>#REF!</v>
      </c>
      <c r="C682" s="2" t="e">
        <f>VALUE(#REF!)</f>
        <v>#REF!</v>
      </c>
      <c r="D682" s="2" t="e">
        <f>VALUE(#REF!)</f>
        <v>#REF!</v>
      </c>
      <c r="E682" s="2" t="e">
        <f>VALUE(#REF!)</f>
        <v>#REF!</v>
      </c>
      <c r="F682" s="1" t="e">
        <f>VALUE(#REF!)</f>
        <v>#REF!</v>
      </c>
    </row>
    <row r="683" spans="2:6" ht="12.75">
      <c r="B683" t="e">
        <f>"0"&amp;LEFT(#REF!,11)</f>
        <v>#REF!</v>
      </c>
      <c r="C683" s="2" t="e">
        <f>VALUE(#REF!)</f>
        <v>#REF!</v>
      </c>
      <c r="D683" s="2" t="e">
        <f>VALUE(#REF!)</f>
        <v>#REF!</v>
      </c>
      <c r="E683" s="2" t="e">
        <f>VALUE(#REF!)</f>
        <v>#REF!</v>
      </c>
      <c r="F683" s="1" t="e">
        <f>VALUE(#REF!)</f>
        <v>#REF!</v>
      </c>
    </row>
    <row r="684" spans="2:6" ht="12.75">
      <c r="B684" t="e">
        <f>"0"&amp;LEFT(#REF!,11)</f>
        <v>#REF!</v>
      </c>
      <c r="C684" s="2" t="e">
        <f>VALUE(#REF!)</f>
        <v>#REF!</v>
      </c>
      <c r="D684" s="2" t="e">
        <f>VALUE(#REF!)</f>
        <v>#REF!</v>
      </c>
      <c r="E684" s="2" t="e">
        <f>VALUE(#REF!)</f>
        <v>#REF!</v>
      </c>
      <c r="F684" s="1" t="e">
        <f>VALUE(#REF!)</f>
        <v>#REF!</v>
      </c>
    </row>
    <row r="685" spans="2:6" ht="12.75">
      <c r="B685" t="e">
        <f>"0"&amp;LEFT(#REF!,11)</f>
        <v>#REF!</v>
      </c>
      <c r="C685" s="2" t="e">
        <f>VALUE(#REF!)</f>
        <v>#REF!</v>
      </c>
      <c r="D685" s="2" t="e">
        <f>VALUE(#REF!)</f>
        <v>#REF!</v>
      </c>
      <c r="E685" s="2" t="e">
        <f>VALUE(#REF!)</f>
        <v>#REF!</v>
      </c>
      <c r="F685" s="1" t="e">
        <f>VALUE(#REF!)</f>
        <v>#REF!</v>
      </c>
    </row>
    <row r="686" spans="2:6" ht="12.75">
      <c r="B686" t="e">
        <f>"0"&amp;LEFT(#REF!,11)</f>
        <v>#REF!</v>
      </c>
      <c r="C686" s="2" t="e">
        <f>VALUE(#REF!)</f>
        <v>#REF!</v>
      </c>
      <c r="D686" s="2" t="e">
        <f>VALUE(#REF!)</f>
        <v>#REF!</v>
      </c>
      <c r="E686" s="2" t="e">
        <f>VALUE(#REF!)</f>
        <v>#REF!</v>
      </c>
      <c r="F686" s="1" t="e">
        <f>VALUE(#REF!)</f>
        <v>#REF!</v>
      </c>
    </row>
    <row r="687" spans="2:6" ht="12.75">
      <c r="B687" t="e">
        <f>"0"&amp;LEFT(#REF!,11)</f>
        <v>#REF!</v>
      </c>
      <c r="C687" s="2" t="e">
        <f>VALUE(#REF!)</f>
        <v>#REF!</v>
      </c>
      <c r="D687" s="2" t="e">
        <f>VALUE(#REF!)</f>
        <v>#REF!</v>
      </c>
      <c r="E687" s="2" t="e">
        <f>VALUE(#REF!)</f>
        <v>#REF!</v>
      </c>
      <c r="F687" s="1" t="e">
        <f>VALUE(#REF!)</f>
        <v>#REF!</v>
      </c>
    </row>
    <row r="688" spans="2:6" ht="12.75">
      <c r="B688" t="e">
        <f>"0"&amp;LEFT(#REF!,11)</f>
        <v>#REF!</v>
      </c>
      <c r="C688" s="2" t="e">
        <f>VALUE(#REF!)</f>
        <v>#REF!</v>
      </c>
      <c r="D688" s="2" t="e">
        <f>VALUE(#REF!)</f>
        <v>#REF!</v>
      </c>
      <c r="E688" s="2" t="e">
        <f>VALUE(#REF!)</f>
        <v>#REF!</v>
      </c>
      <c r="F688" s="1" t="e">
        <f>VALUE(#REF!)</f>
        <v>#REF!</v>
      </c>
    </row>
    <row r="689" spans="2:6" ht="12.75">
      <c r="B689" t="e">
        <f>"0"&amp;LEFT(#REF!,11)</f>
        <v>#REF!</v>
      </c>
      <c r="C689" s="2" t="e">
        <f>VALUE(#REF!)</f>
        <v>#REF!</v>
      </c>
      <c r="D689" s="2" t="e">
        <f>VALUE(#REF!)</f>
        <v>#REF!</v>
      </c>
      <c r="E689" s="2" t="e">
        <f>VALUE(#REF!)</f>
        <v>#REF!</v>
      </c>
      <c r="F689" s="1" t="e">
        <f>VALUE(#REF!)</f>
        <v>#REF!</v>
      </c>
    </row>
    <row r="690" spans="2:6" ht="12.75">
      <c r="B690" t="e">
        <f>"0"&amp;LEFT(#REF!,11)</f>
        <v>#REF!</v>
      </c>
      <c r="C690" s="2" t="e">
        <f>VALUE(#REF!)</f>
        <v>#REF!</v>
      </c>
      <c r="D690" s="2" t="e">
        <f>VALUE(#REF!)</f>
        <v>#REF!</v>
      </c>
      <c r="E690" s="2" t="e">
        <f>VALUE(#REF!)</f>
        <v>#REF!</v>
      </c>
      <c r="F690" s="1" t="e">
        <f>VALUE(#REF!)</f>
        <v>#REF!</v>
      </c>
    </row>
    <row r="691" spans="2:6" ht="12.75">
      <c r="B691" t="e">
        <f>"0"&amp;LEFT(#REF!,11)</f>
        <v>#REF!</v>
      </c>
      <c r="C691" s="2" t="e">
        <f>VALUE(#REF!)</f>
        <v>#REF!</v>
      </c>
      <c r="D691" s="2" t="e">
        <f>VALUE(#REF!)</f>
        <v>#REF!</v>
      </c>
      <c r="E691" s="2" t="e">
        <f>VALUE(#REF!)</f>
        <v>#REF!</v>
      </c>
      <c r="F691" s="1" t="e">
        <f>VALUE(#REF!)</f>
        <v>#REF!</v>
      </c>
    </row>
    <row r="692" spans="2:6" ht="12.75">
      <c r="B692" t="e">
        <f>"0"&amp;LEFT(#REF!,11)</f>
        <v>#REF!</v>
      </c>
      <c r="C692" s="2" t="e">
        <f>VALUE(#REF!)</f>
        <v>#REF!</v>
      </c>
      <c r="D692" s="2" t="e">
        <f>VALUE(#REF!)</f>
        <v>#REF!</v>
      </c>
      <c r="E692" s="2" t="e">
        <f>VALUE(#REF!)</f>
        <v>#REF!</v>
      </c>
      <c r="F692" s="1" t="e">
        <f>VALUE(#REF!)</f>
        <v>#REF!</v>
      </c>
    </row>
    <row r="693" spans="2:6" ht="12.75">
      <c r="B693" t="e">
        <f>"0"&amp;LEFT(#REF!,11)</f>
        <v>#REF!</v>
      </c>
      <c r="C693" s="2" t="e">
        <f>VALUE(#REF!)</f>
        <v>#REF!</v>
      </c>
      <c r="D693" s="2" t="e">
        <f>VALUE(#REF!)</f>
        <v>#REF!</v>
      </c>
      <c r="E693" s="2" t="e">
        <f>VALUE(#REF!)</f>
        <v>#REF!</v>
      </c>
      <c r="F693" s="1" t="e">
        <f>VALUE(#REF!)</f>
        <v>#REF!</v>
      </c>
    </row>
    <row r="694" spans="2:6" ht="12.75">
      <c r="B694" t="e">
        <f>"0"&amp;LEFT(#REF!,11)</f>
        <v>#REF!</v>
      </c>
      <c r="C694" s="2" t="e">
        <f>VALUE(#REF!)</f>
        <v>#REF!</v>
      </c>
      <c r="D694" s="2" t="e">
        <f>VALUE(#REF!)</f>
        <v>#REF!</v>
      </c>
      <c r="E694" s="2" t="e">
        <f>VALUE(#REF!)</f>
        <v>#REF!</v>
      </c>
      <c r="F694" s="1" t="e">
        <f>VALUE(#REF!)</f>
        <v>#REF!</v>
      </c>
    </row>
    <row r="695" spans="2:6" ht="12.75">
      <c r="B695" t="e">
        <f>"0"&amp;LEFT(#REF!,11)</f>
        <v>#REF!</v>
      </c>
      <c r="C695" s="2" t="e">
        <f>VALUE(#REF!)</f>
        <v>#REF!</v>
      </c>
      <c r="D695" s="2" t="e">
        <f>VALUE(#REF!)</f>
        <v>#REF!</v>
      </c>
      <c r="E695" s="2" t="e">
        <f>VALUE(#REF!)</f>
        <v>#REF!</v>
      </c>
      <c r="F695" s="1" t="e">
        <f>VALUE(#REF!)</f>
        <v>#REF!</v>
      </c>
    </row>
    <row r="696" spans="2:6" ht="12.75">
      <c r="B696" t="e">
        <f>"0"&amp;LEFT(#REF!,11)</f>
        <v>#REF!</v>
      </c>
      <c r="C696" s="2" t="e">
        <f>VALUE(#REF!)</f>
        <v>#REF!</v>
      </c>
      <c r="D696" s="2" t="e">
        <f>VALUE(#REF!)</f>
        <v>#REF!</v>
      </c>
      <c r="E696" s="2" t="e">
        <f>VALUE(#REF!)</f>
        <v>#REF!</v>
      </c>
      <c r="F696" s="1" t="e">
        <f>VALUE(#REF!)</f>
        <v>#REF!</v>
      </c>
    </row>
    <row r="697" spans="2:6" ht="12.75">
      <c r="B697" t="e">
        <f>"0"&amp;LEFT(#REF!,11)</f>
        <v>#REF!</v>
      </c>
      <c r="C697" s="2" t="e">
        <f>VALUE(#REF!)</f>
        <v>#REF!</v>
      </c>
      <c r="D697" s="2" t="e">
        <f>VALUE(#REF!)</f>
        <v>#REF!</v>
      </c>
      <c r="E697" s="2" t="e">
        <f>VALUE(#REF!)</f>
        <v>#REF!</v>
      </c>
      <c r="F697" s="1" t="e">
        <f>VALUE(#REF!)</f>
        <v>#REF!</v>
      </c>
    </row>
    <row r="698" spans="2:6" ht="12.75">
      <c r="B698" t="e">
        <f>"0"&amp;LEFT(#REF!,11)</f>
        <v>#REF!</v>
      </c>
      <c r="C698" s="2" t="e">
        <f>VALUE(#REF!)</f>
        <v>#REF!</v>
      </c>
      <c r="D698" s="2" t="e">
        <f>VALUE(#REF!)</f>
        <v>#REF!</v>
      </c>
      <c r="E698" s="2" t="e">
        <f>VALUE(#REF!)</f>
        <v>#REF!</v>
      </c>
      <c r="F698" s="1" t="e">
        <f>VALUE(#REF!)</f>
        <v>#REF!</v>
      </c>
    </row>
    <row r="699" spans="2:6" ht="12.75">
      <c r="B699" t="e">
        <f>"0"&amp;LEFT(#REF!,11)</f>
        <v>#REF!</v>
      </c>
      <c r="C699" s="2" t="e">
        <f>VALUE(#REF!)</f>
        <v>#REF!</v>
      </c>
      <c r="D699" s="2" t="e">
        <f>VALUE(#REF!)</f>
        <v>#REF!</v>
      </c>
      <c r="E699" s="2" t="e">
        <f>VALUE(#REF!)</f>
        <v>#REF!</v>
      </c>
      <c r="F699" s="1" t="e">
        <f>VALUE(#REF!)</f>
        <v>#REF!</v>
      </c>
    </row>
    <row r="700" spans="2:6" ht="12.75">
      <c r="B700" t="e">
        <f>"0"&amp;LEFT(#REF!,11)</f>
        <v>#REF!</v>
      </c>
      <c r="C700" s="2" t="e">
        <f>VALUE(#REF!)</f>
        <v>#REF!</v>
      </c>
      <c r="D700" s="2" t="e">
        <f>VALUE(#REF!)</f>
        <v>#REF!</v>
      </c>
      <c r="E700" s="2" t="e">
        <f>VALUE(#REF!)</f>
        <v>#REF!</v>
      </c>
      <c r="F700" s="1" t="e">
        <f>VALUE(#REF!)</f>
        <v>#REF!</v>
      </c>
    </row>
    <row r="701" spans="2:6" ht="12.75">
      <c r="B701" t="e">
        <f>"0"&amp;LEFT(#REF!,11)</f>
        <v>#REF!</v>
      </c>
      <c r="C701" s="2" t="e">
        <f>VALUE(#REF!)</f>
        <v>#REF!</v>
      </c>
      <c r="D701" s="2" t="e">
        <f>VALUE(#REF!)</f>
        <v>#REF!</v>
      </c>
      <c r="E701" s="2" t="e">
        <f>VALUE(#REF!)</f>
        <v>#REF!</v>
      </c>
      <c r="F701" s="1" t="e">
        <f>VALUE(#REF!)</f>
        <v>#REF!</v>
      </c>
    </row>
    <row r="702" spans="2:6" ht="12.75">
      <c r="B702" t="e">
        <f>"0"&amp;LEFT(#REF!,11)</f>
        <v>#REF!</v>
      </c>
      <c r="C702" s="2" t="e">
        <f>VALUE(#REF!)</f>
        <v>#REF!</v>
      </c>
      <c r="D702" s="2" t="e">
        <f>VALUE(#REF!)</f>
        <v>#REF!</v>
      </c>
      <c r="E702" s="2" t="e">
        <f>VALUE(#REF!)</f>
        <v>#REF!</v>
      </c>
      <c r="F702" s="1" t="e">
        <f>VALUE(#REF!)</f>
        <v>#REF!</v>
      </c>
    </row>
    <row r="703" spans="2:6" ht="12.75">
      <c r="B703" t="e">
        <f>"0"&amp;LEFT(#REF!,11)</f>
        <v>#REF!</v>
      </c>
      <c r="C703" s="2" t="e">
        <f>VALUE(#REF!)</f>
        <v>#REF!</v>
      </c>
      <c r="D703" s="2" t="e">
        <f>VALUE(#REF!)</f>
        <v>#REF!</v>
      </c>
      <c r="E703" s="2" t="e">
        <f>VALUE(#REF!)</f>
        <v>#REF!</v>
      </c>
      <c r="F703" s="1" t="e">
        <f>VALUE(#REF!)</f>
        <v>#REF!</v>
      </c>
    </row>
    <row r="704" spans="2:6" ht="12.75">
      <c r="B704" t="e">
        <f>"0"&amp;LEFT(#REF!,11)</f>
        <v>#REF!</v>
      </c>
      <c r="C704" s="2" t="e">
        <f>VALUE(#REF!)</f>
        <v>#REF!</v>
      </c>
      <c r="D704" s="2" t="e">
        <f>VALUE(#REF!)</f>
        <v>#REF!</v>
      </c>
      <c r="E704" s="2" t="e">
        <f>VALUE(#REF!)</f>
        <v>#REF!</v>
      </c>
      <c r="F704" s="1" t="e">
        <f>VALUE(#REF!)</f>
        <v>#REF!</v>
      </c>
    </row>
    <row r="705" spans="2:6" ht="12.75">
      <c r="B705" t="e">
        <f>"0"&amp;LEFT(#REF!,11)</f>
        <v>#REF!</v>
      </c>
      <c r="C705" s="2" t="e">
        <f>VALUE(#REF!)</f>
        <v>#REF!</v>
      </c>
      <c r="D705" s="2" t="e">
        <f>VALUE(#REF!)</f>
        <v>#REF!</v>
      </c>
      <c r="E705" s="2" t="e">
        <f>VALUE(#REF!)</f>
        <v>#REF!</v>
      </c>
      <c r="F705" s="1" t="e">
        <f>VALUE(#REF!)</f>
        <v>#REF!</v>
      </c>
    </row>
    <row r="706" spans="2:6" ht="12.75">
      <c r="B706" t="e">
        <f>"0"&amp;LEFT(#REF!,11)</f>
        <v>#REF!</v>
      </c>
      <c r="C706" s="2" t="e">
        <f>VALUE(#REF!)</f>
        <v>#REF!</v>
      </c>
      <c r="D706" s="2" t="e">
        <f>VALUE(#REF!)</f>
        <v>#REF!</v>
      </c>
      <c r="E706" s="2" t="e">
        <f>VALUE(#REF!)</f>
        <v>#REF!</v>
      </c>
      <c r="F706" s="1" t="e">
        <f>VALUE(#REF!)</f>
        <v>#REF!</v>
      </c>
    </row>
    <row r="707" spans="2:6" ht="12.75">
      <c r="B707" t="e">
        <f>"0"&amp;LEFT(#REF!,11)</f>
        <v>#REF!</v>
      </c>
      <c r="C707" s="2" t="e">
        <f>VALUE(#REF!)</f>
        <v>#REF!</v>
      </c>
      <c r="D707" s="2" t="e">
        <f>VALUE(#REF!)</f>
        <v>#REF!</v>
      </c>
      <c r="E707" s="2" t="e">
        <f>VALUE(#REF!)</f>
        <v>#REF!</v>
      </c>
      <c r="F707" s="1" t="e">
        <f>VALUE(#REF!)</f>
        <v>#REF!</v>
      </c>
    </row>
    <row r="708" spans="2:6" ht="12.75">
      <c r="B708" t="e">
        <f>"0"&amp;LEFT(#REF!,11)</f>
        <v>#REF!</v>
      </c>
      <c r="C708" s="2" t="e">
        <f>VALUE(#REF!)</f>
        <v>#REF!</v>
      </c>
      <c r="D708" s="2" t="e">
        <f>VALUE(#REF!)</f>
        <v>#REF!</v>
      </c>
      <c r="E708" s="2" t="e">
        <f>VALUE(#REF!)</f>
        <v>#REF!</v>
      </c>
      <c r="F708" s="1" t="e">
        <f>VALUE(#REF!)</f>
        <v>#REF!</v>
      </c>
    </row>
    <row r="709" spans="2:6" ht="12.75">
      <c r="B709" t="e">
        <f>"0"&amp;LEFT(#REF!,11)</f>
        <v>#REF!</v>
      </c>
      <c r="C709" s="2" t="e">
        <f>VALUE(#REF!)</f>
        <v>#REF!</v>
      </c>
      <c r="D709" s="2" t="e">
        <f>VALUE(#REF!)</f>
        <v>#REF!</v>
      </c>
      <c r="E709" s="2" t="e">
        <f>VALUE(#REF!)</f>
        <v>#REF!</v>
      </c>
      <c r="F709" s="1" t="e">
        <f>VALUE(#REF!)</f>
        <v>#REF!</v>
      </c>
    </row>
    <row r="710" spans="2:6" ht="12.75">
      <c r="B710" t="e">
        <f>"0"&amp;LEFT(#REF!,11)</f>
        <v>#REF!</v>
      </c>
      <c r="C710" s="2" t="e">
        <f>VALUE(#REF!)</f>
        <v>#REF!</v>
      </c>
      <c r="D710" s="2" t="e">
        <f>VALUE(#REF!)</f>
        <v>#REF!</v>
      </c>
      <c r="E710" s="2" t="e">
        <f>VALUE(#REF!)</f>
        <v>#REF!</v>
      </c>
      <c r="F710" s="1" t="e">
        <f>VALUE(#REF!)</f>
        <v>#REF!</v>
      </c>
    </row>
    <row r="711" spans="2:6" ht="12.75">
      <c r="B711" t="e">
        <f>"0"&amp;LEFT(#REF!,11)</f>
        <v>#REF!</v>
      </c>
      <c r="C711" s="2" t="e">
        <f>VALUE(#REF!)</f>
        <v>#REF!</v>
      </c>
      <c r="D711" s="2" t="e">
        <f>VALUE(#REF!)</f>
        <v>#REF!</v>
      </c>
      <c r="E711" s="2" t="e">
        <f>VALUE(#REF!)</f>
        <v>#REF!</v>
      </c>
      <c r="F711" s="1" t="e">
        <f>VALUE(#REF!)</f>
        <v>#REF!</v>
      </c>
    </row>
    <row r="712" spans="2:6" ht="12.75">
      <c r="B712" t="e">
        <f>"0"&amp;LEFT(#REF!,11)</f>
        <v>#REF!</v>
      </c>
      <c r="C712" s="2" t="e">
        <f>VALUE(#REF!)</f>
        <v>#REF!</v>
      </c>
      <c r="D712" s="2" t="e">
        <f>VALUE(#REF!)</f>
        <v>#REF!</v>
      </c>
      <c r="E712" s="2" t="e">
        <f>VALUE(#REF!)</f>
        <v>#REF!</v>
      </c>
      <c r="F712" s="1" t="e">
        <f>VALUE(#REF!)</f>
        <v>#REF!</v>
      </c>
    </row>
    <row r="713" spans="2:6" ht="12.75">
      <c r="B713" t="e">
        <f>"0"&amp;LEFT(#REF!,11)</f>
        <v>#REF!</v>
      </c>
      <c r="C713" s="2" t="e">
        <f>VALUE(#REF!)</f>
        <v>#REF!</v>
      </c>
      <c r="D713" s="2" t="e">
        <f>VALUE(#REF!)</f>
        <v>#REF!</v>
      </c>
      <c r="E713" s="2" t="e">
        <f>VALUE(#REF!)</f>
        <v>#REF!</v>
      </c>
      <c r="F713" s="1" t="e">
        <f>VALUE(#REF!)</f>
        <v>#REF!</v>
      </c>
    </row>
    <row r="714" spans="2:6" ht="12.75">
      <c r="B714" t="e">
        <f>"0"&amp;LEFT(#REF!,11)</f>
        <v>#REF!</v>
      </c>
      <c r="C714" s="2" t="e">
        <f>VALUE(#REF!)</f>
        <v>#REF!</v>
      </c>
      <c r="D714" s="2" t="e">
        <f>VALUE(#REF!)</f>
        <v>#REF!</v>
      </c>
      <c r="E714" s="2" t="e">
        <f>VALUE(#REF!)</f>
        <v>#REF!</v>
      </c>
      <c r="F714" s="1" t="e">
        <f>VALUE(#REF!)</f>
        <v>#REF!</v>
      </c>
    </row>
    <row r="715" spans="2:6" ht="12.75">
      <c r="B715" t="e">
        <f>"0"&amp;LEFT(#REF!,11)</f>
        <v>#REF!</v>
      </c>
      <c r="C715" s="2" t="e">
        <f>VALUE(#REF!)</f>
        <v>#REF!</v>
      </c>
      <c r="D715" s="2" t="e">
        <f>VALUE(#REF!)</f>
        <v>#REF!</v>
      </c>
      <c r="E715" s="2" t="e">
        <f>VALUE(#REF!)</f>
        <v>#REF!</v>
      </c>
      <c r="F715" s="1" t="e">
        <f>VALUE(#REF!)</f>
        <v>#REF!</v>
      </c>
    </row>
    <row r="716" spans="2:6" ht="12.75">
      <c r="B716" t="e">
        <f>"0"&amp;LEFT(#REF!,11)</f>
        <v>#REF!</v>
      </c>
      <c r="C716" s="2" t="e">
        <f>VALUE(#REF!)</f>
        <v>#REF!</v>
      </c>
      <c r="D716" s="2" t="e">
        <f>VALUE(#REF!)</f>
        <v>#REF!</v>
      </c>
      <c r="E716" s="2" t="e">
        <f>VALUE(#REF!)</f>
        <v>#REF!</v>
      </c>
      <c r="F716" s="1" t="e">
        <f>VALUE(#REF!)</f>
        <v>#REF!</v>
      </c>
    </row>
    <row r="717" spans="2:6" ht="12.75">
      <c r="B717" t="e">
        <f>"0"&amp;LEFT(#REF!,11)</f>
        <v>#REF!</v>
      </c>
      <c r="C717" s="2" t="e">
        <f>VALUE(#REF!)</f>
        <v>#REF!</v>
      </c>
      <c r="D717" s="2" t="e">
        <f>VALUE(#REF!)</f>
        <v>#REF!</v>
      </c>
      <c r="E717" s="2" t="e">
        <f>VALUE(#REF!)</f>
        <v>#REF!</v>
      </c>
      <c r="F717" s="1" t="e">
        <f>VALUE(#REF!)</f>
        <v>#REF!</v>
      </c>
    </row>
    <row r="718" spans="2:6" ht="12.75">
      <c r="B718" t="e">
        <f>"0"&amp;LEFT(#REF!,11)</f>
        <v>#REF!</v>
      </c>
      <c r="C718" s="2" t="e">
        <f>VALUE(#REF!)</f>
        <v>#REF!</v>
      </c>
      <c r="D718" s="2" t="e">
        <f>VALUE(#REF!)</f>
        <v>#REF!</v>
      </c>
      <c r="E718" s="2" t="e">
        <f>VALUE(#REF!)</f>
        <v>#REF!</v>
      </c>
      <c r="F718" s="1" t="e">
        <f>VALUE(#REF!)</f>
        <v>#REF!</v>
      </c>
    </row>
    <row r="719" spans="2:6" ht="12.75">
      <c r="B719" t="e">
        <f>"0"&amp;LEFT(#REF!,11)</f>
        <v>#REF!</v>
      </c>
      <c r="C719" s="2" t="e">
        <f>VALUE(#REF!)</f>
        <v>#REF!</v>
      </c>
      <c r="D719" s="2" t="e">
        <f>VALUE(#REF!)</f>
        <v>#REF!</v>
      </c>
      <c r="E719" s="2" t="e">
        <f>VALUE(#REF!)</f>
        <v>#REF!</v>
      </c>
      <c r="F719" s="1" t="e">
        <f>VALUE(#REF!)</f>
        <v>#REF!</v>
      </c>
    </row>
    <row r="720" spans="2:6" ht="12.75">
      <c r="B720" t="e">
        <f>"0"&amp;LEFT(#REF!,11)</f>
        <v>#REF!</v>
      </c>
      <c r="C720" s="2" t="e">
        <f>VALUE(#REF!)</f>
        <v>#REF!</v>
      </c>
      <c r="D720" s="2" t="e">
        <f>VALUE(#REF!)</f>
        <v>#REF!</v>
      </c>
      <c r="E720" s="2" t="e">
        <f>VALUE(#REF!)</f>
        <v>#REF!</v>
      </c>
      <c r="F720" s="1" t="e">
        <f>VALUE(#REF!)</f>
        <v>#REF!</v>
      </c>
    </row>
    <row r="721" spans="2:6" ht="12.75">
      <c r="B721" t="e">
        <f>"0"&amp;LEFT(#REF!,11)</f>
        <v>#REF!</v>
      </c>
      <c r="C721" s="2" t="e">
        <f>VALUE(#REF!)</f>
        <v>#REF!</v>
      </c>
      <c r="D721" s="2" t="e">
        <f>VALUE(#REF!)</f>
        <v>#REF!</v>
      </c>
      <c r="E721" s="2" t="e">
        <f>VALUE(#REF!)</f>
        <v>#REF!</v>
      </c>
      <c r="F721" s="1" t="e">
        <f>VALUE(#REF!)</f>
        <v>#REF!</v>
      </c>
    </row>
    <row r="722" spans="2:6" ht="12.75">
      <c r="B722" t="e">
        <f>"0"&amp;LEFT(#REF!,11)</f>
        <v>#REF!</v>
      </c>
      <c r="C722" s="2" t="e">
        <f>VALUE(#REF!)</f>
        <v>#REF!</v>
      </c>
      <c r="D722" s="2" t="e">
        <f>VALUE(#REF!)</f>
        <v>#REF!</v>
      </c>
      <c r="E722" s="2" t="e">
        <f>VALUE(#REF!)</f>
        <v>#REF!</v>
      </c>
      <c r="F722" s="1" t="e">
        <f>VALUE(#REF!)</f>
        <v>#REF!</v>
      </c>
    </row>
    <row r="723" spans="2:6" ht="12.75">
      <c r="B723" t="e">
        <f>"0"&amp;LEFT(#REF!,11)</f>
        <v>#REF!</v>
      </c>
      <c r="C723" s="2" t="e">
        <f>VALUE(#REF!)</f>
        <v>#REF!</v>
      </c>
      <c r="D723" s="2" t="e">
        <f>VALUE(#REF!)</f>
        <v>#REF!</v>
      </c>
      <c r="E723" s="2" t="e">
        <f>VALUE(#REF!)</f>
        <v>#REF!</v>
      </c>
      <c r="F723" s="1" t="e">
        <f>VALUE(#REF!)</f>
        <v>#REF!</v>
      </c>
    </row>
    <row r="724" spans="2:6" ht="12.75">
      <c r="B724" t="e">
        <f>"0"&amp;LEFT(#REF!,11)</f>
        <v>#REF!</v>
      </c>
      <c r="C724" s="2" t="e">
        <f>VALUE(#REF!)</f>
        <v>#REF!</v>
      </c>
      <c r="D724" s="2" t="e">
        <f>VALUE(#REF!)</f>
        <v>#REF!</v>
      </c>
      <c r="E724" s="2" t="e">
        <f>VALUE(#REF!)</f>
        <v>#REF!</v>
      </c>
      <c r="F724" s="1" t="e">
        <f>VALUE(#REF!)</f>
        <v>#REF!</v>
      </c>
    </row>
    <row r="725" spans="2:6" ht="12.75">
      <c r="B725" t="e">
        <f>"0"&amp;LEFT(#REF!,11)</f>
        <v>#REF!</v>
      </c>
      <c r="C725" s="2" t="e">
        <f>VALUE(#REF!)</f>
        <v>#REF!</v>
      </c>
      <c r="D725" s="2" t="e">
        <f>VALUE(#REF!)</f>
        <v>#REF!</v>
      </c>
      <c r="E725" s="2" t="e">
        <f>VALUE(#REF!)</f>
        <v>#REF!</v>
      </c>
      <c r="F725" s="1" t="e">
        <f>VALUE(#REF!)</f>
        <v>#REF!</v>
      </c>
    </row>
    <row r="726" spans="2:6" ht="12.75">
      <c r="B726" t="e">
        <f>"0"&amp;LEFT(#REF!,11)</f>
        <v>#REF!</v>
      </c>
      <c r="C726" s="2" t="e">
        <f>VALUE(#REF!)</f>
        <v>#REF!</v>
      </c>
      <c r="D726" s="2" t="e">
        <f>VALUE(#REF!)</f>
        <v>#REF!</v>
      </c>
      <c r="E726" s="2" t="e">
        <f>VALUE(#REF!)</f>
        <v>#REF!</v>
      </c>
      <c r="F726" s="1" t="e">
        <f>VALUE(#REF!)</f>
        <v>#REF!</v>
      </c>
    </row>
    <row r="727" spans="2:6" ht="12.75">
      <c r="B727" t="e">
        <f>"0"&amp;LEFT(#REF!,11)</f>
        <v>#REF!</v>
      </c>
      <c r="C727" s="2" t="e">
        <f>VALUE(#REF!)</f>
        <v>#REF!</v>
      </c>
      <c r="D727" s="2" t="e">
        <f>VALUE(#REF!)</f>
        <v>#REF!</v>
      </c>
      <c r="E727" s="2" t="e">
        <f>VALUE(#REF!)</f>
        <v>#REF!</v>
      </c>
      <c r="F727" s="1" t="e">
        <f>VALUE(#REF!)</f>
        <v>#REF!</v>
      </c>
    </row>
    <row r="728" spans="2:6" ht="12.75">
      <c r="B728" t="e">
        <f>"0"&amp;LEFT(#REF!,11)</f>
        <v>#REF!</v>
      </c>
      <c r="C728" s="2" t="e">
        <f>VALUE(#REF!)</f>
        <v>#REF!</v>
      </c>
      <c r="D728" s="2" t="e">
        <f>VALUE(#REF!)</f>
        <v>#REF!</v>
      </c>
      <c r="E728" s="2" t="e">
        <f>VALUE(#REF!)</f>
        <v>#REF!</v>
      </c>
      <c r="F728" s="1" t="e">
        <f>VALUE(#REF!)</f>
        <v>#REF!</v>
      </c>
    </row>
    <row r="729" spans="2:6" ht="12.75">
      <c r="B729" t="e">
        <f>"0"&amp;LEFT(#REF!,11)</f>
        <v>#REF!</v>
      </c>
      <c r="C729" s="2" t="e">
        <f>VALUE(#REF!)</f>
        <v>#REF!</v>
      </c>
      <c r="D729" s="2" t="e">
        <f>VALUE(#REF!)</f>
        <v>#REF!</v>
      </c>
      <c r="E729" s="2" t="e">
        <f>VALUE(#REF!)</f>
        <v>#REF!</v>
      </c>
      <c r="F729" s="1" t="e">
        <f>VALUE(#REF!)</f>
        <v>#REF!</v>
      </c>
    </row>
    <row r="730" spans="2:6" ht="12.75">
      <c r="B730" t="e">
        <f>"0"&amp;LEFT(#REF!,11)</f>
        <v>#REF!</v>
      </c>
      <c r="C730" s="2" t="e">
        <f>VALUE(#REF!)</f>
        <v>#REF!</v>
      </c>
      <c r="D730" s="2" t="e">
        <f>VALUE(#REF!)</f>
        <v>#REF!</v>
      </c>
      <c r="E730" s="2" t="e">
        <f>VALUE(#REF!)</f>
        <v>#REF!</v>
      </c>
      <c r="F730" s="1" t="e">
        <f>VALUE(#REF!)</f>
        <v>#REF!</v>
      </c>
    </row>
    <row r="731" spans="2:6" ht="12.75">
      <c r="B731" t="e">
        <f>"0"&amp;LEFT(#REF!,11)</f>
        <v>#REF!</v>
      </c>
      <c r="C731" s="2" t="e">
        <f>VALUE(#REF!)</f>
        <v>#REF!</v>
      </c>
      <c r="D731" s="2" t="e">
        <f>VALUE(#REF!)</f>
        <v>#REF!</v>
      </c>
      <c r="E731" s="2" t="e">
        <f>VALUE(#REF!)</f>
        <v>#REF!</v>
      </c>
      <c r="F731" s="1" t="e">
        <f>VALUE(#REF!)</f>
        <v>#REF!</v>
      </c>
    </row>
    <row r="732" spans="2:6" ht="12.75">
      <c r="B732" t="e">
        <f>"0"&amp;LEFT(#REF!,11)</f>
        <v>#REF!</v>
      </c>
      <c r="C732" s="2" t="e">
        <f>VALUE(#REF!)</f>
        <v>#REF!</v>
      </c>
      <c r="D732" s="2" t="e">
        <f>VALUE(#REF!)</f>
        <v>#REF!</v>
      </c>
      <c r="E732" s="2" t="e">
        <f>VALUE(#REF!)</f>
        <v>#REF!</v>
      </c>
      <c r="F732" s="1" t="e">
        <f>VALUE(#REF!)</f>
        <v>#REF!</v>
      </c>
    </row>
    <row r="733" spans="2:6" ht="12.75">
      <c r="B733" t="e">
        <f>"0"&amp;LEFT(#REF!,11)</f>
        <v>#REF!</v>
      </c>
      <c r="C733" s="2" t="e">
        <f>VALUE(#REF!)</f>
        <v>#REF!</v>
      </c>
      <c r="D733" s="2" t="e">
        <f>VALUE(#REF!)</f>
        <v>#REF!</v>
      </c>
      <c r="E733" s="2" t="e">
        <f>VALUE(#REF!)</f>
        <v>#REF!</v>
      </c>
      <c r="F733" s="1" t="e">
        <f>VALUE(#REF!)</f>
        <v>#REF!</v>
      </c>
    </row>
    <row r="734" spans="2:6" ht="12.75">
      <c r="B734" t="e">
        <f>"0"&amp;LEFT(#REF!,11)</f>
        <v>#REF!</v>
      </c>
      <c r="C734" s="2" t="e">
        <f>VALUE(#REF!)</f>
        <v>#REF!</v>
      </c>
      <c r="D734" s="2" t="e">
        <f>VALUE(#REF!)</f>
        <v>#REF!</v>
      </c>
      <c r="E734" s="2" t="e">
        <f>VALUE(#REF!)</f>
        <v>#REF!</v>
      </c>
      <c r="F734" s="1" t="e">
        <f>VALUE(#REF!)</f>
        <v>#REF!</v>
      </c>
    </row>
    <row r="735" spans="2:6" ht="12.75">
      <c r="B735" t="e">
        <f>"0"&amp;LEFT(#REF!,11)</f>
        <v>#REF!</v>
      </c>
      <c r="C735" s="2" t="e">
        <f>VALUE(#REF!)</f>
        <v>#REF!</v>
      </c>
      <c r="D735" s="2" t="e">
        <f>VALUE(#REF!)</f>
        <v>#REF!</v>
      </c>
      <c r="E735" s="2" t="e">
        <f>VALUE(#REF!)</f>
        <v>#REF!</v>
      </c>
      <c r="F735" s="1" t="e">
        <f>VALUE(#REF!)</f>
        <v>#REF!</v>
      </c>
    </row>
    <row r="736" spans="2:6" ht="12.75">
      <c r="B736" t="e">
        <f>"0"&amp;LEFT(#REF!,11)</f>
        <v>#REF!</v>
      </c>
      <c r="C736" s="2" t="e">
        <f>VALUE(#REF!)</f>
        <v>#REF!</v>
      </c>
      <c r="D736" s="2" t="e">
        <f>VALUE(#REF!)</f>
        <v>#REF!</v>
      </c>
      <c r="E736" s="2" t="e">
        <f>VALUE(#REF!)</f>
        <v>#REF!</v>
      </c>
      <c r="F736" s="1" t="e">
        <f>VALUE(#REF!)</f>
        <v>#REF!</v>
      </c>
    </row>
    <row r="737" spans="2:6" ht="12.75">
      <c r="B737" t="e">
        <f>"0"&amp;LEFT(#REF!,11)</f>
        <v>#REF!</v>
      </c>
      <c r="C737" s="2" t="e">
        <f>VALUE(#REF!)</f>
        <v>#REF!</v>
      </c>
      <c r="D737" s="2" t="e">
        <f>VALUE(#REF!)</f>
        <v>#REF!</v>
      </c>
      <c r="E737" s="2" t="e">
        <f>VALUE(#REF!)</f>
        <v>#REF!</v>
      </c>
      <c r="F737" s="1" t="e">
        <f>VALUE(#REF!)</f>
        <v>#REF!</v>
      </c>
    </row>
    <row r="738" spans="2:6" ht="12.75">
      <c r="B738" t="e">
        <f>"0"&amp;LEFT(#REF!,11)</f>
        <v>#REF!</v>
      </c>
      <c r="C738" s="2" t="e">
        <f>VALUE(#REF!)</f>
        <v>#REF!</v>
      </c>
      <c r="D738" s="2" t="e">
        <f>VALUE(#REF!)</f>
        <v>#REF!</v>
      </c>
      <c r="E738" s="2" t="e">
        <f>VALUE(#REF!)</f>
        <v>#REF!</v>
      </c>
      <c r="F738" s="1" t="e">
        <f>VALUE(#REF!)</f>
        <v>#REF!</v>
      </c>
    </row>
    <row r="739" spans="2:6" ht="12.75">
      <c r="B739" t="e">
        <f>"0"&amp;LEFT(#REF!,11)</f>
        <v>#REF!</v>
      </c>
      <c r="C739" s="2" t="e">
        <f>VALUE(#REF!)</f>
        <v>#REF!</v>
      </c>
      <c r="D739" s="2" t="e">
        <f>VALUE(#REF!)</f>
        <v>#REF!</v>
      </c>
      <c r="E739" s="2" t="e">
        <f>VALUE(#REF!)</f>
        <v>#REF!</v>
      </c>
      <c r="F739" s="1" t="e">
        <f>VALUE(#REF!)</f>
        <v>#REF!</v>
      </c>
    </row>
    <row r="740" spans="2:6" ht="12.75">
      <c r="B740" t="e">
        <f>"0"&amp;LEFT(#REF!,11)</f>
        <v>#REF!</v>
      </c>
      <c r="C740" s="2" t="e">
        <f>VALUE(#REF!)</f>
        <v>#REF!</v>
      </c>
      <c r="D740" s="2" t="e">
        <f>VALUE(#REF!)</f>
        <v>#REF!</v>
      </c>
      <c r="E740" s="2" t="e">
        <f>VALUE(#REF!)</f>
        <v>#REF!</v>
      </c>
      <c r="F740" s="1" t="e">
        <f>VALUE(#REF!)</f>
        <v>#REF!</v>
      </c>
    </row>
    <row r="741" spans="2:6" ht="12.75">
      <c r="B741" t="e">
        <f>"0"&amp;LEFT(#REF!,11)</f>
        <v>#REF!</v>
      </c>
      <c r="C741" s="2" t="e">
        <f>VALUE(#REF!)</f>
        <v>#REF!</v>
      </c>
      <c r="D741" s="2" t="e">
        <f>VALUE(#REF!)</f>
        <v>#REF!</v>
      </c>
      <c r="E741" s="2" t="e">
        <f>VALUE(#REF!)</f>
        <v>#REF!</v>
      </c>
      <c r="F741" s="1" t="e">
        <f>VALUE(#REF!)</f>
        <v>#REF!</v>
      </c>
    </row>
    <row r="742" spans="2:6" ht="12.75">
      <c r="B742" t="e">
        <f>"0"&amp;LEFT(#REF!,11)</f>
        <v>#REF!</v>
      </c>
      <c r="C742" s="2" t="e">
        <f>VALUE(#REF!)</f>
        <v>#REF!</v>
      </c>
      <c r="D742" s="2" t="e">
        <f>VALUE(#REF!)</f>
        <v>#REF!</v>
      </c>
      <c r="E742" s="2" t="e">
        <f>VALUE(#REF!)</f>
        <v>#REF!</v>
      </c>
      <c r="F742" s="1" t="e">
        <f>VALUE(#REF!)</f>
        <v>#REF!</v>
      </c>
    </row>
    <row r="743" spans="2:6" ht="12.75">
      <c r="B743" t="e">
        <f>"0"&amp;LEFT(#REF!,11)</f>
        <v>#REF!</v>
      </c>
      <c r="C743" s="2" t="e">
        <f>VALUE(#REF!)</f>
        <v>#REF!</v>
      </c>
      <c r="D743" s="2" t="e">
        <f>VALUE(#REF!)</f>
        <v>#REF!</v>
      </c>
      <c r="E743" s="2" t="e">
        <f>VALUE(#REF!)</f>
        <v>#REF!</v>
      </c>
      <c r="F743" s="1" t="e">
        <f>VALUE(#REF!)</f>
        <v>#REF!</v>
      </c>
    </row>
    <row r="744" spans="2:6" ht="12.75">
      <c r="B744" t="e">
        <f>"0"&amp;LEFT(#REF!,11)</f>
        <v>#REF!</v>
      </c>
      <c r="C744" s="2" t="e">
        <f>VALUE(#REF!)</f>
        <v>#REF!</v>
      </c>
      <c r="D744" s="2" t="e">
        <f>VALUE(#REF!)</f>
        <v>#REF!</v>
      </c>
      <c r="E744" s="2" t="e">
        <f>VALUE(#REF!)</f>
        <v>#REF!</v>
      </c>
      <c r="F744" s="1" t="e">
        <f>VALUE(#REF!)</f>
        <v>#REF!</v>
      </c>
    </row>
    <row r="745" spans="2:6" ht="12.75">
      <c r="B745" t="e">
        <f>"0"&amp;LEFT(#REF!,11)</f>
        <v>#REF!</v>
      </c>
      <c r="C745" s="2" t="e">
        <f>VALUE(#REF!)</f>
        <v>#REF!</v>
      </c>
      <c r="D745" s="2" t="e">
        <f>VALUE(#REF!)</f>
        <v>#REF!</v>
      </c>
      <c r="E745" s="2" t="e">
        <f>VALUE(#REF!)</f>
        <v>#REF!</v>
      </c>
      <c r="F745" s="1" t="e">
        <f>VALUE(#REF!)</f>
        <v>#REF!</v>
      </c>
    </row>
    <row r="746" spans="2:6" ht="12.75">
      <c r="B746" t="e">
        <f>"0"&amp;LEFT(#REF!,11)</f>
        <v>#REF!</v>
      </c>
      <c r="C746" s="2" t="e">
        <f>VALUE(#REF!)</f>
        <v>#REF!</v>
      </c>
      <c r="D746" s="2" t="e">
        <f>VALUE(#REF!)</f>
        <v>#REF!</v>
      </c>
      <c r="E746" s="2" t="e">
        <f>VALUE(#REF!)</f>
        <v>#REF!</v>
      </c>
      <c r="F746" s="1" t="e">
        <f>VALUE(#REF!)</f>
        <v>#REF!</v>
      </c>
    </row>
    <row r="747" spans="2:6" ht="12.75">
      <c r="B747" t="e">
        <f>"0"&amp;LEFT(#REF!,11)</f>
        <v>#REF!</v>
      </c>
      <c r="C747" s="2" t="e">
        <f>VALUE(#REF!)</f>
        <v>#REF!</v>
      </c>
      <c r="D747" s="2" t="e">
        <f>VALUE(#REF!)</f>
        <v>#REF!</v>
      </c>
      <c r="E747" s="2" t="e">
        <f>VALUE(#REF!)</f>
        <v>#REF!</v>
      </c>
      <c r="F747" s="1" t="e">
        <f>VALUE(#REF!)</f>
        <v>#REF!</v>
      </c>
    </row>
    <row r="748" spans="2:6" ht="12.75">
      <c r="B748" t="e">
        <f>"0"&amp;LEFT(#REF!,11)</f>
        <v>#REF!</v>
      </c>
      <c r="C748" s="2" t="e">
        <f>VALUE(#REF!)</f>
        <v>#REF!</v>
      </c>
      <c r="D748" s="2" t="e">
        <f>VALUE(#REF!)</f>
        <v>#REF!</v>
      </c>
      <c r="E748" s="2" t="e">
        <f>VALUE(#REF!)</f>
        <v>#REF!</v>
      </c>
      <c r="F748" s="1" t="e">
        <f>VALUE(#REF!)</f>
        <v>#REF!</v>
      </c>
    </row>
    <row r="749" spans="2:6" ht="12.75">
      <c r="B749" t="e">
        <f>"0"&amp;LEFT(#REF!,11)</f>
        <v>#REF!</v>
      </c>
      <c r="C749" s="2" t="e">
        <f>VALUE(#REF!)</f>
        <v>#REF!</v>
      </c>
      <c r="D749" s="2" t="e">
        <f>VALUE(#REF!)</f>
        <v>#REF!</v>
      </c>
      <c r="E749" s="2" t="e">
        <f>VALUE(#REF!)</f>
        <v>#REF!</v>
      </c>
      <c r="F749" s="1" t="e">
        <f>VALUE(#REF!)</f>
        <v>#REF!</v>
      </c>
    </row>
    <row r="750" spans="2:6" ht="12.75">
      <c r="B750" t="e">
        <f>"0"&amp;LEFT(#REF!,11)</f>
        <v>#REF!</v>
      </c>
      <c r="C750" s="2" t="e">
        <f>VALUE(#REF!)</f>
        <v>#REF!</v>
      </c>
      <c r="D750" s="2" t="e">
        <f>VALUE(#REF!)</f>
        <v>#REF!</v>
      </c>
      <c r="E750" s="2" t="e">
        <f>VALUE(#REF!)</f>
        <v>#REF!</v>
      </c>
      <c r="F750" s="1" t="e">
        <f>VALUE(#REF!)</f>
        <v>#REF!</v>
      </c>
    </row>
    <row r="751" spans="2:6" ht="12.75">
      <c r="B751" t="e">
        <f>"0"&amp;LEFT(#REF!,11)</f>
        <v>#REF!</v>
      </c>
      <c r="C751" s="2" t="e">
        <f>VALUE(#REF!)</f>
        <v>#REF!</v>
      </c>
      <c r="D751" s="2" t="e">
        <f>VALUE(#REF!)</f>
        <v>#REF!</v>
      </c>
      <c r="E751" s="2" t="e">
        <f>VALUE(#REF!)</f>
        <v>#REF!</v>
      </c>
      <c r="F751" s="1" t="e">
        <f>VALUE(#REF!)</f>
        <v>#REF!</v>
      </c>
    </row>
    <row r="752" spans="2:6" ht="12.75">
      <c r="B752" t="e">
        <f>"0"&amp;LEFT(#REF!,11)</f>
        <v>#REF!</v>
      </c>
      <c r="C752" s="2" t="e">
        <f>VALUE(#REF!)</f>
        <v>#REF!</v>
      </c>
      <c r="D752" s="2" t="e">
        <f>VALUE(#REF!)</f>
        <v>#REF!</v>
      </c>
      <c r="E752" s="2" t="e">
        <f>VALUE(#REF!)</f>
        <v>#REF!</v>
      </c>
      <c r="F752" s="1" t="e">
        <f>VALUE(#REF!)</f>
        <v>#REF!</v>
      </c>
    </row>
    <row r="753" spans="2:6" ht="12.75">
      <c r="B753" t="e">
        <f>"0"&amp;LEFT(#REF!,11)</f>
        <v>#REF!</v>
      </c>
      <c r="C753" s="2" t="e">
        <f>VALUE(#REF!)</f>
        <v>#REF!</v>
      </c>
      <c r="D753" s="2" t="e">
        <f>VALUE(#REF!)</f>
        <v>#REF!</v>
      </c>
      <c r="E753" s="2" t="e">
        <f>VALUE(#REF!)</f>
        <v>#REF!</v>
      </c>
      <c r="F753" s="1" t="e">
        <f>VALUE(#REF!)</f>
        <v>#REF!</v>
      </c>
    </row>
    <row r="754" spans="2:6" ht="12.75">
      <c r="B754" t="e">
        <f>"0"&amp;LEFT(#REF!,11)</f>
        <v>#REF!</v>
      </c>
      <c r="C754" s="2" t="e">
        <f>VALUE(#REF!)</f>
        <v>#REF!</v>
      </c>
      <c r="D754" s="2" t="e">
        <f>VALUE(#REF!)</f>
        <v>#REF!</v>
      </c>
      <c r="E754" s="2" t="e">
        <f>VALUE(#REF!)</f>
        <v>#REF!</v>
      </c>
      <c r="F754" s="1" t="e">
        <f>VALUE(#REF!)</f>
        <v>#REF!</v>
      </c>
    </row>
    <row r="755" spans="2:6" ht="12.75">
      <c r="B755" t="e">
        <f>"0"&amp;LEFT(#REF!,11)</f>
        <v>#REF!</v>
      </c>
      <c r="C755" s="2" t="e">
        <f>VALUE(#REF!)</f>
        <v>#REF!</v>
      </c>
      <c r="D755" s="2" t="e">
        <f>VALUE(#REF!)</f>
        <v>#REF!</v>
      </c>
      <c r="E755" s="2" t="e">
        <f>VALUE(#REF!)</f>
        <v>#REF!</v>
      </c>
      <c r="F755" s="1" t="e">
        <f>VALUE(#REF!)</f>
        <v>#REF!</v>
      </c>
    </row>
    <row r="756" spans="2:6" ht="12.75">
      <c r="B756" t="e">
        <f>"0"&amp;LEFT(#REF!,11)</f>
        <v>#REF!</v>
      </c>
      <c r="C756" s="2" t="e">
        <f>VALUE(#REF!)</f>
        <v>#REF!</v>
      </c>
      <c r="D756" s="2" t="e">
        <f>VALUE(#REF!)</f>
        <v>#REF!</v>
      </c>
      <c r="E756" s="2" t="e">
        <f>VALUE(#REF!)</f>
        <v>#REF!</v>
      </c>
      <c r="F756" s="1" t="e">
        <f>VALUE(#REF!)</f>
        <v>#REF!</v>
      </c>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Roman,Normal"&amp;12Página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P105"/>
  <sheetViews>
    <sheetView zoomScale="90" zoomScaleNormal="90" zoomScaleSheetLayoutView="100" zoomScalePageLayoutView="0" workbookViewId="0" topLeftCell="A1">
      <selection activeCell="B1" sqref="B1"/>
    </sheetView>
  </sheetViews>
  <sheetFormatPr defaultColWidth="11.421875" defaultRowHeight="11.25" customHeight="1"/>
  <cols>
    <col min="1" max="1" width="11.28125" style="5" customWidth="1"/>
    <col min="2" max="2" width="40.57421875" style="5" customWidth="1"/>
    <col min="3" max="3" width="11.28125" style="6" customWidth="1"/>
    <col min="4" max="4" width="17.421875" style="7" customWidth="1"/>
    <col min="5" max="5" width="3.140625" style="7" customWidth="1"/>
    <col min="6" max="6" width="18.57421875" style="7" customWidth="1"/>
    <col min="7" max="7" width="11.421875" style="8" customWidth="1"/>
    <col min="8" max="8" width="19.7109375" style="5" customWidth="1"/>
    <col min="9" max="9" width="1.421875" style="5" customWidth="1"/>
    <col min="10" max="10" width="19.7109375" style="5" customWidth="1"/>
    <col min="11" max="11" width="1.57421875" style="5" customWidth="1"/>
    <col min="12" max="12" width="16.00390625" style="7" customWidth="1"/>
    <col min="13" max="13" width="2.57421875" style="5" customWidth="1"/>
    <col min="14" max="14" width="14.7109375" style="7" customWidth="1"/>
    <col min="15" max="15" width="17.421875" style="9" customWidth="1"/>
    <col min="16" max="16" width="17.00390625" style="9" customWidth="1"/>
    <col min="17" max="16384" width="11.421875" style="5" customWidth="1"/>
  </cols>
  <sheetData>
    <row r="1" spans="2:14" ht="12.75" customHeight="1">
      <c r="B1" s="535" t="s">
        <v>23</v>
      </c>
      <c r="C1" s="535"/>
      <c r="D1" s="535"/>
      <c r="E1" s="535"/>
      <c r="F1" s="535"/>
      <c r="G1" s="535"/>
      <c r="H1" s="535"/>
      <c r="I1" s="535"/>
      <c r="J1" s="535"/>
      <c r="K1" s="535"/>
      <c r="L1" s="535"/>
      <c r="M1" s="535"/>
      <c r="N1" s="535"/>
    </row>
    <row r="2" spans="2:14" ht="12.75" customHeight="1">
      <c r="B2" s="10"/>
      <c r="C2" s="11"/>
      <c r="D2" s="12"/>
      <c r="E2" s="12"/>
      <c r="F2" s="12"/>
      <c r="G2" s="13"/>
      <c r="H2" s="10"/>
      <c r="I2" s="10"/>
      <c r="J2" s="10"/>
      <c r="K2" s="10"/>
      <c r="L2" s="12"/>
      <c r="M2" s="10"/>
      <c r="N2" s="12"/>
    </row>
    <row r="3" spans="2:14" ht="12.75" customHeight="1">
      <c r="B3" s="535" t="s">
        <v>24</v>
      </c>
      <c r="C3" s="535"/>
      <c r="D3" s="535"/>
      <c r="E3" s="535"/>
      <c r="F3" s="535"/>
      <c r="G3" s="535"/>
      <c r="H3" s="535"/>
      <c r="I3" s="535"/>
      <c r="J3" s="535"/>
      <c r="K3" s="535"/>
      <c r="L3" s="535"/>
      <c r="M3" s="535"/>
      <c r="N3" s="535"/>
    </row>
    <row r="4" spans="2:14" ht="11.25" customHeight="1">
      <c r="B4" s="536"/>
      <c r="C4" s="536"/>
      <c r="D4" s="536"/>
      <c r="E4" s="536"/>
      <c r="F4" s="536"/>
      <c r="G4" s="536"/>
      <c r="H4" s="536"/>
      <c r="I4" s="536"/>
      <c r="J4" s="536"/>
      <c r="K4" s="536"/>
      <c r="L4" s="536"/>
      <c r="M4" s="536"/>
      <c r="N4" s="536"/>
    </row>
    <row r="5" spans="2:14" ht="11.25" customHeight="1">
      <c r="B5" s="14"/>
      <c r="C5" s="15"/>
      <c r="D5" s="537" t="s">
        <v>25</v>
      </c>
      <c r="E5" s="537"/>
      <c r="F5" s="537"/>
      <c r="G5" s="16"/>
      <c r="H5" s="14"/>
      <c r="I5" s="14"/>
      <c r="J5" s="14"/>
      <c r="K5" s="14"/>
      <c r="L5" s="537" t="s">
        <v>25</v>
      </c>
      <c r="M5" s="537"/>
      <c r="N5" s="537"/>
    </row>
    <row r="6" spans="2:14" ht="11.25" customHeight="1">
      <c r="B6" s="14"/>
      <c r="C6" s="15"/>
      <c r="D6" s="17" t="s">
        <v>26</v>
      </c>
      <c r="E6" s="18"/>
      <c r="F6" s="18" t="s">
        <v>27</v>
      </c>
      <c r="G6" s="16"/>
      <c r="H6" s="14"/>
      <c r="I6" s="14"/>
      <c r="J6" s="14"/>
      <c r="K6" s="14"/>
      <c r="L6" s="18" t="s">
        <v>26</v>
      </c>
      <c r="M6" s="18"/>
      <c r="N6" s="18" t="s">
        <v>27</v>
      </c>
    </row>
    <row r="7" spans="2:14" ht="11.25" customHeight="1">
      <c r="B7" s="19" t="s">
        <v>3</v>
      </c>
      <c r="D7" s="17"/>
      <c r="E7" s="20"/>
      <c r="F7" s="17"/>
      <c r="G7" s="21"/>
      <c r="H7" s="19" t="s">
        <v>8</v>
      </c>
      <c r="I7" s="19"/>
      <c r="J7" s="19"/>
      <c r="K7" s="22"/>
      <c r="L7" s="17"/>
      <c r="M7" s="20"/>
      <c r="N7" s="17"/>
    </row>
    <row r="8" spans="2:14" ht="11.25" customHeight="1">
      <c r="B8" s="19"/>
      <c r="D8" s="17"/>
      <c r="E8" s="17"/>
      <c r="F8" s="17"/>
      <c r="G8" s="21"/>
      <c r="L8" s="23"/>
      <c r="N8" s="23"/>
    </row>
    <row r="9" spans="2:14" ht="11.25" customHeight="1">
      <c r="B9" s="24" t="s">
        <v>4</v>
      </c>
      <c r="D9" s="25"/>
      <c r="E9" s="26"/>
      <c r="F9" s="26" t="s">
        <v>28</v>
      </c>
      <c r="G9" s="6"/>
      <c r="H9" s="24" t="s">
        <v>29</v>
      </c>
      <c r="J9" s="27"/>
      <c r="L9" s="28"/>
      <c r="N9" s="28"/>
    </row>
    <row r="10" spans="1:15" ht="11.25" customHeight="1">
      <c r="A10" s="8" t="s">
        <v>30</v>
      </c>
      <c r="B10" s="24" t="s">
        <v>31</v>
      </c>
      <c r="D10" s="25">
        <f>IF(ISNUMBER(VLOOKUP(A10,balance!$B$2:$F$954,5,0)),VALUE(VLOOKUP(A10,balance!$B$2:$F$954,5,0)),0)</f>
        <v>0</v>
      </c>
      <c r="E10" s="26"/>
      <c r="F10" s="25">
        <f>IF(ISNUMBER(VLOOKUP(A10,#REF!,5,0)),VALUE(VLOOKUP(A10,#REF!,5,0)),0)</f>
        <v>0</v>
      </c>
      <c r="G10" s="6"/>
      <c r="H10" s="24" t="s">
        <v>32</v>
      </c>
      <c r="J10" s="27"/>
      <c r="L10" s="28"/>
      <c r="N10" s="28"/>
      <c r="O10" s="29"/>
    </row>
    <row r="11" spans="1:15" ht="11.25" customHeight="1">
      <c r="A11" s="8" t="s">
        <v>33</v>
      </c>
      <c r="B11" s="24" t="s">
        <v>34</v>
      </c>
      <c r="D11" s="25">
        <f>IF(ISNUMBER(VLOOKUP(A11,balance!$B$2:$F$954,5,0)),VALUE(VLOOKUP(A11,balance!$B$2:$F$954,5,0)),0)</f>
        <v>0</v>
      </c>
      <c r="E11" s="26"/>
      <c r="F11" s="25">
        <f>IF(ISNUMBER(VLOOKUP(A11,#REF!,5,0)),VALUE(VLOOKUP(A11,#REF!,5,0)),0)</f>
        <v>0</v>
      </c>
      <c r="G11" s="8" t="s">
        <v>35</v>
      </c>
      <c r="H11" s="30" t="s">
        <v>36</v>
      </c>
      <c r="J11" s="31"/>
      <c r="L11" s="25">
        <f>IF(ISNUMBER(VLOOKUP(G11,balance!$B$2:$F$954,5,0)),VALUE(VLOOKUP(G11,balance!$B$2:$F$954,5,0)),0)*-1</f>
        <v>0</v>
      </c>
      <c r="N11" s="28">
        <f>IF(ISNUMBER(VLOOKUP(G11,#REF!,5,0)),VALUE(VLOOKUP(G11,#REF!,5,0)),0)*-1</f>
        <v>0</v>
      </c>
      <c r="O11" s="29"/>
    </row>
    <row r="12" spans="1:15" ht="11.25" customHeight="1">
      <c r="A12" s="8" t="s">
        <v>37</v>
      </c>
      <c r="B12" s="24" t="s">
        <v>38</v>
      </c>
      <c r="D12" s="25">
        <f>IF(ISNUMBER(VLOOKUP(A12,balance!$B$2:$F$954,5,0)),VALUE(VLOOKUP(A12,balance!$B$2:$F$954,5,0)),0)</f>
        <v>0</v>
      </c>
      <c r="E12" s="26"/>
      <c r="F12" s="25">
        <f>IF(ISNUMBER(VLOOKUP(A12,#REF!,5,0)),VALUE(VLOOKUP(A12,#REF!,5,0)),0)</f>
        <v>0</v>
      </c>
      <c r="G12" s="8" t="s">
        <v>39</v>
      </c>
      <c r="H12" s="30" t="s">
        <v>40</v>
      </c>
      <c r="J12" s="31"/>
      <c r="L12" s="25">
        <f>IF(ISNUMBER(VLOOKUP(G12,balance!$B$2:$F$954,5,0)),VALUE(VLOOKUP(G12,balance!$B$2:$F$954,5,0)),0)*-1</f>
        <v>0</v>
      </c>
      <c r="N12" s="28">
        <f>IF(ISNUMBER(VLOOKUP(G12,#REF!,5,0)),VALUE(VLOOKUP(G12,#REF!,5,0)),0)*-1</f>
        <v>0</v>
      </c>
      <c r="O12" s="29"/>
    </row>
    <row r="13" spans="1:15" ht="11.25" customHeight="1">
      <c r="A13" s="8" t="s">
        <v>41</v>
      </c>
      <c r="B13" s="24" t="s">
        <v>42</v>
      </c>
      <c r="D13" s="25">
        <f>IF(ISNUMBER(VLOOKUP(A13,balance!$B$2:$F$954,5,0)),VALUE(VLOOKUP(A13,balance!$B$2:$F$954,5,0)),0)+IF(ISNUMBER(VLOOKUP("011020113000",balance!$B$2:$F$954,5,0)),VALUE(VLOOKUP("011020113000",balance!$B$2:$F$954,5,0)))</f>
        <v>0</v>
      </c>
      <c r="E13" s="26"/>
      <c r="F13" s="25">
        <f>IF(ISNUMBER(VLOOKUP(A13,#REF!,5,0)),VALUE(VLOOKUP(A13,#REF!,5,0)),0)+IF(ISNUMBER(VLOOKUP("011020113000",#REF!,5,0)),VALUE(VLOOKUP("011020113000",#REF!,5,0)),0)</f>
        <v>0</v>
      </c>
      <c r="G13" s="8" t="s">
        <v>43</v>
      </c>
      <c r="H13" s="30" t="s">
        <v>44</v>
      </c>
      <c r="L13" s="25">
        <f>IF(ISNUMBER(VLOOKUP(G13,balance!$B$2:$F$954,5,0)),VALUE(VLOOKUP(G13,balance!$B$2:$F$954,5,0)),0)*-1</f>
        <v>0</v>
      </c>
      <c r="N13" s="28">
        <f>IF(ISNUMBER(VLOOKUP(G13,#REF!,5,0)),VALUE(VLOOKUP(G13,#REF!,5,0)),0)*-1</f>
        <v>0</v>
      </c>
      <c r="O13" s="29"/>
    </row>
    <row r="14" spans="1:15" ht="11.25" customHeight="1">
      <c r="A14" s="8" t="s">
        <v>45</v>
      </c>
      <c r="B14" s="24" t="s">
        <v>46</v>
      </c>
      <c r="D14" s="25">
        <f>IF(ISNUMBER(VLOOKUP(A14,balance!$B$2:$F$954,5,0)),VALUE(VLOOKUP(A14,balance!$B$2:$F$954,5,0)),0)</f>
        <v>0</v>
      </c>
      <c r="F14" s="25">
        <f>IF(ISNUMBER(VLOOKUP(A14,#REF!,5,0)),VALUE(VLOOKUP(A14,#REF!,5,0)),0)</f>
        <v>0</v>
      </c>
      <c r="G14" s="8" t="s">
        <v>47</v>
      </c>
      <c r="H14" s="30" t="s">
        <v>48</v>
      </c>
      <c r="L14" s="25">
        <f>IF(ISNUMBER(VLOOKUP(G14,balance!$B$2:$F$954,5,0)),VALUE(VLOOKUP(G14,balance!$B$2:$F$954,5,0)),0)*-1</f>
        <v>0</v>
      </c>
      <c r="N14" s="28">
        <f>IF(ISNUMBER(VLOOKUP(G14,#REF!,5,0)),VALUE(VLOOKUP(G14,#REF!,5,0)),0)*-1</f>
        <v>0</v>
      </c>
      <c r="O14" s="29"/>
    </row>
    <row r="15" spans="1:15" ht="11.25" customHeight="1">
      <c r="A15" s="8" t="s">
        <v>49</v>
      </c>
      <c r="B15" s="24" t="s">
        <v>50</v>
      </c>
      <c r="D15" s="32">
        <f>IF(ISNUMBER(VLOOKUP(A15,balance!$B$2:$F$954,5,0)),VALUE(VLOOKUP(A15,balance!$B$2:$F$954,5,0)),0)</f>
        <v>0</v>
      </c>
      <c r="E15" s="33"/>
      <c r="F15" s="32">
        <f>IF(ISNUMBER(VLOOKUP(A15,#REF!,5,0)),VALUE(VLOOKUP(A15,#REF!,5,0)),0)</f>
        <v>0</v>
      </c>
      <c r="G15" s="8" t="s">
        <v>51</v>
      </c>
      <c r="H15" s="5" t="s">
        <v>52</v>
      </c>
      <c r="L15" s="25">
        <f>IF(ISNUMBER(VLOOKUP(G15,balance!$B$2:$F$954,5,0)),VALUE(VLOOKUP(G15,balance!$B$2:$F$954,5,0)),0)*-1</f>
        <v>0</v>
      </c>
      <c r="N15" s="28">
        <f>IF(ISNUMBER(VLOOKUP(G15,#REF!,5,0)),VALUE(VLOOKUP(G15,#REF!,5,0)),0)*-1</f>
        <v>0</v>
      </c>
      <c r="O15" s="29"/>
    </row>
    <row r="16" spans="2:15" ht="11.25" customHeight="1">
      <c r="B16" s="24"/>
      <c r="D16" s="34">
        <f>SUM(D10:D15)</f>
        <v>0</v>
      </c>
      <c r="E16" s="26"/>
      <c r="F16" s="34">
        <f>SUM(F10:F15)</f>
        <v>0</v>
      </c>
      <c r="G16" s="8" t="s">
        <v>53</v>
      </c>
      <c r="H16" s="24" t="s">
        <v>54</v>
      </c>
      <c r="L16" s="25">
        <f>IF(ISNUMBER(VLOOKUP(G16,balance!$B$2:$F$954,5,0)),VALUE(VLOOKUP(G16,balance!$B$2:$F$954,5,0)),0)*-1</f>
        <v>0</v>
      </c>
      <c r="N16" s="28">
        <f>IF(ISNUMBER(VLOOKUP(G16,#REF!,5,0)),VALUE(VLOOKUP(G16,#REF!,5,0)),0)*-1</f>
        <v>0</v>
      </c>
      <c r="O16" s="29"/>
    </row>
    <row r="17" spans="2:15" ht="11.25" customHeight="1">
      <c r="B17" s="24"/>
      <c r="D17" s="28"/>
      <c r="F17" s="28"/>
      <c r="H17" s="24"/>
      <c r="L17" s="34">
        <f>SUM(L11:L16)</f>
        <v>0</v>
      </c>
      <c r="N17" s="34">
        <f>SUM(N11:N16)</f>
        <v>0</v>
      </c>
      <c r="O17" s="29"/>
    </row>
    <row r="18" spans="1:15" ht="11.25" customHeight="1">
      <c r="A18" s="8" t="s">
        <v>55</v>
      </c>
      <c r="B18" s="24" t="s">
        <v>56</v>
      </c>
      <c r="D18" s="35">
        <f>IF(ISNUMBER(VLOOKUP(A18,balance!$B$2:$C$954,2,0)),VALUE(VLOOKUP(A18,balance!$B$2:$BF$954,2,0)),0)</f>
        <v>0</v>
      </c>
      <c r="E18" s="26"/>
      <c r="F18" s="35">
        <f>IF(ISNUMBER(VLOOKUP(A18,#REF!,5,0)),VALUE(VLOOKUP(A18,#REF!,5,0)),0)</f>
        <v>0</v>
      </c>
      <c r="G18" s="6"/>
      <c r="H18" s="24"/>
      <c r="J18" s="27"/>
      <c r="L18" s="28"/>
      <c r="N18" s="28"/>
      <c r="O18" s="29"/>
    </row>
    <row r="19" spans="2:15" ht="11.25" customHeight="1">
      <c r="B19" s="24"/>
      <c r="D19" s="25"/>
      <c r="E19" s="26"/>
      <c r="F19" s="25"/>
      <c r="G19" s="6"/>
      <c r="H19" s="24" t="s">
        <v>29</v>
      </c>
      <c r="J19" s="27"/>
      <c r="L19" s="28"/>
      <c r="N19" s="28"/>
      <c r="O19" s="29"/>
    </row>
    <row r="20" spans="2:15" ht="11.25" customHeight="1">
      <c r="B20" s="24" t="s">
        <v>57</v>
      </c>
      <c r="D20" s="28"/>
      <c r="F20" s="28"/>
      <c r="H20" s="24" t="s">
        <v>58</v>
      </c>
      <c r="L20" s="28"/>
      <c r="N20" s="28"/>
      <c r="O20" s="29"/>
    </row>
    <row r="21" spans="2:15" ht="11.25" customHeight="1">
      <c r="B21" s="24" t="s">
        <v>32</v>
      </c>
      <c r="D21" s="28"/>
      <c r="F21" s="28"/>
      <c r="G21" s="8" t="s">
        <v>59</v>
      </c>
      <c r="H21" s="24" t="s">
        <v>60</v>
      </c>
      <c r="L21" s="25">
        <f>IF(ISNUMBER(VLOOKUP(G21,balance!$B$2:$F$954,5,0)),VALUE(VLOOKUP(G21,balance!$B$2:$F$954,5,0)),0)*-1</f>
        <v>0</v>
      </c>
      <c r="N21" s="28">
        <f>IF(ISNUMBER(VLOOKUP(G21,#REF!,5,0)),VALUE(VLOOKUP(G21,#REF!,5,0)),0)*-1</f>
        <v>0</v>
      </c>
      <c r="O21" s="29"/>
    </row>
    <row r="22" spans="1:15" ht="11.25" customHeight="1">
      <c r="A22" s="8" t="s">
        <v>61</v>
      </c>
      <c r="B22" s="24" t="s">
        <v>62</v>
      </c>
      <c r="D22" s="25">
        <f>IF(ISNUMBER(VLOOKUP(A22,balance!$B$2:$F$954,5,0)),VALUE(VLOOKUP(A22,balance!$B$2:$F$954,5,0)),0)</f>
        <v>0</v>
      </c>
      <c r="F22" s="32">
        <f>IF(ISNUMBER(VLOOKUP(A22,#REF!,5,0)),VALUE(VLOOKUP(A22,#REF!,5,0)),0)</f>
        <v>0</v>
      </c>
      <c r="G22" s="8" t="s">
        <v>63</v>
      </c>
      <c r="H22" s="24" t="s">
        <v>64</v>
      </c>
      <c r="L22" s="25">
        <f>IF(ISNUMBER(VLOOKUP(G22,balance!$B$2:$F$954,5,0)),VALUE(VLOOKUP(G22,balance!$B$2:$F$954,5,0)),0)*-1</f>
        <v>0</v>
      </c>
      <c r="N22" s="28">
        <f>IF(ISNUMBER(VLOOKUP(G22,#REF!,5,0)),VALUE(VLOOKUP(G22,#REF!,5,0)),0)*-1</f>
        <v>0</v>
      </c>
      <c r="O22" s="29"/>
    </row>
    <row r="23" spans="1:15" ht="11.25" customHeight="1">
      <c r="A23" s="8" t="s">
        <v>65</v>
      </c>
      <c r="B23" s="24" t="s">
        <v>66</v>
      </c>
      <c r="D23" s="25">
        <f>IF(ISNUMBER(VLOOKUP(A23,balance!$B$2:$F$954,5,0)),VALUE(VLOOKUP(A23,balance!$B$2:$F$954,5,0)),0)</f>
        <v>0</v>
      </c>
      <c r="F23" s="32">
        <f>IF(ISNUMBER(VLOOKUP(A23,#REF!,5,0)),VALUE(VLOOKUP(A23,#REF!,5,0)),0)</f>
        <v>0</v>
      </c>
      <c r="G23" s="8" t="s">
        <v>67</v>
      </c>
      <c r="H23" s="24" t="s">
        <v>68</v>
      </c>
      <c r="L23" s="25">
        <f>IF(ISNUMBER(VLOOKUP(G23,balance!$B$2:$F$954,5,0)),VALUE(VLOOKUP(G23,balance!$B$2:$F$954,5,0)),0)*-1</f>
        <v>0</v>
      </c>
      <c r="N23" s="28">
        <f>IF(ISNUMBER(VLOOKUP(G23,#REF!,5,0)),VALUE(VLOOKUP(G23,#REF!,5,0)),0)*-1</f>
        <v>0</v>
      </c>
      <c r="O23" s="29"/>
    </row>
    <row r="24" spans="1:15" ht="11.25" customHeight="1">
      <c r="A24" s="8" t="s">
        <v>69</v>
      </c>
      <c r="B24" s="24" t="s">
        <v>70</v>
      </c>
      <c r="D24" s="25">
        <f>IF(ISNUMBER(VLOOKUP(A24,balance!$B$2:$F$954,5,0)),VALUE(VLOOKUP(A24,balance!$B$2:$F$954,5,0)),0)</f>
        <v>0</v>
      </c>
      <c r="E24" s="26"/>
      <c r="F24" s="32">
        <f>IF(ISNUMBER(VLOOKUP(A24,#REF!,5,0)),VALUE(VLOOKUP(A24,#REF!,5,0)),0)</f>
        <v>0</v>
      </c>
      <c r="G24" s="8" t="s">
        <v>71</v>
      </c>
      <c r="H24" s="24" t="s">
        <v>72</v>
      </c>
      <c r="L24" s="25">
        <f>IF(ISNUMBER(VLOOKUP(G24,balance!$B$2:$F$954,5,0)),VALUE(VLOOKUP(G24,balance!$B$2:$F$954,5,0)),0)*-1</f>
        <v>0</v>
      </c>
      <c r="N24" s="28">
        <f>IF(ISNUMBER(VLOOKUP(G24,#REF!,5,0)),VALUE(VLOOKUP(G24,#REF!,5,0)),0)*-1</f>
        <v>0</v>
      </c>
      <c r="O24" s="29"/>
    </row>
    <row r="25" spans="1:14" ht="11.25" customHeight="1">
      <c r="A25" s="8" t="s">
        <v>73</v>
      </c>
      <c r="B25" s="24" t="s">
        <v>74</v>
      </c>
      <c r="D25" s="25">
        <f>IF(ISNUMBER(VLOOKUP(A25,balance!$B$2:$F$954,5,0)),VALUE(VLOOKUP(A25,balance!$B$2:$F$954,5,0)),0)</f>
        <v>0</v>
      </c>
      <c r="E25" s="26"/>
      <c r="F25" s="32">
        <f>IF(ISNUMBER(VLOOKUP(A25,#REF!,5,0)),VALUE(VLOOKUP(A25,#REF!,5,0)),0)</f>
        <v>0</v>
      </c>
      <c r="G25" s="8" t="s">
        <v>75</v>
      </c>
      <c r="H25" s="30" t="s">
        <v>66</v>
      </c>
      <c r="L25" s="25">
        <f>IF(ISNUMBER(VLOOKUP(G25,balance!$B$2:$F$954,5,0)),VALUE(VLOOKUP(G25,balance!$B$2:$F$954,5,0)),0)*-1</f>
        <v>0</v>
      </c>
      <c r="N25" s="28">
        <f>IF(ISNUMBER(VLOOKUP(G25,#REF!,5,0)),VALUE(VLOOKUP(G25,#REF!,5,0)),0)*-1</f>
        <v>0</v>
      </c>
    </row>
    <row r="26" spans="1:15" ht="11.25" customHeight="1">
      <c r="A26" s="8" t="s">
        <v>76</v>
      </c>
      <c r="B26" s="24" t="s">
        <v>77</v>
      </c>
      <c r="D26" s="32">
        <f>IF(ISNUMBER(VLOOKUP(A26,balance!$B$2:$F$954,5,0)),VALUE(VLOOKUP(A26,balance!$B$2:$F$954,5,0)),0)</f>
        <v>0</v>
      </c>
      <c r="F26" s="32">
        <f>IF(ISNUMBER(VLOOKUP(A26,#REF!,5,0)),VALUE(VLOOKUP(A26,#REF!,5,0)),0)</f>
        <v>0</v>
      </c>
      <c r="G26" s="8" t="s">
        <v>78</v>
      </c>
      <c r="H26" s="24" t="s">
        <v>54</v>
      </c>
      <c r="L26" s="25">
        <f>IF(ISNUMBER(VLOOKUP(G26,balance!$B$2:$F$954,5,0)),VALUE(VLOOKUP(G26,balance!$B$2:$F$954,5,0)),0)*-1</f>
        <v>0</v>
      </c>
      <c r="N26" s="28">
        <f>IF(ISNUMBER(VLOOKUP(G26,#REF!,5,0)),VALUE(VLOOKUP(G26,#REF!,5,0)),0)*-1</f>
        <v>0</v>
      </c>
      <c r="O26" s="29"/>
    </row>
    <row r="27" spans="2:15" ht="11.25" customHeight="1">
      <c r="B27" s="24"/>
      <c r="D27" s="34">
        <f>SUM(D22:D26)</f>
        <v>0</v>
      </c>
      <c r="E27" s="36"/>
      <c r="F27" s="34">
        <f>SUM(F22:F26)</f>
        <v>0</v>
      </c>
      <c r="G27" s="6"/>
      <c r="H27" s="24"/>
      <c r="J27" s="27"/>
      <c r="L27" s="34">
        <f>SUM(L21:L26)</f>
        <v>0</v>
      </c>
      <c r="N27" s="34">
        <f>SUM(N21:N26)</f>
        <v>0</v>
      </c>
      <c r="O27" s="29"/>
    </row>
    <row r="28" spans="2:15" ht="11.25" customHeight="1">
      <c r="B28" s="24"/>
      <c r="D28" s="28"/>
      <c r="E28" s="26"/>
      <c r="F28" s="28"/>
      <c r="G28" s="6"/>
      <c r="H28" s="24"/>
      <c r="L28" s="28"/>
      <c r="N28" s="28"/>
      <c r="O28" s="29"/>
    </row>
    <row r="29" spans="2:15" ht="11.25" customHeight="1">
      <c r="B29" s="24" t="s">
        <v>57</v>
      </c>
      <c r="D29" s="25"/>
      <c r="E29" s="26"/>
      <c r="F29" s="25"/>
      <c r="G29" s="6"/>
      <c r="H29" s="24" t="s">
        <v>79</v>
      </c>
      <c r="L29" s="28"/>
      <c r="N29" s="28"/>
      <c r="O29" s="29"/>
    </row>
    <row r="30" spans="2:15" ht="11.25" customHeight="1">
      <c r="B30" s="24" t="s">
        <v>58</v>
      </c>
      <c r="D30" s="25"/>
      <c r="E30" s="26"/>
      <c r="F30" s="25"/>
      <c r="G30" s="8" t="s">
        <v>80</v>
      </c>
      <c r="H30" s="24" t="s">
        <v>81</v>
      </c>
      <c r="L30" s="25">
        <f>IF(ISNUMBER(VLOOKUP(G30,balance!$B$2:$F$954,5,0)),VALUE(VLOOKUP(G30,balance!$B$2:$F$954,5,0)),0)*-1</f>
        <v>0</v>
      </c>
      <c r="N30" s="28">
        <f>IF(ISNUMBER(VLOOKUP(G30,#REF!,5,0)),VALUE(VLOOKUP(G30,#REF!,5,0)),0)*-1</f>
        <v>0</v>
      </c>
      <c r="O30" s="29"/>
    </row>
    <row r="31" spans="1:15" ht="11.25" customHeight="1">
      <c r="A31" s="8" t="s">
        <v>82</v>
      </c>
      <c r="B31" s="24" t="s">
        <v>83</v>
      </c>
      <c r="D31" s="25">
        <f>IF(ISNUMBER(VLOOKUP(A31,balance!$B$2:$F$954,5,0)),VALUE(VLOOKUP(A31,balance!$B$2:$F$954,5,0)),0)</f>
        <v>0</v>
      </c>
      <c r="E31" s="26"/>
      <c r="F31" s="32">
        <f>IF(ISNUMBER(VLOOKUP(A31,#REF!,5,0)),VALUE(VLOOKUP(A31,#REF!,5,0)),0)</f>
        <v>0</v>
      </c>
      <c r="G31" s="8" t="s">
        <v>84</v>
      </c>
      <c r="H31" s="24" t="s">
        <v>85</v>
      </c>
      <c r="L31" s="25">
        <f>IF(ISNUMBER(VLOOKUP(G31,balance!$B$2:$F$954,5,0)),VALUE(VLOOKUP(G31,balance!$B$2:$F$954,5,0)),0)*-1</f>
        <v>0</v>
      </c>
      <c r="N31" s="28">
        <f>IF(ISNUMBER(VLOOKUP(G31,#REF!,5,0)),VALUE(VLOOKUP(G31,#REF!,5,0)),0)*-1</f>
        <v>0</v>
      </c>
      <c r="O31" s="29"/>
    </row>
    <row r="32" spans="1:15" ht="11.25" customHeight="1">
      <c r="A32" s="8" t="s">
        <v>86</v>
      </c>
      <c r="B32" s="24" t="s">
        <v>66</v>
      </c>
      <c r="D32" s="25">
        <f>IF(ISNUMBER(VLOOKUP(A32,balance!$B$2:$F$954,5,0)),VALUE(VLOOKUP(A32,balance!$B$2:$F$954,5,0)),0)</f>
        <v>0</v>
      </c>
      <c r="E32" s="26"/>
      <c r="F32" s="32">
        <f>IF(ISNUMBER(VLOOKUP(A32,#REF!,5,0)),VALUE(VLOOKUP(A32,#REF!,5,0)),0)</f>
        <v>0</v>
      </c>
      <c r="G32" s="8" t="s">
        <v>87</v>
      </c>
      <c r="H32" s="24" t="s">
        <v>88</v>
      </c>
      <c r="L32" s="25">
        <f>IF(ISNUMBER(VLOOKUP(G32,balance!$B$2:$F$954,5,0)),VALUE(VLOOKUP(G32,balance!$B$2:$F$954,5,0)),0)*-1</f>
        <v>0</v>
      </c>
      <c r="N32" s="28">
        <f>IF(ISNUMBER(VLOOKUP(G32,#REF!,5,0)),VALUE(VLOOKUP(G32,#REF!,5,0)),0)*-1</f>
        <v>0</v>
      </c>
      <c r="O32" s="29"/>
    </row>
    <row r="33" spans="1:15" ht="11.25" customHeight="1">
      <c r="A33" s="8" t="s">
        <v>89</v>
      </c>
      <c r="B33" s="24" t="s">
        <v>90</v>
      </c>
      <c r="D33" s="25">
        <f>IF(ISNUMBER(VLOOKUP(A33,balance!$B$2:$F$954,5,0)),VALUE(VLOOKUP(A33,balance!$B$2:$F$954,5,0)),0)</f>
        <v>0</v>
      </c>
      <c r="E33" s="26"/>
      <c r="F33" s="32">
        <f>IF(ISNUMBER(VLOOKUP(A33,#REF!,5,0)),VALUE(VLOOKUP(A33,#REF!,5,0)),0)</f>
        <v>0</v>
      </c>
      <c r="G33" s="6"/>
      <c r="H33" s="24"/>
      <c r="L33" s="34">
        <f>SUM(L30:L32)</f>
        <v>0</v>
      </c>
      <c r="N33" s="34">
        <f>SUM(N30:N32)</f>
        <v>0</v>
      </c>
      <c r="O33" s="29"/>
    </row>
    <row r="34" spans="1:15" ht="11.25" customHeight="1">
      <c r="A34" s="8" t="s">
        <v>91</v>
      </c>
      <c r="B34" s="24" t="s">
        <v>92</v>
      </c>
      <c r="D34" s="32">
        <f>IF(ISNUMBER(VLOOKUP(A34,balance!$B$2:$F$954,5,0)),VALUE(VLOOKUP(A34,balance!$B$2:$F$954,5,0)),0)</f>
        <v>0</v>
      </c>
      <c r="E34" s="26"/>
      <c r="F34" s="32">
        <f>IF(ISNUMBER(VLOOKUP(A34,#REF!,5,0)),VALUE(VLOOKUP(A34,#REF!,5,0)),0)</f>
        <v>0</v>
      </c>
      <c r="G34" s="6"/>
      <c r="H34" s="24"/>
      <c r="L34" s="28"/>
      <c r="N34" s="28"/>
      <c r="O34" s="29"/>
    </row>
    <row r="35" spans="1:15" ht="11.25" customHeight="1">
      <c r="A35" s="8" t="s">
        <v>93</v>
      </c>
      <c r="B35" s="24" t="s">
        <v>74</v>
      </c>
      <c r="D35" s="25">
        <f>IF(ISNUMBER(VLOOKUP(A35,balance!$B$2:$F$954,5,0)),VALUE(VLOOKUP(A35,balance!$B$2:$F$954,5,0)),0)</f>
        <v>0</v>
      </c>
      <c r="E35" s="26"/>
      <c r="F35" s="32">
        <f>IF(ISNUMBER(VLOOKUP(A35,#REF!,5,0)),VALUE(VLOOKUP(A35,#REF!,5,0)),0)</f>
        <v>0</v>
      </c>
      <c r="G35" s="8" t="s">
        <v>94</v>
      </c>
      <c r="H35" s="24" t="s">
        <v>9</v>
      </c>
      <c r="J35" s="27"/>
      <c r="L35" s="35">
        <f>IF(ISNUMBER(VLOOKUP(G35,balance!$B$2:$F$954,5,0)),VALUE(VLOOKUP(G35,balance!$B$2:$F$954,5,0)),0)*-1</f>
        <v>0</v>
      </c>
      <c r="N35" s="35">
        <f>IF(ISNUMBER(VLOOKUP(G35,#REF!,5,0)),VALUE(VLOOKUP(G35,#REF!,5,0)),0)*-1</f>
        <v>0</v>
      </c>
      <c r="O35" s="29"/>
    </row>
    <row r="36" spans="1:15" ht="11.25" customHeight="1">
      <c r="A36" s="8" t="s">
        <v>95</v>
      </c>
      <c r="B36" s="24" t="s">
        <v>50</v>
      </c>
      <c r="D36" s="32">
        <f>IF(ISNUMBER(VLOOKUP(A36,balance!$B$2:$F$954,5,0)),VALUE(VLOOKUP(A36,balance!$B$2:$F$954,5,0)),0)+0.14</f>
        <v>0.14</v>
      </c>
      <c r="E36" s="36"/>
      <c r="F36" s="32">
        <f>IF(ISNUMBER(VLOOKUP(A36,#REF!,5,0)),VALUE(VLOOKUP(A36,#REF!,5,0)),0)</f>
        <v>0</v>
      </c>
      <c r="G36" s="6"/>
      <c r="H36" s="24"/>
      <c r="L36" s="28"/>
      <c r="N36" s="28"/>
      <c r="O36" s="29"/>
    </row>
    <row r="37" spans="2:15" ht="11.25" customHeight="1">
      <c r="B37" s="24"/>
      <c r="D37" s="34">
        <f>SUM(D31:D36)</f>
        <v>0.14</v>
      </c>
      <c r="E37" s="26"/>
      <c r="F37" s="34">
        <f>SUM(F31:F36)</f>
        <v>0</v>
      </c>
      <c r="G37" s="8" t="s">
        <v>96</v>
      </c>
      <c r="H37" s="24" t="s">
        <v>97</v>
      </c>
      <c r="L37" s="25">
        <f>IF(ISNUMBER(VLOOKUP(G37,balance!$B$2:$F$954,5,0)),VALUE(VLOOKUP(G37,balance!$B$2:$F$954,5,0)),0)*-1</f>
        <v>0</v>
      </c>
      <c r="N37" s="28">
        <f>IF(ISNUMBER(VLOOKUP(G37,#REF!,5,0)),VALUE(VLOOKUP(G37,#REF!,5,0)),0)*-1</f>
        <v>0</v>
      </c>
      <c r="O37" s="29"/>
    </row>
    <row r="38" spans="2:15" ht="11.25" customHeight="1">
      <c r="B38" s="24"/>
      <c r="D38" s="37"/>
      <c r="E38" s="36"/>
      <c r="F38" s="37"/>
      <c r="G38" s="22"/>
      <c r="H38" s="38" t="s">
        <v>98</v>
      </c>
      <c r="L38" s="39">
        <f>+L37+L35+L33+L27+L17</f>
        <v>0</v>
      </c>
      <c r="N38" s="39">
        <f>+N37+N35+N33+N27+N17</f>
        <v>0</v>
      </c>
      <c r="O38" s="29"/>
    </row>
    <row r="39" spans="1:15" ht="11.25" customHeight="1">
      <c r="A39" s="8" t="s">
        <v>99</v>
      </c>
      <c r="B39" s="24" t="s">
        <v>100</v>
      </c>
      <c r="D39" s="35">
        <f>IF(ISNUMBER(VLOOKUP(A39,balance!$B$2:$F$954,5,0)),VALUE(VLOOKUP(A39,balance!$B$2:$F$954,5,0)),0)</f>
        <v>0</v>
      </c>
      <c r="E39" s="36"/>
      <c r="F39" s="35">
        <f>IF(ISNUMBER(VLOOKUP(A39,#REF!,5,0)),VALUE(VLOOKUP(A39,#REF!,5,0)),0)</f>
        <v>0</v>
      </c>
      <c r="G39" s="22"/>
      <c r="H39" s="24"/>
      <c r="L39" s="28"/>
      <c r="N39" s="28"/>
      <c r="O39" s="29"/>
    </row>
    <row r="40" spans="2:15" ht="11.25" customHeight="1">
      <c r="B40" s="24"/>
      <c r="D40" s="37"/>
      <c r="E40" s="36"/>
      <c r="F40" s="37"/>
      <c r="G40" s="22"/>
      <c r="H40" s="38" t="s">
        <v>101</v>
      </c>
      <c r="J40" s="27"/>
      <c r="L40" s="28"/>
      <c r="N40" s="28"/>
      <c r="O40" s="29"/>
    </row>
    <row r="41" spans="2:15" ht="11.25" customHeight="1">
      <c r="B41" s="24" t="s">
        <v>102</v>
      </c>
      <c r="D41" s="37"/>
      <c r="F41" s="37"/>
      <c r="G41" s="6"/>
      <c r="H41" s="24"/>
      <c r="L41" s="28"/>
      <c r="N41" s="28"/>
      <c r="O41" s="29"/>
    </row>
    <row r="42" spans="2:15" ht="11.25" customHeight="1">
      <c r="B42" s="24" t="s">
        <v>103</v>
      </c>
      <c r="D42" s="37"/>
      <c r="F42" s="37"/>
      <c r="G42" s="8" t="s">
        <v>104</v>
      </c>
      <c r="H42" s="24" t="s">
        <v>105</v>
      </c>
      <c r="J42" s="27"/>
      <c r="L42" s="25">
        <f>IF(ISNUMBER(VLOOKUP(G42,balance!$B$2:$F$954,5,0)),VALUE(VLOOKUP(G42,balance!$B$2:$F$954,5,0)),0)*-1</f>
        <v>0</v>
      </c>
      <c r="N42" s="28">
        <f>IF(ISNUMBER(VLOOKUP(G42,#REF!,5,0)),VALUE(VLOOKUP(G42,#REF!,5,0)),0)*-1</f>
        <v>0</v>
      </c>
      <c r="O42" s="29">
        <f>N42+N48</f>
        <v>0</v>
      </c>
    </row>
    <row r="43" spans="1:15" ht="11.25" customHeight="1">
      <c r="A43" s="8" t="s">
        <v>106</v>
      </c>
      <c r="B43" s="24" t="s">
        <v>107</v>
      </c>
      <c r="D43" s="35">
        <f>IF(ISNUMBER(VLOOKUP(A43,balance!$B$2:$F$954,5,0)),VALUE(VLOOKUP(A43,balance!$B$2:$F$954,5,0)),0)+IF(ISNUMBER(VLOOKUP(A44,balance!$B$2:$F$954,5,0)),VALUE(VLOOKUP(A44,balance!$B$2:$F$954,5,0)),0)+IF(ISNUMBER(VLOOKUP(A45,balance!$B$2:$F$954,5,0)),VALUE(VLOOKUP(A45,balance!$B$2:$F$954,5,0)),0)+IF(ISNUMBER(VLOOKUP(A46,balance!$B$2:$F$954,5,0)),VALUE(VLOOKUP(A46,balance!$B$2:$F$954,5,0)),0)</f>
        <v>0</v>
      </c>
      <c r="E43" s="26"/>
      <c r="F43" s="35">
        <f>IF(ISNUMBER(VLOOKUP(A43,#REF!,5,0)),VALUE(VLOOKUP(A43,#REF!,5,0)),0)+IF(ISNUMBER(VLOOKUP(A44,#REF!,5,0)),VALUE(VLOOKUP(A44,#REF!,5,0)),0)++IF(ISNUMBER(VLOOKUP(A45,#REF!,5,0)),VALUE(VLOOKUP(A45,#REF!,5,0)),0)+IF(ISNUMBER(VLOOKUP(A46,#REF!,5,0)),VALUE(VLOOKUP(A46,#REF!,5,0)),0)</f>
        <v>0</v>
      </c>
      <c r="G43" s="26"/>
      <c r="H43" s="24"/>
      <c r="J43" s="27"/>
      <c r="L43" s="28"/>
      <c r="N43" s="28"/>
      <c r="O43" s="29"/>
    </row>
    <row r="44" spans="1:15" ht="11.25" customHeight="1">
      <c r="A44" s="8" t="s">
        <v>108</v>
      </c>
      <c r="B44" s="24" t="s">
        <v>109</v>
      </c>
      <c r="D44" s="25">
        <f>+IF(ISNUMBER(VLOOKUP(A47,balance!$B$2:$F$954,5,0)),VALUE(VLOOKUP(A47,balance!$B$2:$F$954,5,0)),0)</f>
        <v>0</v>
      </c>
      <c r="E44" s="26"/>
      <c r="F44" s="32">
        <f>+IF(ISNUMBER(VLOOKUP(A47,#REF!,5,0)),VALUE(VLOOKUP(A47,#REF!,5,0)),0)</f>
        <v>0</v>
      </c>
      <c r="G44" s="26"/>
      <c r="H44" s="24"/>
      <c r="J44" s="27"/>
      <c r="L44" s="28"/>
      <c r="N44" s="28"/>
      <c r="O44" s="29"/>
    </row>
    <row r="45" spans="1:15" ht="11.25" customHeight="1">
      <c r="A45" s="8" t="s">
        <v>110</v>
      </c>
      <c r="B45" s="24"/>
      <c r="D45" s="25"/>
      <c r="E45" s="26"/>
      <c r="F45" s="32"/>
      <c r="G45" s="26"/>
      <c r="H45" s="24"/>
      <c r="J45" s="27"/>
      <c r="L45" s="28"/>
      <c r="N45" s="28"/>
      <c r="O45" s="29"/>
    </row>
    <row r="46" spans="1:15" ht="11.25" customHeight="1">
      <c r="A46" s="8" t="s">
        <v>111</v>
      </c>
      <c r="B46" s="24"/>
      <c r="D46" s="25"/>
      <c r="E46" s="26"/>
      <c r="F46" s="32"/>
      <c r="G46" s="26"/>
      <c r="H46" s="24"/>
      <c r="J46" s="27"/>
      <c r="L46" s="28"/>
      <c r="N46" s="28"/>
      <c r="O46" s="29"/>
    </row>
    <row r="47" spans="1:15" ht="11.25" customHeight="1">
      <c r="A47" s="8" t="s">
        <v>112</v>
      </c>
      <c r="B47" s="24"/>
      <c r="D47" s="25"/>
      <c r="E47" s="26"/>
      <c r="F47" s="32"/>
      <c r="G47" s="26"/>
      <c r="H47" s="24"/>
      <c r="J47" s="27"/>
      <c r="L47" s="28"/>
      <c r="N47" s="28"/>
      <c r="O47" s="29"/>
    </row>
    <row r="48" spans="1:15" ht="11.25" customHeight="1">
      <c r="A48" s="8" t="s">
        <v>113</v>
      </c>
      <c r="B48" s="24" t="s">
        <v>92</v>
      </c>
      <c r="D48" s="25">
        <f>IF(ISNUMBER(VLOOKUP(A48,balance!$B$2:$F$954,5,0)),VALUE(VLOOKUP(A48,balance!$B$2:$F$954,5,0)),0)</f>
        <v>0</v>
      </c>
      <c r="E48" s="26"/>
      <c r="F48" s="32">
        <f>IF(ISNUMBER(VLOOKUP(A48,#REF!,5,0)),VALUE(VLOOKUP(A48,#REF!,5,0)),0)</f>
        <v>0</v>
      </c>
      <c r="G48" s="8" t="s">
        <v>114</v>
      </c>
      <c r="H48" s="24" t="s">
        <v>11</v>
      </c>
      <c r="J48" s="27"/>
      <c r="L48" s="25">
        <f>IF(ISNUMBER(VLOOKUP(G48,balance!$B$2:$F$954,5,0)),VALUE(VLOOKUP(G48,balance!$B$2:$F$954,5,0)),0)*-1</f>
        <v>0</v>
      </c>
      <c r="N48" s="28">
        <f>IF(ISNUMBER(VLOOKUP(G48,#REF!,5,0)),VALUE(VLOOKUP(G48,#REF!,5,0)),0)*-1</f>
        <v>0</v>
      </c>
      <c r="O48" s="29"/>
    </row>
    <row r="49" spans="1:14" ht="11.25" customHeight="1">
      <c r="A49" s="8" t="s">
        <v>115</v>
      </c>
      <c r="B49" s="24" t="s">
        <v>74</v>
      </c>
      <c r="D49" s="25">
        <f>IF(ISNUMBER(VLOOKUP(A49,balance!$B$2:$F$954,5,0)),VALUE(VLOOKUP(A49,balance!$B$2:$F$954,5,0)),0)</f>
        <v>0</v>
      </c>
      <c r="E49" s="36"/>
      <c r="F49" s="32">
        <f>IF(ISNUMBER(VLOOKUP(A49,#REF!,5,0)),VALUE(VLOOKUP(A49,#REF!,5,0)),0)</f>
        <v>0</v>
      </c>
      <c r="G49" s="22"/>
      <c r="H49" s="24"/>
      <c r="J49" s="27"/>
      <c r="L49" s="28"/>
      <c r="N49" s="28"/>
    </row>
    <row r="50" spans="1:15" ht="11.25" customHeight="1">
      <c r="A50" s="8" t="s">
        <v>116</v>
      </c>
      <c r="B50" s="24" t="s">
        <v>77</v>
      </c>
      <c r="D50" s="25">
        <f>IF(ISNUMBER(VLOOKUP(A50,balance!$B$2:$F$954,5,0)),VALUE(VLOOKUP(A50,balance!$B$2:$F$954,5,0)),0)</f>
        <v>0</v>
      </c>
      <c r="E50" s="36"/>
      <c r="F50" s="32">
        <f>IF(ISNUMBER(VLOOKUP(A50,#REF!,5,0)),VALUE(VLOOKUP(A50,#REF!,5,0)),0)</f>
        <v>0</v>
      </c>
      <c r="G50" s="8" t="s">
        <v>117</v>
      </c>
      <c r="H50" s="24" t="s">
        <v>13</v>
      </c>
      <c r="J50" s="27"/>
      <c r="L50" s="25">
        <f>IF(ISNUMBER(VLOOKUP(G50,balance!$B$2:$F$954,5,0)),VALUE(VLOOKUP(G50,balance!$B$2:$F$954,5,0)),0)*-1</f>
        <v>0</v>
      </c>
      <c r="N50" s="28">
        <f>IF(ISNUMBER(VLOOKUP(G50,#REF!,5,0)),VALUE(VLOOKUP(G50,#REF!,5,0)),0)*-1</f>
        <v>0</v>
      </c>
      <c r="O50" s="29"/>
    </row>
    <row r="51" spans="1:15" ht="11.25" customHeight="1">
      <c r="A51" s="8" t="s">
        <v>118</v>
      </c>
      <c r="B51" s="24"/>
      <c r="D51" s="34">
        <f>SUM(D43:D50)</f>
        <v>0</v>
      </c>
      <c r="E51" s="26"/>
      <c r="F51" s="34">
        <f>SUM(F43:F50)</f>
        <v>0</v>
      </c>
      <c r="G51" s="6"/>
      <c r="H51" s="24"/>
      <c r="J51" s="40"/>
      <c r="L51" s="28"/>
      <c r="N51" s="28"/>
      <c r="O51" s="29"/>
    </row>
    <row r="52" spans="2:15" ht="11.25" customHeight="1">
      <c r="B52" s="24"/>
      <c r="D52" s="37"/>
      <c r="E52" s="26"/>
      <c r="F52" s="37"/>
      <c r="G52" s="8" t="s">
        <v>119</v>
      </c>
      <c r="H52" s="24" t="s">
        <v>12</v>
      </c>
      <c r="J52" s="40"/>
      <c r="L52" s="25">
        <f>IF(ISNUMBER(VLOOKUP(G52,balance!$B$2:$F$954,5,0)),VALUE(VLOOKUP(G52,balance!$B$2:$F$954,5,0)),0)*-1</f>
        <v>0</v>
      </c>
      <c r="N52" s="28">
        <f>IF(ISNUMBER(VLOOKUP(G52,#REF!,5,0)),VALUE(VLOOKUP(G52,#REF!,5,0)),0)*-1</f>
        <v>0</v>
      </c>
      <c r="O52" s="29"/>
    </row>
    <row r="53" spans="2:15" ht="11.25" customHeight="1">
      <c r="B53" s="24" t="s">
        <v>5</v>
      </c>
      <c r="D53" s="37"/>
      <c r="E53" s="26"/>
      <c r="F53" s="37"/>
      <c r="G53" s="6"/>
      <c r="H53" s="24"/>
      <c r="L53" s="28"/>
      <c r="N53" s="28"/>
      <c r="O53" s="29"/>
    </row>
    <row r="54" spans="1:15" ht="11.25" customHeight="1">
      <c r="A54" s="8" t="s">
        <v>120</v>
      </c>
      <c r="B54" s="24" t="s">
        <v>121</v>
      </c>
      <c r="D54" s="25">
        <f>IF(ISNUMBER(VLOOKUP(A54,balance!$B$2:$F$954,5,0)),VALUE(VLOOKUP(A54,balance!$B$2:$F$954,5,0)),0)</f>
        <v>0</v>
      </c>
      <c r="F54" s="32">
        <f>IF(ISNUMBER(VLOOKUP(A54,#REF!,5,0)),VALUE(VLOOKUP(A54,#REF!,5,0)),0)</f>
        <v>0</v>
      </c>
      <c r="G54" s="8" t="s">
        <v>122</v>
      </c>
      <c r="H54" s="24" t="s">
        <v>14</v>
      </c>
      <c r="L54" s="25">
        <f>IF(ISNUMBER(VLOOKUP(G54,balance!$B$2:$F$954,5,0)),VALUE(VLOOKUP(G54,balance!$B$2:$F$954,5,0)),0)*-1</f>
        <v>0</v>
      </c>
      <c r="M54" s="25"/>
      <c r="N54" s="25">
        <f>IF(ISNUMBER(VLOOKUP(G54,#REF!,5,0)),VALUE(VLOOKUP(G54,#REF!,5,0)),0)*-1</f>
        <v>0</v>
      </c>
      <c r="O54" s="29"/>
    </row>
    <row r="55" spans="1:14" ht="11.25" customHeight="1">
      <c r="A55" s="8" t="s">
        <v>123</v>
      </c>
      <c r="B55" s="24" t="s">
        <v>124</v>
      </c>
      <c r="D55" s="25">
        <f>IF(ISNUMBER(VLOOKUP(A55,balance!$B$2:$F$954,5,0)),VALUE(VLOOKUP(A55,balance!$B$2:$F$954,5,0)),0)</f>
        <v>0</v>
      </c>
      <c r="E55" s="36"/>
      <c r="F55" s="32">
        <f>IF(ISNUMBER(VLOOKUP(A55,#REF!,5,0)),VALUE(VLOOKUP(A55,#REF!,5,0)),0)</f>
        <v>0</v>
      </c>
      <c r="G55" s="22"/>
      <c r="H55" s="24"/>
      <c r="J55" s="41"/>
      <c r="L55" s="25"/>
      <c r="M55" s="25"/>
      <c r="N55" s="25"/>
    </row>
    <row r="56" spans="1:14" ht="11.25" customHeight="1">
      <c r="A56" s="8" t="s">
        <v>125</v>
      </c>
      <c r="B56" s="24" t="s">
        <v>126</v>
      </c>
      <c r="D56" s="25">
        <f>IF(ISNUMBER(VLOOKUP(A56,balance!$B$2:$F$954,5,0)),VALUE(VLOOKUP(A56,balance!$B$2:$F$954,5,0)),0)</f>
        <v>0</v>
      </c>
      <c r="E56" s="36"/>
      <c r="F56" s="32">
        <f>IF(ISNUMBER(VLOOKUP(A56,#REF!,5,0)),VALUE(VLOOKUP(A56,#REF!,5,0)),0)</f>
        <v>0</v>
      </c>
      <c r="G56" s="8" t="s">
        <v>127</v>
      </c>
      <c r="H56" s="24" t="s">
        <v>128</v>
      </c>
      <c r="I56" s="42"/>
      <c r="J56" s="43"/>
      <c r="K56" s="42"/>
      <c r="L56" s="25">
        <f>IF(ISNUMBER(VLOOKUP(G56,balance!$B$2:$F$954,5,0)),VALUE(VLOOKUP(G56,balance!$B$2:$F$954,5,0)),0)*-1</f>
        <v>0</v>
      </c>
      <c r="M56" s="25"/>
      <c r="N56" s="25">
        <f>IF(ISNUMBER(VLOOKUP(G56,#REF!,5,0)),VALUE(VLOOKUP(G56,#REF!,5,0)),0)*-1</f>
        <v>0</v>
      </c>
    </row>
    <row r="57" spans="1:15" ht="11.25" customHeight="1" hidden="1">
      <c r="A57" s="8" t="s">
        <v>129</v>
      </c>
      <c r="B57" s="24" t="s">
        <v>130</v>
      </c>
      <c r="D57" s="25">
        <f>IF(ISNUMBER(VLOOKUP(A57,balance!$B$2:$F$954,5,0)),VALUE(VLOOKUP(A57,balance!$B$2:$F$954,5,0)),0)</f>
        <v>0</v>
      </c>
      <c r="E57" s="26"/>
      <c r="F57" s="32">
        <f>IF(ISNUMBER(VLOOKUP(A57,#REF!,5,0)),VALUE(VLOOKUP(A57,#REF!,5,0)),0)</f>
        <v>0</v>
      </c>
      <c r="H57" s="24"/>
      <c r="I57" s="42"/>
      <c r="J57" s="43"/>
      <c r="K57" s="42"/>
      <c r="L57" s="25"/>
      <c r="M57" s="25"/>
      <c r="N57" s="25"/>
      <c r="O57" s="29"/>
    </row>
    <row r="58" spans="1:15" ht="11.25" customHeight="1">
      <c r="A58" s="8" t="s">
        <v>131</v>
      </c>
      <c r="B58" s="24" t="s">
        <v>50</v>
      </c>
      <c r="D58" s="25">
        <f>IF(ISNUMBER(VLOOKUP(A58,balance!$B$2:$F$954,5,0)),VALUE(VLOOKUP(A58,balance!$B$2:$F$954,5,0)),0)</f>
        <v>0</v>
      </c>
      <c r="E58" s="26"/>
      <c r="F58" s="32">
        <f>IF(ISNUMBER(VLOOKUP(A58,#REF!,5,0)),VALUE(VLOOKUP(A58,#REF!,5,0)),0)</f>
        <v>0</v>
      </c>
      <c r="G58" s="6"/>
      <c r="H58" s="24"/>
      <c r="J58" s="41"/>
      <c r="L58" s="28"/>
      <c r="N58" s="28"/>
      <c r="O58" s="29"/>
    </row>
    <row r="59" spans="2:16" ht="11.25" customHeight="1">
      <c r="B59" s="24"/>
      <c r="D59" s="34">
        <f>SUM(D54:D58)</f>
        <v>0</v>
      </c>
      <c r="E59" s="26"/>
      <c r="F59" s="34">
        <f>SUM(F54:F58)</f>
        <v>0</v>
      </c>
      <c r="G59" s="8" t="s">
        <v>132</v>
      </c>
      <c r="H59" s="44" t="s">
        <v>133</v>
      </c>
      <c r="J59" s="41"/>
      <c r="L59" s="45">
        <f>IF(ISNUMBER(VLOOKUP(G59,balance!$B$2:$F$954,5,0)),VALUE(VLOOKUP(G59,balance!$B$2:$F$954,5,0)),0)*-1</f>
        <v>0</v>
      </c>
      <c r="N59" s="28">
        <f>IF(ISNUMBER(VLOOKUP(G59,#REF!,5,0)),VALUE(VLOOKUP(G59,#REF!,5,0)),0)*-1</f>
        <v>0</v>
      </c>
      <c r="O59" s="28">
        <f>L59-'Estado Resultados'!D69</f>
        <v>0</v>
      </c>
      <c r="P59" s="28">
        <f>N59-'Estado Resultados'!I69</f>
        <v>0</v>
      </c>
    </row>
    <row r="60" spans="2:16" ht="11.25" customHeight="1">
      <c r="B60" s="24"/>
      <c r="D60" s="28"/>
      <c r="E60" s="26"/>
      <c r="F60" s="28"/>
      <c r="G60" s="6"/>
      <c r="H60" s="41" t="s">
        <v>134</v>
      </c>
      <c r="J60" s="27"/>
      <c r="L60" s="28"/>
      <c r="M60" s="27"/>
      <c r="N60" s="28"/>
      <c r="O60" s="28"/>
      <c r="P60" s="28"/>
    </row>
    <row r="61" spans="2:16" ht="11.25" customHeight="1">
      <c r="B61" s="24" t="s">
        <v>135</v>
      </c>
      <c r="D61" s="37"/>
      <c r="E61" s="36"/>
      <c r="F61" s="37"/>
      <c r="G61" s="6"/>
      <c r="H61" s="41" t="s">
        <v>136</v>
      </c>
      <c r="L61" s="7">
        <f>O61</f>
        <v>0</v>
      </c>
      <c r="N61" s="46">
        <f>P61</f>
        <v>0</v>
      </c>
      <c r="O61" s="28">
        <f>O59*0.2</f>
        <v>0</v>
      </c>
      <c r="P61" s="28">
        <f>P59*0.2</f>
        <v>0</v>
      </c>
    </row>
    <row r="62" spans="1:14" ht="11.25" customHeight="1">
      <c r="A62" s="8" t="s">
        <v>137</v>
      </c>
      <c r="B62" s="24" t="s">
        <v>138</v>
      </c>
      <c r="D62" s="35">
        <f>IF(ISNUMBER(VLOOKUP(A62,balance!$B$2:$F$954,5,0)),VALUE(VLOOKUP(A62,balance!$B$2:$F$954,5,0)),0)</f>
        <v>0</v>
      </c>
      <c r="F62" s="35">
        <f>IF(ISNUMBER(VLOOKUP(A62,#REF!,5,0)),VALUE(VLOOKUP(A62,#REF!,5,0)),0)</f>
        <v>0</v>
      </c>
      <c r="G62" s="6"/>
      <c r="H62" s="41" t="s">
        <v>139</v>
      </c>
      <c r="L62" s="7">
        <f>L59-L61</f>
        <v>0</v>
      </c>
      <c r="N62" s="7">
        <f>N59-N61</f>
        <v>0</v>
      </c>
    </row>
    <row r="63" spans="2:6" ht="11.25" customHeight="1">
      <c r="B63" s="24"/>
      <c r="D63" s="25"/>
      <c r="F63" s="25"/>
    </row>
    <row r="64" spans="1:14" ht="12.75" customHeight="1">
      <c r="A64" s="8" t="s">
        <v>140</v>
      </c>
      <c r="B64" s="24" t="s">
        <v>141</v>
      </c>
      <c r="D64" s="35">
        <f>IF(ISNUMBER(VLOOKUP(A64,balance!$B$2:$F$954,5,0)),VALUE(VLOOKUP(A64,balance!$B$2:$F$954,5,0)),0)</f>
        <v>0</v>
      </c>
      <c r="F64" s="35">
        <f>IF(ISNUMBER(VLOOKUP(A64,#REF!,5,0)),VALUE(VLOOKUP(A64,#REF!,5,0)),0)</f>
        <v>0</v>
      </c>
      <c r="H64" s="38" t="s">
        <v>142</v>
      </c>
      <c r="J64" s="41"/>
      <c r="L64" s="39">
        <f>SUM(L42:L60)</f>
        <v>0</v>
      </c>
      <c r="N64" s="39">
        <f>SUM(N42:N60)</f>
        <v>0</v>
      </c>
    </row>
    <row r="65" spans="2:14" ht="11.25" customHeight="1">
      <c r="B65" s="24"/>
      <c r="D65" s="25"/>
      <c r="F65" s="25"/>
      <c r="H65" s="44"/>
      <c r="J65" s="27"/>
      <c r="L65" s="28"/>
      <c r="N65" s="28"/>
    </row>
    <row r="66" spans="2:16" ht="11.25" customHeight="1">
      <c r="B66" s="38" t="s">
        <v>143</v>
      </c>
      <c r="D66" s="47">
        <f>+D64+D62+D59+D51+D39+D37+D27+D18+D16</f>
        <v>0.14</v>
      </c>
      <c r="F66" s="47">
        <f>+F64+F62+F59+F51+F39+F37+F27+F18+F16</f>
        <v>0</v>
      </c>
      <c r="H66" s="38" t="s">
        <v>144</v>
      </c>
      <c r="L66" s="47">
        <f>+L64+L38</f>
        <v>0</v>
      </c>
      <c r="N66" s="47">
        <f>+N64+N38</f>
        <v>0</v>
      </c>
      <c r="O66" s="9">
        <f>D66-L66</f>
        <v>0.14</v>
      </c>
      <c r="P66" s="9">
        <f>N66-F66</f>
        <v>0</v>
      </c>
    </row>
    <row r="70" spans="2:10" ht="11.25" customHeight="1">
      <c r="B70" s="48" t="s">
        <v>145</v>
      </c>
      <c r="C70" s="49"/>
      <c r="D70" s="50"/>
      <c r="H70" s="48"/>
      <c r="I70" s="48"/>
      <c r="J70" s="48"/>
    </row>
    <row r="71" spans="2:10" ht="11.25" customHeight="1">
      <c r="B71" s="27"/>
      <c r="H71" s="537" t="s">
        <v>25</v>
      </c>
      <c r="I71" s="537"/>
      <c r="J71" s="537"/>
    </row>
    <row r="72" spans="8:10" ht="11.25" customHeight="1">
      <c r="H72" s="18" t="s">
        <v>26</v>
      </c>
      <c r="I72" s="18"/>
      <c r="J72" s="18" t="s">
        <v>27</v>
      </c>
    </row>
    <row r="73" spans="8:10" ht="11.25" customHeight="1">
      <c r="H73" s="51"/>
      <c r="I73" s="20"/>
      <c r="J73" s="51"/>
    </row>
    <row r="74" spans="8:10" ht="11.25" customHeight="1">
      <c r="H74" s="52"/>
      <c r="I74" s="20"/>
      <c r="J74" s="52"/>
    </row>
    <row r="75" spans="3:10" ht="11.25" customHeight="1">
      <c r="C75" s="6" t="s">
        <v>146</v>
      </c>
      <c r="D75" s="28" t="s">
        <v>147</v>
      </c>
      <c r="E75" s="50"/>
      <c r="F75" s="50"/>
      <c r="H75" s="25">
        <f>IF(ISNUMBER(VLOOKUP(C75,balance!$B$2:$F$954,5,0)),VALUE(VLOOKUP(C75,balance!$B$2:$F$954,5,0)),0)</f>
        <v>0</v>
      </c>
      <c r="I75" s="7"/>
      <c r="J75" s="25">
        <f>IF(ISNUMBER(VLOOKUP(C75,#REF!,5,0)),VALUE(VLOOKUP(C75,#REF!,5,0)),0)</f>
        <v>0</v>
      </c>
    </row>
    <row r="76" spans="3:14" ht="11.25" customHeight="1">
      <c r="C76" s="6" t="s">
        <v>148</v>
      </c>
      <c r="D76" s="28" t="s">
        <v>149</v>
      </c>
      <c r="G76" s="53"/>
      <c r="H76" s="25">
        <f>IF(ISNUMBER(VLOOKUP(C76,balance!$B$2:$F$954,5,0)),VALUE(VLOOKUP(C76,balance!$B$2:$F$954,5,0)),0)</f>
        <v>0</v>
      </c>
      <c r="I76" s="7"/>
      <c r="J76" s="25">
        <f>IF(ISNUMBER(VLOOKUP(C76,#REF!,5,0)),VALUE(VLOOKUP(C76,#REF!,5,0)),0)</f>
        <v>0</v>
      </c>
      <c r="K76" s="48"/>
      <c r="L76" s="50"/>
      <c r="M76" s="48"/>
      <c r="N76" s="50"/>
    </row>
    <row r="77" spans="3:10" ht="11.25" customHeight="1">
      <c r="C77" s="6" t="s">
        <v>150</v>
      </c>
      <c r="D77" s="28" t="s">
        <v>151</v>
      </c>
      <c r="H77" s="25">
        <f>IF(ISNUMBER(VLOOKUP(C77,balance!$B$2:$F$954,5,0)),VALUE(VLOOKUP(C77,balance!$B$2:$F$954,5,0)),0)</f>
        <v>0</v>
      </c>
      <c r="I77" s="7"/>
      <c r="J77" s="25">
        <f>IF(ISNUMBER(VLOOKUP(C77,#REF!,5,0)),VALUE(VLOOKUP(C77,#REF!,5,0)),0)</f>
        <v>0</v>
      </c>
    </row>
    <row r="78" spans="3:10" ht="11.25" customHeight="1">
      <c r="C78" s="6" t="s">
        <v>152</v>
      </c>
      <c r="D78" s="28" t="s">
        <v>153</v>
      </c>
      <c r="H78" s="25">
        <f>IF(ISNUMBER(VLOOKUP(C78,balance!$B$2:$F$954,5,0)),VALUE(VLOOKUP(C78,balance!$B$2:$F$954,5,0)),0)</f>
        <v>0</v>
      </c>
      <c r="I78" s="7"/>
      <c r="J78" s="25">
        <f>IF(ISNUMBER(VLOOKUP(C78,#REF!,5,0)),VALUE(VLOOKUP(C78,#REF!,5,0)),0)</f>
        <v>0</v>
      </c>
    </row>
    <row r="79" spans="3:10" ht="11.25" customHeight="1">
      <c r="C79" s="6" t="s">
        <v>154</v>
      </c>
      <c r="D79" s="54" t="s">
        <v>155</v>
      </c>
      <c r="H79" s="25">
        <f>IF(ISNUMBER(VLOOKUP(C79,balance!$B$2:$F$954,5,0)),VALUE(VLOOKUP(C79,balance!$B$2:$F$954,5,0)),0)</f>
        <v>0</v>
      </c>
      <c r="I79" s="7"/>
      <c r="J79" s="25">
        <f>IF(ISNUMBER(VLOOKUP(C79,#REF!,5,0)),VALUE(VLOOKUP(C79,#REF!,5,0)),0)</f>
        <v>0</v>
      </c>
    </row>
    <row r="80" spans="4:10" ht="11.25" customHeight="1">
      <c r="D80" s="54" t="s">
        <v>156</v>
      </c>
      <c r="H80" s="55">
        <f>SUM(H75:H79)</f>
        <v>0</v>
      </c>
      <c r="I80" s="7"/>
      <c r="J80" s="55">
        <f>SUM(J75:J79)</f>
        <v>0</v>
      </c>
    </row>
    <row r="81" spans="4:10" ht="11.25" customHeight="1">
      <c r="D81" s="54"/>
      <c r="H81" s="7"/>
      <c r="I81" s="7"/>
      <c r="J81" s="25"/>
    </row>
    <row r="82" spans="3:10" ht="11.25" customHeight="1">
      <c r="C82" s="6" t="s">
        <v>157</v>
      </c>
      <c r="D82" s="54" t="s">
        <v>158</v>
      </c>
      <c r="H82" s="56">
        <f>IF(ISNUMBER(VLOOKUP(C82,balance!$B$2:$F$7560,5,0)),VALUE(VLOOKUP(C82,balance!$B$2:$F$756,5,0)),0)</f>
        <v>0</v>
      </c>
      <c r="I82" s="26"/>
      <c r="J82" s="56">
        <f>IF(ISNUMBER(VLOOKUP(C82,#REF!,5,0)),VALUE(VLOOKUP(C82,#REF!,5,0)),0)</f>
        <v>0</v>
      </c>
    </row>
    <row r="83" spans="2:4" ht="11.25" customHeight="1">
      <c r="B83" s="57"/>
      <c r="D83" s="26"/>
    </row>
    <row r="84" spans="2:4" ht="11.25" customHeight="1">
      <c r="B84" s="57" t="s">
        <v>159</v>
      </c>
      <c r="D84" s="26"/>
    </row>
    <row r="85" spans="2:4" ht="11.25" customHeight="1">
      <c r="B85" s="57"/>
      <c r="D85" s="26"/>
    </row>
    <row r="86" spans="2:4" ht="11.25" customHeight="1">
      <c r="B86" s="57"/>
      <c r="D86" s="26"/>
    </row>
    <row r="87" spans="2:4" ht="11.25" customHeight="1">
      <c r="B87" s="57"/>
      <c r="D87" s="26"/>
    </row>
    <row r="88" spans="2:8" ht="12.75" customHeight="1">
      <c r="B88" s="538" t="s">
        <v>160</v>
      </c>
      <c r="C88" s="538"/>
      <c r="D88" s="538"/>
      <c r="E88" s="538"/>
      <c r="F88" s="538"/>
      <c r="G88" s="538"/>
      <c r="H88" s="538"/>
    </row>
    <row r="89" spans="2:5" ht="12.75" customHeight="1">
      <c r="B89" s="58" t="s">
        <v>161</v>
      </c>
      <c r="C89" s="59"/>
      <c r="D89" s="60"/>
      <c r="E89" s="60"/>
    </row>
    <row r="90" spans="2:12" ht="12.75" customHeight="1">
      <c r="B90" s="57"/>
      <c r="D90" s="61"/>
      <c r="E90" s="26"/>
      <c r="F90" s="26"/>
      <c r="G90" s="6"/>
      <c r="H90" s="61"/>
      <c r="L90" s="61"/>
    </row>
    <row r="91" spans="2:12" ht="12.75" customHeight="1">
      <c r="B91" s="57"/>
      <c r="D91" s="62"/>
      <c r="E91" s="26"/>
      <c r="F91" s="26"/>
      <c r="G91" s="6"/>
      <c r="H91" s="63"/>
      <c r="L91" s="62"/>
    </row>
    <row r="92" spans="2:4" ht="11.25" customHeight="1">
      <c r="B92" s="57"/>
      <c r="D92" s="26"/>
    </row>
    <row r="93" spans="2:4" ht="11.25" customHeight="1">
      <c r="B93" s="57"/>
      <c r="D93" s="26"/>
    </row>
    <row r="94" spans="2:15" ht="11.25" customHeight="1">
      <c r="B94" s="64"/>
      <c r="D94" s="26"/>
      <c r="E94" s="26"/>
      <c r="F94" s="26"/>
      <c r="H94" s="7"/>
      <c r="O94" s="65"/>
    </row>
    <row r="95" spans="2:7" ht="11.25" customHeight="1">
      <c r="B95" s="66"/>
      <c r="C95" s="22"/>
      <c r="D95" s="36"/>
      <c r="E95" s="26"/>
      <c r="F95" s="26"/>
      <c r="G95" s="6"/>
    </row>
    <row r="96" spans="2:7" ht="11.25" customHeight="1">
      <c r="B96" s="66"/>
      <c r="C96" s="22"/>
      <c r="D96" s="36"/>
      <c r="E96" s="26"/>
      <c r="F96" s="26"/>
      <c r="G96" s="6"/>
    </row>
    <row r="97" spans="2:7" ht="11.25" customHeight="1">
      <c r="B97" s="64"/>
      <c r="D97" s="26"/>
      <c r="E97" s="26"/>
      <c r="F97" s="26"/>
      <c r="G97" s="6"/>
    </row>
    <row r="98" spans="2:7" ht="11.25" customHeight="1">
      <c r="B98" s="66"/>
      <c r="D98" s="46"/>
      <c r="E98" s="26"/>
      <c r="F98" s="26"/>
      <c r="G98" s="6"/>
    </row>
    <row r="99" spans="2:7" ht="11.25" customHeight="1">
      <c r="B99" s="57"/>
      <c r="D99" s="46"/>
      <c r="E99" s="36"/>
      <c r="F99" s="36"/>
      <c r="G99" s="6"/>
    </row>
    <row r="100" spans="2:7" ht="11.25" customHeight="1">
      <c r="B100" s="57"/>
      <c r="D100" s="46"/>
      <c r="E100" s="36"/>
      <c r="F100" s="36"/>
      <c r="G100" s="22"/>
    </row>
    <row r="101" spans="5:7" ht="11.25" customHeight="1">
      <c r="E101" s="26"/>
      <c r="F101" s="26"/>
      <c r="G101" s="22"/>
    </row>
    <row r="102" spans="5:7" ht="11.25" customHeight="1">
      <c r="E102" s="46"/>
      <c r="F102" s="46"/>
      <c r="G102" s="6"/>
    </row>
    <row r="103" spans="5:7" ht="11.25" customHeight="1">
      <c r="E103" s="46"/>
      <c r="F103" s="46"/>
      <c r="G103" s="67"/>
    </row>
    <row r="104" spans="5:7" ht="11.25" customHeight="1">
      <c r="E104" s="46"/>
      <c r="F104" s="46"/>
      <c r="G104" s="67"/>
    </row>
    <row r="105" ht="11.25" customHeight="1">
      <c r="G105" s="67"/>
    </row>
  </sheetData>
  <sheetProtection selectLockedCells="1" selectUnlockedCells="1"/>
  <mergeCells count="7">
    <mergeCell ref="B88:H88"/>
    <mergeCell ref="B1:N1"/>
    <mergeCell ref="B3:N3"/>
    <mergeCell ref="B4:N4"/>
    <mergeCell ref="D5:F5"/>
    <mergeCell ref="L5:N5"/>
    <mergeCell ref="H71:J71"/>
  </mergeCells>
  <printOptions/>
  <pageMargins left="0.39375" right="0.39375" top="0.39375" bottom="0.39375" header="0.5118055555555555" footer="0.5118055555555555"/>
  <pageSetup fitToHeight="1" fitToWidth="1" horizontalDpi="300" verticalDpi="3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N82"/>
  <sheetViews>
    <sheetView tabSelected="1" zoomScalePageLayoutView="0" workbookViewId="0" topLeftCell="B52">
      <selection activeCell="K72" sqref="K72"/>
    </sheetView>
  </sheetViews>
  <sheetFormatPr defaultColWidth="11.421875" defaultRowHeight="12" customHeight="1"/>
  <cols>
    <col min="1" max="1" width="0" style="68" hidden="1" customWidth="1"/>
    <col min="2" max="2" width="42.7109375" style="68" customWidth="1"/>
    <col min="3" max="3" width="1.1484375" style="68" customWidth="1"/>
    <col min="4" max="4" width="6.00390625" style="69" customWidth="1"/>
    <col min="5" max="5" width="1.1484375" style="69" customWidth="1"/>
    <col min="6" max="6" width="21.8515625" style="70" customWidth="1"/>
    <col min="7" max="7" width="2.28125" style="71" customWidth="1"/>
    <col min="8" max="8" width="21.8515625" style="70" customWidth="1"/>
    <col min="9" max="9" width="4.57421875" style="72" customWidth="1"/>
    <col min="10" max="11" width="11.421875" style="68" customWidth="1"/>
    <col min="12" max="12" width="18.421875" style="68" customWidth="1"/>
    <col min="13" max="13" width="11.421875" style="68" customWidth="1"/>
    <col min="14" max="14" width="18.421875" style="68" customWidth="1"/>
    <col min="15" max="16384" width="11.421875" style="68" customWidth="1"/>
  </cols>
  <sheetData>
    <row r="1" spans="2:9" ht="12" customHeight="1">
      <c r="B1" s="539" t="s">
        <v>23</v>
      </c>
      <c r="C1" s="539"/>
      <c r="D1" s="539"/>
      <c r="E1" s="539"/>
      <c r="F1" s="539"/>
      <c r="G1" s="539"/>
      <c r="H1" s="539"/>
      <c r="I1" s="73"/>
    </row>
    <row r="2" spans="2:9" ht="12" customHeight="1">
      <c r="B2" s="539" t="s">
        <v>162</v>
      </c>
      <c r="C2" s="539"/>
      <c r="D2" s="539"/>
      <c r="E2" s="539"/>
      <c r="F2" s="539"/>
      <c r="G2" s="539"/>
      <c r="H2" s="539"/>
      <c r="I2" s="74"/>
    </row>
    <row r="3" spans="2:9" ht="12" customHeight="1">
      <c r="B3" s="540" t="s">
        <v>163</v>
      </c>
      <c r="C3" s="540"/>
      <c r="D3" s="540"/>
      <c r="E3" s="540"/>
      <c r="F3" s="540"/>
      <c r="G3" s="540"/>
      <c r="H3" s="540"/>
      <c r="I3" s="69"/>
    </row>
    <row r="4" spans="2:9" ht="12" customHeight="1">
      <c r="B4" s="540" t="s">
        <v>164</v>
      </c>
      <c r="C4" s="540"/>
      <c r="D4" s="540"/>
      <c r="E4" s="540"/>
      <c r="F4" s="540"/>
      <c r="G4" s="540"/>
      <c r="H4" s="540"/>
      <c r="I4" s="69"/>
    </row>
    <row r="5" spans="2:9" s="75" customFormat="1" ht="12" customHeight="1">
      <c r="B5" s="76" t="s">
        <v>3</v>
      </c>
      <c r="C5" s="77"/>
      <c r="D5" s="78" t="s">
        <v>165</v>
      </c>
      <c r="E5" s="74"/>
      <c r="F5" s="79">
        <v>44926</v>
      </c>
      <c r="G5" s="80"/>
      <c r="H5" s="79">
        <v>44561</v>
      </c>
      <c r="I5" s="81"/>
    </row>
    <row r="6" spans="2:12" ht="12" customHeight="1">
      <c r="B6" s="82" t="s">
        <v>4</v>
      </c>
      <c r="C6" s="82"/>
      <c r="G6" s="70"/>
      <c r="I6" s="69"/>
      <c r="L6" s="83"/>
    </row>
    <row r="7" spans="1:12" ht="12" customHeight="1">
      <c r="A7" s="84" t="s">
        <v>30</v>
      </c>
      <c r="B7" s="85" t="s">
        <v>31</v>
      </c>
      <c r="C7" s="85"/>
      <c r="F7" s="86">
        <v>514489209279</v>
      </c>
      <c r="G7" s="70"/>
      <c r="H7" s="86">
        <v>510714037800</v>
      </c>
      <c r="I7" s="69"/>
      <c r="L7" s="87"/>
    </row>
    <row r="8" spans="1:9" ht="12" customHeight="1">
      <c r="A8" s="84" t="s">
        <v>33</v>
      </c>
      <c r="B8" s="85" t="s">
        <v>34</v>
      </c>
      <c r="C8" s="85"/>
      <c r="D8" s="69" t="s">
        <v>166</v>
      </c>
      <c r="F8" s="86">
        <v>2829399504579</v>
      </c>
      <c r="G8" s="70"/>
      <c r="H8" s="86">
        <v>2364935853666</v>
      </c>
      <c r="I8" s="69"/>
    </row>
    <row r="9" spans="1:8" ht="12" customHeight="1">
      <c r="A9" s="84" t="s">
        <v>37</v>
      </c>
      <c r="B9" s="85" t="s">
        <v>38</v>
      </c>
      <c r="C9" s="85"/>
      <c r="F9" s="86">
        <v>230995224839</v>
      </c>
      <c r="G9" s="70"/>
      <c r="H9" s="86">
        <v>211254594128</v>
      </c>
    </row>
    <row r="10" spans="1:8" ht="12" customHeight="1">
      <c r="A10" s="84" t="s">
        <v>41</v>
      </c>
      <c r="B10" s="85" t="s">
        <v>42</v>
      </c>
      <c r="C10" s="85"/>
      <c r="F10" s="86">
        <v>52109273186</v>
      </c>
      <c r="G10" s="70"/>
      <c r="H10" s="86">
        <v>13682797283</v>
      </c>
    </row>
    <row r="11" spans="1:8" ht="12" customHeight="1">
      <c r="A11" s="84" t="s">
        <v>45</v>
      </c>
      <c r="B11" s="85" t="s">
        <v>46</v>
      </c>
      <c r="C11" s="85"/>
      <c r="F11" s="86">
        <v>2570026858</v>
      </c>
      <c r="H11" s="86">
        <v>590442188</v>
      </c>
    </row>
    <row r="12" spans="1:8" ht="12" customHeight="1">
      <c r="A12" s="84" t="s">
        <v>49</v>
      </c>
      <c r="B12" s="85" t="s">
        <v>77</v>
      </c>
      <c r="C12" s="85"/>
      <c r="D12" s="69" t="s">
        <v>167</v>
      </c>
      <c r="F12" s="70">
        <v>-118049876</v>
      </c>
      <c r="G12" s="70"/>
      <c r="H12" s="70">
        <v>-23716819</v>
      </c>
    </row>
    <row r="13" spans="2:14" ht="12" customHeight="1">
      <c r="B13" s="88"/>
      <c r="C13" s="88"/>
      <c r="F13" s="89">
        <v>3629445188865</v>
      </c>
      <c r="G13" s="90"/>
      <c r="H13" s="89">
        <v>3101154008246</v>
      </c>
      <c r="L13" s="91"/>
      <c r="M13" s="91"/>
      <c r="N13" s="91"/>
    </row>
    <row r="14" spans="2:9" ht="12" customHeight="1">
      <c r="B14" s="88"/>
      <c r="C14" s="88"/>
      <c r="I14" s="69"/>
    </row>
    <row r="15" spans="1:9" ht="12" customHeight="1">
      <c r="A15" s="84" t="s">
        <v>55</v>
      </c>
      <c r="B15" s="82" t="s">
        <v>168</v>
      </c>
      <c r="C15" s="82"/>
      <c r="D15" s="69" t="s">
        <v>169</v>
      </c>
      <c r="F15" s="92">
        <v>2550131472266</v>
      </c>
      <c r="G15" s="90"/>
      <c r="H15" s="92">
        <v>2150176406764</v>
      </c>
      <c r="I15" s="69"/>
    </row>
    <row r="16" spans="2:9" ht="12" customHeight="1">
      <c r="B16" s="88"/>
      <c r="C16" s="88"/>
      <c r="G16" s="70"/>
      <c r="I16" s="69"/>
    </row>
    <row r="17" spans="2:3" ht="12" customHeight="1">
      <c r="B17" s="82" t="s">
        <v>57</v>
      </c>
      <c r="C17" s="82"/>
    </row>
    <row r="18" spans="2:3" ht="12" customHeight="1">
      <c r="B18" s="93" t="s">
        <v>170</v>
      </c>
      <c r="C18" s="93"/>
    </row>
    <row r="19" spans="1:8" ht="12" customHeight="1">
      <c r="A19" s="84" t="s">
        <v>61</v>
      </c>
      <c r="B19" s="85" t="s">
        <v>171</v>
      </c>
      <c r="C19" s="85"/>
      <c r="F19" s="86">
        <v>2273997761023</v>
      </c>
      <c r="H19" s="70">
        <v>2806936552260</v>
      </c>
    </row>
    <row r="20" spans="1:8" ht="12" customHeight="1">
      <c r="A20" s="84" t="s">
        <v>65</v>
      </c>
      <c r="B20" s="85" t="s">
        <v>66</v>
      </c>
      <c r="C20" s="85"/>
      <c r="D20" s="69" t="s">
        <v>172</v>
      </c>
      <c r="F20" s="86">
        <v>100859826721</v>
      </c>
      <c r="G20" s="70"/>
      <c r="H20" s="70">
        <v>0</v>
      </c>
    </row>
    <row r="21" spans="1:8" ht="12" customHeight="1">
      <c r="A21" s="84" t="s">
        <v>69</v>
      </c>
      <c r="B21" s="85" t="s">
        <v>173</v>
      </c>
      <c r="C21" s="85"/>
      <c r="F21" s="86">
        <v>409920543</v>
      </c>
      <c r="G21" s="70"/>
      <c r="H21" s="70">
        <v>25845753</v>
      </c>
    </row>
    <row r="22" spans="1:8" ht="12" customHeight="1">
      <c r="A22" s="84" t="s">
        <v>73</v>
      </c>
      <c r="B22" s="85" t="s">
        <v>74</v>
      </c>
      <c r="C22" s="85"/>
      <c r="F22" s="70">
        <v>65428811944</v>
      </c>
      <c r="G22" s="70"/>
      <c r="H22" s="70">
        <v>45288972436</v>
      </c>
    </row>
    <row r="23" spans="1:8" ht="12" customHeight="1">
      <c r="A23" s="84" t="s">
        <v>76</v>
      </c>
      <c r="B23" s="94" t="s">
        <v>77</v>
      </c>
      <c r="C23" s="94"/>
      <c r="D23" s="69" t="s">
        <v>167</v>
      </c>
      <c r="F23" s="70">
        <v>-26426535</v>
      </c>
      <c r="H23" s="70">
        <v>-216040617</v>
      </c>
    </row>
    <row r="24" spans="2:8" ht="12" customHeight="1">
      <c r="B24" s="88"/>
      <c r="C24" s="88"/>
      <c r="D24" s="69" t="s">
        <v>174</v>
      </c>
      <c r="F24" s="89">
        <v>2440669893696</v>
      </c>
      <c r="G24" s="90"/>
      <c r="H24" s="89">
        <v>2852035329832</v>
      </c>
    </row>
    <row r="25" spans="2:9" ht="12" customHeight="1">
      <c r="B25" s="82" t="s">
        <v>57</v>
      </c>
      <c r="C25" s="82"/>
      <c r="G25" s="70"/>
      <c r="I25" s="69"/>
    </row>
    <row r="26" spans="2:7" ht="12" customHeight="1">
      <c r="B26" s="93" t="s">
        <v>175</v>
      </c>
      <c r="C26" s="93"/>
      <c r="G26" s="70"/>
    </row>
    <row r="27" spans="1:8" ht="12" customHeight="1">
      <c r="A27" s="84" t="s">
        <v>82</v>
      </c>
      <c r="B27" s="85" t="s">
        <v>83</v>
      </c>
      <c r="C27" s="85"/>
      <c r="F27" s="70">
        <v>16760835883129</v>
      </c>
      <c r="G27" s="70"/>
      <c r="H27" s="70">
        <v>14558735639192</v>
      </c>
    </row>
    <row r="28" spans="1:8" ht="12" customHeight="1">
      <c r="A28" s="84" t="s">
        <v>86</v>
      </c>
      <c r="B28" s="85" t="s">
        <v>66</v>
      </c>
      <c r="C28" s="85"/>
      <c r="D28" s="69" t="s">
        <v>172</v>
      </c>
      <c r="F28" s="70">
        <v>43411106636</v>
      </c>
      <c r="G28" s="70"/>
      <c r="H28" s="70">
        <v>206245666</v>
      </c>
    </row>
    <row r="29" spans="1:9" ht="12" customHeight="1">
      <c r="A29" s="84" t="s">
        <v>89</v>
      </c>
      <c r="B29" s="85" t="s">
        <v>90</v>
      </c>
      <c r="C29" s="85"/>
      <c r="F29" s="70">
        <v>1632395089960</v>
      </c>
      <c r="G29" s="70"/>
      <c r="H29" s="70">
        <v>1476170381412</v>
      </c>
      <c r="I29" s="69"/>
    </row>
    <row r="30" spans="1:9" ht="12" customHeight="1">
      <c r="A30" s="84" t="s">
        <v>91</v>
      </c>
      <c r="B30" s="85" t="s">
        <v>176</v>
      </c>
      <c r="C30" s="85"/>
      <c r="F30" s="70">
        <v>-7034071892</v>
      </c>
      <c r="G30" s="70"/>
      <c r="H30" s="70">
        <v>-11426880969</v>
      </c>
      <c r="I30" s="69"/>
    </row>
    <row r="31" spans="1:8" ht="12" customHeight="1">
      <c r="A31" s="84" t="s">
        <v>93</v>
      </c>
      <c r="B31" s="85" t="s">
        <v>74</v>
      </c>
      <c r="C31" s="85"/>
      <c r="F31" s="70">
        <v>247755939131</v>
      </c>
      <c r="G31" s="70"/>
      <c r="H31" s="70">
        <v>186639816177</v>
      </c>
    </row>
    <row r="32" spans="1:9" ht="12" customHeight="1">
      <c r="A32" s="84" t="s">
        <v>95</v>
      </c>
      <c r="B32" s="94" t="s">
        <v>50</v>
      </c>
      <c r="C32" s="94"/>
      <c r="D32" s="69" t="s">
        <v>167</v>
      </c>
      <c r="F32" s="70">
        <v>-457936244383</v>
      </c>
      <c r="G32" s="90"/>
      <c r="H32" s="70">
        <v>-354674016958</v>
      </c>
      <c r="I32" s="69"/>
    </row>
    <row r="33" spans="2:8" ht="12" customHeight="1">
      <c r="B33" s="88"/>
      <c r="C33" s="88"/>
      <c r="D33" s="69" t="s">
        <v>177</v>
      </c>
      <c r="F33" s="89">
        <v>18219427702581</v>
      </c>
      <c r="G33" s="90"/>
      <c r="H33" s="89">
        <v>15855651184520</v>
      </c>
    </row>
    <row r="34" spans="2:9" ht="12" customHeight="1">
      <c r="B34" s="88"/>
      <c r="C34" s="88"/>
      <c r="G34" s="90"/>
      <c r="I34" s="74"/>
    </row>
    <row r="35" spans="1:9" ht="12" customHeight="1">
      <c r="A35" s="84" t="s">
        <v>99</v>
      </c>
      <c r="B35" s="95" t="s">
        <v>100</v>
      </c>
      <c r="C35" s="95"/>
      <c r="D35" s="69" t="s">
        <v>178</v>
      </c>
      <c r="F35" s="92">
        <v>472826418181</v>
      </c>
      <c r="G35" s="90"/>
      <c r="H35" s="92">
        <v>408624141823</v>
      </c>
      <c r="I35" s="74"/>
    </row>
    <row r="36" spans="2:9" ht="12" customHeight="1">
      <c r="B36" s="82" t="s">
        <v>179</v>
      </c>
      <c r="C36" s="82"/>
      <c r="I36" s="69"/>
    </row>
    <row r="37" spans="2:3" ht="12" customHeight="1">
      <c r="B37" s="93" t="s">
        <v>180</v>
      </c>
      <c r="C37" s="93"/>
    </row>
    <row r="38" spans="1:9" ht="12" customHeight="1">
      <c r="A38" s="84" t="s">
        <v>106</v>
      </c>
      <c r="B38" s="85" t="s">
        <v>181</v>
      </c>
      <c r="C38" s="85"/>
      <c r="F38" s="70">
        <v>286067965098</v>
      </c>
      <c r="G38" s="70"/>
      <c r="H38" s="70">
        <v>257698763642</v>
      </c>
      <c r="I38" s="96"/>
    </row>
    <row r="39" spans="1:9" ht="12" customHeight="1">
      <c r="A39" s="84" t="s">
        <v>112</v>
      </c>
      <c r="B39" s="85" t="s">
        <v>182</v>
      </c>
      <c r="C39" s="85"/>
      <c r="F39" s="70">
        <v>4185526041</v>
      </c>
      <c r="G39" s="70"/>
      <c r="H39" s="70">
        <v>26002168</v>
      </c>
      <c r="I39" s="96"/>
    </row>
    <row r="40" spans="1:8" ht="12" customHeight="1">
      <c r="A40" s="84" t="s">
        <v>113</v>
      </c>
      <c r="B40" s="85" t="s">
        <v>176</v>
      </c>
      <c r="C40" s="85"/>
      <c r="F40" s="70">
        <v>-8529630029</v>
      </c>
      <c r="G40" s="70"/>
      <c r="H40" s="70">
        <v>-6525459891</v>
      </c>
    </row>
    <row r="41" spans="1:9" ht="12" customHeight="1">
      <c r="A41" s="84" t="s">
        <v>115</v>
      </c>
      <c r="B41" s="85" t="s">
        <v>74</v>
      </c>
      <c r="C41" s="85"/>
      <c r="F41" s="70">
        <v>8717907600</v>
      </c>
      <c r="G41" s="90"/>
      <c r="H41" s="70">
        <v>8852004331</v>
      </c>
      <c r="I41" s="74"/>
    </row>
    <row r="42" spans="1:8" ht="12" customHeight="1">
      <c r="A42" s="84" t="s">
        <v>116</v>
      </c>
      <c r="B42" s="94" t="s">
        <v>77</v>
      </c>
      <c r="C42" s="94"/>
      <c r="D42" s="69" t="s">
        <v>167</v>
      </c>
      <c r="F42" s="70">
        <v>-183159101010</v>
      </c>
      <c r="G42" s="90"/>
      <c r="H42" s="70">
        <v>-157703359672</v>
      </c>
    </row>
    <row r="43" spans="2:9" ht="12" customHeight="1">
      <c r="B43" s="88"/>
      <c r="C43" s="88"/>
      <c r="D43" s="69" t="s">
        <v>183</v>
      </c>
      <c r="F43" s="89">
        <v>107282667700</v>
      </c>
      <c r="G43" s="90"/>
      <c r="H43" s="89">
        <v>102347950578</v>
      </c>
      <c r="I43" s="69"/>
    </row>
    <row r="44" spans="2:9" ht="12" customHeight="1">
      <c r="B44" s="95" t="s">
        <v>5</v>
      </c>
      <c r="C44" s="95"/>
      <c r="G44" s="70"/>
      <c r="I44" s="69"/>
    </row>
    <row r="45" spans="1:8" ht="12" customHeight="1">
      <c r="A45" s="84" t="s">
        <v>120</v>
      </c>
      <c r="B45" s="85" t="s">
        <v>121</v>
      </c>
      <c r="C45" s="85"/>
      <c r="F45" s="70">
        <v>313942298019</v>
      </c>
      <c r="H45" s="70">
        <v>562777532236</v>
      </c>
    </row>
    <row r="46" spans="1:8" ht="12" customHeight="1">
      <c r="A46" s="84" t="s">
        <v>184</v>
      </c>
      <c r="B46" s="85" t="s">
        <v>185</v>
      </c>
      <c r="C46" s="85"/>
      <c r="F46" s="70">
        <v>451673836973</v>
      </c>
      <c r="H46" s="70">
        <v>434401575474</v>
      </c>
    </row>
    <row r="47" spans="1:9" ht="12" customHeight="1">
      <c r="A47" s="84" t="s">
        <v>186</v>
      </c>
      <c r="B47" s="85" t="s">
        <v>187</v>
      </c>
      <c r="C47" s="85"/>
      <c r="D47" s="69" t="s">
        <v>188</v>
      </c>
      <c r="F47" s="70">
        <v>551102895193</v>
      </c>
      <c r="G47" s="90"/>
      <c r="H47" s="70">
        <v>444320230066</v>
      </c>
      <c r="I47" s="74"/>
    </row>
    <row r="48" spans="1:9" ht="12" customHeight="1">
      <c r="A48" s="84" t="s">
        <v>125</v>
      </c>
      <c r="B48" s="85" t="s">
        <v>189</v>
      </c>
      <c r="C48" s="85"/>
      <c r="F48" s="70">
        <v>14663064117</v>
      </c>
      <c r="G48" s="90"/>
      <c r="H48" s="70">
        <v>14663064117</v>
      </c>
      <c r="I48" s="74"/>
    </row>
    <row r="49" spans="1:9" ht="12" customHeight="1">
      <c r="A49" s="84" t="s">
        <v>190</v>
      </c>
      <c r="B49" s="85" t="s">
        <v>191</v>
      </c>
      <c r="C49" s="85"/>
      <c r="F49" s="70">
        <v>279884367998</v>
      </c>
      <c r="G49" s="90"/>
      <c r="H49" s="70">
        <v>197767068268</v>
      </c>
      <c r="I49" s="74"/>
    </row>
    <row r="50" spans="1:9" ht="12" customHeight="1">
      <c r="A50" s="84" t="s">
        <v>192</v>
      </c>
      <c r="B50" s="85" t="s">
        <v>193</v>
      </c>
      <c r="C50" s="85"/>
      <c r="F50" s="70">
        <v>-102457468</v>
      </c>
      <c r="G50" s="90"/>
      <c r="H50" s="70">
        <v>-38398238</v>
      </c>
      <c r="I50" s="74"/>
    </row>
    <row r="51" spans="1:10" ht="12" customHeight="1">
      <c r="A51" s="84" t="s">
        <v>129</v>
      </c>
      <c r="B51" s="85" t="s">
        <v>194</v>
      </c>
      <c r="C51" s="85"/>
      <c r="F51" s="70">
        <v>14117911002</v>
      </c>
      <c r="G51" s="90"/>
      <c r="H51" s="70">
        <v>6948125082</v>
      </c>
      <c r="I51" s="74"/>
      <c r="J51" s="97"/>
    </row>
    <row r="52" spans="1:9" ht="12" customHeight="1">
      <c r="A52" s="84" t="s">
        <v>131</v>
      </c>
      <c r="B52" s="94" t="s">
        <v>77</v>
      </c>
      <c r="C52" s="94"/>
      <c r="D52" s="69" t="s">
        <v>167</v>
      </c>
      <c r="F52" s="70">
        <v>-552078610641</v>
      </c>
      <c r="G52" s="70"/>
      <c r="H52" s="70">
        <v>-484596145076</v>
      </c>
      <c r="I52" s="69"/>
    </row>
    <row r="53" spans="2:8" ht="12" customHeight="1">
      <c r="B53" s="88"/>
      <c r="C53" s="88"/>
      <c r="D53" s="69" t="s">
        <v>195</v>
      </c>
      <c r="E53" s="68"/>
      <c r="F53" s="89">
        <v>1073203305193</v>
      </c>
      <c r="G53" s="90"/>
      <c r="H53" s="89">
        <v>1176243051929</v>
      </c>
    </row>
    <row r="54" spans="2:9" ht="12" customHeight="1">
      <c r="B54" s="95" t="s">
        <v>6</v>
      </c>
      <c r="C54" s="95"/>
      <c r="D54" s="68"/>
      <c r="E54" s="68"/>
      <c r="G54" s="90"/>
      <c r="I54" s="69"/>
    </row>
    <row r="55" spans="1:9" ht="12" customHeight="1">
      <c r="A55" s="84" t="s">
        <v>137</v>
      </c>
      <c r="B55" s="85" t="s">
        <v>138</v>
      </c>
      <c r="C55" s="88"/>
      <c r="D55" s="68" t="s">
        <v>196</v>
      </c>
      <c r="E55" s="68"/>
      <c r="F55" s="92">
        <v>112074968439</v>
      </c>
      <c r="G55" s="98"/>
      <c r="H55" s="92">
        <v>112890523263</v>
      </c>
      <c r="I55" s="69"/>
    </row>
    <row r="56" spans="2:5" ht="12" customHeight="1">
      <c r="B56" s="88"/>
      <c r="C56" s="88"/>
      <c r="D56" s="68"/>
      <c r="E56" s="68"/>
    </row>
    <row r="57" spans="1:8" ht="12" customHeight="1">
      <c r="A57" s="84" t="s">
        <v>140</v>
      </c>
      <c r="B57" s="82" t="s">
        <v>7</v>
      </c>
      <c r="C57" s="82"/>
      <c r="D57" s="68" t="s">
        <v>197</v>
      </c>
      <c r="E57" s="68"/>
      <c r="F57" s="92">
        <v>10961673285</v>
      </c>
      <c r="G57" s="98"/>
      <c r="H57" s="92">
        <v>13736894224</v>
      </c>
    </row>
    <row r="58" spans="2:5" ht="12" customHeight="1">
      <c r="B58" s="88"/>
      <c r="C58" s="88"/>
      <c r="D58" s="68"/>
      <c r="E58" s="68"/>
    </row>
    <row r="59" spans="2:8" ht="12" customHeight="1">
      <c r="B59" s="82" t="s">
        <v>143</v>
      </c>
      <c r="C59" s="82"/>
      <c r="D59" s="68"/>
      <c r="E59" s="68"/>
      <c r="F59" s="99">
        <v>28616023290206</v>
      </c>
      <c r="G59" s="98"/>
      <c r="H59" s="99">
        <v>25772859491179</v>
      </c>
    </row>
    <row r="60" spans="4:5" ht="12" customHeight="1">
      <c r="D60" s="68"/>
      <c r="E60" s="68"/>
    </row>
    <row r="61" spans="2:5" ht="12" customHeight="1">
      <c r="B61" s="75" t="s">
        <v>198</v>
      </c>
      <c r="C61" s="75"/>
      <c r="D61" s="75"/>
      <c r="E61" s="75"/>
    </row>
    <row r="62" spans="2:5" ht="12" customHeight="1">
      <c r="B62" s="75"/>
      <c r="C62" s="75"/>
      <c r="D62" s="75"/>
      <c r="E62" s="75"/>
    </row>
    <row r="63" spans="4:5" ht="12" customHeight="1">
      <c r="D63" s="75"/>
      <c r="E63" s="75"/>
    </row>
    <row r="64" spans="4:8" ht="12" customHeight="1">
      <c r="D64" s="68"/>
      <c r="E64" s="68"/>
      <c r="F64" s="68"/>
      <c r="G64" s="68"/>
      <c r="H64" s="68"/>
    </row>
    <row r="65" spans="3:9" ht="12" customHeight="1">
      <c r="C65" s="100"/>
      <c r="D65" s="100"/>
      <c r="E65" s="100"/>
      <c r="F65" s="100"/>
      <c r="G65" s="100"/>
      <c r="H65" s="100"/>
      <c r="I65" s="101"/>
    </row>
    <row r="66" spans="4:9" ht="12" customHeight="1">
      <c r="D66" s="68"/>
      <c r="E66" s="68"/>
      <c r="F66" s="68"/>
      <c r="G66" s="68"/>
      <c r="H66" s="68"/>
      <c r="I66" s="102"/>
    </row>
    <row r="67" spans="2:9" ht="12" customHeight="1">
      <c r="B67" s="103"/>
      <c r="C67" s="103"/>
      <c r="D67" s="77"/>
      <c r="E67" s="77"/>
      <c r="G67" s="70"/>
      <c r="I67" s="69"/>
    </row>
    <row r="68" spans="2:9" ht="12" customHeight="1">
      <c r="B68" s="103"/>
      <c r="C68" s="103"/>
      <c r="D68" s="103"/>
      <c r="E68" s="103"/>
      <c r="F68" s="103"/>
      <c r="G68" s="103"/>
      <c r="H68" s="103"/>
      <c r="I68" s="69"/>
    </row>
    <row r="69" spans="2:8" ht="12" customHeight="1">
      <c r="B69" s="103"/>
      <c r="C69" s="103"/>
      <c r="D69" s="103"/>
      <c r="E69" s="103"/>
      <c r="F69" s="103"/>
      <c r="G69" s="103"/>
      <c r="H69" s="103"/>
    </row>
    <row r="70" spans="2:8" ht="12" customHeight="1">
      <c r="B70" s="103"/>
      <c r="C70" s="103"/>
      <c r="D70" s="103"/>
      <c r="E70" s="103"/>
      <c r="F70" s="103"/>
      <c r="G70" s="103"/>
      <c r="H70" s="103"/>
    </row>
    <row r="71" spans="2:8" ht="12" customHeight="1">
      <c r="B71" s="103"/>
      <c r="C71" s="103"/>
      <c r="D71" s="103"/>
      <c r="E71" s="103"/>
      <c r="F71" s="103"/>
      <c r="G71" s="103"/>
      <c r="H71" s="103"/>
    </row>
    <row r="72" spans="2:8" ht="12" customHeight="1">
      <c r="B72" s="103"/>
      <c r="C72" s="103"/>
      <c r="D72" s="103"/>
      <c r="E72" s="103"/>
      <c r="F72" s="103"/>
      <c r="G72" s="103"/>
      <c r="H72" s="103"/>
    </row>
    <row r="73" spans="2:8" ht="12" customHeight="1">
      <c r="B73" s="103"/>
      <c r="C73" s="103"/>
      <c r="D73" s="103"/>
      <c r="E73" s="103"/>
      <c r="F73" s="103"/>
      <c r="G73" s="103"/>
      <c r="H73" s="103"/>
    </row>
    <row r="74" spans="2:8" ht="12" customHeight="1">
      <c r="B74" s="103"/>
      <c r="C74" s="103"/>
      <c r="D74" s="103"/>
      <c r="E74" s="103"/>
      <c r="F74" s="103"/>
      <c r="G74" s="103"/>
      <c r="H74" s="103"/>
    </row>
    <row r="82" ht="12" customHeight="1">
      <c r="I82" s="72">
        <v>1</v>
      </c>
    </row>
  </sheetData>
  <sheetProtection selectLockedCells="1" selectUnlockedCells="1"/>
  <mergeCells count="4">
    <mergeCell ref="B1:H1"/>
    <mergeCell ref="B2:H2"/>
    <mergeCell ref="B3:H3"/>
    <mergeCell ref="B4:H4"/>
  </mergeCells>
  <printOptions/>
  <pageMargins left="0.7083333333333334" right="0.7083333333333334" top="0.7479166666666667" bottom="0.7479166666666667" header="0.5118055555555555" footer="0.5118055555555555"/>
  <pageSetup fitToHeight="1" fitToWidth="1" horizontalDpi="300" verticalDpi="300" orientation="portrait"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1:K69"/>
  <sheetViews>
    <sheetView zoomScalePageLayoutView="0" workbookViewId="0" topLeftCell="B37">
      <selection activeCell="J47" sqref="J47:L49"/>
    </sheetView>
  </sheetViews>
  <sheetFormatPr defaultColWidth="11.421875" defaultRowHeight="11.25" customHeight="1"/>
  <cols>
    <col min="1" max="1" width="0" style="104" hidden="1" customWidth="1"/>
    <col min="2" max="2" width="49.57421875" style="104" customWidth="1"/>
    <col min="3" max="3" width="1.421875" style="104" customWidth="1"/>
    <col min="4" max="4" width="6.00390625" style="105" customWidth="1"/>
    <col min="5" max="5" width="2.57421875" style="105" customWidth="1"/>
    <col min="6" max="6" width="18.140625" style="106" customWidth="1"/>
    <col min="7" max="7" width="3.57421875" style="106" customWidth="1"/>
    <col min="8" max="8" width="23.421875" style="107" customWidth="1"/>
    <col min="9" max="9" width="4.140625" style="108" customWidth="1"/>
    <col min="10" max="10" width="11.421875" style="104" customWidth="1"/>
    <col min="11" max="11" width="12.8515625" style="104" customWidth="1"/>
    <col min="12" max="16384" width="11.421875" style="104" customWidth="1"/>
  </cols>
  <sheetData>
    <row r="1" spans="2:8" ht="11.25" customHeight="1">
      <c r="B1" s="541"/>
      <c r="C1" s="541"/>
      <c r="D1" s="541"/>
      <c r="E1" s="541"/>
      <c r="F1" s="541"/>
      <c r="G1" s="541"/>
      <c r="H1" s="541"/>
    </row>
    <row r="2" spans="2:8" ht="11.25" customHeight="1">
      <c r="B2" s="541" t="s">
        <v>199</v>
      </c>
      <c r="C2" s="541"/>
      <c r="D2" s="541"/>
      <c r="E2" s="541"/>
      <c r="F2" s="541"/>
      <c r="G2" s="541"/>
      <c r="H2" s="541"/>
    </row>
    <row r="3" spans="2:8" ht="11.25" customHeight="1">
      <c r="B3" s="542" t="s">
        <v>163</v>
      </c>
      <c r="C3" s="542"/>
      <c r="D3" s="542"/>
      <c r="E3" s="542"/>
      <c r="F3" s="542"/>
      <c r="G3" s="542"/>
      <c r="H3" s="542"/>
    </row>
    <row r="4" spans="2:8" ht="11.25" customHeight="1">
      <c r="B4" s="542" t="s">
        <v>164</v>
      </c>
      <c r="C4" s="542"/>
      <c r="D4" s="542"/>
      <c r="E4" s="542"/>
      <c r="F4" s="542"/>
      <c r="G4" s="542"/>
      <c r="H4" s="542"/>
    </row>
    <row r="5" spans="2:8" ht="11.25" customHeight="1">
      <c r="B5" s="109"/>
      <c r="C5" s="109"/>
      <c r="D5" s="109"/>
      <c r="E5" s="109"/>
      <c r="F5" s="110"/>
      <c r="G5" s="110"/>
      <c r="H5" s="111"/>
    </row>
    <row r="6" spans="2:9" s="112" customFormat="1" ht="11.25" customHeight="1">
      <c r="B6" s="113" t="s">
        <v>8</v>
      </c>
      <c r="C6" s="114"/>
      <c r="D6" s="115" t="s">
        <v>165</v>
      </c>
      <c r="E6" s="116"/>
      <c r="F6" s="117">
        <v>44926</v>
      </c>
      <c r="G6" s="110"/>
      <c r="H6" s="117">
        <v>44561</v>
      </c>
      <c r="I6" s="108"/>
    </row>
    <row r="7" spans="2:3" ht="11.25" customHeight="1">
      <c r="B7" s="118" t="s">
        <v>29</v>
      </c>
      <c r="C7" s="118"/>
    </row>
    <row r="8" spans="2:3" ht="11.25" customHeight="1">
      <c r="B8" s="119" t="s">
        <v>200</v>
      </c>
      <c r="C8" s="119"/>
    </row>
    <row r="9" spans="1:8" ht="11.25" customHeight="1">
      <c r="A9" s="120" t="s">
        <v>35</v>
      </c>
      <c r="B9" s="121" t="s">
        <v>36</v>
      </c>
      <c r="C9" s="121"/>
      <c r="D9" s="105" t="s">
        <v>201</v>
      </c>
      <c r="F9" s="106">
        <v>1439722444123.1572</v>
      </c>
      <c r="H9" s="106">
        <v>2046840090290</v>
      </c>
    </row>
    <row r="10" spans="1:8" ht="11.25" customHeight="1">
      <c r="A10" s="120" t="s">
        <v>39</v>
      </c>
      <c r="B10" s="121" t="s">
        <v>40</v>
      </c>
      <c r="C10" s="121"/>
      <c r="F10" s="106">
        <v>0</v>
      </c>
      <c r="H10" s="106">
        <v>0</v>
      </c>
    </row>
    <row r="11" spans="1:8" ht="11.25" customHeight="1">
      <c r="A11" s="120" t="s">
        <v>43</v>
      </c>
      <c r="B11" s="104" t="s">
        <v>66</v>
      </c>
      <c r="D11" s="105" t="s">
        <v>172</v>
      </c>
      <c r="F11" s="106">
        <v>100859826721</v>
      </c>
      <c r="H11" s="106">
        <v>0</v>
      </c>
    </row>
    <row r="12" spans="1:8" ht="11.25" customHeight="1">
      <c r="A12" s="120" t="s">
        <v>47</v>
      </c>
      <c r="B12" s="121" t="s">
        <v>202</v>
      </c>
      <c r="C12" s="121"/>
      <c r="F12" s="106">
        <v>2488193712390</v>
      </c>
      <c r="H12" s="106">
        <v>1428074901386</v>
      </c>
    </row>
    <row r="13" spans="1:8" ht="11.25" customHeight="1">
      <c r="A13" s="120" t="s">
        <v>51</v>
      </c>
      <c r="B13" s="121" t="s">
        <v>203</v>
      </c>
      <c r="C13" s="121"/>
      <c r="D13" s="105" t="s">
        <v>204</v>
      </c>
      <c r="F13" s="106">
        <v>2203779000000</v>
      </c>
      <c r="H13" s="106">
        <v>2065737000000</v>
      </c>
    </row>
    <row r="14" spans="1:8" ht="11.25" customHeight="1">
      <c r="A14" s="120" t="s">
        <v>53</v>
      </c>
      <c r="B14" s="122" t="s">
        <v>54</v>
      </c>
      <c r="C14" s="122"/>
      <c r="F14" s="106">
        <v>41420138407</v>
      </c>
      <c r="H14" s="106">
        <v>20286005360</v>
      </c>
    </row>
    <row r="15" spans="2:8" ht="11.25" customHeight="1">
      <c r="B15" s="122"/>
      <c r="C15" s="122"/>
      <c r="D15" s="105" t="s">
        <v>205</v>
      </c>
      <c r="F15" s="123">
        <v>6273975121641.157</v>
      </c>
      <c r="G15" s="124"/>
      <c r="H15" s="123">
        <v>5560937997036</v>
      </c>
    </row>
    <row r="16" ht="11.25" customHeight="1">
      <c r="H16" s="106"/>
    </row>
    <row r="17" spans="2:8" ht="11.25" customHeight="1">
      <c r="B17" s="118" t="s">
        <v>29</v>
      </c>
      <c r="C17" s="118"/>
      <c r="H17" s="106"/>
    </row>
    <row r="18" spans="2:8" ht="11.25" customHeight="1">
      <c r="B18" s="119" t="s">
        <v>206</v>
      </c>
      <c r="C18" s="119"/>
      <c r="H18" s="106"/>
    </row>
    <row r="19" spans="1:8" ht="11.25" customHeight="1">
      <c r="A19" s="120" t="s">
        <v>59</v>
      </c>
      <c r="B19" s="122" t="s">
        <v>60</v>
      </c>
      <c r="C19" s="122"/>
      <c r="D19" s="105" t="s">
        <v>201</v>
      </c>
      <c r="F19" s="106">
        <v>14366300368477.562</v>
      </c>
      <c r="H19" s="106">
        <v>13390204681243.04</v>
      </c>
    </row>
    <row r="20" spans="1:8" ht="11.25" customHeight="1">
      <c r="A20" s="120" t="s">
        <v>63</v>
      </c>
      <c r="B20" s="122" t="s">
        <v>207</v>
      </c>
      <c r="C20" s="122"/>
      <c r="D20" s="105" t="s">
        <v>208</v>
      </c>
      <c r="F20" s="106">
        <v>654120323900</v>
      </c>
      <c r="H20" s="106">
        <v>385064801700</v>
      </c>
    </row>
    <row r="21" spans="1:8" ht="11.25" customHeight="1">
      <c r="A21" s="120" t="s">
        <v>67</v>
      </c>
      <c r="B21" s="122" t="s">
        <v>68</v>
      </c>
      <c r="C21" s="122"/>
      <c r="D21" s="105" t="s">
        <v>201</v>
      </c>
      <c r="F21" s="106">
        <v>2888956172346</v>
      </c>
      <c r="H21" s="106">
        <v>2472926643784</v>
      </c>
    </row>
    <row r="22" spans="1:8" ht="11.25" customHeight="1">
      <c r="A22" s="120" t="s">
        <v>71</v>
      </c>
      <c r="B22" s="122" t="s">
        <v>72</v>
      </c>
      <c r="C22" s="122"/>
      <c r="F22" s="106">
        <v>5277252195</v>
      </c>
      <c r="H22" s="106">
        <v>5945488818</v>
      </c>
    </row>
    <row r="23" spans="1:8" ht="11.25" customHeight="1">
      <c r="A23" s="120" t="s">
        <v>75</v>
      </c>
      <c r="B23" s="121" t="s">
        <v>66</v>
      </c>
      <c r="C23" s="121"/>
      <c r="D23" s="105" t="s">
        <v>172</v>
      </c>
      <c r="F23" s="106">
        <v>42326804269</v>
      </c>
      <c r="H23" s="106">
        <v>0</v>
      </c>
    </row>
    <row r="24" spans="1:8" ht="11.25" customHeight="1">
      <c r="A24" s="120" t="s">
        <v>78</v>
      </c>
      <c r="B24" s="122" t="s">
        <v>54</v>
      </c>
      <c r="C24" s="122"/>
      <c r="F24" s="106">
        <v>109756664160</v>
      </c>
      <c r="H24" s="106">
        <v>103860110994</v>
      </c>
    </row>
    <row r="25" spans="2:8" ht="11.25" customHeight="1">
      <c r="B25" s="122"/>
      <c r="C25" s="122"/>
      <c r="D25" s="105" t="s">
        <v>209</v>
      </c>
      <c r="F25" s="123">
        <v>18066737585347.562</v>
      </c>
      <c r="G25" s="124"/>
      <c r="H25" s="123">
        <v>16358001726539.04</v>
      </c>
    </row>
    <row r="26" spans="2:8" ht="11.25" customHeight="1">
      <c r="B26" s="122"/>
      <c r="C26" s="122"/>
      <c r="H26" s="106"/>
    </row>
    <row r="27" spans="2:8" ht="11.25" customHeight="1">
      <c r="B27" s="118" t="s">
        <v>79</v>
      </c>
      <c r="C27" s="118"/>
      <c r="H27" s="106"/>
    </row>
    <row r="28" spans="1:8" ht="11.25" customHeight="1">
      <c r="A28" s="120" t="s">
        <v>80</v>
      </c>
      <c r="B28" s="122" t="s">
        <v>81</v>
      </c>
      <c r="C28" s="122"/>
      <c r="F28" s="106">
        <v>16161802479</v>
      </c>
      <c r="H28" s="106">
        <v>15278937893</v>
      </c>
    </row>
    <row r="29" spans="1:8" ht="11.25" customHeight="1">
      <c r="A29" s="120" t="s">
        <v>84</v>
      </c>
      <c r="B29" s="122" t="s">
        <v>210</v>
      </c>
      <c r="C29" s="122"/>
      <c r="F29" s="106">
        <v>12500705966</v>
      </c>
      <c r="H29" s="106">
        <v>8006510709</v>
      </c>
    </row>
    <row r="30" spans="1:8" ht="11.25" customHeight="1">
      <c r="A30" s="120" t="s">
        <v>87</v>
      </c>
      <c r="B30" s="122" t="s">
        <v>88</v>
      </c>
      <c r="C30" s="122"/>
      <c r="D30" s="105" t="s">
        <v>211</v>
      </c>
      <c r="F30" s="106">
        <v>78569437233.7</v>
      </c>
      <c r="H30" s="106">
        <v>84542998553</v>
      </c>
    </row>
    <row r="31" spans="2:8" ht="11.25" customHeight="1">
      <c r="B31" s="122"/>
      <c r="C31" s="122"/>
      <c r="F31" s="123">
        <v>107231945678.7</v>
      </c>
      <c r="G31" s="124"/>
      <c r="H31" s="123">
        <v>107828447155</v>
      </c>
    </row>
    <row r="32" spans="2:8" ht="11.25" customHeight="1">
      <c r="B32" s="122"/>
      <c r="C32" s="122"/>
      <c r="H32" s="106"/>
    </row>
    <row r="33" spans="1:8" ht="11.25" customHeight="1">
      <c r="A33" s="120" t="s">
        <v>94</v>
      </c>
      <c r="B33" s="118" t="s">
        <v>9</v>
      </c>
      <c r="C33" s="118"/>
      <c r="D33" s="125"/>
      <c r="E33" s="125"/>
      <c r="F33" s="126">
        <v>99737685864</v>
      </c>
      <c r="G33" s="124"/>
      <c r="H33" s="126">
        <v>84491461943</v>
      </c>
    </row>
    <row r="34" spans="2:8" ht="11.25" customHeight="1">
      <c r="B34" s="122"/>
      <c r="C34" s="122"/>
      <c r="H34" s="106"/>
    </row>
    <row r="35" spans="1:8" ht="11.25" customHeight="1">
      <c r="A35" s="120" t="s">
        <v>96</v>
      </c>
      <c r="B35" s="118" t="s">
        <v>10</v>
      </c>
      <c r="C35" s="118"/>
      <c r="D35" s="105" t="s">
        <v>167</v>
      </c>
      <c r="F35" s="126">
        <v>9177513642</v>
      </c>
      <c r="G35" s="124"/>
      <c r="H35" s="126">
        <v>3635816277</v>
      </c>
    </row>
    <row r="36" spans="2:8" ht="11.25" customHeight="1">
      <c r="B36" s="118"/>
      <c r="C36" s="118"/>
      <c r="D36" s="125"/>
      <c r="E36" s="125"/>
      <c r="H36" s="106"/>
    </row>
    <row r="37" spans="2:8" ht="11.25" customHeight="1">
      <c r="B37" s="118" t="s">
        <v>98</v>
      </c>
      <c r="C37" s="118"/>
      <c r="F37" s="127">
        <v>24556859852173.418</v>
      </c>
      <c r="G37" s="124"/>
      <c r="H37" s="127">
        <v>22114895448950.04</v>
      </c>
    </row>
    <row r="38" spans="2:8" ht="11.25" customHeight="1">
      <c r="B38" s="122"/>
      <c r="C38" s="122"/>
      <c r="H38" s="106"/>
    </row>
    <row r="39" spans="2:8" ht="11.25" customHeight="1">
      <c r="B39" s="128" t="s">
        <v>101</v>
      </c>
      <c r="C39" s="128"/>
      <c r="H39" s="106"/>
    </row>
    <row r="40" spans="1:8" ht="11.25" customHeight="1">
      <c r="A40" s="120" t="s">
        <v>104</v>
      </c>
      <c r="B40" s="129" t="s">
        <v>212</v>
      </c>
      <c r="C40" s="129"/>
      <c r="D40" s="105" t="s">
        <v>213</v>
      </c>
      <c r="F40" s="106">
        <v>1396946130000</v>
      </c>
      <c r="H40" s="106">
        <v>1096946130000</v>
      </c>
    </row>
    <row r="41" spans="1:8" ht="11.25" customHeight="1">
      <c r="A41" s="120" t="s">
        <v>114</v>
      </c>
      <c r="B41" s="122" t="s">
        <v>214</v>
      </c>
      <c r="C41" s="122"/>
      <c r="D41" s="105" t="s">
        <v>213</v>
      </c>
      <c r="F41" s="106">
        <v>3053870000</v>
      </c>
      <c r="H41" s="106">
        <v>3053870000</v>
      </c>
    </row>
    <row r="42" spans="1:8" ht="11.25" customHeight="1">
      <c r="A42" s="120" t="s">
        <v>117</v>
      </c>
      <c r="B42" s="129" t="s">
        <v>215</v>
      </c>
      <c r="C42" s="129"/>
      <c r="D42" s="104"/>
      <c r="F42" s="106">
        <v>39142250845</v>
      </c>
      <c r="H42" s="106">
        <v>39142250845</v>
      </c>
    </row>
    <row r="43" spans="1:8" ht="11.25" customHeight="1">
      <c r="A43" s="120" t="s">
        <v>119</v>
      </c>
      <c r="B43" s="122" t="s">
        <v>216</v>
      </c>
      <c r="C43" s="122"/>
      <c r="D43" s="105" t="s">
        <v>213</v>
      </c>
      <c r="F43" s="106">
        <v>877496877765</v>
      </c>
      <c r="H43" s="106">
        <v>1052496877765</v>
      </c>
    </row>
    <row r="44" spans="1:8" ht="11.25" customHeight="1">
      <c r="A44" s="120" t="s">
        <v>122</v>
      </c>
      <c r="B44" s="122" t="s">
        <v>217</v>
      </c>
      <c r="C44" s="122"/>
      <c r="F44" s="106">
        <v>1102240680100</v>
      </c>
      <c r="H44" s="106">
        <v>1000704533419</v>
      </c>
    </row>
    <row r="45" spans="1:8" ht="11.25" customHeight="1">
      <c r="A45" s="120" t="s">
        <v>127</v>
      </c>
      <c r="B45" s="122" t="s">
        <v>218</v>
      </c>
      <c r="C45" s="122"/>
      <c r="F45" s="106">
        <v>0.1599999999</v>
      </c>
      <c r="H45" s="106">
        <v>0.1599999999</v>
      </c>
    </row>
    <row r="46" spans="1:8" ht="11.25" customHeight="1">
      <c r="A46" s="120" t="s">
        <v>132</v>
      </c>
      <c r="B46" s="129" t="s">
        <v>219</v>
      </c>
      <c r="C46" s="129"/>
      <c r="F46" s="106">
        <v>640283629322</v>
      </c>
      <c r="H46" s="106">
        <v>465620380200</v>
      </c>
    </row>
    <row r="47" spans="2:11" ht="11.25" customHeight="1">
      <c r="B47" s="130" t="s">
        <v>220</v>
      </c>
      <c r="C47" s="130"/>
      <c r="F47" s="106">
        <v>128056725863.80002</v>
      </c>
      <c r="H47" s="106">
        <v>101536146682.40001</v>
      </c>
      <c r="K47" s="131"/>
    </row>
    <row r="48" spans="2:11" ht="11.25" customHeight="1">
      <c r="B48" s="130" t="s">
        <v>221</v>
      </c>
      <c r="C48" s="130"/>
      <c r="F48" s="106">
        <v>512226903458.19995</v>
      </c>
      <c r="H48" s="106">
        <v>364084233517.6</v>
      </c>
      <c r="K48" s="131"/>
    </row>
    <row r="49" spans="2:8" ht="11.25" customHeight="1">
      <c r="B49" s="118" t="s">
        <v>222</v>
      </c>
      <c r="C49" s="118"/>
      <c r="F49" s="123">
        <v>4059163438032.16</v>
      </c>
      <c r="G49" s="124"/>
      <c r="H49" s="123">
        <v>3657964042229.16</v>
      </c>
    </row>
    <row r="50" spans="2:8" ht="11.25" customHeight="1">
      <c r="B50" s="132"/>
      <c r="C50" s="132"/>
      <c r="H50" s="106"/>
    </row>
    <row r="51" spans="2:8" ht="11.25" customHeight="1">
      <c r="B51" s="118" t="s">
        <v>223</v>
      </c>
      <c r="C51" s="118"/>
      <c r="F51" s="127">
        <v>28616023290206</v>
      </c>
      <c r="G51" s="124"/>
      <c r="H51" s="127">
        <v>25772859491179</v>
      </c>
    </row>
    <row r="52" spans="2:11" s="108" customFormat="1" ht="11.25" customHeight="1">
      <c r="B52" s="104"/>
      <c r="C52" s="104"/>
      <c r="D52" s="105"/>
      <c r="E52" s="105"/>
      <c r="F52" s="106"/>
      <c r="G52" s="106"/>
      <c r="H52" s="106"/>
      <c r="J52" s="104"/>
      <c r="K52" s="104"/>
    </row>
    <row r="53" spans="2:11" s="108" customFormat="1" ht="11.25" customHeight="1">
      <c r="B53" s="133" t="s">
        <v>145</v>
      </c>
      <c r="C53" s="133"/>
      <c r="D53" s="105"/>
      <c r="E53" s="105"/>
      <c r="F53" s="106"/>
      <c r="G53" s="106"/>
      <c r="H53" s="106"/>
      <c r="J53" s="104"/>
      <c r="K53" s="104"/>
    </row>
    <row r="54" spans="1:11" s="108" customFormat="1" ht="11.25" customHeight="1">
      <c r="A54" s="134" t="s">
        <v>224</v>
      </c>
      <c r="B54" s="135" t="s">
        <v>225</v>
      </c>
      <c r="C54" s="106"/>
      <c r="D54" s="105" t="s">
        <v>226</v>
      </c>
      <c r="E54" s="105"/>
      <c r="F54" s="136">
        <v>1755957574785</v>
      </c>
      <c r="G54" s="104"/>
      <c r="H54" s="136">
        <v>2064863894595</v>
      </c>
      <c r="J54" s="104"/>
      <c r="K54" s="104"/>
    </row>
    <row r="55" spans="2:11" s="108" customFormat="1" ht="11.25" customHeight="1">
      <c r="B55" s="106"/>
      <c r="C55" s="106"/>
      <c r="D55" s="105"/>
      <c r="E55" s="105"/>
      <c r="F55" s="131"/>
      <c r="G55" s="104"/>
      <c r="H55" s="131"/>
      <c r="J55" s="104"/>
      <c r="K55" s="104"/>
    </row>
    <row r="56" spans="1:11" s="108" customFormat="1" ht="11.25" customHeight="1">
      <c r="A56" s="134" t="s">
        <v>157</v>
      </c>
      <c r="B56" s="106" t="s">
        <v>158</v>
      </c>
      <c r="C56" s="106"/>
      <c r="D56" s="105" t="s">
        <v>227</v>
      </c>
      <c r="E56" s="105"/>
      <c r="F56" s="136">
        <v>34643437951354.2</v>
      </c>
      <c r="G56" s="104"/>
      <c r="H56" s="136">
        <v>32426902937691.2</v>
      </c>
      <c r="J56" s="104"/>
      <c r="K56" s="104"/>
    </row>
    <row r="57" spans="2:11" s="108" customFormat="1" ht="11.25" customHeight="1">
      <c r="B57" s="104"/>
      <c r="C57" s="104"/>
      <c r="D57" s="105"/>
      <c r="E57" s="105"/>
      <c r="F57" s="106"/>
      <c r="G57" s="106"/>
      <c r="H57" s="106"/>
      <c r="J57" s="104"/>
      <c r="K57" s="104"/>
    </row>
    <row r="58" spans="2:11" s="108" customFormat="1" ht="11.25" customHeight="1">
      <c r="B58" s="112" t="s">
        <v>198</v>
      </c>
      <c r="C58" s="112"/>
      <c r="D58" s="105"/>
      <c r="E58" s="105"/>
      <c r="F58" s="106"/>
      <c r="G58" s="106"/>
      <c r="H58" s="106"/>
      <c r="J58" s="104"/>
      <c r="K58" s="104"/>
    </row>
    <row r="59" spans="2:11" s="108" customFormat="1" ht="11.25" customHeight="1">
      <c r="B59" s="104"/>
      <c r="C59" s="104"/>
      <c r="D59" s="105"/>
      <c r="E59" s="105"/>
      <c r="F59" s="106"/>
      <c r="G59" s="106"/>
      <c r="H59" s="106"/>
      <c r="J59" s="104"/>
      <c r="K59" s="104"/>
    </row>
    <row r="60" spans="2:11" s="108" customFormat="1" ht="11.25" customHeight="1">
      <c r="B60" s="104"/>
      <c r="C60" s="104"/>
      <c r="D60" s="105"/>
      <c r="E60" s="105"/>
      <c r="F60" s="106"/>
      <c r="G60" s="106"/>
      <c r="H60" s="106"/>
      <c r="J60" s="104"/>
      <c r="K60" s="104"/>
    </row>
    <row r="61" ht="11.25" customHeight="1">
      <c r="H61" s="106"/>
    </row>
    <row r="69" ht="11.25" customHeight="1">
      <c r="I69" s="137">
        <v>2</v>
      </c>
    </row>
  </sheetData>
  <sheetProtection selectLockedCells="1" selectUnlockedCells="1"/>
  <mergeCells count="4">
    <mergeCell ref="B1:H1"/>
    <mergeCell ref="B2:H2"/>
    <mergeCell ref="B3:H3"/>
    <mergeCell ref="B4:H4"/>
  </mergeCells>
  <printOptions/>
  <pageMargins left="0.7083333333333334" right="0.7083333333333334" top="0.7479166666666667" bottom="0.7479166666666667" header="0.5118055555555555" footer="0.5118055555555555"/>
  <pageSetup fitToHeight="1" fitToWidth="1"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T124"/>
  <sheetViews>
    <sheetView zoomScale="90" zoomScaleNormal="90" zoomScaleSheetLayoutView="100" zoomScalePageLayoutView="0" workbookViewId="0" topLeftCell="A38">
      <selection activeCell="E66" sqref="E66"/>
    </sheetView>
  </sheetViews>
  <sheetFormatPr defaultColWidth="11.421875" defaultRowHeight="11.25" customHeight="1"/>
  <cols>
    <col min="1" max="1" width="11.421875" style="138" customWidth="1"/>
    <col min="2" max="2" width="70.7109375" style="138" customWidth="1"/>
    <col min="3" max="3" width="2.28125" style="6" customWidth="1"/>
    <col min="4" max="4" width="20.140625" style="139" customWidth="1"/>
    <col min="5" max="5" width="11.421875" style="139" customWidth="1"/>
    <col min="6" max="6" width="11.28125" style="139" customWidth="1"/>
    <col min="7" max="7" width="13.7109375" style="139" customWidth="1"/>
    <col min="8" max="8" width="3.00390625" style="140" customWidth="1"/>
    <col min="9" max="9" width="21.00390625" style="139" customWidth="1"/>
    <col min="10" max="10" width="9.00390625" style="138" customWidth="1"/>
    <col min="11" max="11" width="17.28125" style="29" customWidth="1"/>
    <col min="12" max="13" width="17.28125" style="141" customWidth="1"/>
    <col min="14" max="14" width="12.28125" style="138" customWidth="1"/>
    <col min="15" max="16" width="14.7109375" style="138" customWidth="1"/>
    <col min="17" max="17" width="15.00390625" style="138" customWidth="1"/>
    <col min="18" max="18" width="11.421875" style="138" customWidth="1"/>
    <col min="19" max="19" width="14.8515625" style="138" customWidth="1"/>
    <col min="20" max="20" width="17.7109375" style="138" customWidth="1"/>
    <col min="21" max="16384" width="11.421875" style="138" customWidth="1"/>
  </cols>
  <sheetData>
    <row r="1" spans="2:9" ht="11.25" customHeight="1">
      <c r="B1" s="543">
        <v>4</v>
      </c>
      <c r="C1" s="543"/>
      <c r="D1" s="543"/>
      <c r="E1" s="543"/>
      <c r="F1" s="543"/>
      <c r="G1" s="543"/>
      <c r="H1" s="543"/>
      <c r="I1" s="543"/>
    </row>
    <row r="2" spans="2:9" ht="12.75" customHeight="1">
      <c r="B2" s="142" t="s">
        <v>23</v>
      </c>
      <c r="C2" s="11"/>
      <c r="D2" s="143"/>
      <c r="E2" s="143"/>
      <c r="F2" s="143"/>
      <c r="G2" s="143"/>
      <c r="H2" s="144"/>
      <c r="I2" s="143"/>
    </row>
    <row r="3" spans="2:9" ht="12.75" customHeight="1">
      <c r="B3" s="145"/>
      <c r="C3" s="11"/>
      <c r="D3" s="143"/>
      <c r="E3" s="143"/>
      <c r="F3" s="143"/>
      <c r="G3" s="143"/>
      <c r="H3" s="144"/>
      <c r="I3" s="143"/>
    </row>
    <row r="4" spans="2:17" ht="12.75" customHeight="1">
      <c r="B4" s="544" t="s">
        <v>228</v>
      </c>
      <c r="C4" s="544"/>
      <c r="D4" s="544"/>
      <c r="E4" s="544"/>
      <c r="F4" s="544"/>
      <c r="G4" s="544"/>
      <c r="H4" s="544"/>
      <c r="I4" s="544"/>
      <c r="J4" s="146"/>
      <c r="L4" s="147"/>
      <c r="M4" s="147"/>
      <c r="N4" s="146"/>
      <c r="O4" s="146"/>
      <c r="P4" s="146"/>
      <c r="Q4" s="146"/>
    </row>
    <row r="5" spans="2:17" ht="11.25" customHeight="1">
      <c r="B5" s="146"/>
      <c r="C5" s="49"/>
      <c r="D5" s="545" t="s">
        <v>229</v>
      </c>
      <c r="E5" s="545"/>
      <c r="F5" s="545"/>
      <c r="G5" s="545"/>
      <c r="H5" s="545"/>
      <c r="I5" s="545"/>
      <c r="J5" s="146"/>
      <c r="L5" s="147"/>
      <c r="M5" s="147"/>
      <c r="N5" s="146"/>
      <c r="O5" s="146"/>
      <c r="P5" s="146"/>
      <c r="Q5" s="146"/>
    </row>
    <row r="6" spans="2:17" ht="11.25" customHeight="1">
      <c r="B6" s="146"/>
      <c r="C6" s="49"/>
      <c r="D6" s="537" t="s">
        <v>230</v>
      </c>
      <c r="E6" s="537"/>
      <c r="F6" s="537"/>
      <c r="G6" s="537"/>
      <c r="H6" s="537"/>
      <c r="I6" s="537"/>
      <c r="J6" s="146"/>
      <c r="L6" s="147"/>
      <c r="M6" s="147"/>
      <c r="N6" s="146"/>
      <c r="O6" s="146"/>
      <c r="P6" s="146"/>
      <c r="Q6" s="146"/>
    </row>
    <row r="7" spans="2:17" ht="11.25" customHeight="1">
      <c r="B7" s="146"/>
      <c r="D7" s="18" t="s">
        <v>26</v>
      </c>
      <c r="E7" s="18"/>
      <c r="F7" s="18" t="s">
        <v>231</v>
      </c>
      <c r="G7" s="149"/>
      <c r="H7" s="150"/>
      <c r="I7" s="149">
        <v>2013</v>
      </c>
      <c r="J7" s="146"/>
      <c r="L7" s="147"/>
      <c r="M7" s="147"/>
      <c r="N7" s="146"/>
      <c r="O7" s="146"/>
      <c r="P7" s="146"/>
      <c r="Q7" s="146"/>
    </row>
    <row r="8" spans="2:17" ht="11.25" customHeight="1">
      <c r="B8" s="146"/>
      <c r="D8" s="151"/>
      <c r="E8" s="148"/>
      <c r="F8" s="148"/>
      <c r="G8" s="148"/>
      <c r="H8" s="152"/>
      <c r="I8" s="151"/>
      <c r="J8" s="146"/>
      <c r="L8" s="147"/>
      <c r="M8" s="147"/>
      <c r="N8" s="146"/>
      <c r="O8" s="146"/>
      <c r="P8" s="146"/>
      <c r="Q8" s="146"/>
    </row>
    <row r="9" spans="2:17" ht="11.25" customHeight="1">
      <c r="B9" s="153" t="s">
        <v>232</v>
      </c>
      <c r="D9" s="154"/>
      <c r="E9" s="148"/>
      <c r="F9" s="148"/>
      <c r="G9" s="148"/>
      <c r="H9" s="152"/>
      <c r="I9" s="154"/>
      <c r="J9" s="146"/>
      <c r="L9" s="147"/>
      <c r="M9" s="147"/>
      <c r="N9" s="146"/>
      <c r="O9" s="146"/>
      <c r="P9" s="146"/>
      <c r="Q9" s="146"/>
    </row>
    <row r="10" spans="1:17" ht="11.25" customHeight="1">
      <c r="A10" s="155" t="s">
        <v>233</v>
      </c>
      <c r="B10" s="153" t="s">
        <v>234</v>
      </c>
      <c r="D10" s="25">
        <f>IF(ISNUMBER(VLOOKUP(A10,balance!$B$2:$F$756,5,0)),VALUE(VLOOKUP(A10,balance!$B$2:$F$756,5,0)),0)*-1</f>
        <v>0</v>
      </c>
      <c r="E10" s="139" t="s">
        <v>235</v>
      </c>
      <c r="G10" s="139">
        <v>18629363424</v>
      </c>
      <c r="H10" s="152"/>
      <c r="I10" s="25">
        <f>IF(ISNUMBER(VLOOKUP(A10,#REF!,5,0)),VALUE(VLOOKUP(A10,#REF!,5,0)),0)*-1</f>
        <v>0</v>
      </c>
      <c r="J10" s="146"/>
      <c r="K10" s="29">
        <f>D10/1000000</f>
        <v>0</v>
      </c>
      <c r="L10" s="147">
        <f>I10/1000000</f>
        <v>0</v>
      </c>
      <c r="M10" s="147"/>
      <c r="N10" s="146"/>
      <c r="O10" s="146"/>
      <c r="P10" s="146"/>
      <c r="Q10" s="146"/>
    </row>
    <row r="11" spans="1:17" ht="11.25" customHeight="1">
      <c r="A11" s="155" t="s">
        <v>236</v>
      </c>
      <c r="B11" s="153" t="s">
        <v>237</v>
      </c>
      <c r="D11" s="25">
        <f>IF(ISNUMBER(VLOOKUP(A11,balance!$B$2:$F$756,5,0)),VALUE(VLOOKUP(A11,balance!$B$2:$F$756,5,0)),0)*-1</f>
        <v>0</v>
      </c>
      <c r="E11" s="139" t="s">
        <v>235</v>
      </c>
      <c r="G11" s="139">
        <v>128729304110</v>
      </c>
      <c r="H11" s="152"/>
      <c r="I11" s="25">
        <f>IF(ISNUMBER(VLOOKUP(A11,#REF!,5,0)),VALUE(VLOOKUP(A11,#REF!,5,0)),0)*-1</f>
        <v>0</v>
      </c>
      <c r="J11" s="146"/>
      <c r="K11" s="29">
        <f>D11/1000000</f>
        <v>0</v>
      </c>
      <c r="L11" s="147">
        <f>I11/1000000</f>
        <v>0</v>
      </c>
      <c r="M11" s="147"/>
      <c r="N11" s="146"/>
      <c r="O11" s="146"/>
      <c r="P11" s="146"/>
      <c r="Q11" s="146"/>
    </row>
    <row r="12" spans="1:17" ht="11.25" customHeight="1">
      <c r="A12" s="155" t="s">
        <v>238</v>
      </c>
      <c r="B12" s="153" t="s">
        <v>239</v>
      </c>
      <c r="D12" s="25">
        <f>IF(ISNUMBER(VLOOKUP(A12,balance!$B$2:$F$756,5,0)),VALUE(VLOOKUP(A12,balance!$B$2:$F$756,5,0)),0)*-1</f>
        <v>0</v>
      </c>
      <c r="E12" s="139" t="s">
        <v>235</v>
      </c>
      <c r="G12" s="139">
        <v>627639208</v>
      </c>
      <c r="H12" s="152"/>
      <c r="I12" s="25">
        <f>IF(ISNUMBER(VLOOKUP(A12,#REF!,5,0)),VALUE(VLOOKUP(A12,#REF!,5,0)),0)*-1</f>
        <v>0</v>
      </c>
      <c r="J12" s="146"/>
      <c r="K12" s="29">
        <f>D12/1000000</f>
        <v>0</v>
      </c>
      <c r="L12" s="147">
        <f>I12/1000000</f>
        <v>0</v>
      </c>
      <c r="M12" s="147"/>
      <c r="N12" s="146"/>
      <c r="O12" s="146"/>
      <c r="P12" s="146"/>
      <c r="Q12" s="146"/>
    </row>
    <row r="13" spans="1:17" ht="11.25" customHeight="1">
      <c r="A13" s="155" t="s">
        <v>240</v>
      </c>
      <c r="B13" s="153" t="s">
        <v>241</v>
      </c>
      <c r="D13" s="25">
        <f>IF(ISNUMBER(VLOOKUP(A13,balance!$B$2:$F$756,5,0)),VALUE(VLOOKUP(A13,balance!$B$2:$F$756,5,0)),0)*-1</f>
        <v>0</v>
      </c>
      <c r="E13" s="33"/>
      <c r="F13" s="33"/>
      <c r="G13" s="33">
        <v>276934721549</v>
      </c>
      <c r="H13" s="152"/>
      <c r="I13" s="25">
        <f>IF(ISNUMBER(VLOOKUP(A13,#REF!,5,0)),VALUE(VLOOKUP(A13,#REF!,5,0)),0)*-1</f>
        <v>0</v>
      </c>
      <c r="J13" s="146"/>
      <c r="K13" s="29">
        <f>D13/1000000</f>
        <v>0</v>
      </c>
      <c r="L13" s="147">
        <f>I13/1000000</f>
        <v>0</v>
      </c>
      <c r="M13" s="147"/>
      <c r="N13" s="146"/>
      <c r="O13" s="146"/>
      <c r="P13" s="146"/>
      <c r="Q13" s="146"/>
    </row>
    <row r="14" spans="1:17" ht="12.75" customHeight="1">
      <c r="A14" s="155" t="s">
        <v>242</v>
      </c>
      <c r="B14" s="153" t="s">
        <v>243</v>
      </c>
      <c r="D14" s="156">
        <f>IF(ISNUMBER(VLOOKUP(A14,balance!$B$2:$F$756,5,0)),VALUE(VLOOKUP(A14,balance!$B$2:$F$756,5,0)),0)*-1</f>
        <v>0</v>
      </c>
      <c r="E14" s="139" t="s">
        <v>235</v>
      </c>
      <c r="G14" s="139">
        <v>34070833084</v>
      </c>
      <c r="H14" s="152"/>
      <c r="I14" s="157">
        <f>IF(ISNUMBER(VLOOKUP(A14,#REF!,5,0)),VALUE(VLOOKUP(A14,#REF!,5,0)),0)*-1</f>
        <v>0</v>
      </c>
      <c r="J14" s="146"/>
      <c r="K14" s="29">
        <f>D14/1000000</f>
        <v>0</v>
      </c>
      <c r="L14" s="147">
        <f>I14/1000000</f>
        <v>0</v>
      </c>
      <c r="M14" s="147"/>
      <c r="N14" s="146"/>
      <c r="O14" s="146"/>
      <c r="P14" s="146"/>
      <c r="Q14" s="146"/>
    </row>
    <row r="15" spans="2:17" ht="11.25" customHeight="1">
      <c r="B15" s="153"/>
      <c r="D15" s="34">
        <f>SUM(D10:D14)</f>
        <v>0</v>
      </c>
      <c r="E15" s="26"/>
      <c r="F15" s="26"/>
      <c r="H15" s="152"/>
      <c r="I15" s="34">
        <f>SUM(I10:I14)</f>
        <v>0</v>
      </c>
      <c r="J15" s="146" t="s">
        <v>244</v>
      </c>
      <c r="L15" s="147"/>
      <c r="M15" s="147"/>
      <c r="N15" s="146"/>
      <c r="O15" s="146"/>
      <c r="P15" s="146"/>
      <c r="Q15" s="146"/>
    </row>
    <row r="16" spans="2:17" ht="11.25" customHeight="1">
      <c r="B16" s="153" t="s">
        <v>245</v>
      </c>
      <c r="D16" s="25"/>
      <c r="H16" s="152"/>
      <c r="I16" s="25"/>
      <c r="J16" s="146"/>
      <c r="L16" s="147"/>
      <c r="M16" s="147"/>
      <c r="N16" s="146"/>
      <c r="O16" s="146"/>
      <c r="P16" s="146"/>
      <c r="Q16" s="146"/>
    </row>
    <row r="17" spans="1:17" ht="11.25" customHeight="1">
      <c r="A17" s="155" t="s">
        <v>246</v>
      </c>
      <c r="B17" s="153" t="s">
        <v>247</v>
      </c>
      <c r="D17" s="32">
        <f>IF(ISNUMBER(VLOOKUP(A17,balance!$B$2:$F$756,5,0)),VALUE(VLOOKUP(A17,balance!$B$2:$F$756,5,0)),0)*-1</f>
        <v>0</v>
      </c>
      <c r="E17" s="33" t="s">
        <v>248</v>
      </c>
      <c r="F17" s="33"/>
      <c r="G17" s="33">
        <v>1236380939</v>
      </c>
      <c r="H17" s="152"/>
      <c r="I17" s="32">
        <f>IF(ISNUMBER(VLOOKUP(A17,#REF!,5,0)),VALUE(VLOOKUP(A17,#REF!,5,0)),0)*-1</f>
        <v>0</v>
      </c>
      <c r="J17" s="146" t="s">
        <v>248</v>
      </c>
      <c r="K17" s="29">
        <f>D17/1000000</f>
        <v>0</v>
      </c>
      <c r="L17" s="147">
        <f>I17/1000000</f>
        <v>0</v>
      </c>
      <c r="M17" s="147"/>
      <c r="N17" s="146"/>
      <c r="O17" s="146"/>
      <c r="P17" s="146"/>
      <c r="Q17" s="146"/>
    </row>
    <row r="18" spans="1:17" ht="11.25" customHeight="1">
      <c r="A18" s="155" t="s">
        <v>249</v>
      </c>
      <c r="B18" s="153" t="s">
        <v>250</v>
      </c>
      <c r="D18" s="32">
        <f>IF(ISNUMBER(VLOOKUP(A18,balance!$B$2:$F$756,5,0)),VALUE(VLOOKUP(A18,balance!$B$2:$F$756,5,0)),0)*-1</f>
        <v>0</v>
      </c>
      <c r="E18" s="33" t="s">
        <v>248</v>
      </c>
      <c r="F18" s="33"/>
      <c r="G18" s="33">
        <v>14361643812</v>
      </c>
      <c r="H18" s="152"/>
      <c r="I18" s="32">
        <f>IF(ISNUMBER(VLOOKUP(A18,#REF!,5,0)),VALUE(VLOOKUP(A18,#REF!,5,0)),0)*-1</f>
        <v>0</v>
      </c>
      <c r="J18" s="146" t="s">
        <v>248</v>
      </c>
      <c r="K18" s="29">
        <f>D18/1000000</f>
        <v>0</v>
      </c>
      <c r="L18" s="147">
        <f>I18/1000000</f>
        <v>0</v>
      </c>
      <c r="M18" s="147"/>
      <c r="N18" s="146"/>
      <c r="O18" s="146"/>
      <c r="P18" s="146"/>
      <c r="Q18" s="146"/>
    </row>
    <row r="19" spans="1:17" ht="11.25" customHeight="1">
      <c r="A19" s="155" t="s">
        <v>251</v>
      </c>
      <c r="B19" s="153" t="s">
        <v>241</v>
      </c>
      <c r="D19" s="32">
        <f>IF(ISNUMBER(VLOOKUP(A19,balance!$B$2:$F$756,5,0)),VALUE(VLOOKUP(A19,balance!$B$2:$F$756,5,0)),0)*-1</f>
        <v>0</v>
      </c>
      <c r="E19" s="33" t="s">
        <v>248</v>
      </c>
      <c r="F19" s="33">
        <f>+G13-G19</f>
        <v>-540454241</v>
      </c>
      <c r="G19" s="33">
        <v>277475175790</v>
      </c>
      <c r="H19" s="152"/>
      <c r="I19" s="32">
        <f>IF(ISNUMBER(VLOOKUP(A19,#REF!,5,0)),VALUE(VLOOKUP(A19,#REF!,5,0)),0)*-1</f>
        <v>0</v>
      </c>
      <c r="J19" s="146" t="s">
        <v>248</v>
      </c>
      <c r="K19" s="29">
        <f>D19/1000000</f>
        <v>0</v>
      </c>
      <c r="L19" s="147">
        <f>I19/1000000</f>
        <v>0</v>
      </c>
      <c r="M19" s="147"/>
      <c r="N19" s="146"/>
      <c r="O19" s="146"/>
      <c r="P19" s="146"/>
      <c r="Q19" s="146"/>
    </row>
    <row r="20" spans="2:17" ht="11.25" customHeight="1">
      <c r="B20" s="153"/>
      <c r="D20" s="158">
        <f>SUM(D17:D19)</f>
        <v>0</v>
      </c>
      <c r="E20" s="33"/>
      <c r="F20" s="33"/>
      <c r="H20" s="152"/>
      <c r="I20" s="158">
        <f>SUM(I17:I19)</f>
        <v>0</v>
      </c>
      <c r="J20" s="146"/>
      <c r="L20" s="147"/>
      <c r="M20" s="147"/>
      <c r="N20" s="146"/>
      <c r="O20" s="146"/>
      <c r="P20" s="146"/>
      <c r="Q20" s="146"/>
    </row>
    <row r="21" spans="2:17" ht="11.25" customHeight="1">
      <c r="B21" s="153"/>
      <c r="D21" s="25"/>
      <c r="H21" s="152"/>
      <c r="I21" s="25"/>
      <c r="J21" s="146"/>
      <c r="L21" s="147"/>
      <c r="M21" s="147"/>
      <c r="N21" s="146"/>
      <c r="O21" s="146"/>
      <c r="P21" s="146"/>
      <c r="Q21" s="146"/>
    </row>
    <row r="22" spans="2:17" ht="11.25" customHeight="1">
      <c r="B22" s="153" t="s">
        <v>252</v>
      </c>
      <c r="D22" s="35">
        <f>+D15+D20</f>
        <v>0</v>
      </c>
      <c r="H22" s="152"/>
      <c r="I22" s="35">
        <f>+I15+I20</f>
        <v>0</v>
      </c>
      <c r="J22" s="146"/>
      <c r="L22" s="147"/>
      <c r="M22" s="147"/>
      <c r="N22" s="146"/>
      <c r="O22" s="146"/>
      <c r="P22" s="146"/>
      <c r="Q22" s="146"/>
    </row>
    <row r="23" spans="2:17" ht="6" customHeight="1">
      <c r="B23" s="153"/>
      <c r="D23" s="25"/>
      <c r="H23" s="152"/>
      <c r="I23" s="25"/>
      <c r="J23" s="146"/>
      <c r="L23" s="147"/>
      <c r="M23" s="147"/>
      <c r="N23" s="146"/>
      <c r="O23" s="146"/>
      <c r="P23" s="146"/>
      <c r="Q23" s="146"/>
    </row>
    <row r="24" spans="2:17" ht="11.25" customHeight="1">
      <c r="B24" s="153" t="s">
        <v>97</v>
      </c>
      <c r="D24" s="25"/>
      <c r="H24" s="152"/>
      <c r="I24" s="25"/>
      <c r="J24" s="146"/>
      <c r="L24" s="147"/>
      <c r="M24" s="147"/>
      <c r="N24" s="146"/>
      <c r="O24" s="146"/>
      <c r="P24" s="146"/>
      <c r="Q24" s="146"/>
    </row>
    <row r="25" spans="1:17" ht="11.25" customHeight="1">
      <c r="A25" s="155" t="s">
        <v>253</v>
      </c>
      <c r="B25" s="153" t="s">
        <v>254</v>
      </c>
      <c r="D25" s="32">
        <f>IF(ISNUMBER(VLOOKUP(A25,balance!$B$2:$F$756,5,0)),VALUE(VLOOKUP(A25,balance!$B$2:$F$756,5,0)),0)*-1</f>
        <v>0</v>
      </c>
      <c r="E25" s="33" t="s">
        <v>248</v>
      </c>
      <c r="F25" s="33"/>
      <c r="G25" s="33">
        <v>30526192336</v>
      </c>
      <c r="H25" s="152"/>
      <c r="I25" s="32">
        <f>IF(ISNUMBER(VLOOKUP(A25,#REF!,5,0)),VALUE(VLOOKUP(A25,#REF!,5,0)),0)*-1</f>
        <v>0</v>
      </c>
      <c r="J25" s="146" t="s">
        <v>248</v>
      </c>
      <c r="K25" s="29">
        <f>+D25+D20</f>
        <v>0</v>
      </c>
      <c r="L25" s="147">
        <v>-3253411334207</v>
      </c>
      <c r="M25" s="147">
        <f>+L25-K25</f>
        <v>-3253411334207</v>
      </c>
      <c r="N25" s="146"/>
      <c r="O25" s="146"/>
      <c r="P25" s="146"/>
      <c r="Q25" s="146"/>
    </row>
    <row r="26" spans="1:17" ht="11.25" customHeight="1">
      <c r="A26" s="155" t="s">
        <v>255</v>
      </c>
      <c r="B26" s="153" t="s">
        <v>256</v>
      </c>
      <c r="D26" s="32">
        <f>IF(ISNUMBER(VLOOKUP(A26,balance!$B$2:$F$756,5,0)),VALUE(VLOOKUP(A26,balance!$B$2:$F$756,5,0)),0)*-1</f>
        <v>0</v>
      </c>
      <c r="E26" s="33"/>
      <c r="F26" s="33"/>
      <c r="G26" s="33"/>
      <c r="H26" s="152"/>
      <c r="I26" s="25">
        <f>IF(ISNUMBER(VLOOKUP(A26,#REF!,5,0)),VALUE(VLOOKUP(A26,#REF!,5,0)),0)*-1</f>
        <v>0</v>
      </c>
      <c r="J26" s="146"/>
      <c r="K26" s="29">
        <f>+D26+D15</f>
        <v>0</v>
      </c>
      <c r="L26" s="147">
        <v>3560867837652</v>
      </c>
      <c r="M26" s="147">
        <f>+L26-K26</f>
        <v>3560867837652</v>
      </c>
      <c r="N26" s="146"/>
      <c r="O26" s="146"/>
      <c r="P26" s="146"/>
      <c r="Q26" s="146"/>
    </row>
    <row r="27" spans="2:17" ht="11.25" customHeight="1">
      <c r="B27" s="153"/>
      <c r="D27" s="158">
        <f>+D25+D26</f>
        <v>0</v>
      </c>
      <c r="E27" s="139" t="s">
        <v>235</v>
      </c>
      <c r="F27" s="33"/>
      <c r="G27" s="26">
        <v>5252957132</v>
      </c>
      <c r="H27" s="159"/>
      <c r="I27" s="158">
        <f>+I25+I26</f>
        <v>0</v>
      </c>
      <c r="J27" s="146" t="s">
        <v>235</v>
      </c>
      <c r="K27" s="29" t="s">
        <v>28</v>
      </c>
      <c r="L27" s="147"/>
      <c r="M27" s="147"/>
      <c r="N27" s="146"/>
      <c r="O27" s="146"/>
      <c r="P27" s="146"/>
      <c r="Q27" s="146"/>
    </row>
    <row r="28" spans="2:17" ht="11.25" customHeight="1">
      <c r="B28" s="153"/>
      <c r="D28" s="25"/>
      <c r="E28" s="33"/>
      <c r="F28" s="33"/>
      <c r="G28" s="33"/>
      <c r="H28" s="152"/>
      <c r="I28" s="25"/>
      <c r="J28" s="146"/>
      <c r="K28" s="29" t="s">
        <v>28</v>
      </c>
      <c r="L28" s="147"/>
      <c r="M28" s="147"/>
      <c r="N28" s="146"/>
      <c r="O28" s="146"/>
      <c r="P28" s="146"/>
      <c r="Q28" s="146"/>
    </row>
    <row r="29" spans="2:17" ht="11.25" customHeight="1">
      <c r="B29" s="153" t="s">
        <v>257</v>
      </c>
      <c r="D29" s="35">
        <f>+D22+D27</f>
        <v>0</v>
      </c>
      <c r="H29" s="152"/>
      <c r="I29" s="35">
        <f>+I22+I27</f>
        <v>0</v>
      </c>
      <c r="J29" s="146"/>
      <c r="K29" s="29" t="s">
        <v>28</v>
      </c>
      <c r="L29" s="147"/>
      <c r="M29" s="147"/>
      <c r="N29" s="146"/>
      <c r="O29" s="146"/>
      <c r="P29" s="146"/>
      <c r="Q29" s="146"/>
    </row>
    <row r="30" spans="2:17" ht="6" customHeight="1">
      <c r="B30" s="153"/>
      <c r="D30" s="25"/>
      <c r="H30" s="152"/>
      <c r="I30" s="25"/>
      <c r="J30" s="146"/>
      <c r="L30" s="147"/>
      <c r="M30" s="147"/>
      <c r="N30" s="146"/>
      <c r="O30" s="146"/>
      <c r="P30" s="146"/>
      <c r="Q30" s="146"/>
    </row>
    <row r="31" spans="2:17" ht="11.25" customHeight="1">
      <c r="B31" s="153" t="s">
        <v>258</v>
      </c>
      <c r="D31" s="25"/>
      <c r="H31" s="152"/>
      <c r="I31" s="25"/>
      <c r="J31" s="146"/>
      <c r="L31" s="147"/>
      <c r="M31" s="147"/>
      <c r="N31" s="146"/>
      <c r="O31" s="146"/>
      <c r="P31" s="146"/>
      <c r="Q31" s="146"/>
    </row>
    <row r="32" spans="1:17" ht="11.25" customHeight="1">
      <c r="A32" s="155" t="s">
        <v>259</v>
      </c>
      <c r="B32" s="153" t="s">
        <v>260</v>
      </c>
      <c r="D32" s="32">
        <f>IF(ISNUMBER(VLOOKUP(A32,balance!$B$2:$F$756,5,0)),VALUE(VLOOKUP(A32,balance!$B$2:$F$756,5,0)),0)*-1</f>
        <v>0</v>
      </c>
      <c r="H32" s="152"/>
      <c r="I32" s="25">
        <f>IF(ISNUMBER(VLOOKUP(A32,#REF!,5,0)),VALUE(VLOOKUP(A32,#REF!,5,0)),0)*-1</f>
        <v>0</v>
      </c>
      <c r="J32" s="146"/>
      <c r="K32" s="29">
        <v>113486259289</v>
      </c>
      <c r="L32" s="147">
        <f>+K32-D32</f>
        <v>113486259289</v>
      </c>
      <c r="M32" s="147"/>
      <c r="N32" s="146"/>
      <c r="O32" s="146"/>
      <c r="P32" s="146"/>
      <c r="Q32" s="146"/>
    </row>
    <row r="33" spans="1:17" ht="11.25" customHeight="1">
      <c r="A33" s="155" t="s">
        <v>261</v>
      </c>
      <c r="B33" s="153" t="s">
        <v>262</v>
      </c>
      <c r="D33" s="32">
        <f>IF(ISNUMBER(VLOOKUP(A33,balance!$B$2:$F$756,5,0)),VALUE(VLOOKUP(A33,balance!$B$2:$F$756,5,0)),0)*-1</f>
        <v>0</v>
      </c>
      <c r="E33" s="26" t="s">
        <v>248</v>
      </c>
      <c r="F33" s="26"/>
      <c r="G33" s="26">
        <v>63143344270</v>
      </c>
      <c r="H33" s="152"/>
      <c r="I33" s="32">
        <f>IF(ISNUMBER(VLOOKUP(A33,#REF!,5,0)),VALUE(VLOOKUP(A33,#REF!,5,0)),0)*-1</f>
        <v>0</v>
      </c>
      <c r="J33" s="146" t="s">
        <v>235</v>
      </c>
      <c r="K33" s="29">
        <v>-12871008633</v>
      </c>
      <c r="L33" s="147">
        <f>+K33-D33</f>
        <v>-12871008633</v>
      </c>
      <c r="M33" s="147"/>
      <c r="N33" s="146"/>
      <c r="O33" s="146"/>
      <c r="P33" s="146"/>
      <c r="Q33" s="146"/>
    </row>
    <row r="34" spans="2:17" ht="11.25" customHeight="1">
      <c r="B34" s="153"/>
      <c r="D34" s="34">
        <f>+D32+D33</f>
        <v>0</v>
      </c>
      <c r="E34" s="33" t="s">
        <v>248</v>
      </c>
      <c r="F34" s="33"/>
      <c r="G34" s="33">
        <v>7870385760</v>
      </c>
      <c r="H34" s="160"/>
      <c r="I34" s="34">
        <f>+I32+I33</f>
        <v>0</v>
      </c>
      <c r="J34" s="146" t="s">
        <v>248</v>
      </c>
      <c r="L34" s="147"/>
      <c r="M34" s="147"/>
      <c r="N34" s="146"/>
      <c r="O34" s="146"/>
      <c r="P34" s="146"/>
      <c r="Q34" s="146"/>
    </row>
    <row r="35" spans="2:17" ht="11.25" customHeight="1">
      <c r="B35" s="153"/>
      <c r="D35" s="25"/>
      <c r="H35" s="152"/>
      <c r="I35" s="25"/>
      <c r="J35" s="146"/>
      <c r="L35" s="147"/>
      <c r="M35" s="147"/>
      <c r="N35" s="146"/>
      <c r="O35" s="146"/>
      <c r="P35" s="146"/>
      <c r="Q35" s="146"/>
    </row>
    <row r="36" spans="2:17" ht="11.25" customHeight="1">
      <c r="B36" s="153" t="s">
        <v>263</v>
      </c>
      <c r="D36" s="35">
        <f>+D29+D34</f>
        <v>0</v>
      </c>
      <c r="H36" s="152"/>
      <c r="I36" s="35">
        <f>+I29+I34</f>
        <v>0</v>
      </c>
      <c r="J36" s="146"/>
      <c r="L36" s="147"/>
      <c r="M36" s="147"/>
      <c r="N36" s="146"/>
      <c r="O36" s="146"/>
      <c r="P36" s="146"/>
      <c r="Q36" s="146"/>
    </row>
    <row r="37" spans="2:17" ht="6" customHeight="1">
      <c r="B37" s="153"/>
      <c r="D37" s="25"/>
      <c r="H37" s="152"/>
      <c r="I37" s="25"/>
      <c r="J37" s="146"/>
      <c r="L37" s="147"/>
      <c r="M37" s="147"/>
      <c r="N37" s="146"/>
      <c r="O37" s="146"/>
      <c r="P37" s="146"/>
      <c r="Q37" s="146"/>
    </row>
    <row r="38" spans="2:17" ht="11.25" customHeight="1">
      <c r="B38" s="153" t="s">
        <v>264</v>
      </c>
      <c r="D38" s="25"/>
      <c r="H38" s="152"/>
      <c r="I38" s="25"/>
      <c r="J38" s="146"/>
      <c r="L38" s="147"/>
      <c r="M38" s="147"/>
      <c r="N38" s="146"/>
      <c r="O38" s="146"/>
      <c r="P38" s="146"/>
      <c r="Q38" s="146"/>
    </row>
    <row r="39" spans="2:17" ht="11.25" customHeight="1">
      <c r="B39" s="153" t="s">
        <v>265</v>
      </c>
      <c r="D39" s="25">
        <f>+M41-O61</f>
        <v>0</v>
      </c>
      <c r="H39" s="152"/>
      <c r="I39" s="25">
        <f>+N41-P61</f>
        <v>0</v>
      </c>
      <c r="J39" s="146"/>
      <c r="L39" s="147"/>
      <c r="M39" s="147">
        <v>2012</v>
      </c>
      <c r="N39" s="147">
        <v>2011</v>
      </c>
      <c r="P39" s="146"/>
      <c r="Q39" s="146"/>
    </row>
    <row r="40" spans="1:17" ht="11.25" customHeight="1">
      <c r="A40" s="155" t="s">
        <v>266</v>
      </c>
      <c r="B40" s="153" t="s">
        <v>267</v>
      </c>
      <c r="D40" s="32">
        <f>+M40</f>
        <v>0</v>
      </c>
      <c r="H40" s="152">
        <f>D40/1000000</f>
        <v>0</v>
      </c>
      <c r="I40" s="25">
        <f>+N40</f>
        <v>0</v>
      </c>
      <c r="J40" s="146">
        <f>I40/1000000</f>
        <v>0</v>
      </c>
      <c r="K40" s="29" t="s">
        <v>28</v>
      </c>
      <c r="L40" s="161" t="s">
        <v>268</v>
      </c>
      <c r="M40" s="162">
        <f>IF(ISNUMBER(VLOOKUP(L40,balance!$B$2:$F$756,5,0)),VALUE(VLOOKUP(L40,balance!$B$2:$BF$756,5,0)),0)*-1</f>
        <v>0</v>
      </c>
      <c r="N40" s="162">
        <f>IF(ISNUMBER(VLOOKUP(L40,#REF!,5,0)),VALUE(VLOOKUP(L40,#REF!,5,0)),0)*-1</f>
        <v>0</v>
      </c>
      <c r="O40" s="162">
        <f>IF(ISNUMBER(VLOOKUP(M40,balance!$B$2:$C$756,2,0)),VALUE(VLOOKUP(M40,balance!$B$2:$BF$756,2,0)),0)</f>
        <v>0</v>
      </c>
      <c r="P40" s="146"/>
      <c r="Q40" s="146"/>
    </row>
    <row r="41" spans="1:17" ht="12.75" customHeight="1">
      <c r="A41" s="155" t="s">
        <v>269</v>
      </c>
      <c r="B41" s="153" t="s">
        <v>270</v>
      </c>
      <c r="D41" s="32">
        <f>IF(ISNUMBER(VLOOKUP(A41,balance!$B$2:$F$756,5,0)),VALUE(VLOOKUP(A41,balance!$B$2:$F$756,5,0)),0)*-1</f>
        <v>0</v>
      </c>
      <c r="E41" s="26"/>
      <c r="F41" s="26"/>
      <c r="G41" s="26">
        <v>32987769216</v>
      </c>
      <c r="H41" s="152">
        <f>D41/1000000</f>
        <v>0</v>
      </c>
      <c r="I41" s="157">
        <f>IF(ISNUMBER(VLOOKUP(A41,#REF!,5,0)),VALUE(VLOOKUP(A41,#REF!,5,0)),0)*-1</f>
        <v>0</v>
      </c>
      <c r="J41" s="146">
        <f>I41/1000000</f>
        <v>0</v>
      </c>
      <c r="K41" s="29" t="s">
        <v>28</v>
      </c>
      <c r="L41" s="161" t="s">
        <v>271</v>
      </c>
      <c r="M41" s="162">
        <f>IF(ISNUMBER(VLOOKUP(L41,balance!$B$2:$F$756,5,0)),VALUE(VLOOKUP(L41,balance!$B$2:$BF$756,5,0)),0)*-1</f>
        <v>0</v>
      </c>
      <c r="N41" s="162">
        <f>IF(ISNUMBER(VLOOKUP(L41,#REF!,5,0)),VALUE(VLOOKUP(L41,#REF!,5,0)),0)*-1</f>
        <v>0</v>
      </c>
      <c r="P41" s="146"/>
      <c r="Q41" s="146"/>
    </row>
    <row r="42" spans="1:17" ht="11.25" customHeight="1">
      <c r="A42" s="155" t="s">
        <v>272</v>
      </c>
      <c r="B42" s="153" t="s">
        <v>273</v>
      </c>
      <c r="D42" s="32">
        <f>IF(ISNUMBER(VLOOKUP(A42,balance!$B$2:$F$756,5,0)),VALUE(VLOOKUP(A42,balance!$B$2:$F$756,5,0)),0)*-1</f>
        <v>0</v>
      </c>
      <c r="E42" s="26" t="s">
        <v>248</v>
      </c>
      <c r="G42" s="26">
        <v>312062636</v>
      </c>
      <c r="H42" s="152">
        <f>D42/1000000</f>
        <v>0</v>
      </c>
      <c r="I42" s="25">
        <f>IF(ISNUMBER(VLOOKUP(A42,#REF!,5,0)),VALUE(VLOOKUP(A42,#REF!,5,0)),0)*-1</f>
        <v>0</v>
      </c>
      <c r="J42" s="146">
        <f>I42/1000000</f>
        <v>0</v>
      </c>
      <c r="K42" s="29" t="s">
        <v>28</v>
      </c>
      <c r="L42" s="147"/>
      <c r="M42" s="147"/>
      <c r="N42" s="146"/>
      <c r="O42" s="146"/>
      <c r="P42" s="146"/>
      <c r="Q42" s="146"/>
    </row>
    <row r="43" spans="1:17" ht="11.25" customHeight="1">
      <c r="A43" s="138" t="s">
        <v>274</v>
      </c>
      <c r="B43" s="153" t="s">
        <v>275</v>
      </c>
      <c r="D43" s="32">
        <f>IF(ISNUMBER(VLOOKUP(A43,balance!$B$2:$F$756,5,0)),VALUE(VLOOKUP(A43,balance!$B$2:$F$756,5,0)),0)*-1</f>
        <v>0</v>
      </c>
      <c r="E43" s="26"/>
      <c r="G43" s="26"/>
      <c r="H43" s="152">
        <f>D43/1000000</f>
        <v>0</v>
      </c>
      <c r="I43" s="25">
        <f>IF(ISNUMBER(VLOOKUP(A43,#REF!,5,0)),VALUE(VLOOKUP(A43,#REF!,5,0)),0)*-1</f>
        <v>0</v>
      </c>
      <c r="J43" s="146">
        <f>I43/1000000</f>
        <v>0</v>
      </c>
      <c r="K43" s="29" t="s">
        <v>28</v>
      </c>
      <c r="L43" s="147"/>
      <c r="M43" s="147"/>
      <c r="N43" s="146"/>
      <c r="O43" s="146"/>
      <c r="P43" s="146"/>
      <c r="Q43" s="146"/>
    </row>
    <row r="44" spans="1:17" ht="11.25" customHeight="1">
      <c r="A44" s="155" t="s">
        <v>276</v>
      </c>
      <c r="B44" s="153" t="s">
        <v>277</v>
      </c>
      <c r="D44" s="32">
        <f>IF(ISNUMBER(VLOOKUP(A44,balance!$B$2:$F$756,5,0)),VALUE(VLOOKUP(A44,balance!$B$2:$F$756,5,0)),0)*-1</f>
        <v>0</v>
      </c>
      <c r="E44" s="26"/>
      <c r="G44" s="26">
        <v>501103328</v>
      </c>
      <c r="H44" s="152">
        <f>D44/1000000</f>
        <v>0</v>
      </c>
      <c r="I44" s="25">
        <f>IF(ISNUMBER(VLOOKUP(A44,#REF!,5,0)),VALUE(VLOOKUP(A44,#REF!,5,0)),0)*-1</f>
        <v>0</v>
      </c>
      <c r="J44" s="146">
        <f>I44/1000000</f>
        <v>0</v>
      </c>
      <c r="K44" s="29" t="s">
        <v>28</v>
      </c>
      <c r="L44" s="147"/>
      <c r="M44" s="147"/>
      <c r="N44" s="163"/>
      <c r="O44" s="146"/>
      <c r="P44" s="146"/>
      <c r="Q44" s="146"/>
    </row>
    <row r="45" spans="2:17" ht="11.25" customHeight="1">
      <c r="B45" s="24"/>
      <c r="D45" s="34">
        <f>SUM(D39:D44)</f>
        <v>0</v>
      </c>
      <c r="E45" s="33"/>
      <c r="F45" s="33"/>
      <c r="G45" s="26">
        <v>4089799222</v>
      </c>
      <c r="H45" s="152"/>
      <c r="I45" s="34">
        <f>SUM(I39:I44)</f>
        <v>0</v>
      </c>
      <c r="J45" s="146" t="s">
        <v>248</v>
      </c>
      <c r="K45" s="29">
        <v>874567171641</v>
      </c>
      <c r="L45" s="29">
        <f>+K45-D45</f>
        <v>874567171641</v>
      </c>
      <c r="M45" s="147"/>
      <c r="N45" s="163"/>
      <c r="O45" s="146"/>
      <c r="P45" s="146"/>
      <c r="Q45" s="146"/>
    </row>
    <row r="46" spans="2:17" ht="11.25" customHeight="1">
      <c r="B46" s="24" t="s">
        <v>278</v>
      </c>
      <c r="D46" s="25"/>
      <c r="E46" s="26"/>
      <c r="F46" s="26"/>
      <c r="G46" s="26"/>
      <c r="H46" s="152"/>
      <c r="I46" s="25"/>
      <c r="J46" s="146"/>
      <c r="L46" s="147"/>
      <c r="M46" s="147"/>
      <c r="N46" s="146"/>
      <c r="O46" s="146"/>
      <c r="P46" s="146"/>
      <c r="Q46" s="146"/>
    </row>
    <row r="47" spans="1:17" ht="11.25" customHeight="1">
      <c r="A47" s="155" t="s">
        <v>279</v>
      </c>
      <c r="B47" s="24" t="s">
        <v>280</v>
      </c>
      <c r="D47" s="32">
        <f>IF(ISNUMBER(VLOOKUP(A47,balance!$B$2:$F$756,5,0)),VALUE(VLOOKUP(A47,balance!$B$2:$F$756,5,0)),0)*-1</f>
        <v>0</v>
      </c>
      <c r="H47" s="152">
        <f aca="true" t="shared" si="0" ref="H47:H52">D47/1000000</f>
        <v>0</v>
      </c>
      <c r="I47" s="32">
        <f>IF(ISNUMBER(VLOOKUP(A47,#REF!,5,0)),VALUE(VLOOKUP(A47,#REF!,5,0)),0)*-1</f>
        <v>0</v>
      </c>
      <c r="J47" s="146">
        <f aca="true" t="shared" si="1" ref="J47:J52">I47/1000000</f>
        <v>0</v>
      </c>
      <c r="L47" s="147"/>
      <c r="M47" s="147"/>
      <c r="N47" s="146"/>
      <c r="O47" s="138" t="s">
        <v>281</v>
      </c>
      <c r="P47" s="138" t="s">
        <v>282</v>
      </c>
      <c r="Q47" s="146"/>
    </row>
    <row r="48" spans="2:17" ht="11.25" customHeight="1">
      <c r="B48" s="153" t="s">
        <v>283</v>
      </c>
      <c r="D48" s="32">
        <f>O50+O51</f>
        <v>0</v>
      </c>
      <c r="E48" s="33" t="s">
        <v>248</v>
      </c>
      <c r="F48" s="33"/>
      <c r="G48" s="33">
        <v>37888907420</v>
      </c>
      <c r="H48" s="152">
        <f t="shared" si="0"/>
        <v>0</v>
      </c>
      <c r="I48" s="32">
        <f>P50+P51</f>
        <v>0</v>
      </c>
      <c r="J48" s="146">
        <f t="shared" si="1"/>
        <v>0</v>
      </c>
      <c r="L48" s="147"/>
      <c r="M48" s="141" t="s">
        <v>284</v>
      </c>
      <c r="O48" s="138" t="s">
        <v>28</v>
      </c>
      <c r="P48" s="138" t="s">
        <v>28</v>
      </c>
      <c r="Q48" s="146"/>
    </row>
    <row r="49" spans="1:17" s="5" customFormat="1" ht="11.25" customHeight="1">
      <c r="A49" s="8" t="s">
        <v>285</v>
      </c>
      <c r="B49" s="153" t="s">
        <v>286</v>
      </c>
      <c r="C49" s="6"/>
      <c r="D49" s="32">
        <f>IF(ISNUMBER(VLOOKUP(A49,balance!$B$2:$F$756,5,0)),VALUE(VLOOKUP(A49,balance!$B$2:$F$756,5,0)),0)*-1</f>
        <v>0</v>
      </c>
      <c r="E49" s="33"/>
      <c r="F49" s="33"/>
      <c r="G49" s="33">
        <v>35944394429</v>
      </c>
      <c r="H49" s="159">
        <f t="shared" si="0"/>
        <v>0</v>
      </c>
      <c r="I49" s="32">
        <f>IF(ISNUMBER(VLOOKUP(A49,#REF!,5,0)),VALUE(VLOOKUP(A49,#REF!,5,0)),0)*-1</f>
        <v>0</v>
      </c>
      <c r="J49" s="57">
        <f t="shared" si="1"/>
        <v>0</v>
      </c>
      <c r="K49" s="29">
        <v>1040257278621</v>
      </c>
      <c r="L49" s="164"/>
      <c r="M49" s="9" t="s">
        <v>287</v>
      </c>
      <c r="O49" s="165">
        <f>IF(ISNUMBER(VLOOKUP(M49,balance!$B$2:$C$756,2,0)),VALUE(VLOOKUP(M49,balance!$B$2:$BF$756,2,0)),0)</f>
        <v>0</v>
      </c>
      <c r="P49" s="165">
        <f>IF(ISNUMBER(VLOOKUP(M49,#REF!,5,0)),VALUE(VLOOKUP(M49,#REF!,5,0)),0)</f>
        <v>0</v>
      </c>
      <c r="Q49" s="165">
        <f>O49-P49</f>
        <v>0</v>
      </c>
    </row>
    <row r="50" spans="1:20" s="5" customFormat="1" ht="11.25" customHeight="1">
      <c r="A50" s="8" t="s">
        <v>288</v>
      </c>
      <c r="B50" s="153" t="s">
        <v>289</v>
      </c>
      <c r="C50" s="6"/>
      <c r="D50" s="32">
        <f>IF(ISNUMBER(VLOOKUP(A50,balance!$B$2:$F$756,5,0)),VALUE(VLOOKUP(A50,balance!$B$2:$F$756,5,0)),0)*-1</f>
        <v>0</v>
      </c>
      <c r="E50" s="33" t="s">
        <v>248</v>
      </c>
      <c r="F50" s="33"/>
      <c r="G50" s="33">
        <v>4090501736</v>
      </c>
      <c r="H50" s="159">
        <f t="shared" si="0"/>
        <v>0</v>
      </c>
      <c r="I50" s="32">
        <f>IF(ISNUMBER(VLOOKUP(A50,#REF!,5,0)),VALUE(VLOOKUP(A50,#REF!,5,0)),0)*-1</f>
        <v>0</v>
      </c>
      <c r="J50" s="57">
        <f t="shared" si="1"/>
        <v>0</v>
      </c>
      <c r="K50" s="29">
        <f>D69</f>
        <v>0</v>
      </c>
      <c r="L50" s="164"/>
      <c r="M50" s="9" t="s">
        <v>290</v>
      </c>
      <c r="O50" s="165">
        <f>IF(ISNUMBER(VLOOKUP(M50,balance!$B$2:$F$756,5,0)),VALUE(VLOOKUP(M50,balance!$B$2:$BF$756,5,0)),0)*-1</f>
        <v>0</v>
      </c>
      <c r="P50" s="165">
        <f>IF(ISNUMBER(VLOOKUP(M50,#REF!,5,0)),VALUE(VLOOKUP(M50,#REF!,5,0)),0)*-1</f>
        <v>0</v>
      </c>
      <c r="Q50" s="165">
        <f>O50-P50</f>
        <v>0</v>
      </c>
      <c r="T50" s="166"/>
    </row>
    <row r="51" spans="2:20" s="5" customFormat="1" ht="12.75" customHeight="1">
      <c r="B51" s="153" t="s">
        <v>273</v>
      </c>
      <c r="C51" s="6"/>
      <c r="D51" s="32">
        <f>O53</f>
        <v>0</v>
      </c>
      <c r="E51" s="33" t="s">
        <v>248</v>
      </c>
      <c r="F51" s="33"/>
      <c r="G51" s="33">
        <v>1354216668</v>
      </c>
      <c r="H51" s="159">
        <f t="shared" si="0"/>
        <v>0</v>
      </c>
      <c r="I51" s="32">
        <f>P53</f>
        <v>0</v>
      </c>
      <c r="J51" s="57">
        <f t="shared" si="1"/>
        <v>0</v>
      </c>
      <c r="K51" s="29">
        <f>SUM(K49:K50)</f>
        <v>1040257278621</v>
      </c>
      <c r="L51" s="164"/>
      <c r="M51" s="9" t="s">
        <v>22</v>
      </c>
      <c r="O51" s="165">
        <f>IF(ISNUMBER(VLOOKUP(M51,balance!$B$2:$F$756,5,0)),VALUE(VLOOKUP(M51,balance!$B$2:$BF$756,5,0)),0)*-1</f>
        <v>0</v>
      </c>
      <c r="P51" s="165">
        <f>IF(ISNUMBER(VLOOKUP(M51,#REF!,5,0)),VALUE(VLOOKUP(M51,#REF!,5,0)),0)*-1</f>
        <v>0</v>
      </c>
      <c r="Q51" s="165">
        <f>O51-P51</f>
        <v>0</v>
      </c>
      <c r="S51" s="161"/>
      <c r="T51" s="156"/>
    </row>
    <row r="52" spans="1:17" s="5" customFormat="1" ht="11.25" customHeight="1">
      <c r="A52" s="8" t="s">
        <v>291</v>
      </c>
      <c r="B52" s="153" t="s">
        <v>277</v>
      </c>
      <c r="C52" s="6"/>
      <c r="D52" s="32">
        <f>IF(ISNUMBER(VLOOKUP(A52,balance!$B$2:$F$756,5,0)),VALUE(VLOOKUP(A52,balance!$B$2:$F$756,5,0)),0)*-1</f>
        <v>0</v>
      </c>
      <c r="E52" s="33"/>
      <c r="F52" s="33"/>
      <c r="G52" s="33">
        <v>27499420741</v>
      </c>
      <c r="H52" s="159">
        <f t="shared" si="0"/>
        <v>0</v>
      </c>
      <c r="I52" s="32">
        <f>IF(ISNUMBER(VLOOKUP(A52,#REF!,5,0)),VALUE(VLOOKUP(A52,#REF!,5,0)),0)*-1</f>
        <v>0</v>
      </c>
      <c r="J52" s="57">
        <f t="shared" si="1"/>
        <v>0</v>
      </c>
      <c r="K52" s="29">
        <f>K51+D53</f>
        <v>1040257278621</v>
      </c>
      <c r="L52" s="164"/>
      <c r="M52" s="164"/>
      <c r="N52" s="57"/>
      <c r="O52" s="57"/>
      <c r="P52" s="57"/>
      <c r="Q52" s="165"/>
    </row>
    <row r="53" spans="2:17" ht="11.25" customHeight="1">
      <c r="B53" s="153"/>
      <c r="D53" s="158">
        <f>SUM(D47:D52)</f>
        <v>0</v>
      </c>
      <c r="E53" s="33" t="s">
        <v>248</v>
      </c>
      <c r="F53" s="33">
        <f>+G45-G53</f>
        <v>-25018996</v>
      </c>
      <c r="G53" s="33">
        <v>4114818218</v>
      </c>
      <c r="H53" s="160"/>
      <c r="I53" s="158">
        <f>SUM(I47:I52)</f>
        <v>0</v>
      </c>
      <c r="J53" s="146"/>
      <c r="L53" s="147"/>
      <c r="M53" s="141" t="s">
        <v>292</v>
      </c>
      <c r="O53" s="141">
        <f>SUM(O54:O61)*-1</f>
        <v>0</v>
      </c>
      <c r="P53" s="141">
        <f>SUM(P54:P61)*-1</f>
        <v>0</v>
      </c>
      <c r="Q53" s="162">
        <f aca="true" t="shared" si="2" ref="Q53:Q61">O53-P53</f>
        <v>0</v>
      </c>
    </row>
    <row r="54" spans="2:17" ht="11.25" customHeight="1">
      <c r="B54" s="153"/>
      <c r="D54" s="54"/>
      <c r="E54" s="33"/>
      <c r="F54" s="33"/>
      <c r="G54" s="33"/>
      <c r="H54" s="160"/>
      <c r="I54" s="54"/>
      <c r="J54" s="146"/>
      <c r="L54" s="147"/>
      <c r="M54" s="141" t="s">
        <v>293</v>
      </c>
      <c r="O54" s="162">
        <f>IF(ISNUMBER(VLOOKUP(M54,balance!$B$2:$F$756,5,0)),VALUE(VLOOKUP(M54,balance!$B$2:$BF$756,5,0)),0)</f>
        <v>0</v>
      </c>
      <c r="P54" s="162">
        <f>IF(ISNUMBER(VLOOKUP(M54,#REF!,5,0)),VALUE(VLOOKUP(M54,#REF!,5,0)),0)</f>
        <v>0</v>
      </c>
      <c r="Q54" s="162">
        <f t="shared" si="2"/>
        <v>0</v>
      </c>
    </row>
    <row r="55" spans="2:17" ht="11.25" customHeight="1">
      <c r="B55" s="153" t="s">
        <v>294</v>
      </c>
      <c r="D55" s="167">
        <f>+D36+D45+D53</f>
        <v>0</v>
      </c>
      <c r="H55" s="152"/>
      <c r="I55" s="167">
        <f>+I36+I45+I53</f>
        <v>0</v>
      </c>
      <c r="J55" s="146"/>
      <c r="L55" s="147"/>
      <c r="M55" s="141" t="s">
        <v>295</v>
      </c>
      <c r="O55" s="162">
        <f>IF(ISNUMBER(VLOOKUP(M55,balance!$B$2:$F$756,5,0)),VALUE(VLOOKUP(M55,balance!$B$2:$BF$756,5,0)),0)</f>
        <v>0</v>
      </c>
      <c r="P55" s="162">
        <f>IF(ISNUMBER(VLOOKUP(M55,#REF!,5,0)),VALUE(VLOOKUP(M55,#REF!,5,0)),0)</f>
        <v>0</v>
      </c>
      <c r="Q55" s="162">
        <f t="shared" si="2"/>
        <v>0</v>
      </c>
    </row>
    <row r="56" spans="2:17" ht="11.25" customHeight="1">
      <c r="B56" s="153"/>
      <c r="D56" s="54"/>
      <c r="H56" s="152"/>
      <c r="I56" s="54"/>
      <c r="J56" s="146"/>
      <c r="L56" s="147"/>
      <c r="M56" s="141" t="s">
        <v>296</v>
      </c>
      <c r="O56" s="162">
        <f>IF(ISNUMBER(VLOOKUP(M56,balance!$B$2:$F$756,5,0)),VALUE(VLOOKUP(M56,balance!$B$2:$BF$756,5,0)),0)</f>
        <v>0</v>
      </c>
      <c r="P56" s="162">
        <f>IF(ISNUMBER(VLOOKUP(M56,#REF!,5,0)),VALUE(VLOOKUP(M56,#REF!,5,0)),0)</f>
        <v>0</v>
      </c>
      <c r="Q56" s="162">
        <f t="shared" si="2"/>
        <v>0</v>
      </c>
    </row>
    <row r="57" spans="2:17" ht="11.25" customHeight="1">
      <c r="B57" s="153" t="s">
        <v>297</v>
      </c>
      <c r="D57" s="54"/>
      <c r="H57" s="152"/>
      <c r="I57" s="54"/>
      <c r="J57" s="146"/>
      <c r="L57" s="147"/>
      <c r="M57" s="141" t="s">
        <v>298</v>
      </c>
      <c r="O57" s="162">
        <f>IF(ISNUMBER(VLOOKUP(M57,balance!$B$2:$F$756,5,0)),VALUE(VLOOKUP(M57,balance!$B$2:$BF$756,5,0)),0)</f>
        <v>0</v>
      </c>
      <c r="P57" s="162">
        <f>IF(ISNUMBER(VLOOKUP(M57,#REF!,5,0)),VALUE(VLOOKUP(M57,#REF!,5,0)),0)</f>
        <v>0</v>
      </c>
      <c r="Q57" s="162">
        <f t="shared" si="2"/>
        <v>0</v>
      </c>
    </row>
    <row r="58" spans="1:17" ht="11.25" customHeight="1">
      <c r="A58" s="155" t="s">
        <v>299</v>
      </c>
      <c r="B58" s="153" t="s">
        <v>300</v>
      </c>
      <c r="D58" s="32">
        <f>IF(ISNUMBER(VLOOKUP(A58,balance!$B$2:$F$756,5,0)),VALUE(VLOOKUP(A58,balance!$B$2:$F$756,5,0)),0)*-1</f>
        <v>0</v>
      </c>
      <c r="H58" s="152"/>
      <c r="I58" s="32">
        <f>IF(ISNUMBER(VLOOKUP(A58,#REF!,5,0)),VALUE(VLOOKUP(A58,#REF!,5,0)),0)*-1</f>
        <v>0</v>
      </c>
      <c r="J58" s="146"/>
      <c r="L58" s="147"/>
      <c r="M58" s="141" t="s">
        <v>301</v>
      </c>
      <c r="O58" s="162">
        <f>IF(ISNUMBER(VLOOKUP(M58,balance!$B$2:$F$756,5,0)),VALUE(VLOOKUP(M58,balance!$B$2:$BF$756,5,0)),0)</f>
        <v>0</v>
      </c>
      <c r="P58" s="162">
        <f>IF(ISNUMBER(VLOOKUP(M58,#REF!,5,0)),VALUE(VLOOKUP(M58,#REF!,5,0)),0)</f>
        <v>0</v>
      </c>
      <c r="Q58" s="162">
        <f t="shared" si="2"/>
        <v>0</v>
      </c>
    </row>
    <row r="59" spans="1:17" ht="11.25" customHeight="1">
      <c r="A59" s="155" t="s">
        <v>302</v>
      </c>
      <c r="B59" s="153" t="s">
        <v>303</v>
      </c>
      <c r="D59" s="32">
        <f>IF(ISNUMBER(VLOOKUP(A59,balance!$B$2:$F$756,5,0)),VALUE(VLOOKUP(A59,balance!$B$2:$F$756,5,0)),0)*-1</f>
        <v>0</v>
      </c>
      <c r="E59" s="33" t="s">
        <v>248</v>
      </c>
      <c r="F59" s="33"/>
      <c r="G59" s="33">
        <v>3566984199</v>
      </c>
      <c r="H59" s="160"/>
      <c r="I59" s="32">
        <f>IF(ISNUMBER(VLOOKUP(A59,#REF!,5,0)),VALUE(VLOOKUP(A59,#REF!,5,0)),0)*-1</f>
        <v>0</v>
      </c>
      <c r="J59" s="146" t="s">
        <v>248</v>
      </c>
      <c r="L59" s="147"/>
      <c r="M59" s="141" t="s">
        <v>304</v>
      </c>
      <c r="O59" s="162">
        <f>IF(ISNUMBER(VLOOKUP(M59,balance!$B$2:$F$756,5,0)),VALUE(VLOOKUP(M59,balance!$B$2:$BF$756,5,0)),0)</f>
        <v>0</v>
      </c>
      <c r="P59" s="162">
        <f>IF(ISNUMBER(VLOOKUP(M59,#REF!,5,0)),VALUE(VLOOKUP(M59,#REF!,5,0)),0)</f>
        <v>0</v>
      </c>
      <c r="Q59" s="162">
        <f t="shared" si="2"/>
        <v>0</v>
      </c>
    </row>
    <row r="60" spans="2:17" s="5" customFormat="1" ht="11.25" customHeight="1">
      <c r="B60" s="153"/>
      <c r="C60" s="6"/>
      <c r="D60" s="158">
        <f>+D58+D59</f>
        <v>0</v>
      </c>
      <c r="E60" s="33" t="s">
        <v>248</v>
      </c>
      <c r="F60" s="33"/>
      <c r="G60" s="33">
        <v>448013005</v>
      </c>
      <c r="H60" s="160"/>
      <c r="I60" s="158">
        <f>+I58+I59</f>
        <v>0</v>
      </c>
      <c r="J60" s="57" t="s">
        <v>235</v>
      </c>
      <c r="K60" s="29"/>
      <c r="L60" s="164"/>
      <c r="M60" s="9" t="s">
        <v>305</v>
      </c>
      <c r="O60" s="165">
        <f>IF(ISNUMBER(VLOOKUP(M60,balance!$B$2:$F$756,5,0)),VALUE(VLOOKUP(M60,balance!$B$2:$BF$756,5,0)),0)</f>
        <v>0</v>
      </c>
      <c r="P60" s="165">
        <f>IF(ISNUMBER(VLOOKUP(M60,#REF!,5,0)),VALUE(VLOOKUP(M60,#REF!,5,0)),0)</f>
        <v>0</v>
      </c>
      <c r="Q60" s="165">
        <f t="shared" si="2"/>
        <v>0</v>
      </c>
    </row>
    <row r="61" spans="2:17" ht="11.25" customHeight="1">
      <c r="B61" s="153"/>
      <c r="D61" s="54"/>
      <c r="E61" s="33"/>
      <c r="F61" s="33"/>
      <c r="G61" s="33"/>
      <c r="H61" s="160"/>
      <c r="I61" s="54"/>
      <c r="J61" s="146"/>
      <c r="L61" s="147"/>
      <c r="M61" s="141" t="s">
        <v>306</v>
      </c>
      <c r="O61" s="162">
        <f>IF(ISNUMBER(VLOOKUP(M61,balance!$B$2:$F$756,5,0)),VALUE(VLOOKUP(M61,balance!$B$2:$BF$756,5,0)),0)</f>
        <v>0</v>
      </c>
      <c r="P61" s="162">
        <f>IF(ISNUMBER(VLOOKUP(M61,#REF!,5,0)),VALUE(VLOOKUP(M61,#REF!,5,0)),0)</f>
        <v>0</v>
      </c>
      <c r="Q61" s="162">
        <f t="shared" si="2"/>
        <v>0</v>
      </c>
    </row>
    <row r="62" spans="2:17" ht="12.75" customHeight="1">
      <c r="B62" s="153" t="s">
        <v>307</v>
      </c>
      <c r="D62" s="157"/>
      <c r="E62" s="157"/>
      <c r="F62" s="157"/>
      <c r="G62" s="157"/>
      <c r="H62" s="157"/>
      <c r="I62" s="157"/>
      <c r="J62" s="146"/>
      <c r="L62" s="147"/>
      <c r="M62" s="147"/>
      <c r="N62" s="146"/>
      <c r="O62" s="146"/>
      <c r="P62" s="146"/>
      <c r="Q62" s="162"/>
    </row>
    <row r="63" spans="1:17" ht="12.75" customHeight="1">
      <c r="A63" s="155" t="s">
        <v>308</v>
      </c>
      <c r="B63" s="153" t="s">
        <v>309</v>
      </c>
      <c r="D63" s="32">
        <f>IF(ISNUMBER(VLOOKUP(A63,balance!$B$2:$F$756,5,0)),VALUE(VLOOKUP(A63,balance!$B$2:$F$756,5,0)),0)*-1</f>
        <v>0</v>
      </c>
      <c r="E63" s="157"/>
      <c r="F63" s="157"/>
      <c r="G63" s="157"/>
      <c r="H63" s="157"/>
      <c r="I63" s="157">
        <f>IF(ISNUMBER(VLOOKUP(A63,#REF!,5,0)),VALUE(VLOOKUP(A63,#REF!,5,0)),0)*-1</f>
        <v>0</v>
      </c>
      <c r="J63" s="146"/>
      <c r="L63" s="147"/>
      <c r="M63" s="147"/>
      <c r="N63" s="146"/>
      <c r="O63" s="146"/>
      <c r="P63" s="146"/>
      <c r="Q63" s="146"/>
    </row>
    <row r="64" spans="1:17" ht="11.25" customHeight="1">
      <c r="A64" s="155" t="s">
        <v>310</v>
      </c>
      <c r="B64" s="153" t="s">
        <v>311</v>
      </c>
      <c r="D64" s="32">
        <f>IF(ISNUMBER(VLOOKUP(A64,balance!$B$2:$F$756,5,0)),VALUE(VLOOKUP(A64,balance!$B$2:$F$756,5,0)),0)*-1</f>
        <v>0</v>
      </c>
      <c r="E64" s="46"/>
      <c r="F64" s="46"/>
      <c r="G64" s="46"/>
      <c r="H64" s="152"/>
      <c r="I64" s="32">
        <f>IF(ISNUMBER(VLOOKUP(A64,#REF!,5,0)),VALUE(VLOOKUP(A64,#REF!,5,0)),0)*-1</f>
        <v>0</v>
      </c>
      <c r="J64" s="146"/>
      <c r="K64" s="29">
        <f>D64/1000000</f>
        <v>0</v>
      </c>
      <c r="L64" s="29">
        <f>I64/1000000</f>
        <v>0</v>
      </c>
      <c r="M64" s="147"/>
      <c r="N64" s="146"/>
      <c r="O64" s="146"/>
      <c r="P64" s="146"/>
      <c r="Q64" s="146"/>
    </row>
    <row r="65" spans="2:17" ht="11.25" customHeight="1">
      <c r="B65" s="153"/>
      <c r="D65" s="158">
        <f>SUM(D63:D64)</f>
        <v>0</v>
      </c>
      <c r="E65" s="168" t="s">
        <v>248</v>
      </c>
      <c r="F65" s="168"/>
      <c r="G65" s="168">
        <v>18692485</v>
      </c>
      <c r="H65" s="152"/>
      <c r="I65" s="158">
        <f>SUM(I63:I64)</f>
        <v>0</v>
      </c>
      <c r="J65" s="146"/>
      <c r="L65" s="147"/>
      <c r="M65" s="147"/>
      <c r="N65" s="146"/>
      <c r="O65" s="146"/>
      <c r="P65" s="146"/>
      <c r="Q65" s="146"/>
    </row>
    <row r="66" spans="2:17" ht="11.25" customHeight="1">
      <c r="B66" s="153"/>
      <c r="D66" s="169"/>
      <c r="E66" s="168"/>
      <c r="F66" s="168"/>
      <c r="G66" s="168"/>
      <c r="H66" s="152"/>
      <c r="I66" s="169"/>
      <c r="J66" s="146"/>
      <c r="L66" s="147"/>
      <c r="M66" s="147"/>
      <c r="N66" s="146"/>
      <c r="O66" s="146"/>
      <c r="P66" s="146"/>
      <c r="Q66" s="146"/>
    </row>
    <row r="67" spans="2:17" ht="11.25" customHeight="1">
      <c r="B67" s="170" t="s">
        <v>312</v>
      </c>
      <c r="D67" s="167">
        <f>+D55+D60+D65</f>
        <v>0</v>
      </c>
      <c r="E67" s="168"/>
      <c r="F67" s="168"/>
      <c r="G67" s="168"/>
      <c r="H67" s="152"/>
      <c r="I67" s="167">
        <f>+I55+I60+I65</f>
        <v>0</v>
      </c>
      <c r="J67" s="146"/>
      <c r="L67" s="147"/>
      <c r="M67" s="147"/>
      <c r="N67" s="146"/>
      <c r="O67" s="146"/>
      <c r="P67" s="146"/>
      <c r="Q67" s="146"/>
    </row>
    <row r="68" spans="2:17" ht="6" customHeight="1">
      <c r="B68" s="153"/>
      <c r="D68" s="54"/>
      <c r="E68" s="168"/>
      <c r="F68" s="168"/>
      <c r="G68" s="168"/>
      <c r="H68" s="152"/>
      <c r="I68" s="54"/>
      <c r="J68" s="146"/>
      <c r="L68" s="147"/>
      <c r="M68" s="147"/>
      <c r="N68" s="146"/>
      <c r="O68" s="146"/>
      <c r="P68" s="146"/>
      <c r="Q68" s="146"/>
    </row>
    <row r="69" spans="1:17" ht="11.25" customHeight="1">
      <c r="A69" s="155" t="s">
        <v>313</v>
      </c>
      <c r="B69" s="153" t="s">
        <v>314</v>
      </c>
      <c r="D69" s="32">
        <f>IF(ISNUMBER(VLOOKUP(A69,balance!$B$2:$F$756,5,0)),VALUE(VLOOKUP(A69,balance!$B$2:$F$756,5,0)),0)*-1</f>
        <v>0</v>
      </c>
      <c r="E69" s="46"/>
      <c r="F69" s="46"/>
      <c r="G69" s="46"/>
      <c r="H69" s="152"/>
      <c r="I69" s="32">
        <f>IF(ISNUMBER(VLOOKUP(A69,#REF!,5,0)),VALUE(VLOOKUP(A69,#REF!,5,0)),0)*-1</f>
        <v>0</v>
      </c>
      <c r="J69" s="146"/>
      <c r="L69" s="147"/>
      <c r="M69" s="147"/>
      <c r="N69" s="146"/>
      <c r="O69" s="146"/>
      <c r="P69" s="146"/>
      <c r="Q69" s="146"/>
    </row>
    <row r="70" spans="2:17" ht="6" customHeight="1">
      <c r="B70" s="153"/>
      <c r="D70" s="54"/>
      <c r="E70" s="46"/>
      <c r="F70" s="46"/>
      <c r="G70" s="46"/>
      <c r="H70" s="152"/>
      <c r="I70" s="54"/>
      <c r="J70" s="146"/>
      <c r="L70" s="147"/>
      <c r="M70" s="147"/>
      <c r="N70" s="146"/>
      <c r="O70" s="146"/>
      <c r="P70" s="146"/>
      <c r="Q70" s="146"/>
    </row>
    <row r="71" spans="2:17" ht="11.25" customHeight="1">
      <c r="B71" s="171" t="s">
        <v>315</v>
      </c>
      <c r="D71" s="172">
        <f>+D55+D60+D65+D69</f>
        <v>0</v>
      </c>
      <c r="E71" s="46"/>
      <c r="F71" s="46"/>
      <c r="G71" s="46"/>
      <c r="H71" s="152"/>
      <c r="I71" s="172">
        <f>+I67+I69</f>
        <v>0</v>
      </c>
      <c r="J71" s="146"/>
      <c r="K71" s="29">
        <f>D71-Balance00!L59</f>
        <v>0</v>
      </c>
      <c r="L71" s="147">
        <f>I71-Balance00!N59</f>
        <v>0</v>
      </c>
      <c r="M71" s="147"/>
      <c r="N71" s="146"/>
      <c r="O71" s="146"/>
      <c r="P71" s="146"/>
      <c r="Q71" s="146"/>
    </row>
    <row r="72" spans="2:17" ht="11.25" customHeight="1">
      <c r="B72" s="170"/>
      <c r="C72" s="22"/>
      <c r="D72" s="173"/>
      <c r="E72" s="173"/>
      <c r="F72" s="173"/>
      <c r="G72" s="173"/>
      <c r="H72" s="152"/>
      <c r="I72" s="173"/>
      <c r="J72" s="146"/>
      <c r="L72" s="147"/>
      <c r="M72" s="147"/>
      <c r="N72" s="146"/>
      <c r="O72" s="146"/>
      <c r="P72" s="146"/>
      <c r="Q72" s="146"/>
    </row>
    <row r="73" spans="2:17" ht="11.25" customHeight="1">
      <c r="B73" s="170" t="s">
        <v>316</v>
      </c>
      <c r="C73" s="22"/>
      <c r="D73" s="174" t="e">
        <f>+D71/K74</f>
        <v>#DIV/0!</v>
      </c>
      <c r="E73" s="173"/>
      <c r="F73" s="173"/>
      <c r="G73" s="173"/>
      <c r="H73" s="152"/>
      <c r="I73" s="174" t="e">
        <f>+I71/L74</f>
        <v>#DIV/0!</v>
      </c>
      <c r="J73" s="146"/>
      <c r="K73" s="29">
        <f>Balance00!L42+Balance00!L48</f>
        <v>0</v>
      </c>
      <c r="L73" s="29">
        <f>Balance00!N42+Balance00!N48</f>
        <v>0</v>
      </c>
      <c r="M73" s="29"/>
      <c r="N73" s="146"/>
      <c r="O73" s="146"/>
      <c r="P73" s="146"/>
      <c r="Q73" s="146"/>
    </row>
    <row r="74" spans="2:17" ht="11.25" customHeight="1">
      <c r="B74" s="146"/>
      <c r="D74" s="46"/>
      <c r="E74" s="46"/>
      <c r="F74" s="46"/>
      <c r="G74" s="46"/>
      <c r="H74" s="152"/>
      <c r="I74" s="46"/>
      <c r="J74" s="146"/>
      <c r="K74" s="29">
        <f>+K73/100000</f>
        <v>0</v>
      </c>
      <c r="L74" s="29">
        <f>+L73/100000</f>
        <v>0</v>
      </c>
      <c r="M74" s="147"/>
      <c r="N74" s="146"/>
      <c r="O74" s="146"/>
      <c r="P74" s="146"/>
      <c r="Q74" s="146"/>
    </row>
    <row r="75" spans="2:17" s="5" customFormat="1" ht="11.25" customHeight="1">
      <c r="B75" s="57" t="s">
        <v>159</v>
      </c>
      <c r="C75" s="6"/>
      <c r="D75" s="26" t="s">
        <v>28</v>
      </c>
      <c r="E75" s="26"/>
      <c r="F75" s="26"/>
      <c r="G75" s="26"/>
      <c r="H75" s="175"/>
      <c r="I75" s="26" t="s">
        <v>28</v>
      </c>
      <c r="K75" s="29"/>
      <c r="L75" s="9"/>
      <c r="M75" s="164"/>
      <c r="N75" s="57"/>
      <c r="O75" s="57"/>
      <c r="P75" s="57"/>
      <c r="Q75" s="57"/>
    </row>
    <row r="76" spans="2:17" s="5" customFormat="1" ht="11.25" customHeight="1">
      <c r="B76" s="57"/>
      <c r="C76" s="6"/>
      <c r="D76" s="26"/>
      <c r="E76" s="26"/>
      <c r="F76" s="26"/>
      <c r="G76" s="26"/>
      <c r="H76" s="175"/>
      <c r="I76" s="26"/>
      <c r="K76" s="29"/>
      <c r="L76" s="9"/>
      <c r="M76" s="164"/>
      <c r="N76" s="57"/>
      <c r="O76" s="57"/>
      <c r="P76" s="57"/>
      <c r="Q76" s="57"/>
    </row>
    <row r="77" spans="2:17" s="5" customFormat="1" ht="11.25" customHeight="1">
      <c r="B77" s="57"/>
      <c r="C77" s="6"/>
      <c r="D77" s="26"/>
      <c r="E77" s="26"/>
      <c r="F77" s="26"/>
      <c r="G77" s="26"/>
      <c r="H77" s="175"/>
      <c r="I77" s="26"/>
      <c r="K77" s="29"/>
      <c r="L77" s="9"/>
      <c r="M77" s="164"/>
      <c r="N77" s="57"/>
      <c r="O77" s="57"/>
      <c r="P77" s="57"/>
      <c r="Q77" s="57"/>
    </row>
    <row r="78" spans="2:17" ht="12.75" customHeight="1">
      <c r="B78" s="538" t="s">
        <v>160</v>
      </c>
      <c r="C78" s="538"/>
      <c r="D78" s="538"/>
      <c r="E78" s="538"/>
      <c r="F78" s="46"/>
      <c r="G78" s="46"/>
      <c r="H78" s="152"/>
      <c r="I78" s="46" t="s">
        <v>28</v>
      </c>
      <c r="J78" s="146"/>
      <c r="L78" s="147"/>
      <c r="M78" s="9"/>
      <c r="N78" s="5"/>
      <c r="O78" s="5"/>
      <c r="P78" s="5"/>
      <c r="Q78" s="5"/>
    </row>
    <row r="79" spans="2:17" ht="12.75" customHeight="1">
      <c r="B79" s="546" t="s">
        <v>317</v>
      </c>
      <c r="C79" s="546"/>
      <c r="D79" s="546"/>
      <c r="E79" s="546"/>
      <c r="F79" s="46"/>
      <c r="G79" s="46"/>
      <c r="H79" s="152"/>
      <c r="I79" s="46"/>
      <c r="J79" s="146"/>
      <c r="L79" s="147"/>
      <c r="M79" s="9"/>
      <c r="N79" s="5"/>
      <c r="O79" s="5"/>
      <c r="P79" s="5"/>
      <c r="Q79" s="5"/>
    </row>
    <row r="80" spans="2:17" ht="12.75" customHeight="1">
      <c r="B80" s="176"/>
      <c r="C80" s="11"/>
      <c r="D80" s="61"/>
      <c r="E80" s="177"/>
      <c r="F80" s="177"/>
      <c r="G80" s="177"/>
      <c r="H80" s="178"/>
      <c r="I80" s="61"/>
      <c r="J80" s="146"/>
      <c r="L80" s="147"/>
      <c r="M80" s="9"/>
      <c r="N80" s="5"/>
      <c r="O80" s="5"/>
      <c r="P80" s="5"/>
      <c r="Q80" s="5"/>
    </row>
    <row r="81" spans="2:17" ht="12.75" customHeight="1">
      <c r="B81" s="63"/>
      <c r="C81" s="11"/>
      <c r="D81" s="62"/>
      <c r="E81" s="177"/>
      <c r="F81" s="177"/>
      <c r="G81" s="177"/>
      <c r="H81" s="178"/>
      <c r="I81" s="62"/>
      <c r="J81" s="146"/>
      <c r="L81" s="147"/>
      <c r="M81" s="147"/>
      <c r="N81" s="146"/>
      <c r="O81" s="146"/>
      <c r="P81" s="146"/>
      <c r="Q81" s="146"/>
    </row>
    <row r="82" spans="2:17" ht="11.25" customHeight="1">
      <c r="B82" s="179"/>
      <c r="D82" s="46"/>
      <c r="E82" s="46"/>
      <c r="F82" s="46"/>
      <c r="G82" s="46"/>
      <c r="H82" s="152"/>
      <c r="I82" s="46"/>
      <c r="J82" s="146"/>
      <c r="L82" s="147"/>
      <c r="M82" s="147"/>
      <c r="N82" s="146"/>
      <c r="O82" s="146"/>
      <c r="P82" s="146"/>
      <c r="Q82" s="146"/>
    </row>
    <row r="83" spans="2:17" ht="11.25" customHeight="1">
      <c r="B83" s="180"/>
      <c r="D83" s="46" t="s">
        <v>28</v>
      </c>
      <c r="E83" s="46"/>
      <c r="F83" s="46"/>
      <c r="G83" s="46"/>
      <c r="H83" s="152"/>
      <c r="I83" s="46"/>
      <c r="J83" s="146"/>
      <c r="L83" s="147"/>
      <c r="M83" s="147"/>
      <c r="N83" s="146"/>
      <c r="O83" s="146"/>
      <c r="P83" s="146"/>
      <c r="Q83" s="146"/>
    </row>
    <row r="84" spans="2:17" ht="11.25" customHeight="1">
      <c r="B84" s="179"/>
      <c r="D84" s="46"/>
      <c r="E84" s="46"/>
      <c r="F84" s="46"/>
      <c r="G84" s="46"/>
      <c r="H84" s="152"/>
      <c r="I84" s="46"/>
      <c r="J84" s="146"/>
      <c r="L84" s="147"/>
      <c r="M84" s="147"/>
      <c r="N84" s="146"/>
      <c r="O84" s="146"/>
      <c r="P84" s="146"/>
      <c r="Q84" s="146"/>
    </row>
    <row r="85" spans="2:17" ht="11.25" customHeight="1">
      <c r="B85" s="181"/>
      <c r="H85" s="152"/>
      <c r="I85" s="46"/>
      <c r="J85" s="146"/>
      <c r="L85" s="147"/>
      <c r="M85" s="147"/>
      <c r="N85" s="146"/>
      <c r="O85" s="146"/>
      <c r="P85" s="146"/>
      <c r="Q85" s="146"/>
    </row>
    <row r="86" spans="2:17" ht="11.25" customHeight="1">
      <c r="B86" s="182"/>
      <c r="D86" s="183"/>
      <c r="H86" s="152"/>
      <c r="I86" s="46"/>
      <c r="J86" s="146"/>
      <c r="L86" s="147"/>
      <c r="M86" s="147"/>
      <c r="N86" s="146"/>
      <c r="O86" s="146"/>
      <c r="P86" s="146"/>
      <c r="Q86" s="146"/>
    </row>
    <row r="87" spans="2:17" ht="11.25" customHeight="1">
      <c r="B87" s="146"/>
      <c r="H87" s="152"/>
      <c r="I87" s="46"/>
      <c r="J87" s="146"/>
      <c r="L87" s="147"/>
      <c r="M87" s="147"/>
      <c r="N87" s="146"/>
      <c r="O87" s="146"/>
      <c r="P87" s="146"/>
      <c r="Q87" s="146"/>
    </row>
    <row r="88" spans="2:17" ht="11.25" customHeight="1">
      <c r="B88" s="146"/>
      <c r="H88" s="152"/>
      <c r="J88" s="146"/>
      <c r="L88" s="147"/>
      <c r="M88" s="147"/>
      <c r="N88" s="146"/>
      <c r="O88" s="146"/>
      <c r="P88" s="146"/>
      <c r="Q88" s="146"/>
    </row>
    <row r="89" spans="2:17" ht="11.25" customHeight="1">
      <c r="B89" s="146"/>
      <c r="H89" s="152"/>
      <c r="J89" s="146"/>
      <c r="L89" s="147"/>
      <c r="M89" s="147"/>
      <c r="N89" s="146"/>
      <c r="O89" s="146"/>
      <c r="P89" s="146"/>
      <c r="Q89" s="146"/>
    </row>
    <row r="90" spans="2:17" ht="11.25" customHeight="1">
      <c r="B90" s="146"/>
      <c r="H90" s="152"/>
      <c r="J90" s="146"/>
      <c r="L90" s="147"/>
      <c r="M90" s="147"/>
      <c r="N90" s="146"/>
      <c r="O90" s="146"/>
      <c r="P90" s="146"/>
      <c r="Q90" s="146"/>
    </row>
    <row r="91" spans="2:17" ht="11.25" customHeight="1">
      <c r="B91" s="146"/>
      <c r="H91" s="152"/>
      <c r="J91" s="146"/>
      <c r="L91" s="147"/>
      <c r="M91" s="147"/>
      <c r="N91" s="146"/>
      <c r="O91" s="146"/>
      <c r="P91" s="146"/>
      <c r="Q91" s="146"/>
    </row>
    <row r="92" spans="2:17" ht="11.25" customHeight="1">
      <c r="B92" s="184" t="s">
        <v>318</v>
      </c>
      <c r="D92" s="139">
        <f>D15+D26+D32</f>
        <v>0</v>
      </c>
      <c r="H92" s="152"/>
      <c r="I92" s="139">
        <f>I15+I26+I32</f>
        <v>0</v>
      </c>
      <c r="J92" s="146"/>
      <c r="L92" s="147"/>
      <c r="M92" s="147"/>
      <c r="N92" s="146"/>
      <c r="O92" s="146"/>
      <c r="P92" s="146"/>
      <c r="Q92" s="146"/>
    </row>
    <row r="93" spans="2:17" ht="11.25" customHeight="1">
      <c r="B93" s="184" t="s">
        <v>319</v>
      </c>
      <c r="D93" s="139">
        <f>D20+D25+D33</f>
        <v>0</v>
      </c>
      <c r="H93" s="152"/>
      <c r="I93" s="139">
        <f>I20+I25+I33</f>
        <v>0</v>
      </c>
      <c r="J93" s="146"/>
      <c r="L93" s="147"/>
      <c r="M93" s="147"/>
      <c r="N93" s="146"/>
      <c r="O93" s="146"/>
      <c r="P93" s="146"/>
      <c r="Q93" s="146"/>
    </row>
    <row r="94" spans="2:17" ht="11.25" customHeight="1">
      <c r="B94" s="146"/>
      <c r="D94" s="139">
        <f>SUM(D92:D93)</f>
        <v>0</v>
      </c>
      <c r="H94" s="152"/>
      <c r="I94" s="139">
        <f>SUM(I92:I93)</f>
        <v>0</v>
      </c>
      <c r="J94" s="146"/>
      <c r="L94" s="147"/>
      <c r="M94" s="147"/>
      <c r="N94" s="146"/>
      <c r="O94" s="146"/>
      <c r="P94" s="146"/>
      <c r="Q94" s="146"/>
    </row>
    <row r="95" spans="2:17" ht="11.25" customHeight="1">
      <c r="B95" s="146"/>
      <c r="H95" s="152"/>
      <c r="J95" s="146"/>
      <c r="L95" s="147"/>
      <c r="M95" s="147"/>
      <c r="N95" s="146"/>
      <c r="O95" s="146"/>
      <c r="P95" s="146"/>
      <c r="Q95" s="146"/>
    </row>
    <row r="96" spans="2:17" ht="11.25" customHeight="1">
      <c r="B96" s="184" t="s">
        <v>320</v>
      </c>
      <c r="D96" s="139">
        <f>D45</f>
        <v>0</v>
      </c>
      <c r="H96" s="152"/>
      <c r="I96" s="139">
        <f>I45</f>
        <v>0</v>
      </c>
      <c r="J96" s="146"/>
      <c r="L96" s="147"/>
      <c r="M96" s="147"/>
      <c r="N96" s="146"/>
      <c r="O96" s="146"/>
      <c r="P96" s="146"/>
      <c r="Q96" s="146"/>
    </row>
    <row r="97" spans="2:17" ht="11.25" customHeight="1">
      <c r="B97" s="184" t="s">
        <v>321</v>
      </c>
      <c r="D97" s="139">
        <f>D53</f>
        <v>0</v>
      </c>
      <c r="H97" s="152"/>
      <c r="I97" s="139">
        <f>I53</f>
        <v>0</v>
      </c>
      <c r="J97" s="146"/>
      <c r="L97" s="147"/>
      <c r="M97" s="147"/>
      <c r="N97" s="146"/>
      <c r="O97" s="146"/>
      <c r="P97" s="146"/>
      <c r="Q97" s="146"/>
    </row>
    <row r="98" spans="2:17" ht="11.25" customHeight="1">
      <c r="B98" s="146"/>
      <c r="D98" s="139">
        <f>D94+D96+D97</f>
        <v>0</v>
      </c>
      <c r="H98" s="152"/>
      <c r="I98" s="139">
        <f>I94+I96+I97</f>
        <v>0</v>
      </c>
      <c r="J98" s="146"/>
      <c r="L98" s="147"/>
      <c r="M98" s="147"/>
      <c r="N98" s="146"/>
      <c r="O98" s="146"/>
      <c r="P98" s="146"/>
      <c r="Q98" s="146"/>
    </row>
    <row r="99" spans="2:17" ht="11.25" customHeight="1">
      <c r="B99" s="146"/>
      <c r="H99" s="152"/>
      <c r="J99" s="146"/>
      <c r="L99" s="147"/>
      <c r="M99" s="147"/>
      <c r="N99" s="146"/>
      <c r="O99" s="146"/>
      <c r="P99" s="146"/>
      <c r="Q99" s="146"/>
    </row>
    <row r="100" spans="2:17" ht="11.25" customHeight="1">
      <c r="B100" s="185" t="s">
        <v>297</v>
      </c>
      <c r="D100" s="139">
        <f>D60+D65</f>
        <v>0</v>
      </c>
      <c r="H100" s="152"/>
      <c r="I100" s="139">
        <f>I60+I65</f>
        <v>0</v>
      </c>
      <c r="J100" s="146"/>
      <c r="L100" s="147"/>
      <c r="M100" s="147"/>
      <c r="N100" s="146"/>
      <c r="O100" s="146"/>
      <c r="P100" s="146"/>
      <c r="Q100" s="146"/>
    </row>
    <row r="101" spans="2:17" ht="11.25" customHeight="1">
      <c r="B101" s="146"/>
      <c r="H101" s="152"/>
      <c r="J101" s="146"/>
      <c r="L101" s="147"/>
      <c r="M101" s="147"/>
      <c r="N101" s="146"/>
      <c r="O101" s="146"/>
      <c r="P101" s="146"/>
      <c r="Q101" s="146"/>
    </row>
    <row r="102" spans="2:17" ht="11.25" customHeight="1">
      <c r="B102" s="186" t="s">
        <v>322</v>
      </c>
      <c r="D102" s="139">
        <f>D98+D100</f>
        <v>0</v>
      </c>
      <c r="H102" s="152"/>
      <c r="I102" s="139">
        <f>I98+I100</f>
        <v>0</v>
      </c>
      <c r="J102" s="146"/>
      <c r="L102" s="147"/>
      <c r="M102" s="147"/>
      <c r="N102" s="146"/>
      <c r="O102" s="146"/>
      <c r="P102" s="146"/>
      <c r="Q102" s="146"/>
    </row>
    <row r="103" spans="2:17" ht="11.25" customHeight="1">
      <c r="B103" s="186" t="s">
        <v>323</v>
      </c>
      <c r="D103" s="139">
        <f>D69</f>
        <v>0</v>
      </c>
      <c r="H103" s="152"/>
      <c r="I103" s="139">
        <f>I69</f>
        <v>0</v>
      </c>
      <c r="J103" s="146"/>
      <c r="L103" s="147"/>
      <c r="M103" s="147"/>
      <c r="N103" s="146"/>
      <c r="O103" s="146"/>
      <c r="P103" s="146"/>
      <c r="Q103" s="146"/>
    </row>
    <row r="104" spans="2:17" ht="11.25" customHeight="1">
      <c r="B104" s="146"/>
      <c r="D104" s="139">
        <f>SUM(D102:D103)</f>
        <v>0</v>
      </c>
      <c r="H104" s="152"/>
      <c r="I104" s="139">
        <f>SUM(I102:I103)</f>
        <v>0</v>
      </c>
      <c r="J104" s="146"/>
      <c r="L104" s="147"/>
      <c r="M104" s="147"/>
      <c r="N104" s="146"/>
      <c r="O104" s="146"/>
      <c r="P104" s="146"/>
      <c r="Q104" s="146"/>
    </row>
    <row r="105" spans="2:17" ht="11.25" customHeight="1">
      <c r="B105" s="146"/>
      <c r="H105" s="152"/>
      <c r="J105" s="146"/>
      <c r="L105" s="147"/>
      <c r="M105" s="147"/>
      <c r="N105" s="146"/>
      <c r="O105" s="146"/>
      <c r="P105" s="146"/>
      <c r="Q105" s="146"/>
    </row>
    <row r="106" spans="2:17" ht="11.25" customHeight="1">
      <c r="B106" s="146"/>
      <c r="H106" s="152"/>
      <c r="J106" s="146"/>
      <c r="L106" s="147"/>
      <c r="M106" s="147"/>
      <c r="N106" s="146"/>
      <c r="O106" s="146"/>
      <c r="P106" s="146"/>
      <c r="Q106" s="146"/>
    </row>
    <row r="107" spans="2:17" ht="11.25" customHeight="1">
      <c r="B107" s="146"/>
      <c r="H107" s="152"/>
      <c r="J107" s="146"/>
      <c r="L107" s="147"/>
      <c r="M107" s="147"/>
      <c r="N107" s="146"/>
      <c r="O107" s="146"/>
      <c r="P107" s="146"/>
      <c r="Q107" s="146"/>
    </row>
    <row r="108" spans="2:17" ht="11.25" customHeight="1">
      <c r="B108" s="146"/>
      <c r="H108" s="152"/>
      <c r="M108" s="147"/>
      <c r="N108" s="146"/>
      <c r="O108" s="146"/>
      <c r="P108" s="146"/>
      <c r="Q108" s="146"/>
    </row>
    <row r="109" spans="2:8" ht="11.25" customHeight="1">
      <c r="B109" s="146"/>
      <c r="H109" s="152"/>
    </row>
    <row r="110" spans="2:8" ht="11.25" customHeight="1">
      <c r="B110" s="146"/>
      <c r="H110" s="152"/>
    </row>
    <row r="111" spans="2:8" ht="11.25" customHeight="1">
      <c r="B111" s="146"/>
      <c r="H111" s="152"/>
    </row>
    <row r="112" spans="2:8" ht="11.25" customHeight="1">
      <c r="B112" s="146"/>
      <c r="H112" s="152"/>
    </row>
    <row r="113" spans="2:8" ht="11.25" customHeight="1">
      <c r="B113" s="146"/>
      <c r="H113" s="152"/>
    </row>
    <row r="114" spans="2:8" ht="11.25" customHeight="1">
      <c r="B114" s="146"/>
      <c r="H114" s="152"/>
    </row>
    <row r="115" spans="2:8" ht="11.25" customHeight="1">
      <c r="B115" s="146"/>
      <c r="H115" s="152"/>
    </row>
    <row r="116" spans="2:8" ht="11.25" customHeight="1">
      <c r="B116" s="146"/>
      <c r="H116" s="152"/>
    </row>
    <row r="117" spans="2:8" ht="11.25" customHeight="1">
      <c r="B117" s="146"/>
      <c r="H117" s="152"/>
    </row>
    <row r="118" spans="2:8" ht="11.25" customHeight="1">
      <c r="B118" s="146"/>
      <c r="H118" s="152"/>
    </row>
    <row r="119" spans="2:8" ht="11.25" customHeight="1">
      <c r="B119" s="146"/>
      <c r="H119" s="152"/>
    </row>
    <row r="120" spans="2:8" ht="11.25" customHeight="1">
      <c r="B120" s="146"/>
      <c r="H120" s="152"/>
    </row>
    <row r="121" spans="2:8" ht="11.25" customHeight="1">
      <c r="B121" s="146"/>
      <c r="H121" s="152"/>
    </row>
    <row r="122" spans="2:8" ht="11.25" customHeight="1">
      <c r="B122" s="146"/>
      <c r="H122" s="152"/>
    </row>
    <row r="123" spans="2:8" ht="11.25" customHeight="1">
      <c r="B123" s="146"/>
      <c r="H123" s="152"/>
    </row>
    <row r="124" spans="2:8" ht="11.25" customHeight="1">
      <c r="B124" s="146"/>
      <c r="H124" s="152"/>
    </row>
  </sheetData>
  <sheetProtection selectLockedCells="1" selectUnlockedCells="1"/>
  <mergeCells count="6">
    <mergeCell ref="B1:I1"/>
    <mergeCell ref="B4:I4"/>
    <mergeCell ref="D5:I5"/>
    <mergeCell ref="D6:I6"/>
    <mergeCell ref="B78:E78"/>
    <mergeCell ref="B79:E79"/>
  </mergeCells>
  <conditionalFormatting sqref="S51">
    <cfRule type="expression" priority="1" dxfId="0" stopIfTrue="1">
      <formula>AND(COUNTIF($S$51:$S$51,S51)&gt;1,NOT(ISBLANK(S51)))</formula>
    </cfRule>
  </conditionalFormatting>
  <printOptions/>
  <pageMargins left="1.0631944444444446" right="0.20972222222222223" top="0.24027777777777778" bottom="0.2" header="0.5118055555555555" footer="0.5118055555555555"/>
  <pageSetup horizontalDpi="300" verticalDpi="300" orientation="portrait" pageOrder="overThenDown" scale="76"/>
</worksheet>
</file>

<file path=xl/worksheets/sheet6.xml><?xml version="1.0" encoding="utf-8"?>
<worksheet xmlns="http://schemas.openxmlformats.org/spreadsheetml/2006/main" xmlns:r="http://schemas.openxmlformats.org/officeDocument/2006/relationships">
  <sheetPr>
    <pageSetUpPr fitToPage="1"/>
  </sheetPr>
  <dimension ref="A1:M83"/>
  <sheetViews>
    <sheetView zoomScalePageLayoutView="0" workbookViewId="0" topLeftCell="B52">
      <selection activeCell="E73" sqref="E73:G73"/>
    </sheetView>
  </sheetViews>
  <sheetFormatPr defaultColWidth="11.421875" defaultRowHeight="11.25" customHeight="1"/>
  <cols>
    <col min="1" max="1" width="0" style="104" hidden="1" customWidth="1"/>
    <col min="2" max="2" width="61.28125" style="104" customWidth="1"/>
    <col min="3" max="3" width="5.28125" style="187" customWidth="1"/>
    <col min="4" max="4" width="1.421875" style="187" customWidth="1"/>
    <col min="5" max="5" width="15.00390625" style="106" customWidth="1"/>
    <col min="6" max="6" width="3.57421875" style="104" customWidth="1"/>
    <col min="7" max="7" width="17.28125" style="106" customWidth="1"/>
    <col min="8" max="8" width="11.421875" style="104" customWidth="1"/>
    <col min="9" max="14" width="0" style="104" hidden="1" customWidth="1"/>
    <col min="15" max="16384" width="11.421875" style="104" customWidth="1"/>
  </cols>
  <sheetData>
    <row r="1" spans="2:7" ht="11.25" customHeight="1">
      <c r="B1" s="541" t="s">
        <v>23</v>
      </c>
      <c r="C1" s="541"/>
      <c r="D1" s="541"/>
      <c r="E1" s="541"/>
      <c r="F1" s="541"/>
      <c r="G1" s="541"/>
    </row>
    <row r="2" spans="2:7" ht="11.25" customHeight="1">
      <c r="B2" s="541" t="s">
        <v>324</v>
      </c>
      <c r="C2" s="541"/>
      <c r="D2" s="541"/>
      <c r="E2" s="541"/>
      <c r="F2" s="541"/>
      <c r="G2" s="541"/>
    </row>
    <row r="3" spans="2:7" ht="11.25" customHeight="1">
      <c r="B3" s="541" t="s">
        <v>325</v>
      </c>
      <c r="C3" s="541"/>
      <c r="D3" s="541"/>
      <c r="E3" s="541"/>
      <c r="F3" s="541"/>
      <c r="G3" s="541"/>
    </row>
    <row r="4" spans="2:7" ht="11.25" customHeight="1">
      <c r="B4" s="542" t="s">
        <v>163</v>
      </c>
      <c r="C4" s="542"/>
      <c r="D4" s="542"/>
      <c r="E4" s="542"/>
      <c r="F4" s="542"/>
      <c r="G4" s="542"/>
    </row>
    <row r="5" spans="2:7" ht="11.25" customHeight="1">
      <c r="B5" s="542" t="s">
        <v>164</v>
      </c>
      <c r="C5" s="542"/>
      <c r="D5" s="542"/>
      <c r="E5" s="542"/>
      <c r="F5" s="542"/>
      <c r="G5" s="542"/>
    </row>
    <row r="6" spans="2:7" ht="2.25" customHeight="1">
      <c r="B6" s="112"/>
      <c r="E6" s="110"/>
      <c r="F6" s="188"/>
      <c r="G6" s="110"/>
    </row>
    <row r="7" spans="2:7" ht="11.25" customHeight="1">
      <c r="B7" s="112"/>
      <c r="C7" s="189" t="s">
        <v>165</v>
      </c>
      <c r="D7" s="190"/>
      <c r="E7" s="117">
        <v>44926</v>
      </c>
      <c r="F7" s="112"/>
      <c r="G7" s="117">
        <v>44561</v>
      </c>
    </row>
    <row r="8" spans="2:7" ht="11.25" customHeight="1">
      <c r="B8" s="191" t="s">
        <v>232</v>
      </c>
      <c r="E8" s="110"/>
      <c r="F8" s="112"/>
      <c r="G8" s="110"/>
    </row>
    <row r="9" spans="1:9" ht="11.25" customHeight="1">
      <c r="A9" s="120" t="s">
        <v>233</v>
      </c>
      <c r="B9" s="192" t="s">
        <v>234</v>
      </c>
      <c r="E9" s="106">
        <v>134351358591</v>
      </c>
      <c r="F9" s="112"/>
      <c r="G9" s="106">
        <v>79274293110</v>
      </c>
      <c r="I9" s="104" t="s">
        <v>326</v>
      </c>
    </row>
    <row r="10" spans="1:7" ht="11.25" customHeight="1">
      <c r="A10" s="120" t="s">
        <v>236</v>
      </c>
      <c r="B10" s="192" t="s">
        <v>237</v>
      </c>
      <c r="E10" s="106">
        <v>1330429769891</v>
      </c>
      <c r="F10" s="112"/>
      <c r="G10" s="106">
        <v>1157376629547</v>
      </c>
    </row>
    <row r="11" spans="1:7" ht="11.25" customHeight="1">
      <c r="A11" s="120" t="s">
        <v>238</v>
      </c>
      <c r="B11" s="192" t="s">
        <v>239</v>
      </c>
      <c r="E11" s="106">
        <v>13486620986</v>
      </c>
      <c r="F11" s="112"/>
      <c r="G11" s="106">
        <v>12450924739</v>
      </c>
    </row>
    <row r="12" spans="1:9" ht="11.25" customHeight="1">
      <c r="A12" s="120" t="s">
        <v>327</v>
      </c>
      <c r="B12" s="192" t="s">
        <v>328</v>
      </c>
      <c r="E12" s="106">
        <v>207827338282</v>
      </c>
      <c r="F12" s="112"/>
      <c r="G12" s="106">
        <v>82987224529</v>
      </c>
      <c r="I12" s="104">
        <v>61010704004</v>
      </c>
    </row>
    <row r="13" spans="1:7" ht="11.25" customHeight="1">
      <c r="A13" s="120" t="s">
        <v>242</v>
      </c>
      <c r="B13" s="193"/>
      <c r="E13" s="123">
        <v>1686095087750</v>
      </c>
      <c r="F13" s="114"/>
      <c r="G13" s="123">
        <v>1332089071925</v>
      </c>
    </row>
    <row r="14" spans="2:6" ht="11.25" customHeight="1">
      <c r="B14" s="191" t="s">
        <v>245</v>
      </c>
      <c r="F14" s="112"/>
    </row>
    <row r="15" spans="1:7" ht="11.25" customHeight="1">
      <c r="A15" s="120" t="s">
        <v>246</v>
      </c>
      <c r="B15" s="193" t="s">
        <v>247</v>
      </c>
      <c r="E15" s="106">
        <v>-148244427312</v>
      </c>
      <c r="F15" s="112"/>
      <c r="G15" s="106">
        <v>-118574542162</v>
      </c>
    </row>
    <row r="16" spans="1:9" ht="11.25" customHeight="1">
      <c r="A16" s="120" t="s">
        <v>249</v>
      </c>
      <c r="B16" s="193" t="s">
        <v>250</v>
      </c>
      <c r="E16" s="106">
        <v>-493195273170</v>
      </c>
      <c r="F16" s="112"/>
      <c r="G16" s="106">
        <v>-486937261845</v>
      </c>
      <c r="I16" s="104">
        <v>61575893</v>
      </c>
    </row>
    <row r="17" spans="1:7" ht="11.25" customHeight="1">
      <c r="A17" s="120" t="s">
        <v>251</v>
      </c>
      <c r="B17" s="129" t="s">
        <v>329</v>
      </c>
      <c r="C17" s="187" t="s">
        <v>330</v>
      </c>
      <c r="E17" s="106">
        <v>-13406022923</v>
      </c>
      <c r="F17" s="112"/>
      <c r="G17" s="106">
        <v>2991463442.48</v>
      </c>
    </row>
    <row r="18" spans="1:9" ht="11.25" customHeight="1">
      <c r="A18" s="120" t="s">
        <v>240</v>
      </c>
      <c r="B18" s="193"/>
      <c r="E18" s="123">
        <v>-654845723405</v>
      </c>
      <c r="F18" s="114"/>
      <c r="G18" s="123">
        <v>-602520340564.52</v>
      </c>
      <c r="I18" s="104">
        <f>+I16-I17</f>
        <v>61575893</v>
      </c>
    </row>
    <row r="19" spans="2:6" ht="4.5" customHeight="1">
      <c r="B19" s="193"/>
      <c r="F19" s="112"/>
    </row>
    <row r="20" spans="2:7" ht="11.25" customHeight="1">
      <c r="B20" s="191" t="s">
        <v>331</v>
      </c>
      <c r="E20" s="126">
        <v>1031249364345</v>
      </c>
      <c r="F20" s="114"/>
      <c r="G20" s="126">
        <v>729568731360.48</v>
      </c>
    </row>
    <row r="21" spans="2:6" ht="5.25" customHeight="1">
      <c r="B21" s="193"/>
      <c r="F21" s="112"/>
    </row>
    <row r="22" spans="2:6" ht="11.25" customHeight="1">
      <c r="B22" s="191" t="s">
        <v>97</v>
      </c>
      <c r="F22" s="112"/>
    </row>
    <row r="23" spans="1:7" ht="11.25" customHeight="1">
      <c r="A23" s="120" t="s">
        <v>253</v>
      </c>
      <c r="B23" s="129" t="s">
        <v>332</v>
      </c>
      <c r="C23" s="187" t="s">
        <v>167</v>
      </c>
      <c r="E23" s="106">
        <v>-590531712518</v>
      </c>
      <c r="F23" s="112"/>
      <c r="G23" s="106">
        <v>-480419995208</v>
      </c>
    </row>
    <row r="24" spans="1:7" ht="11.25" customHeight="1">
      <c r="A24" s="120" t="s">
        <v>255</v>
      </c>
      <c r="B24" s="129" t="s">
        <v>256</v>
      </c>
      <c r="C24" s="187" t="s">
        <v>167</v>
      </c>
      <c r="E24" s="106">
        <v>391134492266</v>
      </c>
      <c r="F24" s="112"/>
      <c r="G24" s="106">
        <v>427581609560</v>
      </c>
    </row>
    <row r="25" spans="2:7" ht="11.25" customHeight="1">
      <c r="B25" s="193"/>
      <c r="E25" s="123">
        <v>-199397220252</v>
      </c>
      <c r="F25" s="112"/>
      <c r="G25" s="123">
        <v>-52838385648</v>
      </c>
    </row>
    <row r="26" spans="2:6" ht="2.25" customHeight="1">
      <c r="B26" s="193"/>
      <c r="F26" s="112"/>
    </row>
    <row r="27" spans="2:7" ht="11.25" customHeight="1">
      <c r="B27" s="191" t="s">
        <v>333</v>
      </c>
      <c r="E27" s="126">
        <v>831852144093</v>
      </c>
      <c r="F27" s="114"/>
      <c r="G27" s="126">
        <v>676730345712.48</v>
      </c>
    </row>
    <row r="28" spans="2:6" ht="3.75" customHeight="1">
      <c r="B28" s="193"/>
      <c r="F28" s="112"/>
    </row>
    <row r="29" spans="2:6" ht="11.25" customHeight="1">
      <c r="B29" s="191" t="s">
        <v>258</v>
      </c>
      <c r="F29" s="112"/>
    </row>
    <row r="30" spans="1:7" ht="11.25" customHeight="1">
      <c r="A30" s="120" t="s">
        <v>259</v>
      </c>
      <c r="B30" s="193" t="s">
        <v>260</v>
      </c>
      <c r="E30" s="106">
        <v>250290557879</v>
      </c>
      <c r="F30" s="112"/>
      <c r="G30" s="106">
        <v>231265477146</v>
      </c>
    </row>
    <row r="31" spans="1:7" ht="11.25" customHeight="1">
      <c r="A31" s="120" t="s">
        <v>261</v>
      </c>
      <c r="B31" s="193" t="s">
        <v>262</v>
      </c>
      <c r="E31" s="106">
        <v>-64095963650</v>
      </c>
      <c r="F31" s="112"/>
      <c r="G31" s="106">
        <v>-48466386952</v>
      </c>
    </row>
    <row r="32" spans="2:7" ht="11.25" customHeight="1">
      <c r="B32" s="193"/>
      <c r="E32" s="123">
        <v>186194594229</v>
      </c>
      <c r="F32" s="106"/>
      <c r="G32" s="123">
        <v>182799090194</v>
      </c>
    </row>
    <row r="33" spans="2:6" ht="6" customHeight="1">
      <c r="B33" s="193"/>
      <c r="F33" s="112"/>
    </row>
    <row r="34" spans="2:7" ht="11.25" customHeight="1">
      <c r="B34" s="191" t="s">
        <v>334</v>
      </c>
      <c r="E34" s="126">
        <v>1018046738322</v>
      </c>
      <c r="F34" s="112"/>
      <c r="G34" s="126">
        <v>859529435906.48</v>
      </c>
    </row>
    <row r="35" spans="2:6" ht="6" customHeight="1">
      <c r="B35" s="193"/>
      <c r="F35" s="112"/>
    </row>
    <row r="36" spans="2:6" ht="11.25" customHeight="1">
      <c r="B36" s="191" t="s">
        <v>264</v>
      </c>
      <c r="F36" s="112"/>
    </row>
    <row r="37" spans="1:7" ht="11.25" customHeight="1">
      <c r="A37" s="120" t="s">
        <v>271</v>
      </c>
      <c r="B37" s="193" t="s">
        <v>335</v>
      </c>
      <c r="E37" s="106">
        <v>74625420228</v>
      </c>
      <c r="F37" s="112"/>
      <c r="G37" s="106">
        <v>59517733526</v>
      </c>
    </row>
    <row r="38" spans="1:7" ht="11.25" customHeight="1">
      <c r="A38" s="120" t="s">
        <v>268</v>
      </c>
      <c r="B38" s="193" t="s">
        <v>267</v>
      </c>
      <c r="E38" s="106">
        <v>23872959242</v>
      </c>
      <c r="F38" s="112"/>
      <c r="G38" s="106">
        <v>36477043064</v>
      </c>
    </row>
    <row r="39" spans="1:7" ht="11.25" customHeight="1">
      <c r="A39" s="120" t="s">
        <v>269</v>
      </c>
      <c r="B39" s="193" t="s">
        <v>270</v>
      </c>
      <c r="E39" s="106">
        <v>1561957414</v>
      </c>
      <c r="F39" s="112"/>
      <c r="G39" s="106">
        <v>1774476460</v>
      </c>
    </row>
    <row r="40" spans="1:7" ht="11.25" customHeight="1">
      <c r="A40" s="120" t="s">
        <v>272</v>
      </c>
      <c r="B40" s="193" t="s">
        <v>273</v>
      </c>
      <c r="E40" s="106">
        <v>228690379</v>
      </c>
      <c r="F40" s="194"/>
      <c r="G40" s="106">
        <v>114530893</v>
      </c>
    </row>
    <row r="41" spans="1:9" ht="11.25" customHeight="1">
      <c r="A41" s="120" t="s">
        <v>276</v>
      </c>
      <c r="B41" s="129" t="s">
        <v>336</v>
      </c>
      <c r="C41" s="187" t="s">
        <v>330</v>
      </c>
      <c r="E41" s="106">
        <v>11997542348</v>
      </c>
      <c r="F41" s="194"/>
      <c r="G41" s="106">
        <v>-1280687442</v>
      </c>
      <c r="I41" s="104">
        <f>1139272092496-1130490669582</f>
        <v>8781422914</v>
      </c>
    </row>
    <row r="42" spans="1:7" ht="11.25" customHeight="1">
      <c r="A42" s="195" t="s">
        <v>274</v>
      </c>
      <c r="B42" s="193" t="s">
        <v>337</v>
      </c>
      <c r="C42" s="187" t="s">
        <v>338</v>
      </c>
      <c r="E42" s="106">
        <v>6842229927</v>
      </c>
      <c r="F42" s="194"/>
      <c r="G42" s="106">
        <v>6614537536</v>
      </c>
    </row>
    <row r="43" spans="1:7" ht="11.25" customHeight="1">
      <c r="A43" s="120" t="s">
        <v>291</v>
      </c>
      <c r="B43" s="122"/>
      <c r="E43" s="123">
        <v>119128799538</v>
      </c>
      <c r="F43" s="112"/>
      <c r="G43" s="123">
        <v>103217634037</v>
      </c>
    </row>
    <row r="44" spans="2:6" ht="11.25" customHeight="1">
      <c r="B44" s="118" t="s">
        <v>19</v>
      </c>
      <c r="F44" s="112"/>
    </row>
    <row r="45" spans="1:13" ht="11.25" customHeight="1">
      <c r="A45" s="120" t="s">
        <v>279</v>
      </c>
      <c r="B45" s="122" t="s">
        <v>339</v>
      </c>
      <c r="E45" s="106">
        <v>-205219635911</v>
      </c>
      <c r="F45" s="112"/>
      <c r="G45" s="106">
        <v>-190075947564</v>
      </c>
      <c r="I45" s="196"/>
      <c r="J45" s="197"/>
      <c r="K45" s="195" t="s">
        <v>281</v>
      </c>
      <c r="L45" s="195" t="s">
        <v>282</v>
      </c>
      <c r="M45" s="197"/>
    </row>
    <row r="46" spans="1:13" ht="11.25" customHeight="1">
      <c r="A46" s="195"/>
      <c r="B46" s="193" t="s">
        <v>283</v>
      </c>
      <c r="E46" s="106">
        <v>-269463926868</v>
      </c>
      <c r="F46" s="106"/>
      <c r="G46" s="106">
        <v>-246141633862</v>
      </c>
      <c r="I46" s="198" t="s">
        <v>284</v>
      </c>
      <c r="J46" s="195"/>
      <c r="K46" s="195" t="s">
        <v>28</v>
      </c>
      <c r="L46" s="195" t="s">
        <v>28</v>
      </c>
      <c r="M46" s="197"/>
    </row>
    <row r="47" spans="1:13" ht="11.25" customHeight="1">
      <c r="A47" s="120" t="s">
        <v>285</v>
      </c>
      <c r="B47" s="129" t="s">
        <v>340</v>
      </c>
      <c r="C47" s="104"/>
      <c r="D47" s="104"/>
      <c r="E47" s="106">
        <v>-15166153115</v>
      </c>
      <c r="F47" s="112"/>
      <c r="G47" s="106">
        <v>-13299006606</v>
      </c>
      <c r="I47" s="198" t="s">
        <v>287</v>
      </c>
      <c r="J47" s="195"/>
      <c r="K47" s="199">
        <f>IF(ISNUMBER(VLOOKUP(I47,balance!$B$2:$C$756,2,0)),VALUE(VLOOKUP(I47,balance!$B$2:$BF$756,2,0)),0)</f>
        <v>0</v>
      </c>
      <c r="L47" s="199">
        <f>IF(ISNUMBER(VLOOKUP(I47,#REF!,5,0)),VALUE(VLOOKUP(I47,#REF!,5,0)),0)</f>
        <v>0</v>
      </c>
      <c r="M47" s="199">
        <f>K47-L47</f>
        <v>0</v>
      </c>
    </row>
    <row r="48" spans="1:13" ht="11.25" customHeight="1">
      <c r="A48" s="120" t="s">
        <v>288</v>
      </c>
      <c r="B48" s="193" t="s">
        <v>289</v>
      </c>
      <c r="C48" s="104"/>
      <c r="D48" s="104"/>
      <c r="E48" s="106">
        <v>-3623558755</v>
      </c>
      <c r="F48" s="112"/>
      <c r="G48" s="106">
        <v>-2786047948</v>
      </c>
      <c r="I48" s="198" t="s">
        <v>290</v>
      </c>
      <c r="J48" s="195"/>
      <c r="K48" s="199">
        <f>IF(ISNUMBER(VLOOKUP(I48,balance!$B$2:$F$756,5,0)),VALUE(VLOOKUP(I48,balance!$B$2:$BF$756,5,0)),0)*-1</f>
        <v>0</v>
      </c>
      <c r="L48" s="199">
        <f>IF(ISNUMBER(VLOOKUP(I48,#REF!,5,0)),VALUE(VLOOKUP(I48,#REF!,5,0)),0)*-1</f>
        <v>0</v>
      </c>
      <c r="M48" s="199">
        <f>K48-L48</f>
        <v>0</v>
      </c>
    </row>
    <row r="49" spans="1:13" ht="11.25" customHeight="1">
      <c r="A49" s="195"/>
      <c r="B49" s="129" t="s">
        <v>341</v>
      </c>
      <c r="C49" s="104" t="s">
        <v>342</v>
      </c>
      <c r="D49" s="104"/>
      <c r="E49" s="106">
        <v>-70107616280</v>
      </c>
      <c r="F49" s="106"/>
      <c r="G49" s="106">
        <v>-55174081191</v>
      </c>
      <c r="I49" s="198" t="s">
        <v>22</v>
      </c>
      <c r="J49" s="195"/>
      <c r="K49" s="199">
        <f>IF(ISNUMBER(VLOOKUP(I49,balance!$B$2:$F$756,5,0)),VALUE(VLOOKUP(I49,balance!$B$2:$BF$756,5,0)),0)*-1</f>
        <v>0</v>
      </c>
      <c r="L49" s="199">
        <f>IF(ISNUMBER(VLOOKUP(I49,#REF!,5,0)),VALUE(VLOOKUP(I49,#REF!,5,0)),0)*-1</f>
        <v>0</v>
      </c>
      <c r="M49" s="199">
        <f>K49-L49</f>
        <v>0</v>
      </c>
    </row>
    <row r="50" spans="1:13" ht="11.25" customHeight="1">
      <c r="A50" s="120" t="s">
        <v>276</v>
      </c>
      <c r="B50" s="129" t="s">
        <v>336</v>
      </c>
      <c r="C50" s="104" t="s">
        <v>330</v>
      </c>
      <c r="D50" s="104"/>
      <c r="E50" s="106">
        <v>0</v>
      </c>
      <c r="F50" s="106"/>
      <c r="I50" s="196"/>
      <c r="J50" s="197"/>
      <c r="K50" s="197"/>
      <c r="L50" s="197"/>
      <c r="M50" s="199"/>
    </row>
    <row r="51" spans="1:13" ht="11.25" customHeight="1">
      <c r="A51" s="120" t="s">
        <v>291</v>
      </c>
      <c r="B51" s="193"/>
      <c r="E51" s="123">
        <v>-563580890929</v>
      </c>
      <c r="F51" s="106"/>
      <c r="G51" s="123">
        <v>-507476717171</v>
      </c>
      <c r="I51" s="198" t="s">
        <v>292</v>
      </c>
      <c r="J51" s="195"/>
      <c r="K51" s="198">
        <f>SUM(K52:K59)*-1</f>
        <v>0</v>
      </c>
      <c r="L51" s="198">
        <f>SUM(L52:L59)*-1</f>
        <v>0</v>
      </c>
      <c r="M51" s="199">
        <f aca="true" t="shared" si="0" ref="M51:M59">K51-L51</f>
        <v>0</v>
      </c>
    </row>
    <row r="52" spans="2:13" ht="11.25" customHeight="1">
      <c r="B52" s="193"/>
      <c r="F52" s="106"/>
      <c r="I52" s="198" t="s">
        <v>293</v>
      </c>
      <c r="J52" s="195"/>
      <c r="K52" s="199">
        <f>IF(ISNUMBER(VLOOKUP(I52,balance!$B$2:$F$756,5,0)),VALUE(VLOOKUP(I52,balance!$B$2:$BF$756,5,0)),0)</f>
        <v>0</v>
      </c>
      <c r="L52" s="199">
        <f>IF(ISNUMBER(VLOOKUP(I52,#REF!,5,0)),VALUE(VLOOKUP(I52,#REF!,5,0)),0)</f>
        <v>0</v>
      </c>
      <c r="M52" s="199">
        <f t="shared" si="0"/>
        <v>0</v>
      </c>
    </row>
    <row r="53" spans="2:13" ht="11.25" customHeight="1">
      <c r="B53" s="191" t="s">
        <v>343</v>
      </c>
      <c r="E53" s="126">
        <v>573594646931</v>
      </c>
      <c r="F53" s="112"/>
      <c r="G53" s="126">
        <v>455270352772.48</v>
      </c>
      <c r="I53" s="198" t="s">
        <v>295</v>
      </c>
      <c r="J53" s="195"/>
      <c r="K53" s="199">
        <f>IF(ISNUMBER(VLOOKUP(I53,balance!$B$2:$F$756,5,0)),VALUE(VLOOKUP(I53,balance!$B$2:$BF$756,5,0)),0)</f>
        <v>0</v>
      </c>
      <c r="L53" s="199">
        <f>IF(ISNUMBER(VLOOKUP(I53,#REF!,5,0)),VALUE(VLOOKUP(I53,#REF!,5,0)),0)</f>
        <v>0</v>
      </c>
      <c r="M53" s="199">
        <f t="shared" si="0"/>
        <v>0</v>
      </c>
    </row>
    <row r="54" spans="2:13" ht="7.5" customHeight="1">
      <c r="B54" s="193"/>
      <c r="F54" s="112"/>
      <c r="I54" s="198" t="s">
        <v>296</v>
      </c>
      <c r="J54" s="195"/>
      <c r="K54" s="199">
        <f>IF(ISNUMBER(VLOOKUP(I54,balance!$B$2:$F$756,5,0)),VALUE(VLOOKUP(I54,balance!$B$2:$BF$756,5,0)),0)</f>
        <v>0</v>
      </c>
      <c r="L54" s="199">
        <f>IF(ISNUMBER(VLOOKUP(I54,#REF!,5,0)),VALUE(VLOOKUP(I54,#REF!,5,0)),0)</f>
        <v>0</v>
      </c>
      <c r="M54" s="199">
        <f t="shared" si="0"/>
        <v>0</v>
      </c>
    </row>
    <row r="55" spans="2:13" ht="11.25" customHeight="1">
      <c r="B55" s="191" t="s">
        <v>297</v>
      </c>
      <c r="F55" s="112"/>
      <c r="I55" s="198" t="s">
        <v>298</v>
      </c>
      <c r="J55" s="195"/>
      <c r="K55" s="199">
        <f>IF(ISNUMBER(VLOOKUP(I55,balance!$B$2:$F$756,5,0)),VALUE(VLOOKUP(I55,balance!$B$2:$BF$756,5,0)),0)</f>
        <v>0</v>
      </c>
      <c r="L55" s="199">
        <f>IF(ISNUMBER(VLOOKUP(I55,#REF!,5,0)),VALUE(VLOOKUP(I55,#REF!,5,0)),0)</f>
        <v>0</v>
      </c>
      <c r="M55" s="199">
        <f t="shared" si="0"/>
        <v>0</v>
      </c>
    </row>
    <row r="56" spans="1:13" ht="11.25" customHeight="1">
      <c r="A56" s="120" t="s">
        <v>299</v>
      </c>
      <c r="B56" s="193" t="s">
        <v>300</v>
      </c>
      <c r="E56" s="106">
        <v>-1195568609</v>
      </c>
      <c r="F56" s="112"/>
      <c r="G56" s="106">
        <v>-16893940590</v>
      </c>
      <c r="I56" s="198" t="s">
        <v>301</v>
      </c>
      <c r="J56" s="195"/>
      <c r="K56" s="199">
        <f>IF(ISNUMBER(VLOOKUP(I56,balance!$B$2:$F$756,5,0)),VALUE(VLOOKUP(I56,balance!$B$2:$BF$756,5,0)),0)</f>
        <v>0</v>
      </c>
      <c r="L56" s="199">
        <f>IF(ISNUMBER(VLOOKUP(I56,#REF!,5,0)),VALUE(VLOOKUP(I56,#REF!,5,0)),0)</f>
        <v>0</v>
      </c>
      <c r="M56" s="199">
        <f t="shared" si="0"/>
        <v>0</v>
      </c>
    </row>
    <row r="57" spans="1:13" ht="11.25" customHeight="1">
      <c r="A57" s="120" t="s">
        <v>302</v>
      </c>
      <c r="B57" s="193" t="s">
        <v>344</v>
      </c>
      <c r="E57" s="106">
        <v>117037522057</v>
      </c>
      <c r="F57" s="112"/>
      <c r="G57" s="106">
        <v>69410052153</v>
      </c>
      <c r="I57" s="198" t="s">
        <v>304</v>
      </c>
      <c r="J57" s="195"/>
      <c r="K57" s="199">
        <f>IF(ISNUMBER(VLOOKUP(I57,balance!$B$2:$F$756,5,0)),VALUE(VLOOKUP(I57,balance!$B$2:$BF$756,5,0)),0)</f>
        <v>0</v>
      </c>
      <c r="L57" s="199">
        <f>IF(ISNUMBER(VLOOKUP(I57,#REF!,5,0)),VALUE(VLOOKUP(I57,#REF!,5,0)),0)</f>
        <v>0</v>
      </c>
      <c r="M57" s="199">
        <f t="shared" si="0"/>
        <v>0</v>
      </c>
    </row>
    <row r="58" spans="2:13" ht="11.25" customHeight="1">
      <c r="B58" s="193"/>
      <c r="C58" s="104"/>
      <c r="D58" s="104"/>
      <c r="E58" s="123">
        <v>115841953448</v>
      </c>
      <c r="F58" s="106"/>
      <c r="G58" s="123">
        <v>52516111563</v>
      </c>
      <c r="I58" s="198" t="s">
        <v>305</v>
      </c>
      <c r="J58" s="195"/>
      <c r="K58" s="199">
        <f>IF(ISNUMBER(VLOOKUP(I58,balance!$B$2:$F$756,5,0)),VALUE(VLOOKUP(I58,balance!$B$2:$BF$756,5,0)),0)</f>
        <v>0</v>
      </c>
      <c r="L58" s="199">
        <f>IF(ISNUMBER(VLOOKUP(I58,#REF!,5,0)),VALUE(VLOOKUP(I58,#REF!,5,0)),0)</f>
        <v>0</v>
      </c>
      <c r="M58" s="199">
        <f t="shared" si="0"/>
        <v>0</v>
      </c>
    </row>
    <row r="59" spans="2:13" ht="11.25" customHeight="1">
      <c r="B59" s="191" t="s">
        <v>345</v>
      </c>
      <c r="F59" s="112"/>
      <c r="I59" s="198" t="s">
        <v>306</v>
      </c>
      <c r="J59" s="195"/>
      <c r="K59" s="199">
        <f>IF(ISNUMBER(VLOOKUP(I59,balance!$B$2:$F$756,5,0)),VALUE(VLOOKUP(I59,balance!$B$2:$BF$756,5,0)),0)</f>
        <v>0</v>
      </c>
      <c r="L59" s="199">
        <f>IF(ISNUMBER(VLOOKUP(I59,#REF!,5,0)),VALUE(VLOOKUP(I59,#REF!,5,0)),0)</f>
        <v>0</v>
      </c>
      <c r="M59" s="199">
        <f t="shared" si="0"/>
        <v>0</v>
      </c>
    </row>
    <row r="60" spans="1:13" ht="11.25" customHeight="1">
      <c r="A60" s="120" t="s">
        <v>308</v>
      </c>
      <c r="B60" s="193" t="s">
        <v>309</v>
      </c>
      <c r="E60" s="106">
        <v>0</v>
      </c>
      <c r="F60" s="112"/>
      <c r="G60" s="106">
        <v>8609054</v>
      </c>
      <c r="I60" s="196"/>
      <c r="J60" s="197"/>
      <c r="K60" s="197"/>
      <c r="L60" s="197"/>
      <c r="M60" s="199"/>
    </row>
    <row r="61" spans="1:7" ht="11.25" customHeight="1">
      <c r="A61" s="120" t="s">
        <v>310</v>
      </c>
      <c r="B61" s="193" t="s">
        <v>311</v>
      </c>
      <c r="E61" s="106">
        <v>-968100245</v>
      </c>
      <c r="F61" s="112"/>
      <c r="G61" s="106">
        <v>-114339977</v>
      </c>
    </row>
    <row r="62" spans="2:7" ht="11.25" customHeight="1">
      <c r="B62" s="193"/>
      <c r="E62" s="123">
        <v>-968100245</v>
      </c>
      <c r="F62" s="112"/>
      <c r="G62" s="123">
        <v>-105730923</v>
      </c>
    </row>
    <row r="63" spans="2:6" ht="2.25" customHeight="1">
      <c r="B63" s="193"/>
      <c r="F63" s="112"/>
    </row>
    <row r="64" spans="2:7" ht="11.25" customHeight="1">
      <c r="B64" s="128" t="s">
        <v>346</v>
      </c>
      <c r="E64" s="126">
        <v>688468500134</v>
      </c>
      <c r="F64" s="112"/>
      <c r="G64" s="126">
        <v>507680733412.48</v>
      </c>
    </row>
    <row r="65" spans="2:6" ht="6" customHeight="1">
      <c r="B65" s="193"/>
      <c r="F65" s="112"/>
    </row>
    <row r="66" spans="1:7" ht="11.25" customHeight="1">
      <c r="A66" s="120" t="s">
        <v>313</v>
      </c>
      <c r="B66" s="193" t="s">
        <v>323</v>
      </c>
      <c r="C66" s="187" t="s">
        <v>347</v>
      </c>
      <c r="E66" s="106">
        <v>-48184870812</v>
      </c>
      <c r="F66" s="112"/>
      <c r="G66" s="106">
        <v>-42060353212</v>
      </c>
    </row>
    <row r="67" spans="2:6" ht="3" customHeight="1">
      <c r="B67" s="193"/>
      <c r="F67" s="112"/>
    </row>
    <row r="68" spans="2:10" ht="11.25" customHeight="1">
      <c r="B68" s="191" t="s">
        <v>348</v>
      </c>
      <c r="E68" s="200">
        <v>640283629322</v>
      </c>
      <c r="F68" s="112"/>
      <c r="G68" s="200">
        <v>465620380200.48</v>
      </c>
      <c r="I68" s="201">
        <f>'Balance Gral.-Pasivo'!F40+'Balance Gral.-Pasivo'!F41</f>
        <v>1400000000000</v>
      </c>
      <c r="J68" s="104">
        <f>'Balance Gral.-Pasivo'!H40+'Balance Gral.-Pasivo'!H41</f>
        <v>1100000000000</v>
      </c>
    </row>
    <row r="69" spans="2:6" ht="3.75" customHeight="1">
      <c r="B69" s="114"/>
      <c r="C69" s="202"/>
      <c r="D69" s="202"/>
      <c r="F69" s="112"/>
    </row>
    <row r="70" spans="2:10" ht="11.25" customHeight="1">
      <c r="B70" s="114" t="s">
        <v>349</v>
      </c>
      <c r="C70" s="187" t="s">
        <v>350</v>
      </c>
      <c r="D70" s="202"/>
      <c r="E70" s="203">
        <v>45734.54495157143</v>
      </c>
      <c r="F70" s="114"/>
      <c r="G70" s="203">
        <v>42329.12547277091</v>
      </c>
      <c r="I70" s="204">
        <f>I68/100000</f>
        <v>14000000</v>
      </c>
      <c r="J70" s="204">
        <f>J68/100000</f>
        <v>11000000</v>
      </c>
    </row>
    <row r="71" spans="2:6" ht="7.5" customHeight="1">
      <c r="B71" s="112"/>
      <c r="F71" s="112"/>
    </row>
    <row r="72" spans="2:6" ht="11.25" customHeight="1">
      <c r="B72" s="112" t="s">
        <v>198</v>
      </c>
      <c r="F72" s="112"/>
    </row>
    <row r="73" spans="2:6" ht="11.25" customHeight="1">
      <c r="B73" s="205"/>
      <c r="F73" s="206"/>
    </row>
    <row r="74" spans="2:7" ht="11.25" customHeight="1">
      <c r="B74" s="547"/>
      <c r="C74" s="547"/>
      <c r="D74" s="547"/>
      <c r="E74" s="547"/>
      <c r="F74" s="547"/>
      <c r="G74" s="547"/>
    </row>
    <row r="83" ht="11.25" customHeight="1">
      <c r="G83" s="106">
        <v>3</v>
      </c>
    </row>
  </sheetData>
  <sheetProtection selectLockedCells="1" selectUnlockedCells="1"/>
  <mergeCells count="6">
    <mergeCell ref="B1:G1"/>
    <mergeCell ref="B2:G2"/>
    <mergeCell ref="B3:G3"/>
    <mergeCell ref="B4:G4"/>
    <mergeCell ref="B5:G5"/>
    <mergeCell ref="B74:G74"/>
  </mergeCells>
  <printOptions/>
  <pageMargins left="0.7083333333333334" right="0.7083333333333334" top="0.7479166666666667" bottom="0.7479166666666667" header="0.5118055555555555" footer="0.5118055555555555"/>
  <pageSetup fitToHeight="1" fitToWidth="1" horizontalDpi="300" verticalDpi="300"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N45"/>
  <sheetViews>
    <sheetView zoomScaleSheetLayoutView="91" zoomScalePageLayoutView="0" workbookViewId="0" topLeftCell="A31">
      <selection activeCell="J25" sqref="J25"/>
    </sheetView>
  </sheetViews>
  <sheetFormatPr defaultColWidth="11.421875" defaultRowHeight="15" customHeight="1"/>
  <cols>
    <col min="1" max="1" width="41.421875" style="207" customWidth="1"/>
    <col min="2" max="2" width="17.8515625" style="208" customWidth="1"/>
    <col min="3" max="3" width="15.57421875" style="208" customWidth="1"/>
    <col min="4" max="4" width="15.00390625" style="208" customWidth="1"/>
    <col min="5" max="6" width="15.8515625" style="208" customWidth="1"/>
    <col min="7" max="7" width="0" style="208" hidden="1" customWidth="1"/>
    <col min="8" max="8" width="15.8515625" style="208" customWidth="1"/>
    <col min="9" max="9" width="17.140625" style="208" customWidth="1"/>
    <col min="10" max="10" width="16.421875" style="208" customWidth="1"/>
    <col min="11" max="11" width="9.421875" style="207" customWidth="1"/>
    <col min="12" max="12" width="0" style="207" hidden="1" customWidth="1"/>
    <col min="13" max="13" width="7.8515625" style="207" customWidth="1"/>
    <col min="14" max="14" width="3.140625" style="207" customWidth="1"/>
    <col min="15" max="16384" width="11.421875" style="207" customWidth="1"/>
  </cols>
  <sheetData>
    <row r="1" spans="1:10" ht="15" customHeight="1">
      <c r="A1" s="209" t="s">
        <v>23</v>
      </c>
      <c r="B1" s="210"/>
      <c r="C1" s="210"/>
      <c r="D1" s="210"/>
      <c r="E1" s="210"/>
      <c r="F1" s="210"/>
      <c r="G1" s="210"/>
      <c r="H1" s="210"/>
      <c r="I1" s="210"/>
      <c r="J1" s="210"/>
    </row>
    <row r="2" spans="1:10" ht="12.75" customHeight="1">
      <c r="A2" s="548" t="s">
        <v>351</v>
      </c>
      <c r="B2" s="548"/>
      <c r="C2" s="548"/>
      <c r="D2" s="548"/>
      <c r="E2" s="548"/>
      <c r="F2" s="548"/>
      <c r="G2" s="548"/>
      <c r="H2" s="548"/>
      <c r="I2" s="548"/>
      <c r="J2" s="548"/>
    </row>
    <row r="3" spans="1:10" ht="15" customHeight="1">
      <c r="A3" s="549" t="s">
        <v>163</v>
      </c>
      <c r="B3" s="549"/>
      <c r="C3" s="210"/>
      <c r="D3" s="210"/>
      <c r="E3" s="210"/>
      <c r="F3" s="210"/>
      <c r="G3" s="210"/>
      <c r="H3" s="210"/>
      <c r="I3" s="210"/>
      <c r="J3" s="210"/>
    </row>
    <row r="4" spans="1:10" ht="15" customHeight="1">
      <c r="A4" s="211" t="s">
        <v>164</v>
      </c>
      <c r="B4" s="210"/>
      <c r="C4" s="210"/>
      <c r="D4" s="210"/>
      <c r="E4" s="210"/>
      <c r="F4" s="210"/>
      <c r="G4" s="210"/>
      <c r="H4" s="210"/>
      <c r="I4" s="210"/>
      <c r="J4" s="210"/>
    </row>
    <row r="5" spans="1:10" ht="15" customHeight="1">
      <c r="A5" s="212"/>
      <c r="B5" s="210"/>
      <c r="C5" s="210"/>
      <c r="D5" s="210"/>
      <c r="E5" s="210"/>
      <c r="F5" s="210"/>
      <c r="G5" s="210"/>
      <c r="H5" s="210"/>
      <c r="I5" s="210"/>
      <c r="J5" s="210"/>
    </row>
    <row r="6" spans="1:10" s="217" customFormat="1" ht="31.5" customHeight="1">
      <c r="A6" s="213" t="s">
        <v>352</v>
      </c>
      <c r="B6" s="214" t="s">
        <v>353</v>
      </c>
      <c r="C6" s="214" t="s">
        <v>354</v>
      </c>
      <c r="D6" s="214" t="s">
        <v>215</v>
      </c>
      <c r="E6" s="214" t="s">
        <v>355</v>
      </c>
      <c r="F6" s="214" t="s">
        <v>356</v>
      </c>
      <c r="G6" s="214" t="s">
        <v>357</v>
      </c>
      <c r="H6" s="214" t="s">
        <v>358</v>
      </c>
      <c r="I6" s="215" t="s">
        <v>359</v>
      </c>
      <c r="J6" s="216" t="s">
        <v>360</v>
      </c>
    </row>
    <row r="7" spans="1:10" ht="15" customHeight="1">
      <c r="A7" s="218" t="s">
        <v>361</v>
      </c>
      <c r="B7" s="219">
        <v>1046950330000</v>
      </c>
      <c r="C7" s="219">
        <v>3053870000</v>
      </c>
      <c r="D7" s="219">
        <v>39142250845</v>
      </c>
      <c r="E7" s="219">
        <v>977503177765</v>
      </c>
      <c r="F7" s="219">
        <v>878305438750</v>
      </c>
      <c r="G7" s="219"/>
      <c r="H7" s="219">
        <v>26986909821</v>
      </c>
      <c r="I7" s="219">
        <v>388000200663</v>
      </c>
      <c r="J7" s="219">
        <v>3359942177844</v>
      </c>
    </row>
    <row r="8" spans="1:10" ht="15" customHeight="1">
      <c r="A8" s="220" t="s">
        <v>362</v>
      </c>
      <c r="B8" s="221">
        <v>0</v>
      </c>
      <c r="C8" s="221">
        <v>0</v>
      </c>
      <c r="D8" s="221">
        <v>0</v>
      </c>
      <c r="E8" s="221">
        <v>0</v>
      </c>
      <c r="F8" s="221">
        <v>0</v>
      </c>
      <c r="G8" s="221">
        <v>0</v>
      </c>
      <c r="H8" s="221">
        <v>388000200663</v>
      </c>
      <c r="I8" s="221">
        <v>-388000200663</v>
      </c>
      <c r="J8" s="222">
        <v>0</v>
      </c>
    </row>
    <row r="9" spans="1:10" ht="15" customHeight="1">
      <c r="A9" s="223" t="s">
        <v>363</v>
      </c>
      <c r="B9" s="221">
        <v>0</v>
      </c>
      <c r="C9" s="221">
        <v>0</v>
      </c>
      <c r="D9" s="221">
        <v>0</v>
      </c>
      <c r="E9" s="221">
        <v>0</v>
      </c>
      <c r="F9" s="221">
        <v>0</v>
      </c>
      <c r="G9" s="221">
        <v>0</v>
      </c>
      <c r="H9" s="221">
        <v>0</v>
      </c>
      <c r="I9" s="221">
        <v>0</v>
      </c>
      <c r="J9" s="222">
        <v>0</v>
      </c>
    </row>
    <row r="10" spans="1:10" ht="15" customHeight="1">
      <c r="A10" s="223" t="s">
        <v>364</v>
      </c>
      <c r="B10" s="224">
        <v>49995800000</v>
      </c>
      <c r="C10" s="221">
        <v>0</v>
      </c>
      <c r="D10" s="221">
        <v>0</v>
      </c>
      <c r="E10" s="224">
        <v>74993700000</v>
      </c>
      <c r="F10" s="221">
        <v>83275042514</v>
      </c>
      <c r="G10" s="221"/>
      <c r="H10" s="221">
        <v>-208264542514</v>
      </c>
      <c r="I10" s="221">
        <v>0</v>
      </c>
      <c r="J10" s="222">
        <v>0</v>
      </c>
    </row>
    <row r="11" spans="1:10" ht="15" customHeight="1">
      <c r="A11" s="223" t="s">
        <v>365</v>
      </c>
      <c r="B11" s="221">
        <v>0</v>
      </c>
      <c r="C11" s="221">
        <v>0</v>
      </c>
      <c r="D11" s="221">
        <v>0</v>
      </c>
      <c r="E11" s="221">
        <v>0</v>
      </c>
      <c r="F11" s="221">
        <v>39124052155</v>
      </c>
      <c r="G11" s="221">
        <v>0</v>
      </c>
      <c r="H11" s="221">
        <v>-39124052155</v>
      </c>
      <c r="I11" s="221">
        <v>0</v>
      </c>
      <c r="J11" s="222">
        <v>0</v>
      </c>
    </row>
    <row r="12" spans="1:10" ht="15" customHeight="1">
      <c r="A12" s="220" t="s">
        <v>366</v>
      </c>
      <c r="B12" s="221">
        <v>0</v>
      </c>
      <c r="C12" s="221">
        <v>0</v>
      </c>
      <c r="D12" s="221">
        <v>0</v>
      </c>
      <c r="E12" s="221">
        <v>0</v>
      </c>
      <c r="F12" s="221">
        <v>0</v>
      </c>
      <c r="G12" s="221">
        <v>0</v>
      </c>
      <c r="H12" s="221">
        <v>-167598515815</v>
      </c>
      <c r="I12" s="221">
        <v>0</v>
      </c>
      <c r="J12" s="221">
        <v>-167598515815</v>
      </c>
    </row>
    <row r="13" spans="1:10" ht="15" customHeight="1">
      <c r="A13" s="220" t="s">
        <v>367</v>
      </c>
      <c r="B13" s="221">
        <v>0</v>
      </c>
      <c r="C13" s="221">
        <v>0</v>
      </c>
      <c r="D13" s="221">
        <v>0</v>
      </c>
      <c r="E13" s="221">
        <v>0</v>
      </c>
      <c r="F13" s="221">
        <v>0</v>
      </c>
      <c r="G13" s="221">
        <v>0</v>
      </c>
      <c r="H13" s="221">
        <v>0</v>
      </c>
      <c r="I13" s="221">
        <v>0</v>
      </c>
      <c r="J13" s="225">
        <v>0</v>
      </c>
    </row>
    <row r="14" spans="1:10" ht="15" customHeight="1">
      <c r="A14" s="220" t="s">
        <v>359</v>
      </c>
      <c r="B14" s="221">
        <v>0</v>
      </c>
      <c r="C14" s="221">
        <v>0</v>
      </c>
      <c r="D14" s="221">
        <v>0</v>
      </c>
      <c r="E14" s="221">
        <v>0</v>
      </c>
      <c r="F14" s="221">
        <v>0</v>
      </c>
      <c r="G14" s="221"/>
      <c r="H14" s="221">
        <v>0</v>
      </c>
      <c r="I14" s="221">
        <v>465620380200</v>
      </c>
      <c r="J14" s="221">
        <v>465620380200</v>
      </c>
    </row>
    <row r="15" spans="1:10" ht="15" customHeight="1">
      <c r="A15" s="218" t="s">
        <v>368</v>
      </c>
      <c r="B15" s="226">
        <v>1096946130000</v>
      </c>
      <c r="C15" s="226">
        <v>3053870000</v>
      </c>
      <c r="D15" s="226">
        <v>39142250845</v>
      </c>
      <c r="E15" s="226">
        <v>1052496877765</v>
      </c>
      <c r="F15" s="226">
        <v>1000704533419</v>
      </c>
      <c r="G15" s="226">
        <v>0</v>
      </c>
      <c r="H15" s="226">
        <v>0</v>
      </c>
      <c r="I15" s="226">
        <v>465620380200</v>
      </c>
      <c r="J15" s="226">
        <v>3657964042229</v>
      </c>
    </row>
    <row r="16" spans="1:10" ht="15" customHeight="1">
      <c r="A16" s="220" t="s">
        <v>362</v>
      </c>
      <c r="B16" s="221">
        <v>0</v>
      </c>
      <c r="C16" s="221">
        <v>0</v>
      </c>
      <c r="D16" s="221">
        <v>0</v>
      </c>
      <c r="E16" s="221">
        <v>0</v>
      </c>
      <c r="F16" s="221">
        <v>0</v>
      </c>
      <c r="G16" s="221"/>
      <c r="H16" s="221">
        <v>465620380200</v>
      </c>
      <c r="I16" s="221">
        <v>-465620380200</v>
      </c>
      <c r="J16" s="222">
        <v>0</v>
      </c>
    </row>
    <row r="17" spans="1:10" ht="15" customHeight="1">
      <c r="A17" s="223" t="s">
        <v>369</v>
      </c>
      <c r="B17" s="221">
        <v>0</v>
      </c>
      <c r="C17" s="221">
        <v>0</v>
      </c>
      <c r="D17" s="221">
        <v>0</v>
      </c>
      <c r="E17" s="221">
        <v>0</v>
      </c>
      <c r="F17" s="224"/>
      <c r="G17" s="224"/>
      <c r="H17" s="221">
        <v>0</v>
      </c>
      <c r="I17" s="221">
        <v>0</v>
      </c>
      <c r="J17" s="225">
        <v>0</v>
      </c>
    </row>
    <row r="18" spans="1:10" ht="15" customHeight="1">
      <c r="A18" s="223" t="s">
        <v>370</v>
      </c>
      <c r="B18" s="224">
        <v>50000000000</v>
      </c>
      <c r="C18" s="221">
        <v>0</v>
      </c>
      <c r="D18" s="221">
        <v>0</v>
      </c>
      <c r="E18" s="224">
        <v>75000000000</v>
      </c>
      <c r="F18" s="221">
        <v>101536146682</v>
      </c>
      <c r="G18" s="221"/>
      <c r="H18" s="221">
        <v>226536146682</v>
      </c>
      <c r="I18" s="221">
        <v>0</v>
      </c>
      <c r="J18" s="225">
        <v>0</v>
      </c>
    </row>
    <row r="19" spans="1:10" ht="15" customHeight="1">
      <c r="A19" s="220" t="s">
        <v>366</v>
      </c>
      <c r="B19" s="224"/>
      <c r="C19" s="221"/>
      <c r="D19" s="221"/>
      <c r="E19" s="224"/>
      <c r="F19" s="221">
        <v>0</v>
      </c>
      <c r="G19" s="221"/>
      <c r="H19" s="221">
        <v>239084233518</v>
      </c>
      <c r="I19" s="221"/>
      <c r="J19" s="221">
        <v>-239084233518</v>
      </c>
    </row>
    <row r="20" spans="1:10" ht="15" customHeight="1">
      <c r="A20" s="227" t="s">
        <v>371</v>
      </c>
      <c r="B20" s="224">
        <v>250000000000</v>
      </c>
      <c r="C20" s="221"/>
      <c r="D20" s="221"/>
      <c r="E20" s="224">
        <v>-250000000000</v>
      </c>
      <c r="F20" s="221"/>
      <c r="G20" s="221"/>
      <c r="H20" s="221"/>
      <c r="I20" s="221"/>
      <c r="J20" s="225"/>
    </row>
    <row r="21" spans="1:10" ht="15" customHeight="1">
      <c r="A21" s="223" t="s">
        <v>372</v>
      </c>
      <c r="B21" s="221">
        <v>0</v>
      </c>
      <c r="C21" s="221">
        <v>0</v>
      </c>
      <c r="D21" s="221">
        <v>0</v>
      </c>
      <c r="E21" s="221">
        <v>0</v>
      </c>
      <c r="F21" s="221">
        <v>0</v>
      </c>
      <c r="G21" s="221"/>
      <c r="H21" s="221">
        <v>0</v>
      </c>
      <c r="I21" s="221">
        <v>0</v>
      </c>
      <c r="J21" s="225">
        <v>0</v>
      </c>
    </row>
    <row r="22" spans="1:10" ht="15" customHeight="1">
      <c r="A22" s="220" t="s">
        <v>373</v>
      </c>
      <c r="B22" s="221">
        <v>0</v>
      </c>
      <c r="C22" s="221">
        <v>0</v>
      </c>
      <c r="D22" s="221">
        <v>0</v>
      </c>
      <c r="E22" s="221">
        <v>0</v>
      </c>
      <c r="F22" s="221">
        <v>0</v>
      </c>
      <c r="G22" s="221"/>
      <c r="H22" s="221">
        <v>0</v>
      </c>
      <c r="I22" s="221">
        <v>0</v>
      </c>
      <c r="J22" s="225">
        <v>0</v>
      </c>
    </row>
    <row r="23" spans="1:10" ht="15" customHeight="1">
      <c r="A23" s="220" t="s">
        <v>367</v>
      </c>
      <c r="B23" s="221">
        <v>0</v>
      </c>
      <c r="C23" s="221">
        <v>0</v>
      </c>
      <c r="D23" s="221">
        <v>0</v>
      </c>
      <c r="E23" s="221">
        <v>0</v>
      </c>
      <c r="F23" s="221">
        <v>0</v>
      </c>
      <c r="G23" s="221"/>
      <c r="H23" s="221">
        <v>0</v>
      </c>
      <c r="I23" s="221">
        <v>0</v>
      </c>
      <c r="J23" s="225">
        <v>0</v>
      </c>
    </row>
    <row r="24" spans="1:10" ht="15" customHeight="1">
      <c r="A24" s="220" t="s">
        <v>359</v>
      </c>
      <c r="B24" s="221">
        <v>0</v>
      </c>
      <c r="C24" s="221">
        <v>0</v>
      </c>
      <c r="D24" s="221">
        <v>0</v>
      </c>
      <c r="E24" s="221">
        <v>0</v>
      </c>
      <c r="F24" s="221">
        <v>0</v>
      </c>
      <c r="G24" s="221"/>
      <c r="H24" s="221">
        <v>0</v>
      </c>
      <c r="I24" s="221">
        <v>640283629322</v>
      </c>
      <c r="J24" s="221">
        <v>640283629322</v>
      </c>
    </row>
    <row r="25" spans="1:10" ht="15" customHeight="1">
      <c r="A25" s="218" t="s">
        <v>374</v>
      </c>
      <c r="B25" s="226">
        <v>1396946130000</v>
      </c>
      <c r="C25" s="226">
        <v>3053870000</v>
      </c>
      <c r="D25" s="226">
        <v>39142250845</v>
      </c>
      <c r="E25" s="226">
        <v>877496877765</v>
      </c>
      <c r="F25" s="226">
        <v>1102240680101</v>
      </c>
      <c r="G25" s="226">
        <v>0</v>
      </c>
      <c r="H25" s="226">
        <v>931240760400</v>
      </c>
      <c r="I25" s="226">
        <v>640283629322</v>
      </c>
      <c r="J25" s="226">
        <v>4059163438033</v>
      </c>
    </row>
    <row r="26" spans="1:10" ht="15" customHeight="1">
      <c r="A26" s="228"/>
      <c r="D26" s="229"/>
      <c r="E26" s="229"/>
      <c r="F26" s="230"/>
      <c r="G26" s="230"/>
      <c r="J26" s="231"/>
    </row>
    <row r="27" spans="1:10" ht="15" customHeight="1">
      <c r="A27" s="228" t="s">
        <v>198</v>
      </c>
      <c r="D27" s="229"/>
      <c r="E27" s="229"/>
      <c r="H27" s="232"/>
      <c r="J27" s="229"/>
    </row>
    <row r="28" spans="1:10" ht="15" customHeight="1">
      <c r="A28" s="228"/>
      <c r="B28" s="232"/>
      <c r="D28" s="233"/>
      <c r="H28" s="234"/>
      <c r="J28" s="229"/>
    </row>
    <row r="29" spans="1:10" ht="15" customHeight="1">
      <c r="A29" s="228"/>
      <c r="D29" s="233"/>
      <c r="J29" s="229"/>
    </row>
    <row r="30" spans="1:10" ht="15" customHeight="1">
      <c r="A30" s="228"/>
      <c r="E30" s="232"/>
      <c r="J30" s="229"/>
    </row>
    <row r="31" spans="1:14" ht="15" customHeight="1">
      <c r="A31" s="550"/>
      <c r="B31" s="550"/>
      <c r="C31" s="550"/>
      <c r="D31" s="550"/>
      <c r="E31" s="550"/>
      <c r="F31" s="550"/>
      <c r="G31" s="550"/>
      <c r="H31" s="550"/>
      <c r="I31" s="550"/>
      <c r="J31" s="550"/>
      <c r="K31" s="235"/>
      <c r="L31" s="235"/>
      <c r="M31" s="235"/>
      <c r="N31" s="235"/>
    </row>
    <row r="32" spans="1:14" ht="15" customHeight="1">
      <c r="A32" s="551"/>
      <c r="B32" s="551"/>
      <c r="C32" s="551"/>
      <c r="D32" s="551"/>
      <c r="E32" s="551"/>
      <c r="F32" s="551"/>
      <c r="G32" s="551"/>
      <c r="H32" s="551"/>
      <c r="I32" s="551"/>
      <c r="J32" s="551"/>
      <c r="K32" s="237"/>
      <c r="L32" s="237"/>
      <c r="M32" s="237"/>
      <c r="N32" s="237"/>
    </row>
    <row r="33" spans="1:10" ht="15" customHeight="1">
      <c r="A33" s="552"/>
      <c r="B33" s="552"/>
      <c r="C33" s="552"/>
      <c r="D33" s="552"/>
      <c r="E33" s="552"/>
      <c r="F33" s="552"/>
      <c r="G33" s="552"/>
      <c r="H33" s="552"/>
      <c r="I33" s="552"/>
      <c r="J33" s="552"/>
    </row>
    <row r="34" spans="1:10" ht="15" customHeight="1">
      <c r="A34" s="238"/>
      <c r="B34" s="239"/>
      <c r="C34" s="239"/>
      <c r="D34" s="239"/>
      <c r="E34" s="239"/>
      <c r="F34" s="239"/>
      <c r="G34" s="239"/>
      <c r="H34" s="239"/>
      <c r="I34" s="239"/>
      <c r="J34" s="239"/>
    </row>
    <row r="35" spans="1:10" ht="15" customHeight="1">
      <c r="A35" s="238"/>
      <c r="B35" s="239"/>
      <c r="C35" s="239"/>
      <c r="D35" s="239"/>
      <c r="E35" s="239"/>
      <c r="F35" s="239"/>
      <c r="G35" s="239"/>
      <c r="H35" s="239"/>
      <c r="I35" s="239"/>
      <c r="J35" s="239"/>
    </row>
    <row r="36" spans="1:10" ht="15" customHeight="1">
      <c r="A36" s="551"/>
      <c r="B36" s="551"/>
      <c r="C36" s="551"/>
      <c r="D36" s="551"/>
      <c r="E36" s="551"/>
      <c r="F36" s="551"/>
      <c r="G36" s="551"/>
      <c r="H36" s="551"/>
      <c r="I36" s="551"/>
      <c r="J36" s="551"/>
    </row>
    <row r="37" spans="1:10" ht="15" customHeight="1">
      <c r="A37" s="552"/>
      <c r="B37" s="552"/>
      <c r="C37" s="552"/>
      <c r="D37" s="552"/>
      <c r="E37" s="552"/>
      <c r="F37" s="552"/>
      <c r="G37" s="552"/>
      <c r="H37" s="552"/>
      <c r="I37" s="552"/>
      <c r="J37" s="552"/>
    </row>
    <row r="38" spans="1:9" ht="15" customHeight="1">
      <c r="A38" s="212"/>
      <c r="B38" s="240"/>
      <c r="C38" s="241"/>
      <c r="D38" s="242"/>
      <c r="E38" s="241"/>
      <c r="F38" s="210"/>
      <c r="G38" s="210"/>
      <c r="H38" s="210"/>
      <c r="I38" s="210"/>
    </row>
    <row r="39" spans="1:10" ht="15" customHeight="1">
      <c r="A39" s="212"/>
      <c r="B39" s="240"/>
      <c r="C39" s="241"/>
      <c r="D39" s="242"/>
      <c r="E39" s="241"/>
      <c r="F39" s="210"/>
      <c r="G39" s="210"/>
      <c r="H39" s="210"/>
      <c r="I39" s="210"/>
      <c r="J39" s="210"/>
    </row>
    <row r="40" spans="1:10" ht="15" customHeight="1">
      <c r="A40" s="552"/>
      <c r="B40" s="552"/>
      <c r="C40" s="552"/>
      <c r="D40" s="552"/>
      <c r="E40" s="552"/>
      <c r="F40" s="552"/>
      <c r="G40" s="552"/>
      <c r="H40" s="552"/>
      <c r="I40" s="552"/>
      <c r="J40" s="552"/>
    </row>
    <row r="41" spans="1:10" ht="15" customHeight="1">
      <c r="A41" s="551"/>
      <c r="B41" s="551"/>
      <c r="C41" s="551"/>
      <c r="D41" s="551"/>
      <c r="E41" s="551"/>
      <c r="F41" s="551"/>
      <c r="G41" s="551"/>
      <c r="H41" s="551"/>
      <c r="I41" s="551"/>
      <c r="J41" s="551"/>
    </row>
    <row r="44" ht="15" customHeight="1">
      <c r="J44" s="243">
        <v>4</v>
      </c>
    </row>
    <row r="45" ht="15" customHeight="1">
      <c r="J45" s="243"/>
    </row>
  </sheetData>
  <sheetProtection selectLockedCells="1" selectUnlockedCells="1"/>
  <mergeCells count="9">
    <mergeCell ref="A37:J37"/>
    <mergeCell ref="A40:J40"/>
    <mergeCell ref="A41:J41"/>
    <mergeCell ref="A2:J2"/>
    <mergeCell ref="A3:B3"/>
    <mergeCell ref="A31:J31"/>
    <mergeCell ref="A32:J32"/>
    <mergeCell ref="A33:J33"/>
    <mergeCell ref="A36:J36"/>
  </mergeCells>
  <printOptions/>
  <pageMargins left="0.7875" right="0.39375" top="0.4722222222222222" bottom="0.9840277777777777" header="0.5118055555555555" footer="0.5118055555555555"/>
  <pageSetup fitToHeight="1" fitToWidth="1" horizontalDpi="300" verticalDpi="300" orientation="landscape"/>
</worksheet>
</file>

<file path=xl/worksheets/sheet8.xml><?xml version="1.0" encoding="utf-8"?>
<worksheet xmlns="http://schemas.openxmlformats.org/spreadsheetml/2006/main" xmlns:r="http://schemas.openxmlformats.org/officeDocument/2006/relationships">
  <sheetPr>
    <pageSetUpPr fitToPage="1"/>
  </sheetPr>
  <dimension ref="A1:L69"/>
  <sheetViews>
    <sheetView zoomScaleSheetLayoutView="100" zoomScalePageLayoutView="0" workbookViewId="0" topLeftCell="A43">
      <selection activeCell="F49" sqref="F49"/>
    </sheetView>
  </sheetViews>
  <sheetFormatPr defaultColWidth="11.7109375" defaultRowHeight="12.75"/>
  <cols>
    <col min="1" max="1" width="56.140625" style="244" customWidth="1"/>
    <col min="2" max="2" width="6.421875" style="244" customWidth="1"/>
    <col min="3" max="3" width="1.7109375" style="244" customWidth="1"/>
    <col min="4" max="4" width="18.28125" style="245" customWidth="1"/>
    <col min="5" max="5" width="1.57421875" style="246" customWidth="1"/>
    <col min="6" max="6" width="18.28125" style="245" customWidth="1"/>
    <col min="7" max="8" width="2.57421875" style="247" customWidth="1"/>
    <col min="9" max="9" width="12.00390625" style="244" customWidth="1"/>
    <col min="10" max="16384" width="11.7109375" style="244" customWidth="1"/>
  </cols>
  <sheetData>
    <row r="1" spans="1:6" ht="12.75">
      <c r="A1" s="248" t="s">
        <v>23</v>
      </c>
      <c r="B1" s="249"/>
      <c r="C1" s="249"/>
      <c r="D1" s="249"/>
      <c r="E1" s="249"/>
      <c r="F1" s="249"/>
    </row>
    <row r="2" spans="1:6" ht="12.75">
      <c r="A2" s="553" t="s">
        <v>375</v>
      </c>
      <c r="B2" s="553"/>
      <c r="C2" s="553"/>
      <c r="D2" s="553"/>
      <c r="E2" s="553"/>
      <c r="F2" s="553"/>
    </row>
    <row r="3" spans="1:6" ht="12.75">
      <c r="A3" s="553" t="s">
        <v>325</v>
      </c>
      <c r="B3" s="553"/>
      <c r="C3" s="553"/>
      <c r="D3" s="553"/>
      <c r="E3" s="553"/>
      <c r="F3" s="553"/>
    </row>
    <row r="4" spans="1:8" s="251" customFormat="1" ht="12.75">
      <c r="A4" s="554" t="s">
        <v>163</v>
      </c>
      <c r="B4" s="554"/>
      <c r="C4" s="250"/>
      <c r="D4" s="250"/>
      <c r="E4" s="250"/>
      <c r="F4" s="250"/>
      <c r="G4" s="247"/>
      <c r="H4" s="247"/>
    </row>
    <row r="5" spans="1:8" s="251" customFormat="1" ht="12.75">
      <c r="A5" s="252" t="s">
        <v>164</v>
      </c>
      <c r="B5" s="250"/>
      <c r="C5" s="250"/>
      <c r="D5" s="250"/>
      <c r="E5" s="250"/>
      <c r="F5" s="250"/>
      <c r="G5" s="247"/>
      <c r="H5" s="247"/>
    </row>
    <row r="6" spans="1:12" s="251" customFormat="1" ht="12.75">
      <c r="A6" s="250"/>
      <c r="B6" s="250"/>
      <c r="C6" s="250"/>
      <c r="D6" s="250"/>
      <c r="E6" s="250"/>
      <c r="F6" s="250"/>
      <c r="G6" s="247"/>
      <c r="H6" s="247"/>
      <c r="L6" s="253"/>
    </row>
    <row r="7" spans="1:12" s="251" customFormat="1" ht="12.75">
      <c r="A7" s="254"/>
      <c r="B7" s="255" t="s">
        <v>165</v>
      </c>
      <c r="C7" s="256"/>
      <c r="D7" s="257">
        <v>44926</v>
      </c>
      <c r="E7" s="258"/>
      <c r="F7" s="257">
        <v>44561</v>
      </c>
      <c r="L7" s="253"/>
    </row>
    <row r="8" spans="1:12" s="251" customFormat="1" ht="12.75">
      <c r="A8" s="259" t="s">
        <v>376</v>
      </c>
      <c r="B8" s="254"/>
      <c r="C8" s="254"/>
      <c r="D8" s="260"/>
      <c r="E8" s="261"/>
      <c r="F8" s="260"/>
      <c r="G8" s="261"/>
      <c r="H8" s="261"/>
      <c r="L8" s="253"/>
    </row>
    <row r="9" spans="1:12" s="265" customFormat="1" ht="12.75">
      <c r="A9" s="262" t="s">
        <v>377</v>
      </c>
      <c r="B9" s="259"/>
      <c r="C9" s="259"/>
      <c r="D9" s="263">
        <v>640283629322</v>
      </c>
      <c r="E9" s="264"/>
      <c r="F9" s="263">
        <v>465620380200</v>
      </c>
      <c r="G9" s="264"/>
      <c r="H9" s="264"/>
      <c r="L9" s="266"/>
    </row>
    <row r="10" spans="1:12" s="251" customFormat="1" ht="12.75">
      <c r="A10" s="262"/>
      <c r="B10" s="262"/>
      <c r="C10" s="262"/>
      <c r="D10" s="267"/>
      <c r="E10" s="268"/>
      <c r="F10" s="267"/>
      <c r="G10" s="268"/>
      <c r="H10" s="268"/>
      <c r="L10" s="253"/>
    </row>
    <row r="11" spans="1:8" s="265" customFormat="1" ht="12.75">
      <c r="A11" s="259" t="s">
        <v>378</v>
      </c>
      <c r="B11" s="259"/>
      <c r="C11" s="259"/>
      <c r="D11" s="267"/>
      <c r="E11" s="264"/>
      <c r="F11" s="267"/>
      <c r="G11" s="264"/>
      <c r="H11" s="264"/>
    </row>
    <row r="12" spans="1:8" s="251" customFormat="1" ht="12.75">
      <c r="A12" s="262" t="s">
        <v>379</v>
      </c>
      <c r="B12" s="262"/>
      <c r="C12" s="262"/>
      <c r="D12" s="269">
        <v>15166153115</v>
      </c>
      <c r="E12" s="268"/>
      <c r="F12" s="269">
        <v>13299006606</v>
      </c>
      <c r="G12" s="268"/>
      <c r="H12" s="268"/>
    </row>
    <row r="13" spans="1:8" s="251" customFormat="1" ht="12.75">
      <c r="A13" s="262" t="s">
        <v>380</v>
      </c>
      <c r="B13" s="262"/>
      <c r="C13" s="262"/>
      <c r="D13" s="269">
        <v>3623558755</v>
      </c>
      <c r="E13" s="268"/>
      <c r="F13" s="269">
        <v>2786047948</v>
      </c>
      <c r="G13" s="268"/>
      <c r="H13" s="268"/>
    </row>
    <row r="14" spans="1:8" s="251" customFormat="1" ht="12.75">
      <c r="A14" s="262" t="s">
        <v>381</v>
      </c>
      <c r="B14" s="262" t="s">
        <v>167</v>
      </c>
      <c r="C14" s="262"/>
      <c r="D14" s="269">
        <v>590531712518</v>
      </c>
      <c r="E14" s="268"/>
      <c r="F14" s="269">
        <v>480419995208</v>
      </c>
      <c r="G14" s="268"/>
      <c r="H14" s="268"/>
    </row>
    <row r="15" spans="1:8" s="251" customFormat="1" ht="12.75">
      <c r="A15" s="262" t="s">
        <v>382</v>
      </c>
      <c r="B15" s="262" t="s">
        <v>347</v>
      </c>
      <c r="C15" s="262"/>
      <c r="D15" s="269">
        <v>48184870812</v>
      </c>
      <c r="E15" s="268"/>
      <c r="F15" s="269">
        <v>42060353212</v>
      </c>
      <c r="G15" s="268"/>
      <c r="H15" s="268"/>
    </row>
    <row r="16" spans="1:8" s="251" customFormat="1" ht="12.75">
      <c r="A16" s="262" t="s">
        <v>383</v>
      </c>
      <c r="B16" s="262"/>
      <c r="C16" s="262"/>
      <c r="D16" s="269">
        <v>105276458416</v>
      </c>
      <c r="E16" s="268"/>
      <c r="F16" s="269">
        <v>7016737387</v>
      </c>
      <c r="G16" s="268"/>
      <c r="H16" s="268"/>
    </row>
    <row r="17" spans="1:9" s="251" customFormat="1" ht="12.75">
      <c r="A17" s="262"/>
      <c r="B17" s="262"/>
      <c r="C17" s="262"/>
      <c r="D17" s="270">
        <v>762782753616</v>
      </c>
      <c r="E17" s="264"/>
      <c r="F17" s="270">
        <v>545582140361</v>
      </c>
      <c r="G17" s="264"/>
      <c r="H17" s="268"/>
      <c r="I17" s="271"/>
    </row>
    <row r="18" spans="1:8" s="265" customFormat="1" ht="12.75">
      <c r="A18" s="259" t="s">
        <v>384</v>
      </c>
      <c r="B18" s="259"/>
      <c r="C18" s="259"/>
      <c r="D18" s="267"/>
      <c r="E18" s="264"/>
      <c r="F18" s="267"/>
      <c r="G18" s="264"/>
      <c r="H18" s="264"/>
    </row>
    <row r="19" spans="1:8" s="265" customFormat="1" ht="12.75">
      <c r="A19" s="262" t="s">
        <v>385</v>
      </c>
      <c r="B19" s="262"/>
      <c r="C19" s="262"/>
      <c r="D19" s="267">
        <v>-136836935446</v>
      </c>
      <c r="E19" s="264"/>
      <c r="F19" s="267">
        <v>-12650268158</v>
      </c>
      <c r="G19" s="264"/>
      <c r="H19" s="264"/>
    </row>
    <row r="20" spans="1:8" s="251" customFormat="1" ht="12.75">
      <c r="A20" s="262" t="s">
        <v>386</v>
      </c>
      <c r="B20" s="262" t="s">
        <v>167</v>
      </c>
      <c r="C20" s="262"/>
      <c r="D20" s="272">
        <v>-391134492266</v>
      </c>
      <c r="E20" s="273"/>
      <c r="F20" s="272">
        <v>-427581609560</v>
      </c>
      <c r="G20" s="268"/>
      <c r="H20" s="268"/>
    </row>
    <row r="21" spans="1:8" s="251" customFormat="1" ht="12.75">
      <c r="A21" s="262"/>
      <c r="B21" s="262"/>
      <c r="C21" s="262"/>
      <c r="D21" s="270">
        <v>-527971427712</v>
      </c>
      <c r="E21" s="268"/>
      <c r="F21" s="270">
        <v>-440231877718</v>
      </c>
      <c r="G21" s="268"/>
      <c r="H21" s="268"/>
    </row>
    <row r="22" spans="1:8" s="265" customFormat="1" ht="12.75">
      <c r="A22" s="265" t="s">
        <v>387</v>
      </c>
      <c r="B22" s="259"/>
      <c r="C22" s="259"/>
      <c r="D22" s="267"/>
      <c r="E22" s="264"/>
      <c r="F22" s="267"/>
      <c r="G22" s="264"/>
      <c r="H22" s="264"/>
    </row>
    <row r="23" spans="1:8" s="251" customFormat="1" ht="12.75">
      <c r="A23" s="262" t="s">
        <v>388</v>
      </c>
      <c r="B23" s="262"/>
      <c r="C23" s="262"/>
      <c r="D23" s="267">
        <v>-1092008635642</v>
      </c>
      <c r="E23" s="273"/>
      <c r="F23" s="267">
        <v>-2169664824813</v>
      </c>
      <c r="G23" s="268"/>
      <c r="H23" s="268"/>
    </row>
    <row r="24" spans="1:8" s="251" customFormat="1" ht="12.75">
      <c r="A24" s="262" t="s">
        <v>389</v>
      </c>
      <c r="B24" s="262"/>
      <c r="C24" s="262"/>
      <c r="D24" s="267">
        <v>-54143569478</v>
      </c>
      <c r="E24" s="273"/>
      <c r="F24" s="267">
        <v>-112919951815</v>
      </c>
      <c r="G24" s="268"/>
      <c r="H24" s="268"/>
    </row>
    <row r="25" spans="1:8" s="251" customFormat="1" ht="12.75">
      <c r="A25" s="262" t="s">
        <v>390</v>
      </c>
      <c r="B25" s="262"/>
      <c r="C25" s="262"/>
      <c r="D25" s="267">
        <v>155039206</v>
      </c>
      <c r="E25" s="273"/>
      <c r="F25" s="267">
        <v>-1726750387</v>
      </c>
      <c r="G25" s="268"/>
      <c r="H25" s="268"/>
    </row>
    <row r="26" spans="1:8" s="251" customFormat="1" ht="12.75">
      <c r="A26" s="262" t="s">
        <v>391</v>
      </c>
      <c r="B26" s="262"/>
      <c r="C26" s="262"/>
      <c r="D26" s="267">
        <v>1348499090013</v>
      </c>
      <c r="E26" s="273"/>
      <c r="F26" s="267">
        <v>222791341448</v>
      </c>
      <c r="G26" s="268"/>
      <c r="H26" s="268"/>
    </row>
    <row r="27" spans="1:8" s="251" customFormat="1" ht="12.75">
      <c r="A27" s="262" t="s">
        <v>392</v>
      </c>
      <c r="B27" s="262"/>
      <c r="C27" s="262"/>
      <c r="D27" s="267">
        <v>-7005901358</v>
      </c>
      <c r="E27" s="273"/>
      <c r="F27" s="267">
        <v>67045775058</v>
      </c>
      <c r="G27" s="268"/>
      <c r="H27" s="268"/>
    </row>
    <row r="28" spans="1:8" s="251" customFormat="1" ht="12.75">
      <c r="A28" s="262" t="s">
        <v>393</v>
      </c>
      <c r="B28" s="262"/>
      <c r="C28" s="262"/>
      <c r="D28" s="267">
        <v>-33431862715</v>
      </c>
      <c r="E28" s="273"/>
      <c r="F28" s="267">
        <v>-35130622931</v>
      </c>
      <c r="G28" s="268"/>
      <c r="H28" s="268"/>
    </row>
    <row r="29" spans="1:8" s="251" customFormat="1" ht="12.75">
      <c r="A29" s="262"/>
      <c r="B29" s="262"/>
      <c r="C29" s="262"/>
      <c r="D29" s="270">
        <v>162064160026</v>
      </c>
      <c r="E29" s="273"/>
      <c r="F29" s="270">
        <v>-2029605033440</v>
      </c>
      <c r="G29" s="268"/>
      <c r="H29" s="268"/>
    </row>
    <row r="30" spans="1:8" s="251" customFormat="1" ht="12.75">
      <c r="A30" s="262"/>
      <c r="B30" s="262"/>
      <c r="C30" s="262"/>
      <c r="D30" s="267"/>
      <c r="E30" s="273"/>
      <c r="F30" s="267"/>
      <c r="G30" s="268"/>
      <c r="H30" s="268"/>
    </row>
    <row r="31" spans="1:8" s="265" customFormat="1" ht="12.75">
      <c r="A31" s="259" t="s">
        <v>394</v>
      </c>
      <c r="B31" s="259"/>
      <c r="C31" s="259"/>
      <c r="D31" s="263">
        <v>1037159115252</v>
      </c>
      <c r="E31" s="264"/>
      <c r="F31" s="263">
        <v>-1458634390597</v>
      </c>
      <c r="G31" s="264"/>
      <c r="H31" s="264"/>
    </row>
    <row r="32" spans="1:8" s="265" customFormat="1" ht="12.75">
      <c r="A32" s="259"/>
      <c r="B32" s="259"/>
      <c r="C32" s="259"/>
      <c r="D32" s="267"/>
      <c r="E32" s="264"/>
      <c r="F32" s="267"/>
      <c r="G32" s="264"/>
      <c r="H32" s="264"/>
    </row>
    <row r="33" spans="1:8" s="265" customFormat="1" ht="12.75">
      <c r="A33" s="259" t="s">
        <v>395</v>
      </c>
      <c r="B33" s="259"/>
      <c r="C33" s="259"/>
      <c r="D33" s="267"/>
      <c r="E33" s="264"/>
      <c r="F33" s="267"/>
      <c r="G33" s="264"/>
      <c r="H33" s="264"/>
    </row>
    <row r="34" spans="1:8" s="251" customFormat="1" ht="12.75">
      <c r="A34" s="262" t="s">
        <v>396</v>
      </c>
      <c r="B34" s="262"/>
      <c r="C34" s="262"/>
      <c r="D34" s="267">
        <v>-324379095494</v>
      </c>
      <c r="E34" s="273"/>
      <c r="F34" s="267">
        <v>518830022791</v>
      </c>
      <c r="G34" s="268"/>
      <c r="H34" s="268"/>
    </row>
    <row r="35" spans="1:8" s="251" customFormat="1" ht="12.75">
      <c r="A35" s="262" t="s">
        <v>397</v>
      </c>
      <c r="B35" s="262"/>
      <c r="C35" s="262"/>
      <c r="D35" s="267">
        <v>-203506014708</v>
      </c>
      <c r="E35" s="273"/>
      <c r="F35" s="267">
        <v>-326429160792</v>
      </c>
      <c r="G35" s="268"/>
      <c r="H35" s="268"/>
    </row>
    <row r="36" spans="1:8" s="251" customFormat="1" ht="12.75">
      <c r="A36" s="262" t="s">
        <v>398</v>
      </c>
      <c r="B36" s="262"/>
      <c r="C36" s="262"/>
      <c r="D36" s="267">
        <v>-14350598291</v>
      </c>
      <c r="E36" s="273"/>
      <c r="F36" s="267">
        <v>-22724200485</v>
      </c>
      <c r="G36" s="268"/>
      <c r="H36" s="268"/>
    </row>
    <row r="37" spans="1:8" s="251" customFormat="1" ht="12.75">
      <c r="A37" s="262" t="s">
        <v>399</v>
      </c>
      <c r="B37" s="262"/>
      <c r="C37" s="262"/>
      <c r="D37" s="267">
        <v>-1003377022</v>
      </c>
      <c r="E37" s="273"/>
      <c r="F37" s="267">
        <v>-4738220113</v>
      </c>
      <c r="G37" s="268"/>
      <c r="H37" s="268"/>
    </row>
    <row r="38" spans="1:8" s="265" customFormat="1" ht="12.75">
      <c r="A38" s="259" t="s">
        <v>400</v>
      </c>
      <c r="B38" s="259"/>
      <c r="C38" s="259"/>
      <c r="D38" s="270">
        <v>-543239085515</v>
      </c>
      <c r="E38" s="274"/>
      <c r="F38" s="270">
        <v>164938441401</v>
      </c>
      <c r="G38" s="264"/>
      <c r="H38" s="264"/>
    </row>
    <row r="39" spans="1:8" s="265" customFormat="1" ht="12.75">
      <c r="A39" s="259"/>
      <c r="B39" s="259"/>
      <c r="C39" s="259"/>
      <c r="D39" s="267"/>
      <c r="E39" s="264"/>
      <c r="F39" s="267"/>
      <c r="G39" s="264"/>
      <c r="H39" s="264"/>
    </row>
    <row r="40" spans="1:8" s="265" customFormat="1" ht="12.75">
      <c r="A40" s="259" t="s">
        <v>401</v>
      </c>
      <c r="B40" s="259"/>
      <c r="C40" s="259"/>
      <c r="D40" s="267"/>
      <c r="E40" s="264"/>
      <c r="F40" s="267"/>
      <c r="G40" s="264"/>
      <c r="H40" s="264"/>
    </row>
    <row r="41" spans="1:8" s="251" customFormat="1" ht="12.75">
      <c r="A41" s="262" t="s">
        <v>402</v>
      </c>
      <c r="B41" s="262"/>
      <c r="C41" s="262"/>
      <c r="D41" s="267">
        <v>-234590038261</v>
      </c>
      <c r="E41" s="273"/>
      <c r="F41" s="267">
        <v>-164997017430</v>
      </c>
      <c r="G41" s="268"/>
      <c r="H41" s="268"/>
    </row>
    <row r="42" spans="1:8" s="251" customFormat="1" ht="12.75">
      <c r="A42" s="262" t="s">
        <v>403</v>
      </c>
      <c r="B42" s="262"/>
      <c r="C42" s="262"/>
      <c r="D42" s="267">
        <v>0</v>
      </c>
      <c r="E42" s="268"/>
      <c r="F42" s="267">
        <v>0</v>
      </c>
      <c r="G42" s="268"/>
      <c r="H42" s="268"/>
    </row>
    <row r="43" spans="1:8" s="251" customFormat="1" ht="12.75">
      <c r="A43" s="262" t="s">
        <v>404</v>
      </c>
      <c r="B43" s="262"/>
      <c r="C43" s="262"/>
      <c r="D43" s="267">
        <v>269055522200</v>
      </c>
      <c r="E43" s="268"/>
      <c r="F43" s="267">
        <v>-111744219935</v>
      </c>
      <c r="G43" s="268"/>
      <c r="H43" s="268"/>
    </row>
    <row r="44" spans="1:8" s="265" customFormat="1" ht="12.75">
      <c r="A44" s="259" t="s">
        <v>405</v>
      </c>
      <c r="B44" s="259"/>
      <c r="C44" s="259"/>
      <c r="D44" s="270">
        <v>34465483939</v>
      </c>
      <c r="E44" s="264"/>
      <c r="F44" s="270">
        <v>-276741237365</v>
      </c>
      <c r="G44" s="264"/>
      <c r="H44" s="264"/>
    </row>
    <row r="45" spans="1:8" s="251" customFormat="1" ht="12.75">
      <c r="A45" s="262"/>
      <c r="B45" s="262"/>
      <c r="C45" s="262"/>
      <c r="D45" s="267"/>
      <c r="E45" s="268"/>
      <c r="F45" s="267"/>
      <c r="G45" s="268"/>
      <c r="H45" s="268"/>
    </row>
    <row r="46" spans="1:8" s="265" customFormat="1" ht="12.75">
      <c r="A46" s="262" t="s">
        <v>406</v>
      </c>
      <c r="B46" s="262"/>
      <c r="C46" s="262"/>
      <c r="D46" s="267">
        <v>528385513676</v>
      </c>
      <c r="E46" s="268"/>
      <c r="F46" s="267">
        <v>-1570437186561</v>
      </c>
      <c r="G46" s="264"/>
      <c r="H46" s="264"/>
    </row>
    <row r="47" spans="1:8" s="251" customFormat="1" ht="12.75">
      <c r="A47" s="262"/>
      <c r="B47" s="262"/>
      <c r="C47" s="262"/>
      <c r="D47" s="267"/>
      <c r="E47" s="268"/>
      <c r="F47" s="267"/>
      <c r="G47" s="268"/>
      <c r="H47" s="268"/>
    </row>
    <row r="48" spans="1:8" s="251" customFormat="1" ht="12.75">
      <c r="A48" s="262" t="s">
        <v>407</v>
      </c>
      <c r="B48" s="262"/>
      <c r="C48" s="262"/>
      <c r="D48" s="267">
        <v>3101177725064.72</v>
      </c>
      <c r="E48" s="268"/>
      <c r="F48" s="267">
        <v>4671614911626</v>
      </c>
      <c r="G48" s="268"/>
      <c r="H48" s="268"/>
    </row>
    <row r="49" spans="1:8" s="251" customFormat="1" ht="12.75">
      <c r="A49" s="262" t="s">
        <v>408</v>
      </c>
      <c r="B49" s="262" t="s">
        <v>409</v>
      </c>
      <c r="C49" s="262"/>
      <c r="D49" s="275">
        <v>3629563238740.72</v>
      </c>
      <c r="E49" s="268"/>
      <c r="F49" s="275">
        <v>3101177725065</v>
      </c>
      <c r="G49" s="268"/>
      <c r="H49" s="268"/>
    </row>
    <row r="50" spans="1:8" s="251" customFormat="1" ht="12.75">
      <c r="A50" s="262"/>
      <c r="B50" s="262"/>
      <c r="C50" s="262"/>
      <c r="D50" s="267"/>
      <c r="E50" s="267"/>
      <c r="F50" s="267"/>
      <c r="G50" s="268"/>
      <c r="H50" s="268"/>
    </row>
    <row r="51" spans="4:8" s="251" customFormat="1" ht="12.75">
      <c r="D51" s="276"/>
      <c r="E51" s="262"/>
      <c r="F51" s="276"/>
      <c r="G51" s="277"/>
      <c r="H51" s="277"/>
    </row>
    <row r="52" spans="1:8" s="251" customFormat="1" ht="12.75">
      <c r="A52" s="251" t="s">
        <v>198</v>
      </c>
      <c r="D52" s="276"/>
      <c r="E52" s="262"/>
      <c r="F52" s="276"/>
      <c r="G52" s="277"/>
      <c r="H52" s="277"/>
    </row>
    <row r="53" spans="4:8" s="251" customFormat="1" ht="12.75">
      <c r="D53" s="276"/>
      <c r="E53" s="262"/>
      <c r="F53" s="276"/>
      <c r="G53" s="277"/>
      <c r="H53" s="277"/>
    </row>
    <row r="54" spans="4:8" s="251" customFormat="1" ht="12.75">
      <c r="D54" s="276"/>
      <c r="E54" s="262"/>
      <c r="F54" s="276"/>
      <c r="G54" s="277"/>
      <c r="H54" s="277"/>
    </row>
    <row r="55" spans="1:8" s="251" customFormat="1" ht="12.75">
      <c r="A55" s="236"/>
      <c r="B55" s="236"/>
      <c r="C55" s="236"/>
      <c r="D55" s="236"/>
      <c r="E55" s="236"/>
      <c r="F55" s="236"/>
      <c r="G55" s="236"/>
      <c r="H55" s="278"/>
    </row>
    <row r="56" spans="1:8" s="251" customFormat="1" ht="12.75">
      <c r="A56" s="238"/>
      <c r="B56" s="238"/>
      <c r="C56" s="238"/>
      <c r="D56" s="238"/>
      <c r="E56" s="238"/>
      <c r="F56" s="238"/>
      <c r="G56" s="238"/>
      <c r="H56" s="279"/>
    </row>
    <row r="57" spans="1:8" s="251" customFormat="1" ht="12.75">
      <c r="A57" s="280"/>
      <c r="B57" s="280"/>
      <c r="C57" s="280"/>
      <c r="D57" s="281"/>
      <c r="E57" s="282"/>
      <c r="F57" s="281"/>
      <c r="G57" s="283"/>
      <c r="H57" s="277"/>
    </row>
    <row r="58" spans="1:8" s="251" customFormat="1" ht="12.75">
      <c r="A58" s="280"/>
      <c r="B58" s="280"/>
      <c r="C58" s="280"/>
      <c r="D58" s="281"/>
      <c r="E58" s="282"/>
      <c r="F58" s="281"/>
      <c r="G58" s="283"/>
      <c r="H58" s="277"/>
    </row>
    <row r="59" spans="1:7" ht="12.75">
      <c r="A59" s="236"/>
      <c r="B59" s="236"/>
      <c r="C59" s="236"/>
      <c r="D59" s="236"/>
      <c r="E59" s="236"/>
      <c r="F59" s="236"/>
      <c r="G59" s="284"/>
    </row>
    <row r="60" spans="1:7" ht="12.75">
      <c r="A60" s="285"/>
      <c r="B60" s="285"/>
      <c r="C60" s="285"/>
      <c r="D60" s="285"/>
      <c r="E60" s="285"/>
      <c r="F60" s="285"/>
      <c r="G60" s="284"/>
    </row>
    <row r="61" spans="1:7" ht="12.75">
      <c r="A61" s="212"/>
      <c r="B61" s="187"/>
      <c r="C61" s="187"/>
      <c r="D61" s="106"/>
      <c r="E61" s="284"/>
      <c r="F61" s="106"/>
      <c r="G61" s="284"/>
    </row>
    <row r="62" spans="1:7" ht="12.75">
      <c r="A62" s="212"/>
      <c r="B62" s="187"/>
      <c r="C62" s="187"/>
      <c r="D62" s="106"/>
      <c r="E62" s="284"/>
      <c r="F62" s="106"/>
      <c r="G62" s="284"/>
    </row>
    <row r="63" spans="1:7" ht="12.75">
      <c r="A63" s="285"/>
      <c r="B63" s="285"/>
      <c r="C63" s="285"/>
      <c r="D63" s="285"/>
      <c r="E63" s="285"/>
      <c r="F63" s="285"/>
      <c r="G63" s="284"/>
    </row>
    <row r="64" spans="1:7" ht="12.75">
      <c r="A64" s="286"/>
      <c r="B64" s="286"/>
      <c r="C64" s="286"/>
      <c r="D64" s="286"/>
      <c r="E64" s="286"/>
      <c r="F64" s="286"/>
      <c r="G64" s="284"/>
    </row>
    <row r="69" ht="12.75">
      <c r="H69" s="247">
        <v>5</v>
      </c>
    </row>
  </sheetData>
  <sheetProtection selectLockedCells="1" selectUnlockedCells="1"/>
  <mergeCells count="3">
    <mergeCell ref="A2:F2"/>
    <mergeCell ref="A3:F3"/>
    <mergeCell ref="A4:B4"/>
  </mergeCells>
  <printOptions/>
  <pageMargins left="0.7875" right="0.7875" top="1.0631944444444446" bottom="1.0631944444444446" header="0.7875" footer="0.7875"/>
  <pageSetup fitToHeight="1" fitToWidth="1" horizontalDpi="300" verticalDpi="300" orientation="portrait" paperSize="9"/>
  <headerFooter alignWithMargins="0">
    <oddHeader>&amp;C&amp;"Times New Roman,Normal"&amp;12&amp;A</oddHeader>
    <oddFooter>&amp;C&amp;"Times New Roman,Normal"&amp;12Página &amp;P</oddFooter>
  </headerFooter>
</worksheet>
</file>

<file path=xl/worksheets/sheet9.xml><?xml version="1.0" encoding="utf-8"?>
<worksheet xmlns="http://schemas.openxmlformats.org/spreadsheetml/2006/main" xmlns:r="http://schemas.openxmlformats.org/officeDocument/2006/relationships">
  <dimension ref="B74:N1800"/>
  <sheetViews>
    <sheetView zoomScalePageLayoutView="0" workbookViewId="0" topLeftCell="A76">
      <selection activeCell="F1048" sqref="F1048"/>
    </sheetView>
  </sheetViews>
  <sheetFormatPr defaultColWidth="11.421875" defaultRowHeight="12.75"/>
  <cols>
    <col min="2" max="2" width="19.57421875" style="0" customWidth="1"/>
    <col min="3" max="3" width="22.28125" style="0" customWidth="1"/>
    <col min="4" max="4" width="17.421875" style="0" customWidth="1"/>
    <col min="5" max="5" width="19.8515625" style="0" customWidth="1"/>
    <col min="6" max="6" width="17.8515625" style="0" customWidth="1"/>
    <col min="7" max="7" width="16.7109375" style="0" customWidth="1"/>
    <col min="8" max="8" width="17.421875" style="0" customWidth="1"/>
    <col min="9" max="9" width="16.00390625" style="0" customWidth="1"/>
    <col min="10" max="10" width="14.8515625" style="0" customWidth="1"/>
    <col min="12" max="12" width="7.8515625" style="0" customWidth="1"/>
    <col min="13" max="13" width="15.28125" style="0" customWidth="1"/>
  </cols>
  <sheetData>
    <row r="74" spans="2:6" ht="12.75" customHeight="1">
      <c r="B74" s="287"/>
      <c r="C74" s="288"/>
      <c r="D74" s="288"/>
      <c r="E74" s="555" t="s">
        <v>410</v>
      </c>
      <c r="F74" s="290" t="s">
        <v>411</v>
      </c>
    </row>
    <row r="75" spans="2:6" ht="21">
      <c r="B75" s="291" t="s">
        <v>412</v>
      </c>
      <c r="C75" s="292" t="s">
        <v>413</v>
      </c>
      <c r="D75" s="292" t="s">
        <v>414</v>
      </c>
      <c r="E75" s="555"/>
      <c r="F75" s="292" t="s">
        <v>415</v>
      </c>
    </row>
    <row r="76" spans="2:6" ht="12.75">
      <c r="B76" s="293" t="s">
        <v>416</v>
      </c>
      <c r="C76" s="294" t="s">
        <v>417</v>
      </c>
      <c r="D76" s="294" t="s">
        <v>418</v>
      </c>
      <c r="E76" s="295">
        <v>9675000000</v>
      </c>
      <c r="F76" s="296">
        <v>0.0769</v>
      </c>
    </row>
    <row r="77" spans="2:6" ht="12.75">
      <c r="B77" s="293" t="s">
        <v>419</v>
      </c>
      <c r="C77" s="294" t="s">
        <v>417</v>
      </c>
      <c r="D77" s="294" t="s">
        <v>418</v>
      </c>
      <c r="E77" s="295">
        <v>1481509229</v>
      </c>
      <c r="F77" s="296">
        <v>0.02</v>
      </c>
    </row>
    <row r="78" spans="2:6" ht="12.75">
      <c r="B78" s="293" t="s">
        <v>420</v>
      </c>
      <c r="C78" s="294" t="s">
        <v>417</v>
      </c>
      <c r="D78" s="294" t="s">
        <v>418</v>
      </c>
      <c r="E78" s="295">
        <v>24438257000</v>
      </c>
      <c r="F78" s="296">
        <v>0.3518</v>
      </c>
    </row>
    <row r="79" spans="2:6" ht="12.75">
      <c r="B79" s="293" t="s">
        <v>421</v>
      </c>
      <c r="C79" s="294" t="s">
        <v>417</v>
      </c>
      <c r="D79" s="294" t="s">
        <v>418</v>
      </c>
      <c r="E79" s="295">
        <v>582000000</v>
      </c>
      <c r="F79" s="296">
        <v>0.0633</v>
      </c>
    </row>
    <row r="80" spans="2:6" ht="12.75">
      <c r="B80" s="293" t="s">
        <v>422</v>
      </c>
      <c r="C80" s="294" t="s">
        <v>423</v>
      </c>
      <c r="D80" s="294" t="s">
        <v>418</v>
      </c>
      <c r="E80" s="295">
        <v>172263647265</v>
      </c>
      <c r="F80" s="296">
        <v>0.6396</v>
      </c>
    </row>
    <row r="81" spans="2:6" ht="12.75">
      <c r="B81" s="293" t="s">
        <v>424</v>
      </c>
      <c r="C81" s="294" t="s">
        <v>417</v>
      </c>
      <c r="D81" s="294" t="s">
        <v>418</v>
      </c>
      <c r="E81" s="295">
        <v>4000000000</v>
      </c>
      <c r="F81" s="296">
        <v>0.25</v>
      </c>
    </row>
    <row r="82" spans="2:6" ht="12.75">
      <c r="B82" s="293" t="s">
        <v>425</v>
      </c>
      <c r="C82" s="294" t="s">
        <v>423</v>
      </c>
      <c r="D82" s="294" t="s">
        <v>426</v>
      </c>
      <c r="E82" s="295">
        <v>338662481699</v>
      </c>
      <c r="F82" s="296">
        <v>0.9999</v>
      </c>
    </row>
    <row r="83" spans="2:6" ht="12.75">
      <c r="B83" s="297" t="s">
        <v>360</v>
      </c>
      <c r="C83" s="294"/>
      <c r="D83" s="294"/>
      <c r="E83" s="298">
        <v>551102895193</v>
      </c>
      <c r="F83" s="294"/>
    </row>
    <row r="89" spans="2:6" ht="12.75" customHeight="1">
      <c r="B89" s="287"/>
      <c r="C89" s="288"/>
      <c r="D89" s="288"/>
      <c r="E89" s="555" t="s">
        <v>410</v>
      </c>
      <c r="F89" s="290" t="s">
        <v>411</v>
      </c>
    </row>
    <row r="90" spans="2:6" ht="21">
      <c r="B90" s="291" t="s">
        <v>412</v>
      </c>
      <c r="C90" s="292" t="s">
        <v>413</v>
      </c>
      <c r="D90" s="292" t="s">
        <v>414</v>
      </c>
      <c r="E90" s="555"/>
      <c r="F90" s="292" t="s">
        <v>415</v>
      </c>
    </row>
    <row r="91" spans="2:6" ht="12.75">
      <c r="B91" s="293" t="s">
        <v>416</v>
      </c>
      <c r="C91" s="294" t="s">
        <v>417</v>
      </c>
      <c r="D91" s="294" t="s">
        <v>418</v>
      </c>
      <c r="E91" s="295">
        <v>9675000000</v>
      </c>
      <c r="F91" s="299">
        <v>0.0714</v>
      </c>
    </row>
    <row r="92" spans="2:6" ht="12.75">
      <c r="B92" s="293" t="s">
        <v>419</v>
      </c>
      <c r="C92" s="294" t="s">
        <v>417</v>
      </c>
      <c r="D92" s="294" t="s">
        <v>418</v>
      </c>
      <c r="E92" s="295">
        <v>1481509229</v>
      </c>
      <c r="F92" s="300">
        <v>0.02</v>
      </c>
    </row>
    <row r="93" spans="2:6" ht="12.75">
      <c r="B93" s="293" t="s">
        <v>420</v>
      </c>
      <c r="C93" s="294" t="s">
        <v>417</v>
      </c>
      <c r="D93" s="294" t="s">
        <v>418</v>
      </c>
      <c r="E93" s="295">
        <v>20957357000</v>
      </c>
      <c r="F93" s="300">
        <v>0.2517</v>
      </c>
    </row>
    <row r="94" spans="2:6" ht="12.75">
      <c r="B94" s="293" t="s">
        <v>421</v>
      </c>
      <c r="C94" s="294" t="s">
        <v>417</v>
      </c>
      <c r="D94" s="294" t="s">
        <v>418</v>
      </c>
      <c r="E94" s="295">
        <v>182000000</v>
      </c>
      <c r="F94" s="300">
        <v>0.0364</v>
      </c>
    </row>
    <row r="95" spans="2:6" ht="12.75">
      <c r="B95" s="293" t="s">
        <v>422</v>
      </c>
      <c r="C95" s="294" t="s">
        <v>423</v>
      </c>
      <c r="D95" s="294" t="s">
        <v>418</v>
      </c>
      <c r="E95" s="295">
        <v>151473897265</v>
      </c>
      <c r="F95" s="300">
        <v>0.6397</v>
      </c>
    </row>
    <row r="96" spans="2:6" ht="12.75">
      <c r="B96" s="293" t="s">
        <v>424</v>
      </c>
      <c r="C96" s="294" t="s">
        <v>417</v>
      </c>
      <c r="D96" s="294" t="s">
        <v>418</v>
      </c>
      <c r="E96" s="295">
        <v>1000000000</v>
      </c>
      <c r="F96" s="300">
        <v>0.25</v>
      </c>
    </row>
    <row r="97" spans="2:6" ht="12.75">
      <c r="B97" s="293" t="s">
        <v>425</v>
      </c>
      <c r="C97" s="294" t="s">
        <v>423</v>
      </c>
      <c r="D97" s="294" t="s">
        <v>426</v>
      </c>
      <c r="E97" s="295">
        <v>259550466572</v>
      </c>
      <c r="F97" s="300">
        <v>0.9999</v>
      </c>
    </row>
    <row r="98" spans="2:6" ht="12.75">
      <c r="B98" s="293" t="s">
        <v>360</v>
      </c>
      <c r="C98" s="294"/>
      <c r="D98" s="294"/>
      <c r="E98" s="298">
        <v>444320230066</v>
      </c>
      <c r="F98" s="294"/>
    </row>
    <row r="108" spans="2:4" ht="21">
      <c r="B108" s="556"/>
      <c r="C108" s="301" t="s">
        <v>427</v>
      </c>
      <c r="D108" s="301" t="s">
        <v>428</v>
      </c>
    </row>
    <row r="109" spans="2:4" ht="12.75">
      <c r="B109" s="556"/>
      <c r="C109" s="302" t="s">
        <v>429</v>
      </c>
      <c r="D109" s="302" t="s">
        <v>429</v>
      </c>
    </row>
    <row r="110" spans="2:4" ht="12.75">
      <c r="B110" s="303" t="s">
        <v>430</v>
      </c>
      <c r="C110" s="304">
        <v>2350000000000</v>
      </c>
      <c r="D110" s="304">
        <v>1350000000000</v>
      </c>
    </row>
    <row r="111" spans="2:4" ht="12.75">
      <c r="B111" s="303" t="s">
        <v>431</v>
      </c>
      <c r="C111" s="304">
        <v>1396946130000</v>
      </c>
      <c r="D111" s="304">
        <v>1096946130000</v>
      </c>
    </row>
    <row r="112" spans="2:4" ht="12.75">
      <c r="B112" s="303" t="s">
        <v>432</v>
      </c>
      <c r="C112" s="304">
        <v>3053870000</v>
      </c>
      <c r="D112" s="304">
        <v>3053870000</v>
      </c>
    </row>
    <row r="113" spans="2:4" ht="12.75">
      <c r="B113" s="305" t="s">
        <v>433</v>
      </c>
      <c r="C113" s="306">
        <v>877496877765</v>
      </c>
      <c r="D113" s="306">
        <v>1052496877765</v>
      </c>
    </row>
    <row r="121" spans="2:5" ht="21">
      <c r="B121" s="307" t="s">
        <v>434</v>
      </c>
      <c r="C121" s="308" t="s">
        <v>435</v>
      </c>
      <c r="D121" s="308" t="s">
        <v>436</v>
      </c>
      <c r="E121" s="308" t="s">
        <v>437</v>
      </c>
    </row>
    <row r="122" spans="2:5" ht="22.5">
      <c r="B122" s="303" t="s">
        <v>438</v>
      </c>
      <c r="C122" s="309">
        <v>4330000</v>
      </c>
      <c r="D122" s="310" t="s">
        <v>439</v>
      </c>
      <c r="E122" s="309">
        <v>433000000000</v>
      </c>
    </row>
    <row r="123" spans="2:5" ht="22.5">
      <c r="B123" s="303" t="s">
        <v>440</v>
      </c>
      <c r="C123" s="309">
        <v>3680000</v>
      </c>
      <c r="D123" s="310" t="s">
        <v>439</v>
      </c>
      <c r="E123" s="309">
        <v>368000000000</v>
      </c>
    </row>
    <row r="124" spans="2:5" ht="22.5">
      <c r="B124" s="305" t="s">
        <v>441</v>
      </c>
      <c r="C124" s="311">
        <v>5990000</v>
      </c>
      <c r="D124" s="312" t="s">
        <v>439</v>
      </c>
      <c r="E124" s="311">
        <v>599000000000</v>
      </c>
    </row>
    <row r="125" spans="2:5" ht="12.75">
      <c r="B125" s="313" t="s">
        <v>360</v>
      </c>
      <c r="C125" s="314">
        <v>14000000</v>
      </c>
      <c r="D125" s="315"/>
      <c r="E125" s="314">
        <v>1400000000000</v>
      </c>
    </row>
    <row r="131" spans="2:5" ht="21">
      <c r="B131" s="307" t="s">
        <v>434</v>
      </c>
      <c r="C131" s="308" t="s">
        <v>435</v>
      </c>
      <c r="D131" s="308" t="s">
        <v>436</v>
      </c>
      <c r="E131" s="308" t="s">
        <v>437</v>
      </c>
    </row>
    <row r="132" spans="2:5" ht="22.5">
      <c r="B132" s="303" t="s">
        <v>438</v>
      </c>
      <c r="C132" s="304">
        <v>3410000</v>
      </c>
      <c r="D132" s="316" t="s">
        <v>439</v>
      </c>
      <c r="E132" s="304">
        <v>341000000000</v>
      </c>
    </row>
    <row r="133" spans="2:5" ht="22.5">
      <c r="B133" s="303" t="s">
        <v>440</v>
      </c>
      <c r="C133" s="304">
        <v>2900000</v>
      </c>
      <c r="D133" s="316" t="s">
        <v>439</v>
      </c>
      <c r="E133" s="304">
        <v>290000000000</v>
      </c>
    </row>
    <row r="134" spans="2:5" ht="22.5">
      <c r="B134" s="305" t="s">
        <v>441</v>
      </c>
      <c r="C134" s="306">
        <v>4690000</v>
      </c>
      <c r="D134" s="317" t="s">
        <v>439</v>
      </c>
      <c r="E134" s="306">
        <v>469000000000</v>
      </c>
    </row>
    <row r="135" spans="2:5" ht="12.75">
      <c r="B135" s="313" t="s">
        <v>360</v>
      </c>
      <c r="C135" s="318">
        <v>11000000</v>
      </c>
      <c r="D135" s="319"/>
      <c r="E135" s="318">
        <v>1100000000000</v>
      </c>
    </row>
    <row r="142" spans="2:4" ht="18" customHeight="1">
      <c r="B142" s="557"/>
      <c r="C142" s="558" t="s">
        <v>442</v>
      </c>
      <c r="D142" s="558" t="s">
        <v>443</v>
      </c>
    </row>
    <row r="143" spans="2:4" ht="12.75">
      <c r="B143" s="557"/>
      <c r="C143" s="558"/>
      <c r="D143" s="558"/>
    </row>
    <row r="144" spans="2:4" ht="12.75">
      <c r="B144" s="320" t="s">
        <v>444</v>
      </c>
      <c r="C144" s="321">
        <v>0.5605</v>
      </c>
      <c r="D144" s="322" t="s">
        <v>445</v>
      </c>
    </row>
    <row r="145" spans="2:4" ht="12.75">
      <c r="B145" s="320" t="s">
        <v>446</v>
      </c>
      <c r="C145" s="321">
        <v>0.2126</v>
      </c>
      <c r="D145" s="322" t="s">
        <v>445</v>
      </c>
    </row>
    <row r="146" spans="2:4" ht="22.5">
      <c r="B146" s="323" t="s">
        <v>447</v>
      </c>
      <c r="C146" s="324">
        <v>0.2269</v>
      </c>
      <c r="D146" s="325" t="s">
        <v>445</v>
      </c>
    </row>
    <row r="147" spans="2:4" ht="12.75">
      <c r="B147" s="326" t="s">
        <v>448</v>
      </c>
      <c r="C147" s="327">
        <v>1</v>
      </c>
      <c r="D147" s="328" t="s">
        <v>445</v>
      </c>
    </row>
    <row r="154" spans="2:4" ht="18" customHeight="1">
      <c r="B154" s="557"/>
      <c r="C154" s="558" t="s">
        <v>442</v>
      </c>
      <c r="D154" s="558" t="s">
        <v>449</v>
      </c>
    </row>
    <row r="155" spans="2:4" ht="12.75">
      <c r="B155" s="557"/>
      <c r="C155" s="558"/>
      <c r="D155" s="558"/>
    </row>
    <row r="156" spans="2:4" ht="12.75">
      <c r="B156" s="320" t="s">
        <v>444</v>
      </c>
      <c r="C156" s="321">
        <v>0.5523</v>
      </c>
      <c r="D156" s="322" t="s">
        <v>445</v>
      </c>
    </row>
    <row r="157" spans="2:4" ht="12.75">
      <c r="B157" s="320" t="s">
        <v>446</v>
      </c>
      <c r="C157" s="321">
        <v>0.2043</v>
      </c>
      <c r="D157" s="322" t="s">
        <v>445</v>
      </c>
    </row>
    <row r="158" spans="2:4" ht="22.5">
      <c r="B158" s="323" t="s">
        <v>447</v>
      </c>
      <c r="C158" s="324">
        <v>0.2434</v>
      </c>
      <c r="D158" s="325" t="s">
        <v>445</v>
      </c>
    </row>
    <row r="159" spans="2:4" ht="12.75">
      <c r="B159" s="326" t="s">
        <v>448</v>
      </c>
      <c r="C159" s="327">
        <v>1</v>
      </c>
      <c r="D159" s="328" t="s">
        <v>445</v>
      </c>
    </row>
    <row r="165" spans="2:4" ht="12.75" customHeight="1">
      <c r="B165" s="559" t="s">
        <v>450</v>
      </c>
      <c r="C165" s="329" t="s">
        <v>451</v>
      </c>
      <c r="D165" s="558" t="s">
        <v>449</v>
      </c>
    </row>
    <row r="166" spans="2:4" ht="12.75">
      <c r="B166" s="559"/>
      <c r="C166" s="328" t="s">
        <v>452</v>
      </c>
      <c r="D166" s="558"/>
    </row>
    <row r="167" spans="2:4" ht="22.5">
      <c r="B167" s="320" t="s">
        <v>453</v>
      </c>
      <c r="C167" s="330">
        <v>0.5</v>
      </c>
      <c r="D167" s="322" t="s">
        <v>445</v>
      </c>
    </row>
    <row r="168" spans="2:4" ht="12.75">
      <c r="B168" s="323" t="s">
        <v>454</v>
      </c>
      <c r="C168" s="331">
        <v>0.5</v>
      </c>
      <c r="D168" s="325" t="s">
        <v>455</v>
      </c>
    </row>
    <row r="169" spans="2:4" ht="12.75">
      <c r="B169" s="326" t="s">
        <v>448</v>
      </c>
      <c r="C169" s="332">
        <v>1</v>
      </c>
      <c r="D169" s="328" t="s">
        <v>445</v>
      </c>
    </row>
    <row r="172" spans="2:4" ht="12.75" customHeight="1">
      <c r="B172" s="559" t="s">
        <v>456</v>
      </c>
      <c r="C172" s="329" t="s">
        <v>451</v>
      </c>
      <c r="D172" s="558" t="s">
        <v>449</v>
      </c>
    </row>
    <row r="173" spans="2:4" ht="12.75">
      <c r="B173" s="559"/>
      <c r="C173" s="328" t="s">
        <v>452</v>
      </c>
      <c r="D173" s="558"/>
    </row>
    <row r="174" spans="2:4" ht="22.5">
      <c r="B174" s="320" t="s">
        <v>453</v>
      </c>
      <c r="C174" s="321">
        <v>0.7157</v>
      </c>
      <c r="D174" s="322" t="s">
        <v>445</v>
      </c>
    </row>
    <row r="175" spans="2:4" ht="12.75">
      <c r="B175" s="320" t="s">
        <v>454</v>
      </c>
      <c r="C175" s="321">
        <v>0.2453</v>
      </c>
      <c r="D175" s="322" t="s">
        <v>455</v>
      </c>
    </row>
    <row r="176" spans="2:4" ht="12.75">
      <c r="B176" s="320" t="s">
        <v>457</v>
      </c>
      <c r="C176" s="321">
        <v>0.0195</v>
      </c>
      <c r="D176" s="322" t="s">
        <v>445</v>
      </c>
    </row>
    <row r="177" spans="2:4" ht="12.75">
      <c r="B177" s="323" t="s">
        <v>458</v>
      </c>
      <c r="C177" s="324">
        <v>0.0195</v>
      </c>
      <c r="D177" s="325" t="s">
        <v>445</v>
      </c>
    </row>
    <row r="178" spans="2:4" ht="12.75">
      <c r="B178" s="326" t="s">
        <v>448</v>
      </c>
      <c r="C178" s="332">
        <v>1</v>
      </c>
      <c r="D178" s="333"/>
    </row>
    <row r="185" spans="2:5" ht="12.75">
      <c r="B185" s="560" t="s">
        <v>459</v>
      </c>
      <c r="C185" s="560"/>
      <c r="D185" s="561" t="s">
        <v>460</v>
      </c>
      <c r="E185" s="561"/>
    </row>
    <row r="186" spans="2:5" ht="12.75">
      <c r="B186" s="335" t="s">
        <v>461</v>
      </c>
      <c r="C186" s="336" t="s">
        <v>453</v>
      </c>
      <c r="D186" s="337" t="s">
        <v>462</v>
      </c>
      <c r="E186" s="338" t="s">
        <v>463</v>
      </c>
    </row>
    <row r="187" spans="2:5" ht="12.75">
      <c r="B187" s="335" t="s">
        <v>464</v>
      </c>
      <c r="C187" s="336" t="s">
        <v>465</v>
      </c>
      <c r="D187" s="337" t="s">
        <v>466</v>
      </c>
      <c r="E187" s="336" t="s">
        <v>467</v>
      </c>
    </row>
    <row r="188" spans="2:5" ht="12.75">
      <c r="B188" s="335" t="s">
        <v>468</v>
      </c>
      <c r="C188" s="336" t="s">
        <v>469</v>
      </c>
      <c r="D188" s="337" t="s">
        <v>470</v>
      </c>
      <c r="E188" s="336" t="s">
        <v>471</v>
      </c>
    </row>
    <row r="189" spans="2:5" ht="12.75">
      <c r="B189" s="339"/>
      <c r="C189" s="336" t="s">
        <v>472</v>
      </c>
      <c r="D189" s="337" t="s">
        <v>473</v>
      </c>
      <c r="E189" s="336" t="s">
        <v>474</v>
      </c>
    </row>
    <row r="190" spans="2:5" ht="22.5">
      <c r="B190" s="339"/>
      <c r="C190" s="336" t="s">
        <v>475</v>
      </c>
      <c r="D190" s="337" t="s">
        <v>476</v>
      </c>
      <c r="E190" s="336" t="s">
        <v>477</v>
      </c>
    </row>
    <row r="191" spans="2:5" ht="12.75">
      <c r="B191" s="339"/>
      <c r="C191" s="336" t="s">
        <v>478</v>
      </c>
      <c r="D191" s="337" t="s">
        <v>479</v>
      </c>
      <c r="E191" s="336" t="s">
        <v>480</v>
      </c>
    </row>
    <row r="192" spans="2:5" ht="12.75">
      <c r="B192" s="339"/>
      <c r="C192" s="336" t="s">
        <v>481</v>
      </c>
      <c r="D192" s="337" t="s">
        <v>482</v>
      </c>
      <c r="E192" s="340" t="s">
        <v>483</v>
      </c>
    </row>
    <row r="193" spans="2:5" ht="12.75">
      <c r="B193" s="335" t="s">
        <v>484</v>
      </c>
      <c r="C193" s="336" t="s">
        <v>485</v>
      </c>
      <c r="D193" s="337" t="s">
        <v>486</v>
      </c>
      <c r="E193" s="336" t="s">
        <v>487</v>
      </c>
    </row>
    <row r="194" spans="2:5" ht="22.5">
      <c r="B194" s="335"/>
      <c r="C194" s="336" t="s">
        <v>488</v>
      </c>
      <c r="D194" s="337" t="s">
        <v>489</v>
      </c>
      <c r="E194" s="336" t="s">
        <v>490</v>
      </c>
    </row>
    <row r="195" spans="2:5" ht="22.5">
      <c r="B195" s="339"/>
      <c r="C195" s="338" t="s">
        <v>491</v>
      </c>
      <c r="D195" s="337" t="s">
        <v>492</v>
      </c>
      <c r="E195" s="341" t="s">
        <v>493</v>
      </c>
    </row>
    <row r="196" spans="2:5" ht="22.5">
      <c r="B196" s="339"/>
      <c r="C196" s="336" t="s">
        <v>494</v>
      </c>
      <c r="D196" s="337" t="s">
        <v>495</v>
      </c>
      <c r="E196" s="336" t="s">
        <v>496</v>
      </c>
    </row>
    <row r="197" spans="2:5" ht="22.5">
      <c r="B197" s="339"/>
      <c r="C197" s="336" t="s">
        <v>497</v>
      </c>
      <c r="D197" s="337" t="s">
        <v>498</v>
      </c>
      <c r="E197" s="340" t="s">
        <v>499</v>
      </c>
    </row>
    <row r="198" spans="2:5" ht="22.5">
      <c r="B198" s="335"/>
      <c r="C198" s="336" t="s">
        <v>500</v>
      </c>
      <c r="D198" s="337" t="s">
        <v>501</v>
      </c>
      <c r="E198" s="336" t="s">
        <v>502</v>
      </c>
    </row>
    <row r="199" spans="2:5" ht="12.75">
      <c r="B199" s="335"/>
      <c r="C199" s="336" t="s">
        <v>503</v>
      </c>
      <c r="D199" s="342"/>
      <c r="E199" s="342"/>
    </row>
    <row r="200" spans="2:5" ht="12.75">
      <c r="B200" s="335" t="s">
        <v>504</v>
      </c>
      <c r="C200" s="336" t="s">
        <v>505</v>
      </c>
      <c r="D200" s="342"/>
      <c r="E200" s="342"/>
    </row>
    <row r="201" spans="2:5" ht="12.75">
      <c r="B201" s="335" t="s">
        <v>506</v>
      </c>
      <c r="C201" s="336" t="s">
        <v>507</v>
      </c>
      <c r="D201" s="337"/>
      <c r="E201" s="336"/>
    </row>
    <row r="202" spans="2:5" ht="22.5">
      <c r="B202" s="343"/>
      <c r="C202" s="319"/>
      <c r="D202" s="337" t="s">
        <v>508</v>
      </c>
      <c r="E202" s="336" t="s">
        <v>509</v>
      </c>
    </row>
    <row r="203" spans="2:5" ht="22.5">
      <c r="B203" s="335"/>
      <c r="C203" s="338"/>
      <c r="D203" s="337" t="s">
        <v>510</v>
      </c>
      <c r="E203" s="336" t="s">
        <v>511</v>
      </c>
    </row>
    <row r="204" spans="2:5" ht="22.5">
      <c r="B204" s="335"/>
      <c r="C204" s="336"/>
      <c r="D204" s="337" t="s">
        <v>512</v>
      </c>
      <c r="E204" s="338" t="s">
        <v>513</v>
      </c>
    </row>
    <row r="205" spans="2:5" ht="12.75">
      <c r="B205" s="339"/>
      <c r="C205" s="336"/>
      <c r="D205" s="337" t="s">
        <v>514</v>
      </c>
      <c r="E205" s="336" t="s">
        <v>515</v>
      </c>
    </row>
    <row r="206" spans="2:5" ht="33.75">
      <c r="B206" s="339"/>
      <c r="C206" s="336"/>
      <c r="D206" s="337" t="s">
        <v>516</v>
      </c>
      <c r="E206" s="336" t="s">
        <v>517</v>
      </c>
    </row>
    <row r="207" spans="2:5" ht="12.75">
      <c r="B207" s="339"/>
      <c r="C207" s="336"/>
      <c r="D207" s="337" t="s">
        <v>518</v>
      </c>
      <c r="E207" s="336" t="s">
        <v>519</v>
      </c>
    </row>
    <row r="208" spans="2:5" ht="12.75">
      <c r="B208" s="339"/>
      <c r="C208" s="336"/>
      <c r="D208" s="337" t="s">
        <v>520</v>
      </c>
      <c r="E208" s="336" t="s">
        <v>521</v>
      </c>
    </row>
    <row r="209" spans="2:5" ht="22.5">
      <c r="B209" s="339"/>
      <c r="C209" s="336"/>
      <c r="D209" s="337" t="s">
        <v>522</v>
      </c>
      <c r="E209" s="336" t="s">
        <v>523</v>
      </c>
    </row>
    <row r="210" spans="2:5" ht="22.5">
      <c r="B210" s="339"/>
      <c r="C210" s="336"/>
      <c r="D210" s="338" t="s">
        <v>524</v>
      </c>
      <c r="E210" s="338" t="s">
        <v>525</v>
      </c>
    </row>
    <row r="211" spans="2:5" ht="12.75">
      <c r="B211" s="562"/>
      <c r="C211" s="562"/>
      <c r="D211" s="563" t="s">
        <v>526</v>
      </c>
      <c r="E211" s="336"/>
    </row>
    <row r="212" spans="2:5" ht="12.75">
      <c r="B212" s="562"/>
      <c r="C212" s="562"/>
      <c r="D212" s="563"/>
      <c r="E212" s="336" t="s">
        <v>527</v>
      </c>
    </row>
    <row r="213" spans="2:5" ht="22.5">
      <c r="B213" s="339"/>
      <c r="C213" s="336"/>
      <c r="D213" s="337" t="s">
        <v>528</v>
      </c>
      <c r="E213" s="338" t="s">
        <v>529</v>
      </c>
    </row>
    <row r="214" spans="2:5" ht="12.75">
      <c r="B214" s="339"/>
      <c r="C214" s="336"/>
      <c r="D214" s="337" t="s">
        <v>530</v>
      </c>
      <c r="E214" s="337" t="s">
        <v>531</v>
      </c>
    </row>
    <row r="215" spans="2:5" ht="22.5">
      <c r="B215" s="339"/>
      <c r="C215" s="336"/>
      <c r="D215" s="337"/>
      <c r="E215" s="337" t="s">
        <v>532</v>
      </c>
    </row>
    <row r="216" spans="2:5" ht="12.75">
      <c r="B216" s="339"/>
      <c r="C216" s="336"/>
      <c r="D216" s="337"/>
      <c r="E216" s="337" t="s">
        <v>533</v>
      </c>
    </row>
    <row r="217" spans="2:5" ht="22.5">
      <c r="B217" s="339"/>
      <c r="C217" s="336"/>
      <c r="D217" s="337"/>
      <c r="E217" s="337" t="s">
        <v>534</v>
      </c>
    </row>
    <row r="218" spans="2:5" ht="22.5">
      <c r="B218" s="339"/>
      <c r="C218" s="336"/>
      <c r="D218" s="337"/>
      <c r="E218" s="337" t="s">
        <v>535</v>
      </c>
    </row>
    <row r="219" spans="2:5" ht="22.5">
      <c r="B219" s="339"/>
      <c r="C219" s="336"/>
      <c r="D219" s="337"/>
      <c r="E219" s="337" t="s">
        <v>536</v>
      </c>
    </row>
    <row r="220" spans="2:5" ht="22.5">
      <c r="B220" s="345"/>
      <c r="C220" s="346"/>
      <c r="D220" s="337"/>
      <c r="E220" s="337" t="s">
        <v>537</v>
      </c>
    </row>
    <row r="221" spans="2:5" ht="22.5">
      <c r="B221" s="560" t="s">
        <v>538</v>
      </c>
      <c r="C221" s="560"/>
      <c r="D221" s="337"/>
      <c r="E221" s="337" t="s">
        <v>539</v>
      </c>
    </row>
    <row r="222" spans="2:5" ht="22.5">
      <c r="B222" s="335" t="s">
        <v>461</v>
      </c>
      <c r="C222" s="336" t="s">
        <v>453</v>
      </c>
      <c r="D222" s="337"/>
      <c r="E222" s="337" t="s">
        <v>540</v>
      </c>
    </row>
    <row r="223" spans="2:5" ht="22.5">
      <c r="B223" s="335" t="s">
        <v>464</v>
      </c>
      <c r="C223" s="336" t="s">
        <v>465</v>
      </c>
      <c r="D223" s="347"/>
      <c r="E223" s="347" t="s">
        <v>541</v>
      </c>
    </row>
    <row r="224" spans="2:5" ht="12.75">
      <c r="B224" s="335" t="s">
        <v>468</v>
      </c>
      <c r="C224" s="336" t="s">
        <v>469</v>
      </c>
      <c r="D224" s="348" t="s">
        <v>542</v>
      </c>
      <c r="E224" s="336" t="s">
        <v>543</v>
      </c>
    </row>
    <row r="225" spans="2:5" ht="12.75">
      <c r="B225" s="339"/>
      <c r="C225" s="336" t="s">
        <v>472</v>
      </c>
      <c r="D225" s="348" t="s">
        <v>544</v>
      </c>
      <c r="E225" s="336" t="s">
        <v>545</v>
      </c>
    </row>
    <row r="226" spans="2:5" ht="12.75">
      <c r="B226" s="339"/>
      <c r="C226" s="336" t="s">
        <v>475</v>
      </c>
      <c r="D226" s="348" t="s">
        <v>504</v>
      </c>
      <c r="E226" s="336" t="s">
        <v>505</v>
      </c>
    </row>
    <row r="227" spans="2:5" ht="12.75">
      <c r="B227" s="339"/>
      <c r="C227" s="336" t="s">
        <v>478</v>
      </c>
      <c r="D227" s="349" t="s">
        <v>506</v>
      </c>
      <c r="E227" s="350" t="s">
        <v>507</v>
      </c>
    </row>
    <row r="228" spans="2:5" ht="22.5">
      <c r="B228" s="351"/>
      <c r="C228" s="347" t="s">
        <v>481</v>
      </c>
      <c r="D228" s="347"/>
      <c r="E228" s="346"/>
    </row>
    <row r="245" spans="2:7" ht="12.75">
      <c r="B245" s="352"/>
      <c r="C245" s="560" t="s">
        <v>230</v>
      </c>
      <c r="D245" s="560"/>
      <c r="E245" s="353"/>
      <c r="F245" s="560" t="s">
        <v>230</v>
      </c>
      <c r="G245" s="560"/>
    </row>
    <row r="246" spans="2:7" ht="12.75">
      <c r="B246" s="354" t="s">
        <v>546</v>
      </c>
      <c r="C246" s="355">
        <v>2022</v>
      </c>
      <c r="D246" s="355">
        <v>2021</v>
      </c>
      <c r="E246" s="356" t="s">
        <v>546</v>
      </c>
      <c r="F246" s="355">
        <v>2022</v>
      </c>
      <c r="G246" s="355">
        <v>2021</v>
      </c>
    </row>
    <row r="247" spans="2:7" ht="12.75">
      <c r="B247" s="357" t="s">
        <v>547</v>
      </c>
      <c r="C247" s="358">
        <v>7345.93</v>
      </c>
      <c r="D247" s="358">
        <v>6885.79</v>
      </c>
      <c r="E247" s="359" t="s">
        <v>548</v>
      </c>
      <c r="F247" s="360">
        <v>41.57</v>
      </c>
      <c r="G247" s="360">
        <v>67.01</v>
      </c>
    </row>
    <row r="248" spans="2:7" ht="12.75">
      <c r="B248" s="357" t="s">
        <v>549</v>
      </c>
      <c r="C248" s="360">
        <v>55.18</v>
      </c>
      <c r="D248" s="360">
        <v>59.83</v>
      </c>
      <c r="E248" s="359" t="s">
        <v>550</v>
      </c>
      <c r="F248" s="358">
        <v>5421.75</v>
      </c>
      <c r="G248" s="358">
        <v>5387.1</v>
      </c>
    </row>
    <row r="249" spans="2:7" ht="12.75">
      <c r="B249" s="357" t="s">
        <v>551</v>
      </c>
      <c r="C249" s="358">
        <v>8840.09</v>
      </c>
      <c r="D249" s="358">
        <v>9305.46</v>
      </c>
      <c r="E249" s="359" t="s">
        <v>552</v>
      </c>
      <c r="F249" s="360">
        <v>433.11</v>
      </c>
      <c r="G249" s="360">
        <v>431.08</v>
      </c>
    </row>
    <row r="250" spans="2:7" ht="12.75">
      <c r="B250" s="357" t="s">
        <v>553</v>
      </c>
      <c r="C250" s="358">
        <v>7944.12</v>
      </c>
      <c r="D250" s="358">
        <v>7537.81</v>
      </c>
      <c r="E250" s="359" t="s">
        <v>554</v>
      </c>
      <c r="F250" s="360">
        <v>8.58</v>
      </c>
      <c r="G250" s="360">
        <v>8.15</v>
      </c>
    </row>
    <row r="251" spans="2:7" ht="12.75">
      <c r="B251" s="357" t="s">
        <v>555</v>
      </c>
      <c r="C251" s="360">
        <v>702.19</v>
      </c>
      <c r="D251" s="360">
        <v>762.17</v>
      </c>
      <c r="E251" s="359" t="s">
        <v>556</v>
      </c>
      <c r="F251" s="358">
        <v>7822.68</v>
      </c>
      <c r="G251" s="358">
        <v>7805.73</v>
      </c>
    </row>
    <row r="252" spans="2:7" ht="12.75">
      <c r="B252" s="357" t="s">
        <v>557</v>
      </c>
      <c r="C252" s="358">
        <v>1052.09</v>
      </c>
      <c r="D252" s="358">
        <v>1049.78</v>
      </c>
      <c r="E252" s="359" t="s">
        <v>558</v>
      </c>
      <c r="F252" s="360">
        <v>185.39</v>
      </c>
      <c r="G252" s="360">
        <v>154.44</v>
      </c>
    </row>
    <row r="253" spans="2:7" ht="12.75">
      <c r="B253" s="357" t="s">
        <v>559</v>
      </c>
      <c r="C253" s="360">
        <v>742.22</v>
      </c>
      <c r="D253" s="360">
        <v>782.62</v>
      </c>
      <c r="E253" s="359" t="s">
        <v>560</v>
      </c>
      <c r="F253" s="358">
        <v>4957.77</v>
      </c>
      <c r="G253" s="358">
        <v>5008.04</v>
      </c>
    </row>
    <row r="254" spans="2:7" ht="12.75">
      <c r="B254" s="361" t="s">
        <v>561</v>
      </c>
      <c r="C254" s="362">
        <v>1405.7</v>
      </c>
      <c r="D254" s="362">
        <v>1230.53</v>
      </c>
      <c r="E254" s="363" t="s">
        <v>562</v>
      </c>
      <c r="F254" s="364" t="s">
        <v>562</v>
      </c>
      <c r="G254" s="364" t="s">
        <v>562</v>
      </c>
    </row>
    <row r="264" spans="2:6" ht="12.75">
      <c r="B264" s="334" t="s">
        <v>563</v>
      </c>
      <c r="C264" s="560" t="s">
        <v>230</v>
      </c>
      <c r="D264" s="560"/>
      <c r="E264" s="560" t="s">
        <v>230</v>
      </c>
      <c r="F264" s="560"/>
    </row>
    <row r="265" spans="2:6" ht="12.75">
      <c r="B265" s="365"/>
      <c r="C265" s="560">
        <v>2022</v>
      </c>
      <c r="D265" s="560"/>
      <c r="E265" s="560">
        <v>2021</v>
      </c>
      <c r="F265" s="560"/>
    </row>
    <row r="266" spans="2:6" ht="12.75">
      <c r="B266" s="365"/>
      <c r="C266" s="355" t="s">
        <v>564</v>
      </c>
      <c r="D266" s="355" t="s">
        <v>565</v>
      </c>
      <c r="E266" s="355" t="s">
        <v>564</v>
      </c>
      <c r="F266" s="355" t="s">
        <v>565</v>
      </c>
    </row>
    <row r="267" spans="2:6" ht="12.75">
      <c r="B267" s="361" t="s">
        <v>566</v>
      </c>
      <c r="C267" s="362">
        <v>1741955873.55</v>
      </c>
      <c r="D267" s="366">
        <v>12796285910864</v>
      </c>
      <c r="E267" s="362">
        <v>1593009031.84</v>
      </c>
      <c r="F267" s="366">
        <v>10969125661196</v>
      </c>
    </row>
    <row r="268" spans="2:6" ht="12.75">
      <c r="B268" s="361" t="s">
        <v>567</v>
      </c>
      <c r="C268" s="362">
        <v>-1720928067.71</v>
      </c>
      <c r="D268" s="366">
        <v>-12641817123534</v>
      </c>
      <c r="E268" s="366">
        <v>-1570223211</v>
      </c>
      <c r="F268" s="366">
        <v>-10812227284041</v>
      </c>
    </row>
    <row r="269" spans="2:6" ht="12.75">
      <c r="B269" s="345" t="s">
        <v>568</v>
      </c>
      <c r="C269" s="367">
        <v>21027805.84</v>
      </c>
      <c r="D269" s="367">
        <v>154468787330</v>
      </c>
      <c r="E269" s="367">
        <v>22785820.83</v>
      </c>
      <c r="F269" s="368">
        <v>156898377155</v>
      </c>
    </row>
    <row r="281" spans="2:5" ht="12.75" customHeight="1">
      <c r="B281" s="555" t="s">
        <v>569</v>
      </c>
      <c r="C281" s="560" t="s">
        <v>570</v>
      </c>
      <c r="D281" s="560"/>
      <c r="E281" s="560" t="s">
        <v>571</v>
      </c>
    </row>
    <row r="282" spans="2:5" ht="12.75">
      <c r="B282" s="555"/>
      <c r="C282" s="355" t="s">
        <v>572</v>
      </c>
      <c r="D282" s="355" t="s">
        <v>573</v>
      </c>
      <c r="E282" s="560"/>
    </row>
    <row r="283" spans="2:5" ht="12.75">
      <c r="B283" s="357" t="s">
        <v>574</v>
      </c>
      <c r="C283" s="369">
        <v>125451212573</v>
      </c>
      <c r="D283" s="360" t="s">
        <v>575</v>
      </c>
      <c r="E283" s="358">
        <v>17077648.79</v>
      </c>
    </row>
    <row r="284" spans="2:5" ht="12.75">
      <c r="B284" s="357" t="s">
        <v>576</v>
      </c>
      <c r="C284" s="369">
        <v>14381085511</v>
      </c>
      <c r="D284" s="360" t="s">
        <v>575</v>
      </c>
      <c r="E284" s="358">
        <v>1957694.33</v>
      </c>
    </row>
    <row r="285" spans="2:5" ht="12.75">
      <c r="B285" s="357" t="s">
        <v>577</v>
      </c>
      <c r="C285" s="369">
        <v>1031442768</v>
      </c>
      <c r="D285" s="360" t="s">
        <v>575</v>
      </c>
      <c r="E285" s="358">
        <v>140410.1</v>
      </c>
    </row>
    <row r="286" spans="2:5" ht="12.75">
      <c r="B286" s="357" t="s">
        <v>578</v>
      </c>
      <c r="C286" s="369">
        <v>13172550</v>
      </c>
      <c r="D286" s="360" t="s">
        <v>575</v>
      </c>
      <c r="E286" s="358">
        <v>1793.18</v>
      </c>
    </row>
    <row r="287" spans="2:5" ht="12.75">
      <c r="B287" s="361" t="s">
        <v>341</v>
      </c>
      <c r="C287" s="368">
        <v>13591873928</v>
      </c>
      <c r="D287" s="364" t="s">
        <v>575</v>
      </c>
      <c r="E287" s="367">
        <v>1850259.44</v>
      </c>
    </row>
    <row r="288" spans="2:5" ht="12.75">
      <c r="B288" s="354" t="s">
        <v>579</v>
      </c>
      <c r="C288" s="368">
        <v>154468787330</v>
      </c>
      <c r="D288" s="370" t="s">
        <v>575</v>
      </c>
      <c r="E288" s="367">
        <v>21027805.84</v>
      </c>
    </row>
    <row r="295" spans="2:5" ht="12.75" customHeight="1">
      <c r="B295" s="555" t="s">
        <v>569</v>
      </c>
      <c r="C295" s="560" t="s">
        <v>570</v>
      </c>
      <c r="D295" s="560"/>
      <c r="E295" s="560" t="s">
        <v>571</v>
      </c>
    </row>
    <row r="296" spans="2:5" ht="12.75">
      <c r="B296" s="555"/>
      <c r="C296" s="355" t="s">
        <v>572</v>
      </c>
      <c r="D296" s="355" t="s">
        <v>573</v>
      </c>
      <c r="E296" s="560"/>
    </row>
    <row r="297" spans="2:5" ht="12.75">
      <c r="B297" s="357" t="s">
        <v>574</v>
      </c>
      <c r="C297" s="371">
        <v>151269266680</v>
      </c>
      <c r="D297" s="360" t="s">
        <v>575</v>
      </c>
      <c r="E297" s="372">
        <v>21968324.14</v>
      </c>
    </row>
    <row r="298" spans="2:5" ht="12.75">
      <c r="B298" s="357" t="s">
        <v>576</v>
      </c>
      <c r="C298" s="371">
        <v>1821128928</v>
      </c>
      <c r="D298" s="360" t="s">
        <v>575</v>
      </c>
      <c r="E298" s="372">
        <v>264476.4</v>
      </c>
    </row>
    <row r="299" spans="2:5" ht="12.75">
      <c r="B299" s="357" t="s">
        <v>577</v>
      </c>
      <c r="C299" s="371">
        <v>3408904668</v>
      </c>
      <c r="D299" s="360" t="s">
        <v>575</v>
      </c>
      <c r="E299" s="372">
        <v>495063.7</v>
      </c>
    </row>
    <row r="300" spans="2:5" ht="12.75">
      <c r="B300" s="357" t="s">
        <v>578</v>
      </c>
      <c r="C300" s="371">
        <v>280623473</v>
      </c>
      <c r="D300" s="360" t="s">
        <v>575</v>
      </c>
      <c r="E300" s="372">
        <v>40754</v>
      </c>
    </row>
    <row r="301" spans="2:5" ht="12.75">
      <c r="B301" s="361" t="s">
        <v>341</v>
      </c>
      <c r="C301" s="366">
        <v>118453406</v>
      </c>
      <c r="D301" s="364" t="s">
        <v>575</v>
      </c>
      <c r="E301" s="362">
        <v>17202.6</v>
      </c>
    </row>
    <row r="302" spans="2:5" ht="12.75">
      <c r="B302" s="354" t="s">
        <v>579</v>
      </c>
      <c r="C302" s="298">
        <v>156898377155</v>
      </c>
      <c r="D302" s="370" t="s">
        <v>575</v>
      </c>
      <c r="E302" s="373">
        <v>22785820.83</v>
      </c>
    </row>
    <row r="324" spans="2:4" ht="12.75">
      <c r="B324" s="564" t="s">
        <v>580</v>
      </c>
      <c r="C324" s="560" t="s">
        <v>230</v>
      </c>
      <c r="D324" s="560"/>
    </row>
    <row r="325" spans="2:4" ht="12.75">
      <c r="B325" s="564"/>
      <c r="C325" s="355">
        <v>2022</v>
      </c>
      <c r="D325" s="355">
        <v>2021</v>
      </c>
    </row>
    <row r="326" spans="2:4" ht="12.75">
      <c r="B326" s="357" t="s">
        <v>581</v>
      </c>
      <c r="C326" s="369">
        <v>270793195731</v>
      </c>
      <c r="D326" s="369">
        <v>332320000000</v>
      </c>
    </row>
    <row r="327" spans="2:4" ht="22.5">
      <c r="B327" s="375" t="s">
        <v>582</v>
      </c>
      <c r="C327" s="369">
        <v>2125685389189</v>
      </c>
      <c r="D327" s="369">
        <v>1779779489426</v>
      </c>
    </row>
    <row r="328" spans="2:4" ht="22.5">
      <c r="B328" s="375" t="s">
        <v>583</v>
      </c>
      <c r="C328" s="369">
        <v>40000000000</v>
      </c>
      <c r="D328" s="360" t="s">
        <v>562</v>
      </c>
    </row>
    <row r="329" spans="2:4" ht="12.75">
      <c r="B329" s="376" t="s">
        <v>584</v>
      </c>
      <c r="C329" s="366">
        <v>113652887346</v>
      </c>
      <c r="D329" s="366">
        <v>38076917338</v>
      </c>
    </row>
    <row r="330" spans="2:4" ht="12.75">
      <c r="B330" s="354" t="s">
        <v>585</v>
      </c>
      <c r="C330" s="368">
        <v>2550131472266</v>
      </c>
      <c r="D330" s="368">
        <v>2150176406764</v>
      </c>
    </row>
    <row r="398" spans="2:8" ht="12.75">
      <c r="B398" s="560" t="s">
        <v>586</v>
      </c>
      <c r="C398" s="560" t="s">
        <v>587</v>
      </c>
      <c r="D398" s="560" t="s">
        <v>588</v>
      </c>
      <c r="E398" s="560" t="s">
        <v>77</v>
      </c>
      <c r="F398" s="560"/>
      <c r="G398" s="560" t="s">
        <v>589</v>
      </c>
      <c r="H398" s="377"/>
    </row>
    <row r="399" spans="2:8" ht="12.75" customHeight="1">
      <c r="B399" s="560"/>
      <c r="C399" s="560"/>
      <c r="D399" s="560"/>
      <c r="E399" s="560" t="s">
        <v>590</v>
      </c>
      <c r="F399" s="555" t="s">
        <v>591</v>
      </c>
      <c r="G399" s="560"/>
      <c r="H399" s="377"/>
    </row>
    <row r="400" spans="2:8" ht="12.75">
      <c r="B400" s="560"/>
      <c r="C400" s="560"/>
      <c r="D400" s="560"/>
      <c r="E400" s="560"/>
      <c r="F400" s="555"/>
      <c r="G400" s="560"/>
      <c r="H400" s="377"/>
    </row>
    <row r="401" spans="2:8" ht="12.75">
      <c r="B401" s="560"/>
      <c r="C401" s="560"/>
      <c r="D401" s="560"/>
      <c r="E401" s="560"/>
      <c r="F401" s="555"/>
      <c r="G401" s="560"/>
      <c r="H401" s="377"/>
    </row>
    <row r="402" spans="2:8" ht="12.75">
      <c r="B402" s="365" t="s">
        <v>592</v>
      </c>
      <c r="C402" s="378" t="s">
        <v>429</v>
      </c>
      <c r="D402" s="378" t="s">
        <v>429</v>
      </c>
      <c r="E402" s="356"/>
      <c r="F402" s="378" t="s">
        <v>429</v>
      </c>
      <c r="G402" s="378" t="s">
        <v>429</v>
      </c>
      <c r="H402" s="377"/>
    </row>
    <row r="403" spans="2:8" ht="12.75">
      <c r="B403" s="339" t="s">
        <v>593</v>
      </c>
      <c r="C403" s="369">
        <v>2412441586538</v>
      </c>
      <c r="D403" s="369">
        <v>218674155824</v>
      </c>
      <c r="E403" s="379" t="s">
        <v>562</v>
      </c>
      <c r="F403" s="380" t="s">
        <v>562</v>
      </c>
      <c r="G403" s="369">
        <v>2412441586538</v>
      </c>
      <c r="H403" s="377"/>
    </row>
    <row r="404" spans="2:8" ht="12.75">
      <c r="B404" s="339" t="s">
        <v>594</v>
      </c>
      <c r="C404" s="369">
        <v>28120489065</v>
      </c>
      <c r="D404" s="360" t="s">
        <v>562</v>
      </c>
      <c r="E404" s="379">
        <v>0.5</v>
      </c>
      <c r="F404" s="371">
        <v>-19714303</v>
      </c>
      <c r="G404" s="369">
        <v>28100774762</v>
      </c>
      <c r="H404" s="377"/>
    </row>
    <row r="405" spans="2:8" ht="12.75">
      <c r="B405" s="345" t="s">
        <v>595</v>
      </c>
      <c r="C405" s="366">
        <v>134244628</v>
      </c>
      <c r="D405" s="364" t="s">
        <v>562</v>
      </c>
      <c r="E405" s="381">
        <v>5</v>
      </c>
      <c r="F405" s="295">
        <v>-6712232</v>
      </c>
      <c r="G405" s="366">
        <v>127532396</v>
      </c>
      <c r="H405" s="377"/>
    </row>
    <row r="406" spans="2:8" ht="12.75">
      <c r="B406" s="382" t="s">
        <v>360</v>
      </c>
      <c r="C406" s="368">
        <v>2440696320231</v>
      </c>
      <c r="D406" s="368">
        <v>218674155824</v>
      </c>
      <c r="E406" s="370" t="s">
        <v>28</v>
      </c>
      <c r="F406" s="298">
        <v>-26426535</v>
      </c>
      <c r="G406" s="368">
        <v>2440669893696</v>
      </c>
      <c r="H406" s="377"/>
    </row>
    <row r="412" spans="2:8" ht="12.75">
      <c r="B412" s="560" t="s">
        <v>586</v>
      </c>
      <c r="C412" s="560" t="s">
        <v>587</v>
      </c>
      <c r="D412" s="560" t="s">
        <v>588</v>
      </c>
      <c r="E412" s="560" t="s">
        <v>77</v>
      </c>
      <c r="F412" s="560"/>
      <c r="G412" s="560" t="s">
        <v>589</v>
      </c>
      <c r="H412" s="377"/>
    </row>
    <row r="413" spans="2:8" ht="12.75" customHeight="1">
      <c r="B413" s="560"/>
      <c r="C413" s="560"/>
      <c r="D413" s="560"/>
      <c r="E413" s="560" t="s">
        <v>590</v>
      </c>
      <c r="F413" s="555" t="s">
        <v>591</v>
      </c>
      <c r="G413" s="560"/>
      <c r="H413" s="377"/>
    </row>
    <row r="414" spans="2:8" ht="12.75">
      <c r="B414" s="560"/>
      <c r="C414" s="560"/>
      <c r="D414" s="560"/>
      <c r="E414" s="560"/>
      <c r="F414" s="555"/>
      <c r="G414" s="560"/>
      <c r="H414" s="377"/>
    </row>
    <row r="415" spans="2:8" ht="12.75">
      <c r="B415" s="560"/>
      <c r="C415" s="560"/>
      <c r="D415" s="560"/>
      <c r="E415" s="560"/>
      <c r="F415" s="555"/>
      <c r="G415" s="560"/>
      <c r="H415" s="377"/>
    </row>
    <row r="416" spans="2:8" ht="12.75">
      <c r="B416" s="365" t="s">
        <v>596</v>
      </c>
      <c r="C416" s="378" t="s">
        <v>429</v>
      </c>
      <c r="D416" s="378" t="s">
        <v>429</v>
      </c>
      <c r="E416" s="356"/>
      <c r="F416" s="378" t="s">
        <v>429</v>
      </c>
      <c r="G416" s="378" t="s">
        <v>429</v>
      </c>
      <c r="H416" s="377"/>
    </row>
    <row r="417" spans="2:8" ht="12.75">
      <c r="B417" s="339" t="s">
        <v>593</v>
      </c>
      <c r="C417" s="369">
        <v>2851437253759</v>
      </c>
      <c r="D417" s="369">
        <v>225359802817</v>
      </c>
      <c r="E417" s="379" t="s">
        <v>562</v>
      </c>
      <c r="F417" s="360" t="s">
        <v>562</v>
      </c>
      <c r="G417" s="369">
        <v>2851437253759</v>
      </c>
      <c r="H417" s="377"/>
    </row>
    <row r="418" spans="2:8" ht="12.75">
      <c r="B418" s="339" t="s">
        <v>594</v>
      </c>
      <c r="C418" s="369">
        <v>601081480</v>
      </c>
      <c r="D418" s="360" t="s">
        <v>562</v>
      </c>
      <c r="E418" s="379">
        <v>0.5</v>
      </c>
      <c r="F418" s="369">
        <v>-3005407</v>
      </c>
      <c r="G418" s="369">
        <v>598076073</v>
      </c>
      <c r="H418" s="377"/>
    </row>
    <row r="419" spans="2:8" ht="12.75">
      <c r="B419" s="345" t="s">
        <v>595</v>
      </c>
      <c r="C419" s="366">
        <v>213035210</v>
      </c>
      <c r="D419" s="364" t="s">
        <v>597</v>
      </c>
      <c r="E419" s="381">
        <v>100</v>
      </c>
      <c r="F419" s="366">
        <v>-213035210</v>
      </c>
      <c r="G419" s="364" t="s">
        <v>562</v>
      </c>
      <c r="H419" s="377"/>
    </row>
    <row r="420" spans="2:8" ht="12.75">
      <c r="B420" s="382" t="s">
        <v>360</v>
      </c>
      <c r="C420" s="368">
        <v>2852251370449</v>
      </c>
      <c r="D420" s="368">
        <v>225359802817</v>
      </c>
      <c r="E420" s="370" t="s">
        <v>28</v>
      </c>
      <c r="F420" s="368">
        <v>-216040617</v>
      </c>
      <c r="G420" s="368">
        <v>2852035329832</v>
      </c>
      <c r="H420" s="377"/>
    </row>
    <row r="429" spans="2:4" ht="12.75">
      <c r="B429" s="565" t="s">
        <v>598</v>
      </c>
      <c r="C429" s="565" t="s">
        <v>230</v>
      </c>
      <c r="D429" s="565"/>
    </row>
    <row r="430" spans="2:4" ht="12.75">
      <c r="B430" s="565"/>
      <c r="C430" s="383">
        <v>2022</v>
      </c>
      <c r="D430" s="383">
        <v>2021</v>
      </c>
    </row>
    <row r="431" spans="2:4" ht="12.75">
      <c r="B431" s="565"/>
      <c r="C431" s="378" t="s">
        <v>429</v>
      </c>
      <c r="D431" s="378" t="s">
        <v>429</v>
      </c>
    </row>
    <row r="432" spans="2:4" ht="12.75">
      <c r="B432" s="384" t="s">
        <v>599</v>
      </c>
      <c r="C432" s="371">
        <v>3571694188208</v>
      </c>
      <c r="D432" s="371">
        <v>2664195565668</v>
      </c>
    </row>
    <row r="433" spans="2:4" ht="12.75">
      <c r="B433" s="384" t="s">
        <v>600</v>
      </c>
      <c r="C433" s="371">
        <v>10546814888620</v>
      </c>
      <c r="D433" s="371">
        <v>8935933355049</v>
      </c>
    </row>
    <row r="434" spans="2:4" ht="12.75">
      <c r="B434" s="384" t="s">
        <v>601</v>
      </c>
      <c r="C434" s="380" t="s">
        <v>562</v>
      </c>
      <c r="D434" s="371">
        <v>2754316000</v>
      </c>
    </row>
    <row r="435" spans="2:4" ht="12.75">
      <c r="B435" s="384" t="s">
        <v>602</v>
      </c>
      <c r="C435" s="371">
        <v>29383720000</v>
      </c>
      <c r="D435" s="371">
        <v>521598593</v>
      </c>
    </row>
    <row r="436" spans="2:4" ht="12.75">
      <c r="B436" s="384" t="s">
        <v>603</v>
      </c>
      <c r="C436" s="371">
        <v>266622343195</v>
      </c>
      <c r="D436" s="371">
        <v>177202537506</v>
      </c>
    </row>
    <row r="437" spans="2:4" ht="12.75">
      <c r="B437" s="384" t="s">
        <v>604</v>
      </c>
      <c r="C437" s="371">
        <v>3093279960</v>
      </c>
      <c r="D437" s="371">
        <v>1012601093</v>
      </c>
    </row>
    <row r="438" spans="2:4" ht="12.75">
      <c r="B438" s="384" t="s">
        <v>605</v>
      </c>
      <c r="C438" s="371">
        <v>278219716741</v>
      </c>
      <c r="D438" s="371">
        <v>256931268339</v>
      </c>
    </row>
    <row r="439" spans="2:4" ht="12.75">
      <c r="B439" s="384" t="s">
        <v>606</v>
      </c>
      <c r="C439" s="371">
        <v>115864453715</v>
      </c>
      <c r="D439" s="371">
        <v>144754338756</v>
      </c>
    </row>
    <row r="440" spans="2:4" ht="12.75">
      <c r="B440" s="384" t="s">
        <v>607</v>
      </c>
      <c r="C440" s="371">
        <v>286725737960</v>
      </c>
      <c r="D440" s="371">
        <v>323070617262</v>
      </c>
    </row>
    <row r="441" spans="2:4" ht="12.75">
      <c r="B441" s="384" t="s">
        <v>608</v>
      </c>
      <c r="C441" s="371">
        <v>897106705741</v>
      </c>
      <c r="D441" s="371">
        <v>929235553356</v>
      </c>
    </row>
    <row r="442" spans="2:4" ht="12.75">
      <c r="B442" s="384" t="s">
        <v>609</v>
      </c>
      <c r="C442" s="371">
        <v>-7034071892</v>
      </c>
      <c r="D442" s="371">
        <v>-11426880969</v>
      </c>
    </row>
    <row r="443" spans="2:4" ht="12.75">
      <c r="B443" s="384" t="s">
        <v>610</v>
      </c>
      <c r="C443" s="371">
        <v>765310848989</v>
      </c>
      <c r="D443" s="371">
        <v>1123123887570</v>
      </c>
    </row>
    <row r="444" spans="2:4" ht="12.75">
      <c r="B444" s="384" t="s">
        <v>611</v>
      </c>
      <c r="C444" s="371">
        <v>1675806196596</v>
      </c>
      <c r="D444" s="371">
        <v>1476170381412</v>
      </c>
    </row>
    <row r="445" spans="2:4" ht="12.75">
      <c r="B445" s="384" t="s">
        <v>612</v>
      </c>
      <c r="C445" s="380" t="s">
        <v>562</v>
      </c>
      <c r="D445" s="371">
        <v>206245666</v>
      </c>
    </row>
    <row r="446" spans="2:4" ht="12.75">
      <c r="B446" s="384" t="s">
        <v>46</v>
      </c>
      <c r="C446" s="371">
        <v>247755939131</v>
      </c>
      <c r="D446" s="371">
        <v>186639816177</v>
      </c>
    </row>
    <row r="447" spans="2:4" ht="12.75">
      <c r="B447" s="385" t="s">
        <v>613</v>
      </c>
      <c r="C447" s="295">
        <v>-457936244383</v>
      </c>
      <c r="D447" s="295">
        <v>-354674016958</v>
      </c>
    </row>
    <row r="448" spans="2:4" ht="12.75">
      <c r="B448" s="386" t="s">
        <v>360</v>
      </c>
      <c r="C448" s="298">
        <v>18219427702581</v>
      </c>
      <c r="D448" s="298">
        <v>15855651184520</v>
      </c>
    </row>
    <row r="464" spans="2:8" ht="12.75">
      <c r="B464" s="560" t="s">
        <v>586</v>
      </c>
      <c r="C464" s="560" t="s">
        <v>587</v>
      </c>
      <c r="D464" s="560" t="s">
        <v>588</v>
      </c>
      <c r="E464" s="560" t="s">
        <v>77</v>
      </c>
      <c r="F464" s="560"/>
      <c r="G464" s="560" t="s">
        <v>589</v>
      </c>
      <c r="H464" s="377"/>
    </row>
    <row r="465" spans="2:8" ht="12.75" customHeight="1">
      <c r="B465" s="560"/>
      <c r="C465" s="560"/>
      <c r="D465" s="560"/>
      <c r="E465" s="560" t="s">
        <v>590</v>
      </c>
      <c r="F465" s="555" t="s">
        <v>591</v>
      </c>
      <c r="G465" s="560"/>
      <c r="H465" s="377"/>
    </row>
    <row r="466" spans="2:8" ht="12.75">
      <c r="B466" s="560"/>
      <c r="C466" s="560"/>
      <c r="D466" s="560"/>
      <c r="E466" s="560"/>
      <c r="F466" s="555"/>
      <c r="G466" s="560"/>
      <c r="H466" s="377"/>
    </row>
    <row r="467" spans="2:8" ht="12.75">
      <c r="B467" s="560"/>
      <c r="C467" s="560"/>
      <c r="D467" s="560"/>
      <c r="E467" s="560"/>
      <c r="F467" s="555"/>
      <c r="G467" s="560"/>
      <c r="H467" s="377"/>
    </row>
    <row r="468" spans="2:8" ht="12.75">
      <c r="B468" s="365" t="s">
        <v>592</v>
      </c>
      <c r="C468" s="378" t="s">
        <v>429</v>
      </c>
      <c r="D468" s="378" t="s">
        <v>429</v>
      </c>
      <c r="E468" s="356"/>
      <c r="F468" s="378" t="s">
        <v>429</v>
      </c>
      <c r="G468" s="378" t="s">
        <v>429</v>
      </c>
      <c r="H468" s="377"/>
    </row>
    <row r="469" spans="2:8" ht="12.75">
      <c r="B469" s="339" t="s">
        <v>593</v>
      </c>
      <c r="C469" s="369">
        <v>17495714849035</v>
      </c>
      <c r="D469" s="369">
        <v>5626504003517</v>
      </c>
      <c r="E469" s="379">
        <v>0</v>
      </c>
      <c r="F469" s="369">
        <v>2959162223</v>
      </c>
      <c r="G469" s="369">
        <v>17492755686812</v>
      </c>
      <c r="H469" s="377"/>
    </row>
    <row r="470" spans="2:8" ht="12.75">
      <c r="B470" s="339" t="s">
        <v>594</v>
      </c>
      <c r="C470" s="369">
        <v>431751191009</v>
      </c>
      <c r="D470" s="369">
        <v>242589750575</v>
      </c>
      <c r="E470" s="379">
        <v>0.5</v>
      </c>
      <c r="F470" s="369">
        <v>911981041</v>
      </c>
      <c r="G470" s="369">
        <v>430839209968</v>
      </c>
      <c r="H470" s="377"/>
    </row>
    <row r="471" spans="2:8" ht="12.75">
      <c r="B471" s="339" t="s">
        <v>614</v>
      </c>
      <c r="C471" s="369">
        <v>227135616850</v>
      </c>
      <c r="D471" s="369">
        <v>58260081152</v>
      </c>
      <c r="E471" s="379">
        <v>1.5</v>
      </c>
      <c r="F471" s="369">
        <v>2716272089</v>
      </c>
      <c r="G471" s="369">
        <v>224419344761</v>
      </c>
      <c r="H471" s="377"/>
    </row>
    <row r="472" spans="2:8" ht="12.75">
      <c r="B472" s="339" t="s">
        <v>595</v>
      </c>
      <c r="C472" s="369">
        <v>357334597235</v>
      </c>
      <c r="D472" s="369">
        <v>261678345001</v>
      </c>
      <c r="E472" s="379">
        <v>5</v>
      </c>
      <c r="F472" s="369">
        <v>11147592333</v>
      </c>
      <c r="G472" s="369">
        <v>346187004902</v>
      </c>
      <c r="H472" s="377"/>
    </row>
    <row r="473" spans="2:8" ht="12.75">
      <c r="B473" s="339" t="s">
        <v>615</v>
      </c>
      <c r="C473" s="369">
        <v>75264624590</v>
      </c>
      <c r="D473" s="369">
        <v>50451660932</v>
      </c>
      <c r="E473" s="379">
        <v>25</v>
      </c>
      <c r="F473" s="369">
        <v>12789088368</v>
      </c>
      <c r="G473" s="369">
        <v>62475536222</v>
      </c>
      <c r="H473" s="377"/>
    </row>
    <row r="474" spans="2:8" ht="12.75">
      <c r="B474" s="339" t="s">
        <v>616</v>
      </c>
      <c r="C474" s="369">
        <v>54744667982</v>
      </c>
      <c r="D474" s="369">
        <v>44474287795</v>
      </c>
      <c r="E474" s="379">
        <v>50</v>
      </c>
      <c r="F474" s="369">
        <v>20560121365</v>
      </c>
      <c r="G474" s="369">
        <v>34184546617</v>
      </c>
      <c r="H474" s="377"/>
    </row>
    <row r="475" spans="2:8" ht="12.75">
      <c r="B475" s="339" t="s">
        <v>617</v>
      </c>
      <c r="C475" s="369">
        <v>6887781019</v>
      </c>
      <c r="D475" s="369">
        <v>6258333637</v>
      </c>
      <c r="E475" s="379">
        <v>75</v>
      </c>
      <c r="F475" s="369">
        <v>3363774952</v>
      </c>
      <c r="G475" s="369">
        <v>3524006067</v>
      </c>
      <c r="H475" s="377"/>
    </row>
    <row r="476" spans="2:8" ht="12.75">
      <c r="B476" s="339" t="s">
        <v>618</v>
      </c>
      <c r="C476" s="369">
        <v>28530619244</v>
      </c>
      <c r="D476" s="369">
        <v>21524468154</v>
      </c>
      <c r="E476" s="379">
        <v>100</v>
      </c>
      <c r="F476" s="369">
        <v>21997435388</v>
      </c>
      <c r="G476" s="369">
        <v>6533183856</v>
      </c>
      <c r="H476" s="377"/>
    </row>
    <row r="477" spans="2:8" ht="12.75">
      <c r="B477" s="345" t="s">
        <v>619</v>
      </c>
      <c r="C477" s="381" t="s">
        <v>575</v>
      </c>
      <c r="D477" s="381"/>
      <c r="E477" s="381" t="s">
        <v>28</v>
      </c>
      <c r="F477" s="366">
        <v>381490816624</v>
      </c>
      <c r="G477" s="366">
        <v>-381490816624</v>
      </c>
      <c r="H477" s="377"/>
    </row>
    <row r="478" spans="2:8" ht="12.75">
      <c r="B478" s="382" t="s">
        <v>360</v>
      </c>
      <c r="C478" s="368">
        <v>18677363946964</v>
      </c>
      <c r="D478" s="368">
        <v>6311740930763</v>
      </c>
      <c r="E478" s="370" t="s">
        <v>28</v>
      </c>
      <c r="F478" s="368">
        <v>457936244383</v>
      </c>
      <c r="G478" s="368">
        <v>18219427702581</v>
      </c>
      <c r="H478" s="377"/>
    </row>
    <row r="486" spans="2:8" ht="12.75">
      <c r="B486" s="560" t="s">
        <v>586</v>
      </c>
      <c r="C486" s="560" t="s">
        <v>587</v>
      </c>
      <c r="D486" s="560" t="s">
        <v>588</v>
      </c>
      <c r="E486" s="560" t="s">
        <v>77</v>
      </c>
      <c r="F486" s="560"/>
      <c r="G486" s="560" t="s">
        <v>589</v>
      </c>
      <c r="H486" s="377"/>
    </row>
    <row r="487" spans="2:8" ht="12.75" customHeight="1">
      <c r="B487" s="560"/>
      <c r="C487" s="560"/>
      <c r="D487" s="560"/>
      <c r="E487" s="560" t="s">
        <v>590</v>
      </c>
      <c r="F487" s="555" t="s">
        <v>591</v>
      </c>
      <c r="G487" s="560"/>
      <c r="H487" s="377"/>
    </row>
    <row r="488" spans="2:8" ht="12.75">
      <c r="B488" s="560"/>
      <c r="C488" s="560"/>
      <c r="D488" s="560"/>
      <c r="E488" s="560"/>
      <c r="F488" s="555"/>
      <c r="G488" s="560"/>
      <c r="H488" s="377"/>
    </row>
    <row r="489" spans="2:8" ht="12.75">
      <c r="B489" s="560"/>
      <c r="C489" s="560"/>
      <c r="D489" s="560"/>
      <c r="E489" s="560"/>
      <c r="F489" s="555"/>
      <c r="G489" s="560"/>
      <c r="H489" s="377"/>
    </row>
    <row r="490" spans="2:8" ht="12.75">
      <c r="B490" s="365" t="s">
        <v>596</v>
      </c>
      <c r="C490" s="378" t="s">
        <v>429</v>
      </c>
      <c r="D490" s="378" t="s">
        <v>429</v>
      </c>
      <c r="E490" s="356"/>
      <c r="F490" s="378" t="s">
        <v>429</v>
      </c>
      <c r="G490" s="378" t="s">
        <v>429</v>
      </c>
      <c r="H490" s="377"/>
    </row>
    <row r="491" spans="2:8" ht="12.75">
      <c r="B491" s="339" t="s">
        <v>593</v>
      </c>
      <c r="C491" s="369">
        <v>14646622835582</v>
      </c>
      <c r="D491" s="369">
        <v>5712766091136</v>
      </c>
      <c r="E491" s="379">
        <v>0</v>
      </c>
      <c r="F491" s="369">
        <v>3447679019</v>
      </c>
      <c r="G491" s="369">
        <v>14643175156563</v>
      </c>
      <c r="H491" s="377"/>
    </row>
    <row r="492" spans="2:8" ht="12.75">
      <c r="B492" s="339" t="s">
        <v>594</v>
      </c>
      <c r="C492" s="369">
        <v>976218414352</v>
      </c>
      <c r="D492" s="369">
        <v>145575050632</v>
      </c>
      <c r="E492" s="379">
        <v>1</v>
      </c>
      <c r="F492" s="369">
        <v>1749187833</v>
      </c>
      <c r="G492" s="369">
        <v>974469226519</v>
      </c>
      <c r="H492" s="377"/>
    </row>
    <row r="493" spans="2:8" ht="12.75">
      <c r="B493" s="339" t="s">
        <v>614</v>
      </c>
      <c r="C493" s="369">
        <v>16298807579</v>
      </c>
      <c r="D493" s="369">
        <v>6032323944</v>
      </c>
      <c r="E493" s="379">
        <v>2</v>
      </c>
      <c r="F493" s="369">
        <v>246424256</v>
      </c>
      <c r="G493" s="369">
        <v>16052383323</v>
      </c>
      <c r="H493" s="377"/>
    </row>
    <row r="494" spans="2:8" ht="12.75">
      <c r="B494" s="339" t="s">
        <v>595</v>
      </c>
      <c r="C494" s="369">
        <v>371755924657</v>
      </c>
      <c r="D494" s="369">
        <v>304933315201</v>
      </c>
      <c r="E494" s="379">
        <v>5</v>
      </c>
      <c r="F494" s="369">
        <v>11394701541</v>
      </c>
      <c r="G494" s="369">
        <v>360361223116</v>
      </c>
      <c r="H494" s="377"/>
    </row>
    <row r="495" spans="2:8" ht="12.75">
      <c r="B495" s="339" t="s">
        <v>615</v>
      </c>
      <c r="C495" s="369">
        <v>94926482077</v>
      </c>
      <c r="D495" s="369">
        <v>59303468311</v>
      </c>
      <c r="E495" s="379">
        <v>25</v>
      </c>
      <c r="F495" s="369">
        <v>17503344762</v>
      </c>
      <c r="G495" s="369">
        <v>77423137315</v>
      </c>
      <c r="H495" s="377"/>
    </row>
    <row r="496" spans="2:8" ht="12.75">
      <c r="B496" s="339" t="s">
        <v>616</v>
      </c>
      <c r="C496" s="369">
        <v>69444046451</v>
      </c>
      <c r="D496" s="369">
        <v>60648189577</v>
      </c>
      <c r="E496" s="379">
        <v>50</v>
      </c>
      <c r="F496" s="369">
        <v>22150210721</v>
      </c>
      <c r="G496" s="369">
        <v>47293835730</v>
      </c>
      <c r="H496" s="377"/>
    </row>
    <row r="497" spans="2:8" ht="12.75">
      <c r="B497" s="339" t="s">
        <v>617</v>
      </c>
      <c r="C497" s="369">
        <v>21619046467</v>
      </c>
      <c r="D497" s="369">
        <v>21872627714</v>
      </c>
      <c r="E497" s="379">
        <v>75</v>
      </c>
      <c r="F497" s="369">
        <v>8649111086</v>
      </c>
      <c r="G497" s="369">
        <v>12969935381</v>
      </c>
      <c r="H497" s="377"/>
    </row>
    <row r="498" spans="2:8" ht="12.75">
      <c r="B498" s="339" t="s">
        <v>618</v>
      </c>
      <c r="C498" s="369">
        <v>13439644313</v>
      </c>
      <c r="D498" s="369">
        <v>9805779799</v>
      </c>
      <c r="E498" s="379">
        <v>100</v>
      </c>
      <c r="F498" s="369">
        <v>9306445576</v>
      </c>
      <c r="G498" s="369">
        <v>4133198737</v>
      </c>
      <c r="H498" s="377"/>
    </row>
    <row r="499" spans="2:8" ht="12.75">
      <c r="B499" s="345" t="s">
        <v>619</v>
      </c>
      <c r="C499" s="364" t="s">
        <v>562</v>
      </c>
      <c r="D499" s="387"/>
      <c r="E499" s="381" t="s">
        <v>28</v>
      </c>
      <c r="F499" s="366">
        <v>280226912164</v>
      </c>
      <c r="G499" s="366">
        <v>-280226912164</v>
      </c>
      <c r="H499" s="377"/>
    </row>
    <row r="500" spans="2:8" ht="12.75">
      <c r="B500" s="345" t="s">
        <v>360</v>
      </c>
      <c r="C500" s="368">
        <v>16210325201478</v>
      </c>
      <c r="D500" s="368">
        <v>6320936846314</v>
      </c>
      <c r="E500" s="370" t="s">
        <v>28</v>
      </c>
      <c r="F500" s="368">
        <v>354674016958</v>
      </c>
      <c r="G500" s="368">
        <v>15855651184520</v>
      </c>
      <c r="H500" s="377"/>
    </row>
    <row r="515" spans="2:6" ht="12.75" customHeight="1">
      <c r="B515" s="566" t="s">
        <v>352</v>
      </c>
      <c r="C515" s="308" t="s">
        <v>620</v>
      </c>
      <c r="D515" s="308" t="s">
        <v>621</v>
      </c>
      <c r="E515" s="308" t="s">
        <v>620</v>
      </c>
      <c r="F515" s="308" t="s">
        <v>621</v>
      </c>
    </row>
    <row r="516" spans="2:6" ht="12.75">
      <c r="B516" s="566"/>
      <c r="C516" s="302" t="s">
        <v>622</v>
      </c>
      <c r="D516" s="302" t="s">
        <v>622</v>
      </c>
      <c r="E516" s="302" t="s">
        <v>623</v>
      </c>
      <c r="F516" s="302" t="s">
        <v>623</v>
      </c>
    </row>
    <row r="517" spans="2:6" ht="22.5">
      <c r="B517" s="305" t="s">
        <v>624</v>
      </c>
      <c r="C517" s="388">
        <v>0.1</v>
      </c>
      <c r="D517" s="388">
        <v>0.24</v>
      </c>
      <c r="E517" s="388">
        <v>0.07</v>
      </c>
      <c r="F517" s="388">
        <v>0.107</v>
      </c>
    </row>
    <row r="518" spans="2:6" ht="12.75">
      <c r="B518" s="305" t="s">
        <v>625</v>
      </c>
      <c r="C518" s="388">
        <v>0.15</v>
      </c>
      <c r="D518" s="388">
        <v>0.25</v>
      </c>
      <c r="E518" s="388">
        <v>0.1</v>
      </c>
      <c r="F518" s="388">
        <v>0.107</v>
      </c>
    </row>
    <row r="519" spans="2:6" ht="22.5">
      <c r="B519" s="305" t="s">
        <v>626</v>
      </c>
      <c r="C519" s="388">
        <v>0.1</v>
      </c>
      <c r="D519" s="388">
        <v>0.19</v>
      </c>
      <c r="E519" s="388">
        <v>0.06</v>
      </c>
      <c r="F519" s="388">
        <v>0.107</v>
      </c>
    </row>
    <row r="520" spans="2:6" ht="12.75">
      <c r="B520" s="305" t="s">
        <v>627</v>
      </c>
      <c r="C520" s="388">
        <v>0.15</v>
      </c>
      <c r="D520" s="388">
        <v>0.2</v>
      </c>
      <c r="E520" s="388">
        <v>0.09</v>
      </c>
      <c r="F520" s="388">
        <v>0.107</v>
      </c>
    </row>
    <row r="521" spans="2:6" ht="22.5">
      <c r="B521" s="305" t="s">
        <v>628</v>
      </c>
      <c r="C521" s="388">
        <v>0.15</v>
      </c>
      <c r="D521" s="388">
        <v>0.27</v>
      </c>
      <c r="E521" s="388">
        <v>0.1</v>
      </c>
      <c r="F521" s="388">
        <v>0.107</v>
      </c>
    </row>
    <row r="522" spans="2:6" ht="12.75">
      <c r="B522" s="305" t="s">
        <v>629</v>
      </c>
      <c r="C522" s="388">
        <v>0.18</v>
      </c>
      <c r="D522" s="388">
        <v>0.27</v>
      </c>
      <c r="E522" s="388">
        <v>0.107</v>
      </c>
      <c r="F522" s="388">
        <v>0.107</v>
      </c>
    </row>
    <row r="523" spans="2:6" ht="12.75">
      <c r="B523" s="305" t="s">
        <v>630</v>
      </c>
      <c r="C523" s="388">
        <v>0.168</v>
      </c>
      <c r="D523" s="388">
        <v>0.168</v>
      </c>
      <c r="E523" s="317" t="s">
        <v>631</v>
      </c>
      <c r="F523" s="317" t="s">
        <v>631</v>
      </c>
    </row>
    <row r="529" spans="2:6" ht="12.75" customHeight="1">
      <c r="B529" s="566" t="s">
        <v>352</v>
      </c>
      <c r="C529" s="308" t="s">
        <v>620</v>
      </c>
      <c r="D529" s="308" t="s">
        <v>621</v>
      </c>
      <c r="E529" s="308" t="s">
        <v>620</v>
      </c>
      <c r="F529" s="308" t="s">
        <v>621</v>
      </c>
    </row>
    <row r="530" spans="2:6" ht="12.75">
      <c r="B530" s="566"/>
      <c r="C530" s="302" t="s">
        <v>622</v>
      </c>
      <c r="D530" s="302" t="s">
        <v>622</v>
      </c>
      <c r="E530" s="302" t="s">
        <v>623</v>
      </c>
      <c r="F530" s="302" t="s">
        <v>623</v>
      </c>
    </row>
    <row r="531" spans="2:6" ht="22.5">
      <c r="B531" s="305" t="s">
        <v>624</v>
      </c>
      <c r="C531" s="388">
        <v>0.14</v>
      </c>
      <c r="D531" s="388">
        <v>0.24</v>
      </c>
      <c r="E531" s="388">
        <v>0.09</v>
      </c>
      <c r="F531" s="388">
        <v>0.1335</v>
      </c>
    </row>
    <row r="532" spans="2:6" ht="12.75">
      <c r="B532" s="305" t="s">
        <v>625</v>
      </c>
      <c r="C532" s="388">
        <v>0.15</v>
      </c>
      <c r="D532" s="388">
        <v>0.25</v>
      </c>
      <c r="E532" s="388">
        <v>0.1</v>
      </c>
      <c r="F532" s="388">
        <v>0.1335</v>
      </c>
    </row>
    <row r="533" spans="2:6" ht="22.5">
      <c r="B533" s="305" t="s">
        <v>626</v>
      </c>
      <c r="C533" s="388">
        <v>0.14</v>
      </c>
      <c r="D533" s="388">
        <v>0.19</v>
      </c>
      <c r="E533" s="388">
        <v>0.08</v>
      </c>
      <c r="F533" s="388">
        <v>0.138</v>
      </c>
    </row>
    <row r="534" spans="2:6" ht="12.75">
      <c r="B534" s="305" t="s">
        <v>627</v>
      </c>
      <c r="C534" s="388">
        <v>0.15</v>
      </c>
      <c r="D534" s="388">
        <v>0.2</v>
      </c>
      <c r="E534" s="388">
        <v>0.09</v>
      </c>
      <c r="F534" s="388">
        <v>0.138</v>
      </c>
    </row>
    <row r="535" spans="2:6" ht="22.5">
      <c r="B535" s="305" t="s">
        <v>628</v>
      </c>
      <c r="C535" s="388">
        <v>0.16</v>
      </c>
      <c r="D535" s="388">
        <v>0.27</v>
      </c>
      <c r="E535" s="388">
        <v>0.11</v>
      </c>
      <c r="F535" s="388">
        <v>0.1335</v>
      </c>
    </row>
    <row r="536" spans="2:6" ht="12.75">
      <c r="B536" s="305" t="s">
        <v>629</v>
      </c>
      <c r="C536" s="388">
        <v>0.18</v>
      </c>
      <c r="D536" s="388">
        <v>0.28</v>
      </c>
      <c r="E536" s="388">
        <v>0.12</v>
      </c>
      <c r="F536" s="388">
        <v>0.1335</v>
      </c>
    </row>
    <row r="537" spans="2:6" ht="12.75">
      <c r="B537" s="305" t="s">
        <v>630</v>
      </c>
      <c r="C537" s="388">
        <v>0.123</v>
      </c>
      <c r="D537" s="388">
        <v>0.123</v>
      </c>
      <c r="E537" s="317" t="s">
        <v>631</v>
      </c>
      <c r="F537" s="317" t="s">
        <v>631</v>
      </c>
    </row>
    <row r="549" spans="2:7" ht="12.75">
      <c r="B549" s="567"/>
      <c r="C549" s="390" t="s">
        <v>632</v>
      </c>
      <c r="D549" s="390" t="s">
        <v>633</v>
      </c>
      <c r="E549" s="568" t="s">
        <v>77</v>
      </c>
      <c r="F549" s="568"/>
      <c r="G549" s="390" t="s">
        <v>632</v>
      </c>
    </row>
    <row r="550" spans="2:7" ht="12.75">
      <c r="B550" s="567"/>
      <c r="C550" s="391" t="s">
        <v>634</v>
      </c>
      <c r="D550" s="391" t="s">
        <v>635</v>
      </c>
      <c r="E550" s="568"/>
      <c r="F550" s="568"/>
      <c r="G550" s="391" t="s">
        <v>636</v>
      </c>
    </row>
    <row r="551" spans="2:7" ht="12.75">
      <c r="B551" s="567"/>
      <c r="C551" s="391" t="s">
        <v>637</v>
      </c>
      <c r="D551" s="391" t="s">
        <v>638</v>
      </c>
      <c r="E551" s="568"/>
      <c r="F551" s="568"/>
      <c r="G551" s="391" t="s">
        <v>637</v>
      </c>
    </row>
    <row r="552" spans="2:7" ht="12.75">
      <c r="B552" s="392" t="s">
        <v>639</v>
      </c>
      <c r="C552" s="393"/>
      <c r="D552" s="391" t="s">
        <v>637</v>
      </c>
      <c r="E552" s="391"/>
      <c r="F552" s="568" t="s">
        <v>640</v>
      </c>
      <c r="G552" s="393"/>
    </row>
    <row r="553" spans="2:7" ht="12.75">
      <c r="B553" s="392" t="s">
        <v>641</v>
      </c>
      <c r="C553" s="393"/>
      <c r="D553" s="394"/>
      <c r="E553" s="391" t="s">
        <v>642</v>
      </c>
      <c r="F553" s="568"/>
      <c r="G553" s="393"/>
    </row>
    <row r="554" spans="2:7" ht="12.75">
      <c r="B554" s="395"/>
      <c r="C554" s="396"/>
      <c r="D554" s="397"/>
      <c r="E554" s="398" t="s">
        <v>643</v>
      </c>
      <c r="F554" s="568"/>
      <c r="G554" s="396"/>
    </row>
    <row r="555" spans="2:7" ht="12.75">
      <c r="B555" s="395" t="s">
        <v>592</v>
      </c>
      <c r="C555" s="398" t="s">
        <v>644</v>
      </c>
      <c r="D555" s="398" t="s">
        <v>644</v>
      </c>
      <c r="E555" s="399"/>
      <c r="F555" s="398" t="s">
        <v>644</v>
      </c>
      <c r="G555" s="398" t="s">
        <v>644</v>
      </c>
    </row>
    <row r="556" spans="2:7" ht="12.75">
      <c r="B556" s="400" t="s">
        <v>593</v>
      </c>
      <c r="C556" s="401">
        <v>2746023739</v>
      </c>
      <c r="D556" s="401">
        <v>56853680</v>
      </c>
      <c r="E556" s="402" t="s">
        <v>575</v>
      </c>
      <c r="F556" s="401">
        <v>305862648</v>
      </c>
      <c r="G556" s="401">
        <v>2440161091</v>
      </c>
    </row>
    <row r="557" spans="2:7" ht="12.75">
      <c r="B557" s="400" t="s">
        <v>594</v>
      </c>
      <c r="C557" s="401">
        <v>45401436</v>
      </c>
      <c r="D557" s="403" t="s">
        <v>562</v>
      </c>
      <c r="E557" s="402" t="s">
        <v>645</v>
      </c>
      <c r="F557" s="401">
        <v>23025740</v>
      </c>
      <c r="G557" s="401">
        <v>22375696</v>
      </c>
    </row>
    <row r="558" spans="2:7" ht="12.75">
      <c r="B558" s="400" t="s">
        <v>614</v>
      </c>
      <c r="C558" s="401">
        <v>590456655</v>
      </c>
      <c r="D558" s="401">
        <v>214449864</v>
      </c>
      <c r="E558" s="402" t="s">
        <v>646</v>
      </c>
      <c r="F558" s="401">
        <v>20586319</v>
      </c>
      <c r="G558" s="401">
        <v>569870336</v>
      </c>
    </row>
    <row r="559" spans="2:7" ht="12.75">
      <c r="B559" s="400" t="s">
        <v>595</v>
      </c>
      <c r="C559" s="401">
        <v>14541133020</v>
      </c>
      <c r="D559" s="401">
        <v>2077830673</v>
      </c>
      <c r="E559" s="402">
        <v>5</v>
      </c>
      <c r="F559" s="401">
        <v>2304029226</v>
      </c>
      <c r="G559" s="401">
        <v>12237103794</v>
      </c>
    </row>
    <row r="560" spans="2:7" ht="12.75">
      <c r="B560" s="400" t="s">
        <v>615</v>
      </c>
      <c r="C560" s="401">
        <v>12718393587</v>
      </c>
      <c r="D560" s="401">
        <v>4736746234</v>
      </c>
      <c r="E560" s="402">
        <v>25</v>
      </c>
      <c r="F560" s="401">
        <v>3401986326</v>
      </c>
      <c r="G560" s="401">
        <v>9316407261</v>
      </c>
    </row>
    <row r="561" spans="2:7" ht="12.75">
      <c r="B561" s="400" t="s">
        <v>616</v>
      </c>
      <c r="C561" s="401">
        <v>17564209748</v>
      </c>
      <c r="D561" s="401">
        <v>6953556851</v>
      </c>
      <c r="E561" s="402">
        <v>50</v>
      </c>
      <c r="F561" s="401">
        <v>9065794855</v>
      </c>
      <c r="G561" s="401">
        <v>8498414893</v>
      </c>
    </row>
    <row r="562" spans="2:7" ht="12.75">
      <c r="B562" s="400" t="s">
        <v>617</v>
      </c>
      <c r="C562" s="401">
        <v>42259877853</v>
      </c>
      <c r="D562" s="401">
        <v>20166418028</v>
      </c>
      <c r="E562" s="402">
        <v>75</v>
      </c>
      <c r="F562" s="401">
        <v>27101610200</v>
      </c>
      <c r="G562" s="401">
        <v>15158267653</v>
      </c>
    </row>
    <row r="563" spans="2:7" ht="12.75">
      <c r="B563" s="404" t="s">
        <v>618</v>
      </c>
      <c r="C563" s="405">
        <v>199976272672</v>
      </c>
      <c r="D563" s="405">
        <v>132311972678</v>
      </c>
      <c r="E563" s="406">
        <v>100</v>
      </c>
      <c r="F563" s="405">
        <v>140936205696</v>
      </c>
      <c r="G563" s="405">
        <v>59040066976</v>
      </c>
    </row>
    <row r="564" spans="2:7" ht="12.75">
      <c r="B564" s="407" t="s">
        <v>360</v>
      </c>
      <c r="C564" s="408">
        <v>290441768710</v>
      </c>
      <c r="D564" s="408">
        <v>166517828008</v>
      </c>
      <c r="E564" s="409" t="s">
        <v>28</v>
      </c>
      <c r="F564" s="408">
        <v>183159101010</v>
      </c>
      <c r="G564" s="408">
        <v>107282667700</v>
      </c>
    </row>
    <row r="570" spans="2:7" ht="12.75">
      <c r="B570" s="389"/>
      <c r="C570" s="390" t="s">
        <v>632</v>
      </c>
      <c r="D570" s="390" t="s">
        <v>633</v>
      </c>
      <c r="E570" s="568" t="s">
        <v>77</v>
      </c>
      <c r="F570" s="568"/>
      <c r="G570" s="390" t="s">
        <v>632</v>
      </c>
    </row>
    <row r="571" spans="2:7" ht="12.75">
      <c r="B571" s="392" t="s">
        <v>639</v>
      </c>
      <c r="C571" s="391" t="s">
        <v>634</v>
      </c>
      <c r="D571" s="391" t="s">
        <v>635</v>
      </c>
      <c r="E571" s="568"/>
      <c r="F571" s="568"/>
      <c r="G571" s="391" t="s">
        <v>636</v>
      </c>
    </row>
    <row r="572" spans="2:7" ht="12.75">
      <c r="B572" s="392" t="s">
        <v>641</v>
      </c>
      <c r="C572" s="391" t="s">
        <v>637</v>
      </c>
      <c r="D572" s="391" t="s">
        <v>638</v>
      </c>
      <c r="E572" s="568"/>
      <c r="F572" s="568"/>
      <c r="G572" s="391" t="s">
        <v>637</v>
      </c>
    </row>
    <row r="573" spans="2:7" ht="12.75">
      <c r="B573" s="392"/>
      <c r="C573" s="393"/>
      <c r="D573" s="391" t="s">
        <v>637</v>
      </c>
      <c r="E573" s="391"/>
      <c r="F573" s="568" t="s">
        <v>640</v>
      </c>
      <c r="G573" s="393"/>
    </row>
    <row r="574" spans="2:7" ht="12.75">
      <c r="B574" s="410"/>
      <c r="C574" s="393"/>
      <c r="D574" s="394"/>
      <c r="E574" s="391" t="s">
        <v>642</v>
      </c>
      <c r="F574" s="568"/>
      <c r="G574" s="393"/>
    </row>
    <row r="575" spans="2:7" ht="12.75">
      <c r="B575" s="411"/>
      <c r="C575" s="396"/>
      <c r="D575" s="397"/>
      <c r="E575" s="398" t="s">
        <v>643</v>
      </c>
      <c r="F575" s="568"/>
      <c r="G575" s="396"/>
    </row>
    <row r="576" spans="2:7" ht="12.75">
      <c r="B576" s="395" t="s">
        <v>596</v>
      </c>
      <c r="C576" s="398" t="s">
        <v>644</v>
      </c>
      <c r="D576" s="398" t="s">
        <v>644</v>
      </c>
      <c r="E576" s="399"/>
      <c r="F576" s="398" t="s">
        <v>644</v>
      </c>
      <c r="G576" s="398" t="s">
        <v>644</v>
      </c>
    </row>
    <row r="577" spans="2:7" ht="12.75">
      <c r="B577" s="400" t="s">
        <v>593</v>
      </c>
      <c r="C577" s="401">
        <v>3206039692</v>
      </c>
      <c r="D577" s="401">
        <v>751581374</v>
      </c>
      <c r="E577" s="402" t="s">
        <v>575</v>
      </c>
      <c r="F577" s="401">
        <v>-490553087</v>
      </c>
      <c r="G577" s="401">
        <v>2715486605</v>
      </c>
    </row>
    <row r="578" spans="2:7" ht="12.75">
      <c r="B578" s="400" t="s">
        <v>594</v>
      </c>
      <c r="C578" s="401">
        <v>444610154</v>
      </c>
      <c r="D578" s="401">
        <v>57131764</v>
      </c>
      <c r="E578" s="402" t="s">
        <v>645</v>
      </c>
      <c r="F578" s="401">
        <v>-192495863</v>
      </c>
      <c r="G578" s="401">
        <v>252114291</v>
      </c>
    </row>
    <row r="579" spans="2:7" ht="12.75">
      <c r="B579" s="400" t="s">
        <v>614</v>
      </c>
      <c r="C579" s="401">
        <v>16203259415</v>
      </c>
      <c r="D579" s="401">
        <v>6475894701</v>
      </c>
      <c r="E579" s="402" t="s">
        <v>646</v>
      </c>
      <c r="F579" s="401">
        <v>-1540330914</v>
      </c>
      <c r="G579" s="401">
        <v>14662928501</v>
      </c>
    </row>
    <row r="580" spans="2:7" ht="12.75">
      <c r="B580" s="400" t="s">
        <v>615</v>
      </c>
      <c r="C580" s="401">
        <v>5287483564</v>
      </c>
      <c r="D580" s="401">
        <v>1386236789</v>
      </c>
      <c r="E580" s="402">
        <v>25</v>
      </c>
      <c r="F580" s="401">
        <v>-1526441124</v>
      </c>
      <c r="G580" s="401">
        <v>3761042440</v>
      </c>
    </row>
    <row r="581" spans="2:7" ht="12.75">
      <c r="B581" s="400" t="s">
        <v>616</v>
      </c>
      <c r="C581" s="401">
        <v>14558749287</v>
      </c>
      <c r="D581" s="401">
        <v>7479834365</v>
      </c>
      <c r="E581" s="402">
        <v>50</v>
      </c>
      <c r="F581" s="401">
        <v>-7385275639</v>
      </c>
      <c r="G581" s="401">
        <v>7173473648</v>
      </c>
    </row>
    <row r="582" spans="2:7" ht="12.75">
      <c r="B582" s="400" t="s">
        <v>617</v>
      </c>
      <c r="C582" s="401">
        <v>22836481289</v>
      </c>
      <c r="D582" s="401">
        <v>11429648246</v>
      </c>
      <c r="E582" s="402">
        <v>75</v>
      </c>
      <c r="F582" s="401">
        <v>-14794353482</v>
      </c>
      <c r="G582" s="401">
        <v>8042127807</v>
      </c>
    </row>
    <row r="583" spans="2:7" ht="12.75">
      <c r="B583" s="404" t="s">
        <v>618</v>
      </c>
      <c r="C583" s="405">
        <v>197514686849</v>
      </c>
      <c r="D583" s="405">
        <v>179687345642</v>
      </c>
      <c r="E583" s="406">
        <v>100</v>
      </c>
      <c r="F583" s="405">
        <v>-131773909563</v>
      </c>
      <c r="G583" s="405">
        <v>65740777286</v>
      </c>
    </row>
    <row r="584" spans="2:7" ht="12.75">
      <c r="B584" s="407" t="s">
        <v>360</v>
      </c>
      <c r="C584" s="408">
        <v>260051310250</v>
      </c>
      <c r="D584" s="408">
        <v>207267672881</v>
      </c>
      <c r="E584" s="409" t="s">
        <v>28</v>
      </c>
      <c r="F584" s="408">
        <v>-157703359672</v>
      </c>
      <c r="G584" s="408">
        <v>102347950578</v>
      </c>
    </row>
    <row r="595" spans="2:4" ht="12.75">
      <c r="B595" s="560" t="s">
        <v>598</v>
      </c>
      <c r="C595" s="565" t="s">
        <v>230</v>
      </c>
      <c r="D595" s="565"/>
    </row>
    <row r="596" spans="2:4" ht="12.75">
      <c r="B596" s="560"/>
      <c r="C596" s="412">
        <v>2022</v>
      </c>
      <c r="D596" s="412">
        <v>2021</v>
      </c>
    </row>
    <row r="597" spans="2:4" ht="12.75">
      <c r="B597" s="560"/>
      <c r="C597" s="378" t="s">
        <v>429</v>
      </c>
      <c r="D597" s="378" t="s">
        <v>429</v>
      </c>
    </row>
    <row r="598" spans="2:4" ht="12.75">
      <c r="B598" s="339" t="s">
        <v>647</v>
      </c>
      <c r="C598" s="369">
        <v>744847286</v>
      </c>
      <c r="D598" s="369">
        <v>1424880831</v>
      </c>
    </row>
    <row r="599" spans="2:4" ht="12.75">
      <c r="B599" s="339" t="s">
        <v>648</v>
      </c>
      <c r="C599" s="369">
        <v>23784357954</v>
      </c>
      <c r="D599" s="369">
        <v>8402082957</v>
      </c>
    </row>
    <row r="600" spans="2:4" ht="12.75">
      <c r="B600" s="339" t="s">
        <v>649</v>
      </c>
      <c r="C600" s="369">
        <v>41623260932</v>
      </c>
      <c r="D600" s="369">
        <v>28411972242</v>
      </c>
    </row>
    <row r="601" spans="2:4" ht="12.75">
      <c r="B601" s="339" t="s">
        <v>650</v>
      </c>
      <c r="C601" s="360" t="s">
        <v>562</v>
      </c>
      <c r="D601" s="369">
        <v>3840000</v>
      </c>
    </row>
    <row r="602" spans="2:4" ht="12.75">
      <c r="B602" s="339" t="s">
        <v>651</v>
      </c>
      <c r="C602" s="369">
        <v>326658054373</v>
      </c>
      <c r="D602" s="369">
        <v>324293864067</v>
      </c>
    </row>
    <row r="603" spans="2:4" ht="12.75">
      <c r="B603" s="339" t="s">
        <v>652</v>
      </c>
      <c r="C603" s="369">
        <v>56075089439</v>
      </c>
      <c r="D603" s="369">
        <v>30254343739</v>
      </c>
    </row>
    <row r="604" spans="2:4" ht="12.75">
      <c r="B604" s="339" t="s">
        <v>653</v>
      </c>
      <c r="C604" s="369">
        <v>6532252071</v>
      </c>
      <c r="D604" s="369">
        <v>1571329016</v>
      </c>
    </row>
    <row r="605" spans="2:4" ht="12.75">
      <c r="B605" s="339" t="s">
        <v>654</v>
      </c>
      <c r="C605" s="369">
        <v>38414342146</v>
      </c>
      <c r="D605" s="369">
        <v>33522511493</v>
      </c>
    </row>
    <row r="606" spans="2:4" ht="12.75">
      <c r="B606" s="345" t="s">
        <v>655</v>
      </c>
      <c r="C606" s="366">
        <v>-21005786020</v>
      </c>
      <c r="D606" s="366">
        <v>-19260682522</v>
      </c>
    </row>
    <row r="607" spans="2:4" ht="12.75">
      <c r="B607" s="382" t="s">
        <v>360</v>
      </c>
      <c r="C607" s="368">
        <v>472826418181</v>
      </c>
      <c r="D607" s="368">
        <v>408624141823</v>
      </c>
    </row>
    <row r="630" spans="2:9" ht="31.5">
      <c r="B630" s="307" t="s">
        <v>352</v>
      </c>
      <c r="C630" s="308" t="s">
        <v>656</v>
      </c>
      <c r="D630" s="308" t="s">
        <v>657</v>
      </c>
      <c r="E630" s="308" t="s">
        <v>381</v>
      </c>
      <c r="F630" s="308" t="s">
        <v>658</v>
      </c>
      <c r="G630" s="308" t="s">
        <v>386</v>
      </c>
      <c r="H630" s="308" t="s">
        <v>659</v>
      </c>
      <c r="I630" s="308" t="s">
        <v>660</v>
      </c>
    </row>
    <row r="631" spans="2:9" ht="12.75">
      <c r="B631" s="297" t="s">
        <v>661</v>
      </c>
      <c r="C631" s="413"/>
      <c r="D631" s="413"/>
      <c r="E631" s="413"/>
      <c r="F631" s="413"/>
      <c r="G631" s="413"/>
      <c r="H631" s="350"/>
      <c r="I631" s="350"/>
    </row>
    <row r="632" spans="2:9" ht="12.75">
      <c r="B632" s="414" t="s">
        <v>662</v>
      </c>
      <c r="C632" s="371">
        <v>23716819</v>
      </c>
      <c r="D632" s="371">
        <v>-1489132</v>
      </c>
      <c r="E632" s="371">
        <v>211556795</v>
      </c>
      <c r="F632" s="380" t="s">
        <v>575</v>
      </c>
      <c r="G632" s="371">
        <v>118712870</v>
      </c>
      <c r="H632" s="380" t="s">
        <v>575</v>
      </c>
      <c r="I632" s="371">
        <v>118049876</v>
      </c>
    </row>
    <row r="633" spans="2:9" ht="22.5">
      <c r="B633" s="303" t="s">
        <v>663</v>
      </c>
      <c r="C633" s="371">
        <v>216040617</v>
      </c>
      <c r="D633" s="371">
        <v>352677</v>
      </c>
      <c r="E633" s="371">
        <v>1027603229</v>
      </c>
      <c r="F633" s="380"/>
      <c r="G633" s="371">
        <v>1302677489</v>
      </c>
      <c r="H633" s="371">
        <v>-85812855</v>
      </c>
      <c r="I633" s="371">
        <v>26426535</v>
      </c>
    </row>
    <row r="634" spans="2:9" ht="22.5">
      <c r="B634" s="415" t="s">
        <v>664</v>
      </c>
      <c r="C634" s="371">
        <v>354674016958</v>
      </c>
      <c r="D634" s="371">
        <v>-2103283951</v>
      </c>
      <c r="E634" s="371">
        <v>314711497326</v>
      </c>
      <c r="F634" s="380" t="s">
        <v>575</v>
      </c>
      <c r="G634" s="371">
        <v>242732354348</v>
      </c>
      <c r="H634" s="371">
        <v>-29179800496</v>
      </c>
      <c r="I634" s="371">
        <v>457936244383</v>
      </c>
    </row>
    <row r="635" spans="2:9" ht="22.5">
      <c r="B635" s="415" t="s">
        <v>665</v>
      </c>
      <c r="C635" s="371">
        <v>19260682522</v>
      </c>
      <c r="D635" s="371">
        <v>-929454547</v>
      </c>
      <c r="E635" s="371">
        <v>10648860191</v>
      </c>
      <c r="F635" s="380" t="s">
        <v>575</v>
      </c>
      <c r="G635" s="371">
        <v>9833211240</v>
      </c>
      <c r="H635" s="380" t="s">
        <v>575</v>
      </c>
      <c r="I635" s="371">
        <v>21005786020</v>
      </c>
    </row>
    <row r="636" spans="2:9" ht="12.75">
      <c r="B636" s="344" t="s">
        <v>666</v>
      </c>
      <c r="C636" s="371">
        <v>157703359672</v>
      </c>
      <c r="D636" s="371">
        <v>-6188671902</v>
      </c>
      <c r="E636" s="371">
        <v>181380746653</v>
      </c>
      <c r="F636" s="371">
        <v>13208245054</v>
      </c>
      <c r="G636" s="371">
        <v>46886400524</v>
      </c>
      <c r="H636" s="371">
        <v>102019031639</v>
      </c>
      <c r="I636" s="371">
        <v>183159101010</v>
      </c>
    </row>
    <row r="637" spans="2:9" ht="12.75">
      <c r="B637" s="344" t="s">
        <v>667</v>
      </c>
      <c r="C637" s="371">
        <v>484596145076</v>
      </c>
      <c r="D637" s="371">
        <v>-9514654649</v>
      </c>
      <c r="E637" s="371">
        <v>61271129770</v>
      </c>
      <c r="F637" s="380" t="s">
        <v>575</v>
      </c>
      <c r="G637" s="371">
        <v>76211999241</v>
      </c>
      <c r="H637" s="371">
        <v>-72908680387</v>
      </c>
      <c r="I637" s="371">
        <v>552078610641</v>
      </c>
    </row>
    <row r="638" spans="2:9" ht="12.75">
      <c r="B638" s="344" t="s">
        <v>668</v>
      </c>
      <c r="C638" s="371">
        <v>3635816277</v>
      </c>
      <c r="D638" s="371">
        <v>191852</v>
      </c>
      <c r="E638" s="371">
        <v>19746287870</v>
      </c>
      <c r="F638" s="380" t="s">
        <v>575</v>
      </c>
      <c r="G638" s="371">
        <v>14049136554</v>
      </c>
      <c r="H638" s="371">
        <v>155262099</v>
      </c>
      <c r="I638" s="371">
        <v>9177513642</v>
      </c>
    </row>
    <row r="639" spans="2:9" ht="12.75">
      <c r="B639" s="351" t="s">
        <v>669</v>
      </c>
      <c r="C639" s="416" t="s">
        <v>575</v>
      </c>
      <c r="D639" s="416"/>
      <c r="E639" s="295">
        <v>1534030684</v>
      </c>
      <c r="F639" s="295">
        <v>1534030684</v>
      </c>
      <c r="G639" s="416"/>
      <c r="H639" s="416"/>
      <c r="I639" s="416" t="s">
        <v>562</v>
      </c>
    </row>
    <row r="640" spans="2:9" ht="12.75">
      <c r="B640" s="365" t="s">
        <v>585</v>
      </c>
      <c r="C640" s="298">
        <v>1020109777941</v>
      </c>
      <c r="D640" s="298">
        <v>-18737009652</v>
      </c>
      <c r="E640" s="298">
        <v>590531712518</v>
      </c>
      <c r="F640" s="298">
        <v>14742275738</v>
      </c>
      <c r="G640" s="298">
        <v>391134492266</v>
      </c>
      <c r="H640" s="417" t="s">
        <v>575</v>
      </c>
      <c r="I640" s="298">
        <v>1223501732107</v>
      </c>
    </row>
    <row r="641" spans="2:9" ht="12.75">
      <c r="B641" s="382" t="s">
        <v>670</v>
      </c>
      <c r="C641" s="413"/>
      <c r="D641" s="413"/>
      <c r="E641" s="413"/>
      <c r="F641" s="413"/>
      <c r="G641" s="413"/>
      <c r="H641" s="350"/>
      <c r="I641" s="350"/>
    </row>
    <row r="642" spans="2:9" ht="12.75">
      <c r="B642" s="339" t="s">
        <v>662</v>
      </c>
      <c r="C642" s="371">
        <v>38974148</v>
      </c>
      <c r="D642" s="371">
        <v>282011</v>
      </c>
      <c r="E642" s="371">
        <v>47609572</v>
      </c>
      <c r="F642" s="380" t="s">
        <v>575</v>
      </c>
      <c r="G642" s="371">
        <v>62584890</v>
      </c>
      <c r="H642" s="380" t="s">
        <v>575</v>
      </c>
      <c r="I642" s="371">
        <v>23716819</v>
      </c>
    </row>
    <row r="643" spans="2:9" ht="22.5">
      <c r="B643" s="415" t="s">
        <v>663</v>
      </c>
      <c r="C643" s="371">
        <v>1013270033</v>
      </c>
      <c r="D643" s="371">
        <v>121026</v>
      </c>
      <c r="E643" s="371">
        <v>320265525</v>
      </c>
      <c r="F643" s="380"/>
      <c r="G643" s="371">
        <v>1301797668</v>
      </c>
      <c r="H643" s="371">
        <v>-184423753</v>
      </c>
      <c r="I643" s="371">
        <v>216040617</v>
      </c>
    </row>
    <row r="644" spans="2:9" ht="22.5">
      <c r="B644" s="415" t="s">
        <v>664</v>
      </c>
      <c r="C644" s="371">
        <v>355513869784</v>
      </c>
      <c r="D644" s="371">
        <v>-80434914</v>
      </c>
      <c r="E644" s="371">
        <v>249990901873</v>
      </c>
      <c r="F644" s="380" t="s">
        <v>575</v>
      </c>
      <c r="G644" s="371">
        <v>260397765907</v>
      </c>
      <c r="H644" s="371">
        <v>-9486576294</v>
      </c>
      <c r="I644" s="371">
        <v>354674016958</v>
      </c>
    </row>
    <row r="645" spans="2:9" ht="22.5">
      <c r="B645" s="415" t="s">
        <v>671</v>
      </c>
      <c r="C645" s="371">
        <v>18708988482</v>
      </c>
      <c r="D645" s="371">
        <v>13607451</v>
      </c>
      <c r="E645" s="371">
        <v>6053602603</v>
      </c>
      <c r="F645" s="371">
        <v>9212393</v>
      </c>
      <c r="G645" s="371">
        <v>5479088719</v>
      </c>
      <c r="H645" s="380" t="s">
        <v>575</v>
      </c>
      <c r="I645" s="371">
        <v>19260682522</v>
      </c>
    </row>
    <row r="646" spans="2:9" ht="12.75">
      <c r="B646" s="418" t="s">
        <v>666</v>
      </c>
      <c r="C646" s="371">
        <v>157270923892</v>
      </c>
      <c r="D646" s="371">
        <v>1024374707</v>
      </c>
      <c r="E646" s="371">
        <v>120057916646</v>
      </c>
      <c r="F646" s="371">
        <v>10767218527</v>
      </c>
      <c r="G646" s="371">
        <v>66158694382</v>
      </c>
      <c r="H646" s="371">
        <v>41675193250</v>
      </c>
      <c r="I646" s="371">
        <v>157703359672</v>
      </c>
    </row>
    <row r="647" spans="2:9" ht="12.75">
      <c r="B647" s="418" t="s">
        <v>667</v>
      </c>
      <c r="C647" s="371">
        <v>449467119952</v>
      </c>
      <c r="D647" s="371">
        <v>-1154879877</v>
      </c>
      <c r="E647" s="371">
        <v>87618745688</v>
      </c>
      <c r="F647" s="380" t="s">
        <v>575</v>
      </c>
      <c r="G647" s="371">
        <v>85615057414</v>
      </c>
      <c r="H647" s="371">
        <v>-31970456973</v>
      </c>
      <c r="I647" s="371">
        <v>484596145076</v>
      </c>
    </row>
    <row r="648" spans="2:9" ht="12.75">
      <c r="B648" s="418" t="s">
        <v>668</v>
      </c>
      <c r="C648" s="371">
        <v>4619976270</v>
      </c>
      <c r="D648" s="371">
        <v>1856311</v>
      </c>
      <c r="E648" s="371">
        <v>7550580668</v>
      </c>
      <c r="F648" s="380" t="s">
        <v>575</v>
      </c>
      <c r="G648" s="371">
        <v>8566620580</v>
      </c>
      <c r="H648" s="371">
        <v>-33736230</v>
      </c>
      <c r="I648" s="371">
        <v>3635816277</v>
      </c>
    </row>
    <row r="649" spans="2:9" ht="12.75">
      <c r="B649" s="419" t="s">
        <v>669</v>
      </c>
      <c r="C649" s="416" t="s">
        <v>575</v>
      </c>
      <c r="D649" s="416"/>
      <c r="E649" s="295">
        <v>8780372633</v>
      </c>
      <c r="F649" s="295">
        <v>8780372633</v>
      </c>
      <c r="G649" s="416"/>
      <c r="H649" s="416"/>
      <c r="I649" s="416" t="s">
        <v>575</v>
      </c>
    </row>
    <row r="650" spans="2:9" ht="12.75">
      <c r="B650" s="297" t="s">
        <v>585</v>
      </c>
      <c r="C650" s="298">
        <v>986633122561</v>
      </c>
      <c r="D650" s="298">
        <v>-195073285</v>
      </c>
      <c r="E650" s="298">
        <v>480419995208</v>
      </c>
      <c r="F650" s="298">
        <v>19556803553</v>
      </c>
      <c r="G650" s="298">
        <v>427581609560</v>
      </c>
      <c r="H650" s="417" t="s">
        <v>575</v>
      </c>
      <c r="I650" s="298">
        <v>1020109777941</v>
      </c>
    </row>
    <row r="683" spans="2:5" ht="21">
      <c r="B683" s="560" t="s">
        <v>352</v>
      </c>
      <c r="C683" s="420" t="s">
        <v>587</v>
      </c>
      <c r="D683" s="420" t="s">
        <v>77</v>
      </c>
      <c r="E683" s="420" t="s">
        <v>589</v>
      </c>
    </row>
    <row r="684" spans="2:5" ht="12.75" customHeight="1">
      <c r="B684" s="560"/>
      <c r="C684" s="555" t="s">
        <v>429</v>
      </c>
      <c r="D684" s="555"/>
      <c r="E684" s="555"/>
    </row>
    <row r="685" spans="2:5" ht="12.75">
      <c r="B685" s="339" t="s">
        <v>672</v>
      </c>
      <c r="C685" s="369">
        <v>313942298019</v>
      </c>
      <c r="D685" s="371">
        <v>-51146175679</v>
      </c>
      <c r="E685" s="369">
        <v>262796122340</v>
      </c>
    </row>
    <row r="686" spans="2:5" ht="12.75">
      <c r="B686" s="339" t="s">
        <v>673</v>
      </c>
      <c r="C686" s="369">
        <v>451673836973</v>
      </c>
      <c r="D686" s="371">
        <v>-1498066964</v>
      </c>
      <c r="E686" s="369">
        <v>450175770009</v>
      </c>
    </row>
    <row r="687" spans="2:5" ht="12.75">
      <c r="B687" s="339" t="s">
        <v>674</v>
      </c>
      <c r="C687" s="369">
        <v>551102895193</v>
      </c>
      <c r="D687" s="371">
        <v>-219550000000</v>
      </c>
      <c r="E687" s="369">
        <v>331552895193</v>
      </c>
    </row>
    <row r="688" spans="2:5" ht="12.75">
      <c r="B688" s="339" t="s">
        <v>675</v>
      </c>
      <c r="C688" s="369">
        <v>14663064117</v>
      </c>
      <c r="D688" s="380" t="s">
        <v>575</v>
      </c>
      <c r="E688" s="369">
        <v>14663064117</v>
      </c>
    </row>
    <row r="689" spans="2:5" ht="12.75">
      <c r="B689" s="339" t="s">
        <v>191</v>
      </c>
      <c r="C689" s="369">
        <v>279884367998</v>
      </c>
      <c r="D689" s="371">
        <v>-279884367998</v>
      </c>
      <c r="E689" s="380" t="s">
        <v>575</v>
      </c>
    </row>
    <row r="690" spans="2:5" ht="12.75">
      <c r="B690" s="339" t="s">
        <v>676</v>
      </c>
      <c r="C690" s="371">
        <v>-102457468</v>
      </c>
      <c r="D690" s="380" t="s">
        <v>575</v>
      </c>
      <c r="E690" s="371">
        <v>-102457468</v>
      </c>
    </row>
    <row r="691" spans="2:5" ht="12.75">
      <c r="B691" s="345" t="s">
        <v>677</v>
      </c>
      <c r="C691" s="366">
        <v>14117911002</v>
      </c>
      <c r="D691" s="416" t="s">
        <v>575</v>
      </c>
      <c r="E691" s="366">
        <v>14117911002</v>
      </c>
    </row>
    <row r="692" spans="2:5" ht="12.75">
      <c r="B692" s="345" t="s">
        <v>579</v>
      </c>
      <c r="C692" s="368">
        <v>1625281915834</v>
      </c>
      <c r="D692" s="298">
        <v>-552078610641</v>
      </c>
      <c r="E692" s="368">
        <v>1073203305193</v>
      </c>
    </row>
    <row r="698" spans="2:5" ht="30" customHeight="1">
      <c r="B698" s="560" t="s">
        <v>352</v>
      </c>
      <c r="C698" s="420" t="s">
        <v>587</v>
      </c>
      <c r="D698" s="420" t="s">
        <v>77</v>
      </c>
      <c r="E698" s="420" t="s">
        <v>589</v>
      </c>
    </row>
    <row r="699" spans="2:5" ht="12.75" customHeight="1">
      <c r="B699" s="560"/>
      <c r="C699" s="555" t="s">
        <v>429</v>
      </c>
      <c r="D699" s="555"/>
      <c r="E699" s="555"/>
    </row>
    <row r="700" spans="2:5" ht="12.75">
      <c r="B700" s="339" t="s">
        <v>672</v>
      </c>
      <c r="C700" s="369">
        <v>562777532236</v>
      </c>
      <c r="D700" s="369">
        <v>-66759290211</v>
      </c>
      <c r="E700" s="369">
        <v>496018242025</v>
      </c>
    </row>
    <row r="701" spans="2:5" ht="12.75">
      <c r="B701" s="339" t="s">
        <v>673</v>
      </c>
      <c r="C701" s="369">
        <v>434401575474</v>
      </c>
      <c r="D701" s="369">
        <v>-519786597</v>
      </c>
      <c r="E701" s="369">
        <v>433881788877</v>
      </c>
    </row>
    <row r="702" spans="2:5" ht="12.75">
      <c r="B702" s="339" t="s">
        <v>674</v>
      </c>
      <c r="C702" s="369">
        <v>444320230066</v>
      </c>
      <c r="D702" s="369">
        <v>-219550000000</v>
      </c>
      <c r="E702" s="369">
        <v>224770230066</v>
      </c>
    </row>
    <row r="703" spans="2:5" ht="12.75">
      <c r="B703" s="339" t="s">
        <v>675</v>
      </c>
      <c r="C703" s="369">
        <v>14663064117</v>
      </c>
      <c r="D703" s="360" t="s">
        <v>575</v>
      </c>
      <c r="E703" s="369">
        <v>14663064117</v>
      </c>
    </row>
    <row r="704" spans="2:5" ht="12.75">
      <c r="B704" s="339" t="s">
        <v>191</v>
      </c>
      <c r="C704" s="369">
        <v>197767068268</v>
      </c>
      <c r="D704" s="369">
        <v>-197767068268</v>
      </c>
      <c r="E704" s="360" t="s">
        <v>562</v>
      </c>
    </row>
    <row r="705" spans="2:5" ht="12.75">
      <c r="B705" s="339" t="s">
        <v>676</v>
      </c>
      <c r="C705" s="369">
        <v>-38398238</v>
      </c>
      <c r="D705" s="360" t="s">
        <v>575</v>
      </c>
      <c r="E705" s="369">
        <v>-38398238</v>
      </c>
    </row>
    <row r="706" spans="2:5" ht="12.75">
      <c r="B706" s="345" t="s">
        <v>677</v>
      </c>
      <c r="C706" s="366">
        <v>6948125082</v>
      </c>
      <c r="D706" s="364" t="s">
        <v>575</v>
      </c>
      <c r="E706" s="366">
        <v>6948125082</v>
      </c>
    </row>
    <row r="707" spans="2:5" ht="12.75">
      <c r="B707" s="382" t="s">
        <v>579</v>
      </c>
      <c r="C707" s="368">
        <v>1660839197005</v>
      </c>
      <c r="D707" s="368">
        <v>-484596145076</v>
      </c>
      <c r="E707" s="368">
        <v>1176243051929</v>
      </c>
    </row>
    <row r="741" spans="2:6" ht="31.5">
      <c r="B741" s="307" t="s">
        <v>563</v>
      </c>
      <c r="C741" s="308" t="s">
        <v>678</v>
      </c>
      <c r="D741" s="308" t="s">
        <v>679</v>
      </c>
      <c r="E741" s="308" t="s">
        <v>680</v>
      </c>
      <c r="F741" s="308" t="s">
        <v>681</v>
      </c>
    </row>
    <row r="742" spans="2:6" ht="12.75">
      <c r="B742" s="313" t="s">
        <v>682</v>
      </c>
      <c r="C742" s="319"/>
      <c r="D742" s="319"/>
      <c r="E742" s="319"/>
      <c r="F742" s="319"/>
    </row>
    <row r="743" spans="2:6" ht="12.75">
      <c r="B743" s="303" t="s">
        <v>683</v>
      </c>
      <c r="C743" s="316">
        <v>0</v>
      </c>
      <c r="D743" s="304">
        <v>8072589960</v>
      </c>
      <c r="E743" s="421" t="s">
        <v>575</v>
      </c>
      <c r="F743" s="304">
        <v>8072589960</v>
      </c>
    </row>
    <row r="744" spans="2:6" ht="12.75">
      <c r="B744" s="303" t="s">
        <v>684</v>
      </c>
      <c r="C744" s="316">
        <v>2.5</v>
      </c>
      <c r="D744" s="304">
        <v>65066610671</v>
      </c>
      <c r="E744" s="304">
        <v>-11937489999</v>
      </c>
      <c r="F744" s="304">
        <v>53129120672</v>
      </c>
    </row>
    <row r="745" spans="2:6" ht="12.75">
      <c r="B745" s="303" t="s">
        <v>685</v>
      </c>
      <c r="C745" s="316">
        <v>10</v>
      </c>
      <c r="D745" s="304">
        <v>90574663114</v>
      </c>
      <c r="E745" s="304">
        <v>-75170680884</v>
      </c>
      <c r="F745" s="304">
        <v>15403982230</v>
      </c>
    </row>
    <row r="746" spans="2:6" ht="12.75">
      <c r="B746" s="303" t="s">
        <v>686</v>
      </c>
      <c r="C746" s="316" t="s">
        <v>687</v>
      </c>
      <c r="D746" s="304">
        <v>101766658155</v>
      </c>
      <c r="E746" s="304">
        <v>-85370315595</v>
      </c>
      <c r="F746" s="304">
        <v>16396342560</v>
      </c>
    </row>
    <row r="747" spans="2:6" ht="12.75">
      <c r="B747" s="303" t="s">
        <v>688</v>
      </c>
      <c r="C747" s="316">
        <v>10</v>
      </c>
      <c r="D747" s="304">
        <v>5440445727</v>
      </c>
      <c r="E747" s="304">
        <v>-5232741232</v>
      </c>
      <c r="F747" s="304">
        <v>207704495</v>
      </c>
    </row>
    <row r="748" spans="2:6" ht="12.75">
      <c r="B748" s="305" t="s">
        <v>689</v>
      </c>
      <c r="C748" s="317" t="s">
        <v>690</v>
      </c>
      <c r="D748" s="306">
        <v>27839663484</v>
      </c>
      <c r="E748" s="306">
        <v>-8974434962</v>
      </c>
      <c r="F748" s="306">
        <v>18865228522</v>
      </c>
    </row>
    <row r="749" spans="2:6" ht="12.75">
      <c r="B749" s="313" t="s">
        <v>585</v>
      </c>
      <c r="C749" s="422" t="s">
        <v>28</v>
      </c>
      <c r="D749" s="318">
        <v>298760631111</v>
      </c>
      <c r="E749" s="318">
        <v>-186685662672</v>
      </c>
      <c r="F749" s="318">
        <v>112074968439</v>
      </c>
    </row>
    <row r="756" spans="2:6" ht="31.5">
      <c r="B756" s="307" t="s">
        <v>563</v>
      </c>
      <c r="C756" s="308" t="s">
        <v>678</v>
      </c>
      <c r="D756" s="308" t="s">
        <v>679</v>
      </c>
      <c r="E756" s="308" t="s">
        <v>680</v>
      </c>
      <c r="F756" s="308" t="s">
        <v>681</v>
      </c>
    </row>
    <row r="757" spans="2:6" ht="12.75">
      <c r="B757" s="313" t="s">
        <v>682</v>
      </c>
      <c r="C757" s="319"/>
      <c r="D757" s="319"/>
      <c r="E757" s="319"/>
      <c r="F757" s="319"/>
    </row>
    <row r="758" spans="2:6" ht="12.75">
      <c r="B758" s="303" t="s">
        <v>683</v>
      </c>
      <c r="C758" s="316">
        <v>0</v>
      </c>
      <c r="D758" s="304">
        <v>8072589960</v>
      </c>
      <c r="E758" s="421" t="s">
        <v>597</v>
      </c>
      <c r="F758" s="304">
        <v>8072589960</v>
      </c>
    </row>
    <row r="759" spans="2:6" ht="12.75">
      <c r="B759" s="303" t="s">
        <v>684</v>
      </c>
      <c r="C759" s="316">
        <v>2.5</v>
      </c>
      <c r="D759" s="304">
        <v>65066610671</v>
      </c>
      <c r="E759" s="304">
        <v>-10636157775</v>
      </c>
      <c r="F759" s="304">
        <v>54430452896</v>
      </c>
    </row>
    <row r="760" spans="2:6" ht="12.75">
      <c r="B760" s="303" t="s">
        <v>685</v>
      </c>
      <c r="C760" s="316">
        <v>10</v>
      </c>
      <c r="D760" s="304">
        <v>89251545584</v>
      </c>
      <c r="E760" s="304">
        <v>-71363809178</v>
      </c>
      <c r="F760" s="304">
        <v>17887736406</v>
      </c>
    </row>
    <row r="761" spans="2:6" ht="12.75">
      <c r="B761" s="303" t="s">
        <v>686</v>
      </c>
      <c r="C761" s="316" t="s">
        <v>687</v>
      </c>
      <c r="D761" s="304">
        <v>91199512861</v>
      </c>
      <c r="E761" s="304">
        <v>-77899252389</v>
      </c>
      <c r="F761" s="304">
        <v>13300260472</v>
      </c>
    </row>
    <row r="762" spans="2:6" ht="12.75">
      <c r="B762" s="303" t="s">
        <v>688</v>
      </c>
      <c r="C762" s="316">
        <v>10</v>
      </c>
      <c r="D762" s="304">
        <v>5440445727</v>
      </c>
      <c r="E762" s="304">
        <v>-5163346732</v>
      </c>
      <c r="F762" s="304">
        <v>277098995</v>
      </c>
    </row>
    <row r="763" spans="2:6" ht="12.75">
      <c r="B763" s="305" t="s">
        <v>689</v>
      </c>
      <c r="C763" s="317" t="s">
        <v>690</v>
      </c>
      <c r="D763" s="306">
        <v>28243511723</v>
      </c>
      <c r="E763" s="306">
        <v>-9321127189</v>
      </c>
      <c r="F763" s="306">
        <v>18922384534</v>
      </c>
    </row>
    <row r="764" spans="2:6" ht="12.75">
      <c r="B764" s="313" t="s">
        <v>585</v>
      </c>
      <c r="C764" s="319"/>
      <c r="D764" s="318">
        <v>287274216526</v>
      </c>
      <c r="E764" s="318">
        <v>-174383693263</v>
      </c>
      <c r="F764" s="318">
        <v>112890523263</v>
      </c>
    </row>
    <row r="774" spans="2:7" ht="12.75" customHeight="1">
      <c r="B774" s="569" t="s">
        <v>352</v>
      </c>
      <c r="C774" s="308" t="s">
        <v>691</v>
      </c>
      <c r="D774" s="308" t="s">
        <v>692</v>
      </c>
      <c r="E774" s="308" t="s">
        <v>693</v>
      </c>
      <c r="F774" s="308" t="s">
        <v>694</v>
      </c>
      <c r="G774" s="308" t="s">
        <v>695</v>
      </c>
    </row>
    <row r="775" spans="2:7" ht="12.75" customHeight="1">
      <c r="B775" s="569"/>
      <c r="C775" s="302"/>
      <c r="D775" s="570" t="s">
        <v>429</v>
      </c>
      <c r="E775" s="570"/>
      <c r="F775" s="570"/>
      <c r="G775" s="570"/>
    </row>
    <row r="776" spans="2:7" ht="22.5">
      <c r="B776" s="303" t="s">
        <v>696</v>
      </c>
      <c r="C776" s="304">
        <v>6665431302</v>
      </c>
      <c r="D776" s="304">
        <v>517644372</v>
      </c>
      <c r="E776" s="304">
        <v>-1766234662</v>
      </c>
      <c r="F776" s="304">
        <v>-921000372</v>
      </c>
      <c r="G776" s="304">
        <v>4495840640</v>
      </c>
    </row>
    <row r="777" spans="2:7" ht="22.5">
      <c r="B777" s="303" t="s">
        <v>697</v>
      </c>
      <c r="C777" s="304">
        <v>2658714927</v>
      </c>
      <c r="D777" s="304">
        <v>2251967312</v>
      </c>
      <c r="E777" s="421" t="s">
        <v>698</v>
      </c>
      <c r="F777" s="304">
        <v>-2702558383</v>
      </c>
      <c r="G777" s="304">
        <v>2208123856</v>
      </c>
    </row>
    <row r="778" spans="2:7" ht="22.5">
      <c r="B778" s="305" t="s">
        <v>699</v>
      </c>
      <c r="C778" s="306">
        <v>4412747995</v>
      </c>
      <c r="D778" s="306">
        <v>5734376493</v>
      </c>
      <c r="E778" s="424" t="s">
        <v>700</v>
      </c>
      <c r="F778" s="306">
        <v>-5889415699</v>
      </c>
      <c r="G778" s="306">
        <v>4257708789</v>
      </c>
    </row>
    <row r="779" spans="2:7" ht="12.75">
      <c r="B779" s="313" t="s">
        <v>360</v>
      </c>
      <c r="C779" s="318">
        <v>13736894224</v>
      </c>
      <c r="D779" s="318">
        <v>8503988177</v>
      </c>
      <c r="E779" s="318">
        <v>-1766234662</v>
      </c>
      <c r="F779" s="318">
        <v>-9512974454</v>
      </c>
      <c r="G779" s="318">
        <v>10961673285</v>
      </c>
    </row>
    <row r="786" spans="2:7" ht="12.75" customHeight="1">
      <c r="B786" s="569" t="s">
        <v>352</v>
      </c>
      <c r="C786" s="308" t="s">
        <v>691</v>
      </c>
      <c r="D786" s="308" t="s">
        <v>692</v>
      </c>
      <c r="E786" s="308" t="s">
        <v>693</v>
      </c>
      <c r="F786" s="308" t="s">
        <v>694</v>
      </c>
      <c r="G786" s="308" t="s">
        <v>695</v>
      </c>
    </row>
    <row r="787" spans="2:7" ht="12.75" customHeight="1">
      <c r="B787" s="569"/>
      <c r="C787" s="302"/>
      <c r="D787" s="570" t="s">
        <v>429</v>
      </c>
      <c r="E787" s="570"/>
      <c r="F787" s="570"/>
      <c r="G787" s="570"/>
    </row>
    <row r="788" spans="2:7" ht="22.5">
      <c r="B788" s="303" t="s">
        <v>696</v>
      </c>
      <c r="C788" s="304">
        <v>4884563668</v>
      </c>
      <c r="D788" s="304">
        <v>3890496494</v>
      </c>
      <c r="E788" s="421" t="s">
        <v>562</v>
      </c>
      <c r="F788" s="304">
        <v>-2109628860</v>
      </c>
      <c r="G788" s="304">
        <v>6665431302</v>
      </c>
    </row>
    <row r="789" spans="2:7" ht="22.5">
      <c r="B789" s="303" t="s">
        <v>697</v>
      </c>
      <c r="C789" s="304">
        <v>2487410396</v>
      </c>
      <c r="D789" s="304">
        <v>847723619</v>
      </c>
      <c r="E789" s="421" t="s">
        <v>562</v>
      </c>
      <c r="F789" s="304">
        <v>-676419088</v>
      </c>
      <c r="G789" s="304">
        <v>2658714927</v>
      </c>
    </row>
    <row r="790" spans="2:7" ht="22.5">
      <c r="B790" s="305" t="s">
        <v>699</v>
      </c>
      <c r="C790" s="306">
        <v>2685997608</v>
      </c>
      <c r="D790" s="306">
        <v>5989224245</v>
      </c>
      <c r="E790" s="424" t="s">
        <v>562</v>
      </c>
      <c r="F790" s="306">
        <v>-4262473858</v>
      </c>
      <c r="G790" s="306">
        <v>4412747995</v>
      </c>
    </row>
    <row r="791" spans="2:7" ht="12.75">
      <c r="B791" s="313" t="s">
        <v>360</v>
      </c>
      <c r="C791" s="318">
        <v>10057971672</v>
      </c>
      <c r="D791" s="318">
        <v>10727444358</v>
      </c>
      <c r="E791" s="425" t="s">
        <v>562</v>
      </c>
      <c r="F791" s="318">
        <v>-7048521806</v>
      </c>
      <c r="G791" s="318">
        <v>13736894224</v>
      </c>
    </row>
    <row r="808" spans="2:8" ht="12.75" customHeight="1">
      <c r="B808" s="555" t="s">
        <v>701</v>
      </c>
      <c r="C808" s="555" t="s">
        <v>702</v>
      </c>
      <c r="D808" s="555" t="s">
        <v>703</v>
      </c>
      <c r="E808" s="555" t="s">
        <v>704</v>
      </c>
      <c r="F808" s="555" t="s">
        <v>705</v>
      </c>
      <c r="G808" s="290" t="s">
        <v>706</v>
      </c>
      <c r="H808" s="290" t="s">
        <v>707</v>
      </c>
    </row>
    <row r="809" spans="2:8" ht="12.75">
      <c r="B809" s="555"/>
      <c r="C809" s="555"/>
      <c r="D809" s="555"/>
      <c r="E809" s="555"/>
      <c r="F809" s="555"/>
      <c r="G809" s="302" t="s">
        <v>429</v>
      </c>
      <c r="H809" s="302" t="s">
        <v>429</v>
      </c>
    </row>
    <row r="810" spans="2:8" ht="12.75">
      <c r="B810" s="293" t="s">
        <v>429</v>
      </c>
      <c r="C810" s="426">
        <v>78240000000</v>
      </c>
      <c r="D810" s="427">
        <v>39965</v>
      </c>
      <c r="E810" s="381" t="s">
        <v>708</v>
      </c>
      <c r="F810" s="428">
        <v>0.1588</v>
      </c>
      <c r="G810" s="429">
        <v>440000000</v>
      </c>
      <c r="H810" s="426">
        <v>450000000</v>
      </c>
    </row>
    <row r="811" spans="2:8" ht="12.75">
      <c r="B811" s="345" t="s">
        <v>709</v>
      </c>
      <c r="C811" s="426">
        <v>3370000</v>
      </c>
      <c r="D811" s="427">
        <v>40284</v>
      </c>
      <c r="E811" s="381" t="s">
        <v>708</v>
      </c>
      <c r="F811" s="428">
        <v>0.075</v>
      </c>
      <c r="G811" s="429">
        <v>220377900</v>
      </c>
      <c r="H811" s="426">
        <v>206573700</v>
      </c>
    </row>
    <row r="812" spans="2:8" ht="12.75">
      <c r="B812" s="430" t="s">
        <v>710</v>
      </c>
      <c r="C812" s="431"/>
      <c r="D812" s="432"/>
      <c r="E812" s="432"/>
      <c r="F812" s="433"/>
      <c r="G812" s="434">
        <v>660377900</v>
      </c>
      <c r="H812" s="434">
        <v>656573700</v>
      </c>
    </row>
    <row r="813" spans="2:8" ht="12.75">
      <c r="B813" s="571" t="s">
        <v>711</v>
      </c>
      <c r="C813" s="571"/>
      <c r="D813" s="571"/>
      <c r="E813" s="571"/>
      <c r="F813" s="571"/>
      <c r="G813" s="571"/>
      <c r="H813" s="571"/>
    </row>
    <row r="814" spans="2:8" ht="12.75">
      <c r="B814" s="430"/>
      <c r="C814" s="432"/>
      <c r="D814" s="432"/>
      <c r="E814" s="432"/>
      <c r="F814" s="433"/>
      <c r="G814" s="432"/>
      <c r="H814" s="346"/>
    </row>
    <row r="815" spans="2:8" ht="12.75" customHeight="1">
      <c r="B815" s="555" t="s">
        <v>712</v>
      </c>
      <c r="C815" s="555" t="s">
        <v>713</v>
      </c>
      <c r="D815" s="555" t="s">
        <v>703</v>
      </c>
      <c r="E815" s="555" t="s">
        <v>704</v>
      </c>
      <c r="F815" s="555" t="s">
        <v>714</v>
      </c>
      <c r="G815" s="435" t="s">
        <v>706</v>
      </c>
      <c r="H815" s="435" t="s">
        <v>707</v>
      </c>
    </row>
    <row r="816" spans="2:8" ht="12.75">
      <c r="B816" s="555"/>
      <c r="C816" s="555"/>
      <c r="D816" s="555"/>
      <c r="E816" s="555"/>
      <c r="F816" s="555"/>
      <c r="G816" s="302" t="s">
        <v>429</v>
      </c>
      <c r="H816" s="302" t="s">
        <v>429</v>
      </c>
    </row>
    <row r="817" spans="2:8" ht="12.75">
      <c r="B817" s="436">
        <v>5</v>
      </c>
      <c r="C817" s="437">
        <v>100000000</v>
      </c>
      <c r="D817" s="438">
        <v>40686</v>
      </c>
      <c r="E817" s="438">
        <v>44336</v>
      </c>
      <c r="F817" s="439">
        <v>0.17</v>
      </c>
      <c r="G817" s="336" t="s">
        <v>715</v>
      </c>
      <c r="H817" s="336" t="s">
        <v>715</v>
      </c>
    </row>
    <row r="818" spans="2:8" ht="12.75">
      <c r="B818" s="436">
        <v>8</v>
      </c>
      <c r="C818" s="437">
        <v>1265000000</v>
      </c>
      <c r="D818" s="438">
        <v>40700</v>
      </c>
      <c r="E818" s="438">
        <v>44350</v>
      </c>
      <c r="F818" s="439">
        <v>0.17</v>
      </c>
      <c r="G818" s="336" t="s">
        <v>715</v>
      </c>
      <c r="H818" s="336" t="s">
        <v>715</v>
      </c>
    </row>
    <row r="819" spans="2:8" ht="12.75">
      <c r="B819" s="436">
        <v>12</v>
      </c>
      <c r="C819" s="437">
        <v>500000000</v>
      </c>
      <c r="D819" s="438">
        <v>40732</v>
      </c>
      <c r="E819" s="438">
        <v>44382</v>
      </c>
      <c r="F819" s="439">
        <v>0.17</v>
      </c>
      <c r="G819" s="336" t="s">
        <v>715</v>
      </c>
      <c r="H819" s="336" t="s">
        <v>715</v>
      </c>
    </row>
    <row r="820" spans="2:8" ht="12.75">
      <c r="B820" s="436">
        <v>5</v>
      </c>
      <c r="C820" s="437">
        <v>800000000</v>
      </c>
      <c r="D820" s="438">
        <v>41121</v>
      </c>
      <c r="E820" s="438">
        <v>44771</v>
      </c>
      <c r="F820" s="439">
        <v>0.17</v>
      </c>
      <c r="G820" s="336" t="s">
        <v>715</v>
      </c>
      <c r="H820" s="437">
        <v>800000000</v>
      </c>
    </row>
    <row r="821" spans="2:8" ht="12.75">
      <c r="B821" s="436">
        <v>1</v>
      </c>
      <c r="C821" s="437">
        <v>6180000000</v>
      </c>
      <c r="D821" s="438">
        <v>42170</v>
      </c>
      <c r="E821" s="438">
        <v>43990</v>
      </c>
      <c r="F821" s="439">
        <v>0.13</v>
      </c>
      <c r="G821" s="336" t="s">
        <v>715</v>
      </c>
      <c r="H821" s="336" t="s">
        <v>715</v>
      </c>
    </row>
    <row r="822" spans="2:8" ht="12.75">
      <c r="B822" s="436">
        <v>2</v>
      </c>
      <c r="C822" s="437">
        <v>12730000000</v>
      </c>
      <c r="D822" s="438">
        <v>42170</v>
      </c>
      <c r="E822" s="438">
        <v>44714</v>
      </c>
      <c r="F822" s="439">
        <v>0.14</v>
      </c>
      <c r="G822" s="336" t="s">
        <v>715</v>
      </c>
      <c r="H822" s="437">
        <v>12730000000</v>
      </c>
    </row>
    <row r="823" spans="2:8" ht="12.75">
      <c r="B823" s="436">
        <v>3</v>
      </c>
      <c r="C823" s="437">
        <v>16422000000</v>
      </c>
      <c r="D823" s="438">
        <v>42170</v>
      </c>
      <c r="E823" s="438">
        <v>45806</v>
      </c>
      <c r="F823" s="439">
        <v>0.16</v>
      </c>
      <c r="G823" s="437">
        <v>16422000000</v>
      </c>
      <c r="H823" s="437">
        <v>16422000000</v>
      </c>
    </row>
    <row r="824" spans="2:8" ht="12.75">
      <c r="B824" s="436">
        <v>4</v>
      </c>
      <c r="C824" s="437">
        <v>1275000000</v>
      </c>
      <c r="D824" s="438">
        <v>42177</v>
      </c>
      <c r="E824" s="438">
        <v>44004</v>
      </c>
      <c r="F824" s="439">
        <v>0.11</v>
      </c>
      <c r="G824" s="336" t="s">
        <v>715</v>
      </c>
      <c r="H824" s="336" t="s">
        <v>715</v>
      </c>
    </row>
    <row r="825" spans="2:8" ht="12.75">
      <c r="B825" s="436">
        <v>5</v>
      </c>
      <c r="C825" s="437">
        <v>3691000000</v>
      </c>
      <c r="D825" s="438">
        <v>42177</v>
      </c>
      <c r="E825" s="438">
        <v>44732</v>
      </c>
      <c r="F825" s="439">
        <v>0.13</v>
      </c>
      <c r="G825" s="336" t="s">
        <v>715</v>
      </c>
      <c r="H825" s="437">
        <v>3691000000</v>
      </c>
    </row>
    <row r="826" spans="2:8" ht="12.75">
      <c r="B826" s="436">
        <v>6</v>
      </c>
      <c r="C826" s="437">
        <v>38467000000</v>
      </c>
      <c r="D826" s="438">
        <v>42177</v>
      </c>
      <c r="E826" s="438">
        <v>45827</v>
      </c>
      <c r="F826" s="439">
        <v>0.145</v>
      </c>
      <c r="G826" s="437">
        <v>38467000000</v>
      </c>
      <c r="H826" s="437">
        <v>38467000000</v>
      </c>
    </row>
    <row r="827" spans="2:8" ht="12.75">
      <c r="B827" s="436">
        <v>7</v>
      </c>
      <c r="C827" s="437">
        <v>1545000000</v>
      </c>
      <c r="D827" s="438">
        <v>42191</v>
      </c>
      <c r="E827" s="438">
        <v>44015</v>
      </c>
      <c r="F827" s="439">
        <v>0.11</v>
      </c>
      <c r="G827" s="336" t="s">
        <v>715</v>
      </c>
      <c r="H827" s="336" t="s">
        <v>715</v>
      </c>
    </row>
    <row r="828" spans="2:8" ht="12.75">
      <c r="B828" s="436">
        <v>8</v>
      </c>
      <c r="C828" s="437">
        <v>2613000000</v>
      </c>
      <c r="D828" s="438">
        <v>42191</v>
      </c>
      <c r="E828" s="438">
        <v>44746</v>
      </c>
      <c r="F828" s="439">
        <v>0.13</v>
      </c>
      <c r="G828" s="336" t="s">
        <v>715</v>
      </c>
      <c r="H828" s="437">
        <v>2613000000</v>
      </c>
    </row>
    <row r="829" spans="2:8" ht="12.75">
      <c r="B829" s="436">
        <v>9</v>
      </c>
      <c r="C829" s="437">
        <v>4105000000</v>
      </c>
      <c r="D829" s="438">
        <v>42191</v>
      </c>
      <c r="E829" s="438">
        <v>45841</v>
      </c>
      <c r="F829" s="439">
        <v>0.145</v>
      </c>
      <c r="G829" s="437">
        <v>4105000000</v>
      </c>
      <c r="H829" s="437">
        <v>4105000000</v>
      </c>
    </row>
    <row r="830" spans="2:8" ht="12.75">
      <c r="B830" s="436">
        <v>10</v>
      </c>
      <c r="C830" s="437">
        <v>1000000000</v>
      </c>
      <c r="D830" s="438">
        <v>42199</v>
      </c>
      <c r="E830" s="438">
        <v>44025</v>
      </c>
      <c r="F830" s="439">
        <v>0.11</v>
      </c>
      <c r="G830" s="336" t="s">
        <v>715</v>
      </c>
      <c r="H830" s="336" t="s">
        <v>715</v>
      </c>
    </row>
    <row r="831" spans="2:8" ht="12.75">
      <c r="B831" s="436">
        <v>11</v>
      </c>
      <c r="C831" s="437">
        <v>1045000000</v>
      </c>
      <c r="D831" s="438">
        <v>42199</v>
      </c>
      <c r="E831" s="438">
        <v>44754</v>
      </c>
      <c r="F831" s="439">
        <v>0.13</v>
      </c>
      <c r="G831" s="336" t="s">
        <v>715</v>
      </c>
      <c r="H831" s="437">
        <v>1045000000</v>
      </c>
    </row>
    <row r="832" spans="2:8" ht="12.75">
      <c r="B832" s="436">
        <v>12</v>
      </c>
      <c r="C832" s="437">
        <v>927000000</v>
      </c>
      <c r="D832" s="438">
        <v>42199</v>
      </c>
      <c r="E832" s="438">
        <v>45849</v>
      </c>
      <c r="F832" s="439">
        <v>0.145</v>
      </c>
      <c r="G832" s="437">
        <v>927000000</v>
      </c>
      <c r="H832" s="437">
        <v>927000000</v>
      </c>
    </row>
    <row r="833" spans="2:8" ht="12.75">
      <c r="B833" s="436">
        <v>1</v>
      </c>
      <c r="C833" s="437">
        <v>50000000000</v>
      </c>
      <c r="D833" s="438">
        <v>42573</v>
      </c>
      <c r="E833" s="438">
        <v>44398</v>
      </c>
      <c r="F833" s="439">
        <v>0.12</v>
      </c>
      <c r="G833" s="336" t="s">
        <v>715</v>
      </c>
      <c r="H833" s="336" t="s">
        <v>715</v>
      </c>
    </row>
    <row r="834" spans="2:8" ht="12.75">
      <c r="B834" s="436">
        <v>2</v>
      </c>
      <c r="C834" s="437">
        <v>50000000000</v>
      </c>
      <c r="D834" s="438">
        <v>42685</v>
      </c>
      <c r="E834" s="438">
        <v>44501</v>
      </c>
      <c r="F834" s="439">
        <v>0.11</v>
      </c>
      <c r="G834" s="336" t="s">
        <v>715</v>
      </c>
      <c r="H834" s="336" t="s">
        <v>715</v>
      </c>
    </row>
    <row r="835" spans="2:8" ht="12.75">
      <c r="B835" s="436">
        <v>3</v>
      </c>
      <c r="C835" s="437">
        <v>18000000000</v>
      </c>
      <c r="D835" s="438">
        <v>42858</v>
      </c>
      <c r="E835" s="438">
        <v>44683</v>
      </c>
      <c r="F835" s="439">
        <v>0.1</v>
      </c>
      <c r="G835" s="336" t="s">
        <v>715</v>
      </c>
      <c r="H835" s="437">
        <v>18000000000</v>
      </c>
    </row>
    <row r="836" spans="2:8" ht="12.75">
      <c r="B836" s="436">
        <v>4</v>
      </c>
      <c r="C836" s="437">
        <v>15000000000</v>
      </c>
      <c r="D836" s="438">
        <v>42858</v>
      </c>
      <c r="E836" s="438">
        <v>45412</v>
      </c>
      <c r="F836" s="439">
        <v>0.105</v>
      </c>
      <c r="G836" s="437">
        <v>15000000000</v>
      </c>
      <c r="H836" s="437">
        <v>15000000000</v>
      </c>
    </row>
    <row r="837" spans="2:8" ht="12.75">
      <c r="B837" s="436">
        <v>5</v>
      </c>
      <c r="C837" s="437">
        <v>42000000000</v>
      </c>
      <c r="D837" s="438">
        <v>43593</v>
      </c>
      <c r="E837" s="438">
        <v>45443</v>
      </c>
      <c r="F837" s="439">
        <v>0.095</v>
      </c>
      <c r="G837" s="437">
        <v>42000000000</v>
      </c>
      <c r="H837" s="437">
        <v>42000000000</v>
      </c>
    </row>
    <row r="838" spans="2:8" ht="12.75">
      <c r="B838" s="436" t="s">
        <v>716</v>
      </c>
      <c r="C838" s="437">
        <v>9694590000</v>
      </c>
      <c r="D838" s="438">
        <v>42170</v>
      </c>
      <c r="E838" s="438">
        <v>45806</v>
      </c>
      <c r="F838" s="439">
        <v>0.072</v>
      </c>
      <c r="G838" s="437">
        <v>12488081000</v>
      </c>
      <c r="H838" s="437">
        <v>11705843000</v>
      </c>
    </row>
    <row r="839" spans="2:8" ht="12.75">
      <c r="B839" s="436" t="s">
        <v>717</v>
      </c>
      <c r="C839" s="437">
        <v>1710810000</v>
      </c>
      <c r="D839" s="438">
        <v>42177</v>
      </c>
      <c r="E839" s="438">
        <v>45824</v>
      </c>
      <c r="F839" s="439">
        <v>0.07</v>
      </c>
      <c r="G839" s="437">
        <v>2203779000</v>
      </c>
      <c r="H839" s="437">
        <v>2065737000</v>
      </c>
    </row>
    <row r="840" spans="2:8" ht="12.75">
      <c r="B840" s="436" t="s">
        <v>718</v>
      </c>
      <c r="C840" s="437">
        <v>1710810000</v>
      </c>
      <c r="D840" s="438">
        <v>42675</v>
      </c>
      <c r="E840" s="438">
        <v>44501</v>
      </c>
      <c r="F840" s="439">
        <v>0.06</v>
      </c>
      <c r="G840" s="336" t="s">
        <v>715</v>
      </c>
      <c r="H840" s="336" t="s">
        <v>715</v>
      </c>
    </row>
    <row r="841" spans="2:8" ht="12.75">
      <c r="B841" s="436" t="s">
        <v>719</v>
      </c>
      <c r="C841" s="437">
        <v>1140540000</v>
      </c>
      <c r="D841" s="438">
        <v>42675</v>
      </c>
      <c r="E841" s="438">
        <v>46325</v>
      </c>
      <c r="F841" s="439">
        <v>0.065</v>
      </c>
      <c r="G841" s="437">
        <v>1469186000</v>
      </c>
      <c r="H841" s="437">
        <v>1377158000</v>
      </c>
    </row>
    <row r="842" spans="2:8" ht="12.75">
      <c r="B842" s="436" t="s">
        <v>720</v>
      </c>
      <c r="C842" s="437">
        <v>5702700000</v>
      </c>
      <c r="D842" s="438">
        <v>42858</v>
      </c>
      <c r="E842" s="438">
        <v>44683</v>
      </c>
      <c r="F842" s="439">
        <v>0.0575</v>
      </c>
      <c r="G842" s="336" t="s">
        <v>715</v>
      </c>
      <c r="H842" s="437">
        <v>6885790000</v>
      </c>
    </row>
    <row r="843" spans="2:8" ht="12.75">
      <c r="B843" s="436" t="s">
        <v>721</v>
      </c>
      <c r="C843" s="437">
        <v>11405400000</v>
      </c>
      <c r="D843" s="438">
        <v>42858</v>
      </c>
      <c r="E843" s="438">
        <v>46507</v>
      </c>
      <c r="F843" s="439">
        <v>0.065</v>
      </c>
      <c r="G843" s="437">
        <v>14691860000</v>
      </c>
      <c r="H843" s="437">
        <v>13771580000</v>
      </c>
    </row>
    <row r="844" spans="2:8" ht="12.75">
      <c r="B844" s="436" t="s">
        <v>722</v>
      </c>
      <c r="C844" s="437">
        <v>34216200000</v>
      </c>
      <c r="D844" s="438">
        <v>43040</v>
      </c>
      <c r="E844" s="438">
        <v>45595</v>
      </c>
      <c r="F844" s="439">
        <v>0.055</v>
      </c>
      <c r="G844" s="437">
        <v>44075580000</v>
      </c>
      <c r="H844" s="437">
        <v>41314740000</v>
      </c>
    </row>
    <row r="845" spans="2:8" ht="12.75">
      <c r="B845" s="436" t="s">
        <v>723</v>
      </c>
      <c r="C845" s="437">
        <v>22810800000</v>
      </c>
      <c r="D845" s="438">
        <v>43040</v>
      </c>
      <c r="E845" s="438">
        <v>46689</v>
      </c>
      <c r="F845" s="439">
        <v>0.06</v>
      </c>
      <c r="G845" s="437">
        <v>29383720000</v>
      </c>
      <c r="H845" s="437">
        <v>27543160000</v>
      </c>
    </row>
    <row r="846" spans="2:8" ht="12.75">
      <c r="B846" s="436" t="s">
        <v>724</v>
      </c>
      <c r="C846" s="440">
        <v>15397290000</v>
      </c>
      <c r="D846" s="441">
        <v>43236</v>
      </c>
      <c r="E846" s="438">
        <v>45058</v>
      </c>
      <c r="F846" s="439">
        <v>0.055</v>
      </c>
      <c r="G846" s="437">
        <v>19834011000</v>
      </c>
      <c r="H846" s="437">
        <v>18591633000</v>
      </c>
    </row>
    <row r="847" spans="2:8" ht="12.75">
      <c r="B847" s="436" t="s">
        <v>725</v>
      </c>
      <c r="C847" s="440">
        <v>11405400000</v>
      </c>
      <c r="D847" s="441">
        <v>43236</v>
      </c>
      <c r="E847" s="438">
        <v>45790</v>
      </c>
      <c r="F847" s="439">
        <v>0.06</v>
      </c>
      <c r="G847" s="437">
        <v>14691860000</v>
      </c>
      <c r="H847" s="437">
        <v>13771580000</v>
      </c>
    </row>
    <row r="848" spans="2:8" ht="12.75">
      <c r="B848" s="436" t="s">
        <v>726</v>
      </c>
      <c r="C848" s="440">
        <v>41629710000</v>
      </c>
      <c r="D848" s="441">
        <v>43236</v>
      </c>
      <c r="E848" s="438">
        <v>46885</v>
      </c>
      <c r="F848" s="439">
        <v>0.0675</v>
      </c>
      <c r="G848" s="437">
        <v>53625289000</v>
      </c>
      <c r="H848" s="437">
        <v>50266267000</v>
      </c>
    </row>
    <row r="849" spans="2:8" ht="12.75">
      <c r="B849" s="436" t="s">
        <v>727</v>
      </c>
      <c r="C849" s="440">
        <v>18571350000</v>
      </c>
      <c r="D849" s="441">
        <v>43593</v>
      </c>
      <c r="E849" s="438">
        <v>45418</v>
      </c>
      <c r="F849" s="439">
        <v>0.06</v>
      </c>
      <c r="G849" s="437">
        <v>22037790000</v>
      </c>
      <c r="H849" s="437">
        <v>20657370000</v>
      </c>
    </row>
    <row r="850" spans="2:8" ht="12.75">
      <c r="B850" s="436" t="s">
        <v>728</v>
      </c>
      <c r="C850" s="440">
        <v>18571350000</v>
      </c>
      <c r="D850" s="441">
        <v>43593</v>
      </c>
      <c r="E850" s="438">
        <v>47242</v>
      </c>
      <c r="F850" s="439">
        <v>0.0675</v>
      </c>
      <c r="G850" s="437">
        <v>22037790000</v>
      </c>
      <c r="H850" s="437">
        <v>20657370000</v>
      </c>
    </row>
    <row r="851" spans="2:8" ht="12.75">
      <c r="B851" s="436" t="s">
        <v>729</v>
      </c>
      <c r="C851" s="437">
        <v>100000000000</v>
      </c>
      <c r="D851" s="438">
        <v>44895</v>
      </c>
      <c r="E851" s="438">
        <v>45625</v>
      </c>
      <c r="F851" s="439">
        <v>0.085</v>
      </c>
      <c r="G851" s="369">
        <v>100000000000</v>
      </c>
      <c r="H851" s="360" t="s">
        <v>562</v>
      </c>
    </row>
    <row r="852" spans="2:8" ht="12.75">
      <c r="B852" s="442" t="s">
        <v>730</v>
      </c>
      <c r="C852" s="426">
        <v>200000000000</v>
      </c>
      <c r="D852" s="427">
        <v>44895</v>
      </c>
      <c r="E852" s="427">
        <v>45989</v>
      </c>
      <c r="F852" s="299">
        <v>0.0875</v>
      </c>
      <c r="G852" s="366">
        <v>200000000000</v>
      </c>
      <c r="H852" s="364" t="s">
        <v>562</v>
      </c>
    </row>
    <row r="853" spans="2:8" ht="12.75">
      <c r="B853" s="382" t="s">
        <v>710</v>
      </c>
      <c r="C853" s="356"/>
      <c r="D853" s="346"/>
      <c r="E853" s="346"/>
      <c r="F853" s="381"/>
      <c r="G853" s="443">
        <v>653459946000</v>
      </c>
      <c r="H853" s="443">
        <v>384408228000</v>
      </c>
    </row>
    <row r="854" spans="2:8" ht="12.75">
      <c r="B854" s="564" t="s">
        <v>731</v>
      </c>
      <c r="C854" s="564"/>
      <c r="D854" s="346"/>
      <c r="E854" s="346"/>
      <c r="F854" s="381"/>
      <c r="G854" s="443">
        <v>654120323900</v>
      </c>
      <c r="H854" s="443">
        <v>385064801700</v>
      </c>
    </row>
    <row r="902" spans="2:8" ht="12.75" customHeight="1">
      <c r="B902" s="572" t="s">
        <v>352</v>
      </c>
      <c r="C902" s="572" t="s">
        <v>732</v>
      </c>
      <c r="D902" s="572"/>
      <c r="E902" s="572"/>
      <c r="F902" s="572"/>
      <c r="G902" s="572"/>
      <c r="H902" s="572"/>
    </row>
    <row r="903" spans="2:8" ht="19.5">
      <c r="B903" s="572"/>
      <c r="C903" s="444" t="s">
        <v>733</v>
      </c>
      <c r="D903" s="444" t="s">
        <v>734</v>
      </c>
      <c r="E903" s="444" t="s">
        <v>735</v>
      </c>
      <c r="F903" s="444" t="s">
        <v>736</v>
      </c>
      <c r="G903" s="444" t="s">
        <v>737</v>
      </c>
      <c r="H903" s="444" t="s">
        <v>360</v>
      </c>
    </row>
    <row r="904" spans="2:8" ht="12.75">
      <c r="B904" s="445"/>
      <c r="C904" s="444" t="s">
        <v>429</v>
      </c>
      <c r="D904" s="444" t="s">
        <v>429</v>
      </c>
      <c r="E904" s="444" t="s">
        <v>429</v>
      </c>
      <c r="F904" s="444" t="s">
        <v>429</v>
      </c>
      <c r="G904" s="444" t="s">
        <v>429</v>
      </c>
      <c r="H904" s="444" t="s">
        <v>429</v>
      </c>
    </row>
    <row r="905" spans="2:8" ht="19.5">
      <c r="B905" s="446" t="s">
        <v>663</v>
      </c>
      <c r="C905" s="447">
        <v>923746804923</v>
      </c>
      <c r="D905" s="447">
        <v>551282012919</v>
      </c>
      <c r="E905" s="447">
        <v>340371071549</v>
      </c>
      <c r="F905" s="447">
        <v>548889829746</v>
      </c>
      <c r="G905" s="447">
        <v>76380174559</v>
      </c>
      <c r="H905" s="447">
        <v>2440669893696</v>
      </c>
    </row>
    <row r="906" spans="2:8" ht="19.5">
      <c r="B906" s="446" t="s">
        <v>738</v>
      </c>
      <c r="C906" s="447">
        <v>1589995857715</v>
      </c>
      <c r="D906" s="447">
        <v>5711925870558</v>
      </c>
      <c r="E906" s="447">
        <v>3128509790667</v>
      </c>
      <c r="F906" s="447">
        <v>4236739074667</v>
      </c>
      <c r="G906" s="447">
        <v>3552257108974</v>
      </c>
      <c r="H906" s="447">
        <v>18219427702581</v>
      </c>
    </row>
    <row r="907" spans="2:8" ht="12.75">
      <c r="B907" s="448" t="s">
        <v>739</v>
      </c>
      <c r="C907" s="449">
        <v>2513742662638</v>
      </c>
      <c r="D907" s="449">
        <v>6263207883477</v>
      </c>
      <c r="E907" s="449">
        <v>3468880862216</v>
      </c>
      <c r="F907" s="449">
        <v>4785628904413</v>
      </c>
      <c r="G907" s="449">
        <v>3628637283533</v>
      </c>
      <c r="H907" s="449">
        <v>20660097596277</v>
      </c>
    </row>
    <row r="908" spans="2:8" ht="19.5">
      <c r="B908" s="446" t="s">
        <v>740</v>
      </c>
      <c r="C908" s="447">
        <v>1427895651791</v>
      </c>
      <c r="D908" s="447">
        <v>294818376803</v>
      </c>
      <c r="E908" s="447">
        <v>576806679081</v>
      </c>
      <c r="F908" s="447">
        <v>3020919947495</v>
      </c>
      <c r="G908" s="447">
        <v>953534466471</v>
      </c>
      <c r="H908" s="447">
        <v>6273975121641</v>
      </c>
    </row>
    <row r="909" spans="2:8" ht="19.5">
      <c r="B909" s="446" t="s">
        <v>741</v>
      </c>
      <c r="C909" s="447">
        <v>10684544240224</v>
      </c>
      <c r="D909" s="447">
        <v>1250893892612</v>
      </c>
      <c r="E909" s="447">
        <v>1336270061334</v>
      </c>
      <c r="F909" s="447">
        <v>3176606217746</v>
      </c>
      <c r="G909" s="447">
        <v>1618423173432</v>
      </c>
      <c r="H909" s="447">
        <v>18066737585348</v>
      </c>
    </row>
    <row r="910" spans="2:8" ht="12.75">
      <c r="B910" s="448" t="s">
        <v>742</v>
      </c>
      <c r="C910" s="449">
        <v>12112439892015</v>
      </c>
      <c r="D910" s="449">
        <v>1545712269415</v>
      </c>
      <c r="E910" s="449">
        <v>1913076740415</v>
      </c>
      <c r="F910" s="449">
        <v>6197526165241</v>
      </c>
      <c r="G910" s="449">
        <v>2571957639902</v>
      </c>
      <c r="H910" s="449">
        <v>24340712706989</v>
      </c>
    </row>
    <row r="917" spans="2:8" ht="12.75" customHeight="1">
      <c r="B917" s="573" t="s">
        <v>352</v>
      </c>
      <c r="C917" s="573" t="s">
        <v>732</v>
      </c>
      <c r="D917" s="573"/>
      <c r="E917" s="573"/>
      <c r="F917" s="573"/>
      <c r="G917" s="573"/>
      <c r="H917" s="573"/>
    </row>
    <row r="918" spans="2:8" ht="19.5">
      <c r="B918" s="573"/>
      <c r="C918" s="450" t="s">
        <v>733</v>
      </c>
      <c r="D918" s="450" t="s">
        <v>734</v>
      </c>
      <c r="E918" s="450" t="s">
        <v>735</v>
      </c>
      <c r="F918" s="450" t="s">
        <v>736</v>
      </c>
      <c r="G918" s="450" t="s">
        <v>737</v>
      </c>
      <c r="H918" s="450" t="s">
        <v>360</v>
      </c>
    </row>
    <row r="919" spans="2:8" ht="12.75">
      <c r="B919" s="445"/>
      <c r="C919" s="450" t="s">
        <v>429</v>
      </c>
      <c r="D919" s="450" t="s">
        <v>429</v>
      </c>
      <c r="E919" s="450" t="s">
        <v>429</v>
      </c>
      <c r="F919" s="450" t="s">
        <v>429</v>
      </c>
      <c r="G919" s="450" t="s">
        <v>429</v>
      </c>
      <c r="H919" s="450" t="s">
        <v>429</v>
      </c>
    </row>
    <row r="920" spans="2:8" ht="19.5">
      <c r="B920" s="451" t="s">
        <v>663</v>
      </c>
      <c r="C920" s="452">
        <v>464313911494</v>
      </c>
      <c r="D920" s="452">
        <v>312890268568</v>
      </c>
      <c r="E920" s="452">
        <v>1459321050006</v>
      </c>
      <c r="F920" s="452">
        <v>482684064383</v>
      </c>
      <c r="G920" s="452">
        <v>132826035381</v>
      </c>
      <c r="H920" s="452">
        <v>2852035329832</v>
      </c>
    </row>
    <row r="921" spans="2:8" ht="19.5">
      <c r="B921" s="453" t="s">
        <v>738</v>
      </c>
      <c r="C921" s="454">
        <v>1792888929878</v>
      </c>
      <c r="D921" s="454">
        <v>3487021159504</v>
      </c>
      <c r="E921" s="454">
        <v>593055080830</v>
      </c>
      <c r="F921" s="454">
        <v>3460727198141</v>
      </c>
      <c r="G921" s="454">
        <v>6521958816167</v>
      </c>
      <c r="H921" s="454">
        <v>15855651184520</v>
      </c>
    </row>
    <row r="922" spans="2:8" ht="12.75">
      <c r="B922" s="455" t="s">
        <v>739</v>
      </c>
      <c r="C922" s="456">
        <v>2257202841372</v>
      </c>
      <c r="D922" s="456">
        <v>3799911428072</v>
      </c>
      <c r="E922" s="456">
        <v>2052376130836</v>
      </c>
      <c r="F922" s="456">
        <v>3943411262524</v>
      </c>
      <c r="G922" s="456">
        <v>6654784851548</v>
      </c>
      <c r="H922" s="456">
        <v>18707686514352</v>
      </c>
    </row>
    <row r="923" spans="2:8" ht="19.5">
      <c r="B923" s="451" t="s">
        <v>740</v>
      </c>
      <c r="C923" s="452">
        <v>1438049917103</v>
      </c>
      <c r="D923" s="452">
        <v>220142729135</v>
      </c>
      <c r="E923" s="452">
        <v>135624420346</v>
      </c>
      <c r="F923" s="452">
        <v>2529044186775</v>
      </c>
      <c r="G923" s="452">
        <v>1238076743677</v>
      </c>
      <c r="H923" s="452">
        <v>5560937997036</v>
      </c>
    </row>
    <row r="924" spans="2:8" ht="19.5">
      <c r="B924" s="453" t="s">
        <v>741</v>
      </c>
      <c r="C924" s="454">
        <v>10022378990435</v>
      </c>
      <c r="D924" s="454">
        <v>973967013595</v>
      </c>
      <c r="E924" s="454">
        <v>1405119395651</v>
      </c>
      <c r="F924" s="454">
        <v>984492606121</v>
      </c>
      <c r="G924" s="454">
        <v>2972043720737</v>
      </c>
      <c r="H924" s="454">
        <v>16358001726539</v>
      </c>
    </row>
    <row r="925" spans="2:8" ht="12.75">
      <c r="B925" s="455" t="s">
        <v>742</v>
      </c>
      <c r="C925" s="456">
        <v>11460428907538</v>
      </c>
      <c r="D925" s="456">
        <v>1194109742730</v>
      </c>
      <c r="E925" s="456">
        <v>1540743815997</v>
      </c>
      <c r="F925" s="456">
        <v>3513536792896</v>
      </c>
      <c r="G925" s="456">
        <v>4210120464414</v>
      </c>
      <c r="H925" s="456">
        <v>21918939723575</v>
      </c>
    </row>
    <row r="936" spans="2:4" ht="12.75">
      <c r="B936" s="560" t="s">
        <v>743</v>
      </c>
      <c r="C936" s="560" t="s">
        <v>230</v>
      </c>
      <c r="D936" s="560"/>
    </row>
    <row r="937" spans="2:4" ht="12.75">
      <c r="B937" s="560"/>
      <c r="C937" s="355">
        <v>2022</v>
      </c>
      <c r="D937" s="355">
        <v>2021</v>
      </c>
    </row>
    <row r="938" spans="2:4" ht="12.75">
      <c r="B938" s="339" t="s">
        <v>744</v>
      </c>
      <c r="C938" s="369">
        <v>1439722444123</v>
      </c>
      <c r="D938" s="369">
        <v>2046840090290</v>
      </c>
    </row>
    <row r="939" spans="2:4" ht="12.75">
      <c r="B939" s="339" t="s">
        <v>745</v>
      </c>
      <c r="C939" s="369">
        <v>100859826721</v>
      </c>
      <c r="D939" s="360" t="s">
        <v>562</v>
      </c>
    </row>
    <row r="940" spans="2:4" ht="12.75">
      <c r="B940" s="339" t="s">
        <v>746</v>
      </c>
      <c r="C940" s="369">
        <v>175548852752</v>
      </c>
      <c r="D940" s="369">
        <v>166057823552</v>
      </c>
    </row>
    <row r="941" spans="2:4" ht="12.75">
      <c r="B941" s="339" t="s">
        <v>747</v>
      </c>
      <c r="C941" s="369">
        <v>2312620370215</v>
      </c>
      <c r="D941" s="369">
        <v>1261774456270</v>
      </c>
    </row>
    <row r="942" spans="2:4" ht="12.75">
      <c r="B942" s="339" t="s">
        <v>748</v>
      </c>
      <c r="C942" s="369">
        <v>24489423</v>
      </c>
      <c r="D942" s="369">
        <v>242621564</v>
      </c>
    </row>
    <row r="943" spans="2:4" ht="12.75">
      <c r="B943" s="339" t="s">
        <v>749</v>
      </c>
      <c r="C943" s="369">
        <v>2203779000000</v>
      </c>
      <c r="D943" s="369">
        <v>2065737000000</v>
      </c>
    </row>
    <row r="944" spans="2:4" ht="12.75">
      <c r="B944" s="339" t="s">
        <v>750</v>
      </c>
      <c r="C944" s="369">
        <v>41420138407</v>
      </c>
      <c r="D944" s="369">
        <v>20286005360</v>
      </c>
    </row>
    <row r="945" spans="2:4" ht="12.75">
      <c r="B945" s="374" t="s">
        <v>751</v>
      </c>
      <c r="C945" s="457">
        <v>6273975121641</v>
      </c>
      <c r="D945" s="457">
        <v>5560937997036</v>
      </c>
    </row>
    <row r="953" spans="2:4" ht="12.75">
      <c r="B953" s="560" t="s">
        <v>743</v>
      </c>
      <c r="C953" s="560" t="s">
        <v>230</v>
      </c>
      <c r="D953" s="560"/>
    </row>
    <row r="954" spans="2:4" ht="12.75">
      <c r="B954" s="560"/>
      <c r="C954" s="412">
        <v>2022</v>
      </c>
      <c r="D954" s="412">
        <v>2021</v>
      </c>
    </row>
    <row r="955" spans="2:4" ht="12.75">
      <c r="B955" s="560"/>
      <c r="C955" s="355" t="s">
        <v>429</v>
      </c>
      <c r="D955" s="355" t="s">
        <v>429</v>
      </c>
    </row>
    <row r="956" spans="2:4" ht="12.75">
      <c r="B956" s="335" t="s">
        <v>752</v>
      </c>
      <c r="C956" s="336"/>
      <c r="D956" s="336"/>
    </row>
    <row r="957" spans="2:4" ht="12.75">
      <c r="B957" s="339" t="s">
        <v>753</v>
      </c>
      <c r="C957" s="369">
        <v>5126505717909</v>
      </c>
      <c r="D957" s="369">
        <v>5540688052597</v>
      </c>
    </row>
    <row r="958" spans="2:4" ht="12.75">
      <c r="B958" s="339" t="s">
        <v>754</v>
      </c>
      <c r="C958" s="369">
        <v>2382702726095</v>
      </c>
      <c r="D958" s="369">
        <v>2096231404648</v>
      </c>
    </row>
    <row r="959" spans="2:4" ht="12.75">
      <c r="B959" s="339" t="s">
        <v>755</v>
      </c>
      <c r="C959" s="369">
        <v>49423506689</v>
      </c>
      <c r="D959" s="369">
        <v>12993032788</v>
      </c>
    </row>
    <row r="960" spans="2:4" ht="12.75">
      <c r="B960" s="339" t="s">
        <v>756</v>
      </c>
      <c r="C960" s="369">
        <v>36967657062</v>
      </c>
      <c r="D960" s="369">
        <v>28720373830</v>
      </c>
    </row>
    <row r="961" spans="2:4" ht="12.75">
      <c r="B961" s="339" t="s">
        <v>757</v>
      </c>
      <c r="C961" s="369">
        <v>350637577</v>
      </c>
      <c r="D961" s="369">
        <v>557693243</v>
      </c>
    </row>
    <row r="962" spans="2:4" ht="12.75">
      <c r="B962" s="339" t="s">
        <v>758</v>
      </c>
      <c r="C962" s="369">
        <v>15448627374</v>
      </c>
      <c r="D962" s="369">
        <v>8754301031</v>
      </c>
    </row>
    <row r="963" spans="2:4" ht="12.75">
      <c r="B963" s="339" t="s">
        <v>759</v>
      </c>
      <c r="C963" s="369">
        <v>4418950672458</v>
      </c>
      <c r="D963" s="369">
        <v>3921250798271</v>
      </c>
    </row>
    <row r="964" spans="2:4" ht="12.75">
      <c r="B964" s="339" t="s">
        <v>760</v>
      </c>
      <c r="C964" s="369">
        <v>18667169277</v>
      </c>
      <c r="D964" s="369">
        <v>7792494990</v>
      </c>
    </row>
    <row r="965" spans="2:4" ht="12.75">
      <c r="B965" s="339" t="s">
        <v>761</v>
      </c>
      <c r="C965" s="369">
        <v>2317283654037</v>
      </c>
      <c r="D965" s="369">
        <v>1773216529845</v>
      </c>
    </row>
    <row r="966" spans="2:4" ht="12.75">
      <c r="B966" s="339"/>
      <c r="C966" s="457">
        <v>14366300368478</v>
      </c>
      <c r="D966" s="457">
        <v>13390204681243</v>
      </c>
    </row>
    <row r="967" spans="2:4" ht="12.75">
      <c r="B967" s="335" t="s">
        <v>68</v>
      </c>
      <c r="C967" s="336"/>
      <c r="D967" s="336"/>
    </row>
    <row r="968" spans="2:4" ht="33.75">
      <c r="B968" s="344" t="s">
        <v>762</v>
      </c>
      <c r="C968" s="369">
        <v>293737231258</v>
      </c>
      <c r="D968" s="369">
        <v>225175671475</v>
      </c>
    </row>
    <row r="969" spans="2:4" ht="12.75">
      <c r="B969" s="344" t="s">
        <v>763</v>
      </c>
      <c r="C969" s="369">
        <v>42326804269</v>
      </c>
      <c r="D969" s="360" t="s">
        <v>562</v>
      </c>
    </row>
    <row r="970" spans="2:4" ht="12.75">
      <c r="B970" s="344" t="s">
        <v>753</v>
      </c>
      <c r="C970" s="369">
        <v>197005800343</v>
      </c>
      <c r="D970" s="369">
        <v>156014250547</v>
      </c>
    </row>
    <row r="971" spans="2:4" ht="12.75">
      <c r="B971" s="344" t="s">
        <v>764</v>
      </c>
      <c r="C971" s="369">
        <v>20920750968</v>
      </c>
      <c r="D971" s="369">
        <v>15902228429</v>
      </c>
    </row>
    <row r="972" spans="2:4" ht="22.5">
      <c r="B972" s="344" t="s">
        <v>759</v>
      </c>
      <c r="C972" s="369">
        <v>2377292389777</v>
      </c>
      <c r="D972" s="369">
        <v>2075834493333</v>
      </c>
    </row>
    <row r="973" spans="2:4" ht="12.75">
      <c r="B973" s="339"/>
      <c r="C973" s="457">
        <v>2931282976615</v>
      </c>
      <c r="D973" s="457">
        <v>2472926643784</v>
      </c>
    </row>
    <row r="974" spans="2:4" ht="12.75">
      <c r="B974" s="339" t="s">
        <v>765</v>
      </c>
      <c r="C974" s="369">
        <v>5277252195</v>
      </c>
      <c r="D974" s="369">
        <v>5945488818</v>
      </c>
    </row>
    <row r="975" spans="2:4" ht="12.75">
      <c r="B975" s="339" t="s">
        <v>66</v>
      </c>
      <c r="C975" s="360" t="s">
        <v>562</v>
      </c>
      <c r="D975" s="360" t="s">
        <v>562</v>
      </c>
    </row>
    <row r="976" spans="2:4" ht="12.75">
      <c r="B976" s="339" t="s">
        <v>766</v>
      </c>
      <c r="C976" s="369">
        <v>654120323900</v>
      </c>
      <c r="D976" s="369">
        <v>385064801700</v>
      </c>
    </row>
    <row r="977" spans="2:4" ht="12.75">
      <c r="B977" s="345" t="s">
        <v>767</v>
      </c>
      <c r="C977" s="366">
        <v>109756664160</v>
      </c>
      <c r="D977" s="366">
        <v>103860110994</v>
      </c>
    </row>
    <row r="978" spans="2:4" ht="12.75">
      <c r="B978" s="382" t="s">
        <v>768</v>
      </c>
      <c r="C978" s="368">
        <v>18066737585348</v>
      </c>
      <c r="D978" s="368">
        <v>16358001726539</v>
      </c>
    </row>
    <row r="985" spans="2:6" ht="12.75" customHeight="1">
      <c r="B985" s="566" t="s">
        <v>769</v>
      </c>
      <c r="C985" s="555" t="s">
        <v>770</v>
      </c>
      <c r="D985" s="555"/>
      <c r="E985" s="555" t="s">
        <v>771</v>
      </c>
      <c r="F985" s="555"/>
    </row>
    <row r="986" spans="2:6" ht="12.75">
      <c r="B986" s="566"/>
      <c r="C986" s="292" t="s">
        <v>620</v>
      </c>
      <c r="D986" s="420" t="s">
        <v>621</v>
      </c>
      <c r="E986" s="292" t="s">
        <v>620</v>
      </c>
      <c r="F986" s="292" t="s">
        <v>621</v>
      </c>
    </row>
    <row r="987" spans="2:6" ht="12.75">
      <c r="B987" s="414" t="s">
        <v>772</v>
      </c>
      <c r="C987" s="439">
        <v>0</v>
      </c>
      <c r="D987" s="439">
        <v>0.0022</v>
      </c>
      <c r="E987" s="439">
        <v>0</v>
      </c>
      <c r="F987" s="439">
        <v>0.0018</v>
      </c>
    </row>
    <row r="988" spans="2:6" ht="12.75">
      <c r="B988" s="293" t="s">
        <v>773</v>
      </c>
      <c r="C988" s="299">
        <v>0.045</v>
      </c>
      <c r="D988" s="299">
        <v>0.0875</v>
      </c>
      <c r="E988" s="299">
        <v>0.0125</v>
      </c>
      <c r="F988" s="299">
        <v>0.0525</v>
      </c>
    </row>
    <row r="991" spans="2:6" ht="12.75" customHeight="1">
      <c r="B991" s="566" t="s">
        <v>774</v>
      </c>
      <c r="C991" s="555" t="s">
        <v>770</v>
      </c>
      <c r="D991" s="555"/>
      <c r="E991" s="555" t="s">
        <v>771</v>
      </c>
      <c r="F991" s="555"/>
    </row>
    <row r="992" spans="2:6" ht="12.75">
      <c r="B992" s="566"/>
      <c r="C992" s="292" t="s">
        <v>620</v>
      </c>
      <c r="D992" s="420" t="s">
        <v>621</v>
      </c>
      <c r="E992" s="292" t="s">
        <v>620</v>
      </c>
      <c r="F992" s="292" t="s">
        <v>621</v>
      </c>
    </row>
    <row r="993" spans="2:6" ht="12.75">
      <c r="B993" s="414" t="s">
        <v>772</v>
      </c>
      <c r="C993" s="439">
        <v>0</v>
      </c>
      <c r="D993" s="439">
        <v>0.0022</v>
      </c>
      <c r="E993" s="439">
        <v>0</v>
      </c>
      <c r="F993" s="439">
        <v>0.0018</v>
      </c>
    </row>
    <row r="994" spans="2:6" ht="12.75">
      <c r="B994" s="293" t="s">
        <v>773</v>
      </c>
      <c r="C994" s="299">
        <v>0.0025</v>
      </c>
      <c r="D994" s="299">
        <v>0.0575</v>
      </c>
      <c r="E994" s="299">
        <v>0.0025</v>
      </c>
      <c r="F994" s="299">
        <v>0.026</v>
      </c>
    </row>
    <row r="1008" spans="2:10" ht="12.75">
      <c r="B1008" s="564" t="s">
        <v>775</v>
      </c>
      <c r="C1008" s="565" t="s">
        <v>776</v>
      </c>
      <c r="D1008" s="565"/>
      <c r="E1008" s="565"/>
      <c r="F1008" s="565"/>
      <c r="G1008" s="565" t="s">
        <v>777</v>
      </c>
      <c r="H1008" s="565"/>
      <c r="I1008" s="565"/>
      <c r="J1008" s="565"/>
    </row>
    <row r="1009" spans="2:10" ht="12.75">
      <c r="B1009" s="564"/>
      <c r="C1009" s="565" t="s">
        <v>778</v>
      </c>
      <c r="D1009" s="565"/>
      <c r="E1009" s="565" t="s">
        <v>779</v>
      </c>
      <c r="F1009" s="565"/>
      <c r="G1009" s="378" t="s">
        <v>778</v>
      </c>
      <c r="H1009" s="378"/>
      <c r="I1009" s="378" t="s">
        <v>779</v>
      </c>
      <c r="J1009" s="378"/>
    </row>
    <row r="1010" spans="2:10" ht="12.75">
      <c r="B1010" s="564"/>
      <c r="C1010" s="378" t="s">
        <v>429</v>
      </c>
      <c r="D1010" s="378" t="s">
        <v>643</v>
      </c>
      <c r="E1010" s="378" t="s">
        <v>429</v>
      </c>
      <c r="F1010" s="378" t="s">
        <v>643</v>
      </c>
      <c r="G1010" s="378" t="s">
        <v>429</v>
      </c>
      <c r="H1010" s="378" t="s">
        <v>643</v>
      </c>
      <c r="I1010" s="378" t="s">
        <v>429</v>
      </c>
      <c r="J1010" s="378" t="s">
        <v>643</v>
      </c>
    </row>
    <row r="1011" spans="2:10" ht="12.75">
      <c r="B1011" s="339" t="s">
        <v>780</v>
      </c>
      <c r="C1011" s="369">
        <v>1628298453208</v>
      </c>
      <c r="D1011" s="458">
        <v>69.59</v>
      </c>
      <c r="E1011" s="369">
        <v>4185526041</v>
      </c>
      <c r="F1011" s="458">
        <v>100</v>
      </c>
      <c r="G1011" s="369">
        <v>2724784561952</v>
      </c>
      <c r="H1011" s="458">
        <v>14.62</v>
      </c>
      <c r="I1011" s="369">
        <v>137704197493</v>
      </c>
      <c r="J1011" s="458">
        <v>46.71</v>
      </c>
    </row>
    <row r="1012" spans="2:10" ht="12.75">
      <c r="B1012" s="339" t="s">
        <v>781</v>
      </c>
      <c r="C1012" s="369">
        <v>710429903480</v>
      </c>
      <c r="D1012" s="458">
        <v>30.36</v>
      </c>
      <c r="E1012" s="360" t="s">
        <v>562</v>
      </c>
      <c r="F1012" s="458">
        <v>0</v>
      </c>
      <c r="G1012" s="369">
        <v>4263273434102</v>
      </c>
      <c r="H1012" s="458">
        <v>22.87</v>
      </c>
      <c r="I1012" s="369">
        <v>88188871426</v>
      </c>
      <c r="J1012" s="458">
        <v>29.92</v>
      </c>
    </row>
    <row r="1013" spans="2:10" ht="12.75">
      <c r="B1013" s="339" t="s">
        <v>782</v>
      </c>
      <c r="C1013" s="369">
        <v>1108136822</v>
      </c>
      <c r="D1013" s="458">
        <v>0.05</v>
      </c>
      <c r="E1013" s="360" t="s">
        <v>562</v>
      </c>
      <c r="F1013" s="458">
        <v>0</v>
      </c>
      <c r="G1013" s="369">
        <v>3295061284937</v>
      </c>
      <c r="H1013" s="458">
        <v>17.68</v>
      </c>
      <c r="I1013" s="369">
        <v>33533708073</v>
      </c>
      <c r="J1013" s="458">
        <v>11.38</v>
      </c>
    </row>
    <row r="1014" spans="2:10" ht="12.75">
      <c r="B1014" s="345" t="s">
        <v>783</v>
      </c>
      <c r="C1014" s="364" t="s">
        <v>562</v>
      </c>
      <c r="D1014" s="294">
        <v>0</v>
      </c>
      <c r="E1014" s="364" t="s">
        <v>562</v>
      </c>
      <c r="F1014" s="294">
        <v>0</v>
      </c>
      <c r="G1014" s="366">
        <v>8357867631229</v>
      </c>
      <c r="H1014" s="294">
        <v>44.83</v>
      </c>
      <c r="I1014" s="366">
        <v>35359095706</v>
      </c>
      <c r="J1014" s="294">
        <v>11.99</v>
      </c>
    </row>
    <row r="1015" spans="2:10" ht="12.75">
      <c r="B1015" s="345" t="s">
        <v>784</v>
      </c>
      <c r="C1015" s="298">
        <v>2339836493510</v>
      </c>
      <c r="D1015" s="378">
        <v>100</v>
      </c>
      <c r="E1015" s="298">
        <v>4185526041</v>
      </c>
      <c r="F1015" s="378">
        <v>100</v>
      </c>
      <c r="G1015" s="298">
        <v>18640986912220</v>
      </c>
      <c r="H1015" s="378">
        <v>100</v>
      </c>
      <c r="I1015" s="298">
        <v>294785872698</v>
      </c>
      <c r="J1015" s="378">
        <v>100</v>
      </c>
    </row>
    <row r="1024" spans="2:10" ht="12.75">
      <c r="B1024" s="560" t="s">
        <v>775</v>
      </c>
      <c r="C1024" s="565" t="s">
        <v>776</v>
      </c>
      <c r="D1024" s="565"/>
      <c r="E1024" s="565"/>
      <c r="F1024" s="565"/>
      <c r="G1024" s="565" t="s">
        <v>777</v>
      </c>
      <c r="H1024" s="565"/>
      <c r="I1024" s="565"/>
      <c r="J1024" s="565"/>
    </row>
    <row r="1025" spans="2:10" ht="12.75">
      <c r="B1025" s="560"/>
      <c r="C1025" s="565" t="s">
        <v>778</v>
      </c>
      <c r="D1025" s="565"/>
      <c r="E1025" s="565" t="s">
        <v>779</v>
      </c>
      <c r="F1025" s="565"/>
      <c r="G1025" s="565" t="s">
        <v>778</v>
      </c>
      <c r="H1025" s="565"/>
      <c r="I1025" s="565" t="s">
        <v>779</v>
      </c>
      <c r="J1025" s="565"/>
    </row>
    <row r="1026" spans="2:10" ht="12.75">
      <c r="B1026" s="560"/>
      <c r="C1026" s="355" t="s">
        <v>429</v>
      </c>
      <c r="D1026" s="378" t="s">
        <v>643</v>
      </c>
      <c r="E1026" s="355" t="s">
        <v>429</v>
      </c>
      <c r="F1026" s="378" t="s">
        <v>643</v>
      </c>
      <c r="G1026" s="355" t="s">
        <v>429</v>
      </c>
      <c r="H1026" s="378" t="s">
        <v>643</v>
      </c>
      <c r="I1026" s="355" t="s">
        <v>429</v>
      </c>
      <c r="J1026" s="378" t="s">
        <v>643</v>
      </c>
    </row>
    <row r="1027" spans="2:10" ht="12.75">
      <c r="B1027" s="339" t="s">
        <v>780</v>
      </c>
      <c r="C1027" s="369">
        <v>2212410625191</v>
      </c>
      <c r="D1027" s="439">
        <v>0.7757</v>
      </c>
      <c r="E1027" s="369">
        <v>26002168</v>
      </c>
      <c r="F1027" s="439">
        <v>1</v>
      </c>
      <c r="G1027" s="369">
        <v>2733011328574</v>
      </c>
      <c r="H1027" s="439">
        <v>0.1685</v>
      </c>
      <c r="I1027" s="369">
        <v>136503612008</v>
      </c>
      <c r="J1027" s="439">
        <v>0.5121</v>
      </c>
    </row>
    <row r="1028" spans="2:10" ht="12.75">
      <c r="B1028" s="339" t="s">
        <v>781</v>
      </c>
      <c r="C1028" s="369">
        <v>639840745258</v>
      </c>
      <c r="D1028" s="439">
        <v>0.2243</v>
      </c>
      <c r="E1028" s="360" t="s">
        <v>562</v>
      </c>
      <c r="F1028" s="439">
        <v>0</v>
      </c>
      <c r="G1028" s="369">
        <v>3228292619036</v>
      </c>
      <c r="H1028" s="439">
        <v>0.199</v>
      </c>
      <c r="I1028" s="369">
        <v>90772624562</v>
      </c>
      <c r="J1028" s="439">
        <v>0.3405</v>
      </c>
    </row>
    <row r="1029" spans="2:10" ht="12.75">
      <c r="B1029" s="339" t="s">
        <v>782</v>
      </c>
      <c r="C1029" s="360" t="s">
        <v>562</v>
      </c>
      <c r="D1029" s="439">
        <v>0</v>
      </c>
      <c r="E1029" s="360" t="s">
        <v>562</v>
      </c>
      <c r="F1029" s="439">
        <v>0</v>
      </c>
      <c r="G1029" s="369">
        <v>2621837658422</v>
      </c>
      <c r="H1029" s="439">
        <v>0.1616</v>
      </c>
      <c r="I1029" s="369">
        <v>24390745210</v>
      </c>
      <c r="J1029" s="439">
        <v>0.0915</v>
      </c>
    </row>
    <row r="1030" spans="2:10" ht="12.75">
      <c r="B1030" s="345" t="s">
        <v>783</v>
      </c>
      <c r="C1030" s="364" t="s">
        <v>562</v>
      </c>
      <c r="D1030" s="299">
        <v>0</v>
      </c>
      <c r="E1030" s="364" t="s">
        <v>562</v>
      </c>
      <c r="F1030" s="299">
        <v>0</v>
      </c>
      <c r="G1030" s="366">
        <v>7638404230749</v>
      </c>
      <c r="H1030" s="299">
        <v>0.4709</v>
      </c>
      <c r="I1030" s="366">
        <v>14883786193</v>
      </c>
      <c r="J1030" s="299">
        <v>0.0558</v>
      </c>
    </row>
    <row r="1031" spans="2:10" ht="12.75">
      <c r="B1031" s="382" t="s">
        <v>785</v>
      </c>
      <c r="C1031" s="368">
        <v>2852251370449</v>
      </c>
      <c r="D1031" s="459">
        <v>1</v>
      </c>
      <c r="E1031" s="368">
        <v>26002168</v>
      </c>
      <c r="F1031" s="459">
        <v>1</v>
      </c>
      <c r="G1031" s="368">
        <v>16221545836781</v>
      </c>
      <c r="H1031" s="459">
        <v>1</v>
      </c>
      <c r="I1031" s="368">
        <v>266550767973</v>
      </c>
      <c r="J1031" s="459">
        <v>1</v>
      </c>
    </row>
    <row r="1044" spans="2:8" ht="12.75">
      <c r="B1044" s="564" t="s">
        <v>775</v>
      </c>
      <c r="C1044" s="560" t="s">
        <v>786</v>
      </c>
      <c r="D1044" s="560"/>
      <c r="E1044" s="560"/>
      <c r="F1044" s="560"/>
      <c r="G1044" s="560"/>
      <c r="H1044" s="560"/>
    </row>
    <row r="1045" spans="2:8" ht="12.75">
      <c r="B1045" s="564"/>
      <c r="C1045" s="356" t="s">
        <v>787</v>
      </c>
      <c r="D1045" s="356"/>
      <c r="E1045" s="355" t="s">
        <v>788</v>
      </c>
      <c r="F1045" s="356"/>
      <c r="G1045" s="356" t="s">
        <v>90</v>
      </c>
      <c r="H1045" s="356"/>
    </row>
    <row r="1046" spans="2:8" ht="12.75">
      <c r="B1046" s="564"/>
      <c r="C1046" s="355" t="s">
        <v>429</v>
      </c>
      <c r="D1046" s="355" t="s">
        <v>643</v>
      </c>
      <c r="E1046" s="355" t="s">
        <v>429</v>
      </c>
      <c r="F1046" s="355" t="s">
        <v>643</v>
      </c>
      <c r="G1046" s="355" t="s">
        <v>429</v>
      </c>
      <c r="H1046" s="355" t="s">
        <v>643</v>
      </c>
    </row>
    <row r="1047" spans="2:8" ht="12.75">
      <c r="B1047" s="339" t="s">
        <v>789</v>
      </c>
      <c r="C1047" s="369">
        <v>839797941636</v>
      </c>
      <c r="D1047" s="379">
        <v>58.33</v>
      </c>
      <c r="E1047" s="369">
        <v>1845267433717</v>
      </c>
      <c r="F1047" s="379">
        <v>12.84</v>
      </c>
      <c r="G1047" s="369">
        <v>2734826557051</v>
      </c>
      <c r="H1047" s="379">
        <v>94.66</v>
      </c>
    </row>
    <row r="1048" spans="2:8" ht="12.75">
      <c r="B1048" s="339" t="s">
        <v>790</v>
      </c>
      <c r="C1048" s="369">
        <v>474459618094</v>
      </c>
      <c r="D1048" s="379">
        <v>32.95</v>
      </c>
      <c r="E1048" s="369">
        <v>2188850924753</v>
      </c>
      <c r="F1048" s="379">
        <v>15.24</v>
      </c>
      <c r="G1048" s="369">
        <v>138656795748</v>
      </c>
      <c r="H1048" s="379">
        <v>4.8</v>
      </c>
    </row>
    <row r="1049" spans="2:8" ht="12.75">
      <c r="B1049" s="339" t="s">
        <v>791</v>
      </c>
      <c r="C1049" s="369">
        <v>100108662905</v>
      </c>
      <c r="D1049" s="379">
        <v>6.95</v>
      </c>
      <c r="E1049" s="369">
        <v>1721912429191</v>
      </c>
      <c r="F1049" s="379">
        <v>11.99</v>
      </c>
      <c r="G1049" s="369">
        <v>15472819547</v>
      </c>
      <c r="H1049" s="379">
        <v>0.54</v>
      </c>
    </row>
    <row r="1050" spans="2:8" ht="12.75">
      <c r="B1050" s="345" t="s">
        <v>792</v>
      </c>
      <c r="C1050" s="366">
        <v>25356221488</v>
      </c>
      <c r="D1050" s="381">
        <v>1.76</v>
      </c>
      <c r="E1050" s="366">
        <v>8610269580817</v>
      </c>
      <c r="F1050" s="381">
        <v>59.93</v>
      </c>
      <c r="G1050" s="364" t="s">
        <v>562</v>
      </c>
      <c r="H1050" s="381" t="s">
        <v>562</v>
      </c>
    </row>
    <row r="1051" spans="2:8" ht="12.75">
      <c r="B1051" s="382" t="s">
        <v>793</v>
      </c>
      <c r="C1051" s="368">
        <v>1439722444123</v>
      </c>
      <c r="D1051" s="355">
        <v>100</v>
      </c>
      <c r="E1051" s="368">
        <v>14366300368478</v>
      </c>
      <c r="F1051" s="355">
        <v>100</v>
      </c>
      <c r="G1051" s="368">
        <v>2888956172346</v>
      </c>
      <c r="H1051" s="355">
        <v>100</v>
      </c>
    </row>
    <row r="1058" spans="2:8" ht="12.75">
      <c r="B1058" s="574" t="s">
        <v>775</v>
      </c>
      <c r="C1058" s="565" t="s">
        <v>786</v>
      </c>
      <c r="D1058" s="565"/>
      <c r="E1058" s="565"/>
      <c r="F1058" s="565"/>
      <c r="G1058" s="565"/>
      <c r="H1058" s="565"/>
    </row>
    <row r="1059" spans="2:8" ht="12.75">
      <c r="B1059" s="574"/>
      <c r="C1059" s="461" t="s">
        <v>787</v>
      </c>
      <c r="D1059" s="461"/>
      <c r="E1059" s="378" t="s">
        <v>788</v>
      </c>
      <c r="F1059" s="461"/>
      <c r="G1059" s="461" t="s">
        <v>90</v>
      </c>
      <c r="H1059" s="461"/>
    </row>
    <row r="1060" spans="2:8" ht="12.75">
      <c r="B1060" s="574"/>
      <c r="C1060" s="378" t="s">
        <v>429</v>
      </c>
      <c r="D1060" s="378" t="s">
        <v>643</v>
      </c>
      <c r="E1060" s="378" t="s">
        <v>429</v>
      </c>
      <c r="F1060" s="378" t="s">
        <v>643</v>
      </c>
      <c r="G1060" s="378" t="s">
        <v>429</v>
      </c>
      <c r="H1060" s="378" t="s">
        <v>643</v>
      </c>
    </row>
    <row r="1061" spans="2:8" ht="12.75">
      <c r="B1061" s="414" t="s">
        <v>789</v>
      </c>
      <c r="C1061" s="462">
        <v>1331862765857</v>
      </c>
      <c r="D1061" s="463">
        <v>65.07</v>
      </c>
      <c r="E1061" s="462">
        <v>1256297439325</v>
      </c>
      <c r="F1061" s="463">
        <v>9.38</v>
      </c>
      <c r="G1061" s="462">
        <v>2321776465483</v>
      </c>
      <c r="H1061" s="463">
        <v>93.89</v>
      </c>
    </row>
    <row r="1062" spans="2:8" ht="12.75">
      <c r="B1062" s="414" t="s">
        <v>790</v>
      </c>
      <c r="C1062" s="462">
        <v>545419653806</v>
      </c>
      <c r="D1062" s="463">
        <v>26.65</v>
      </c>
      <c r="E1062" s="462">
        <v>1960765105500</v>
      </c>
      <c r="F1062" s="463">
        <v>14.64</v>
      </c>
      <c r="G1062" s="462">
        <v>135347240796</v>
      </c>
      <c r="H1062" s="463">
        <v>5.47</v>
      </c>
    </row>
    <row r="1063" spans="2:8" ht="12.75">
      <c r="B1063" s="414" t="s">
        <v>791</v>
      </c>
      <c r="C1063" s="462">
        <v>145399305404</v>
      </c>
      <c r="D1063" s="463">
        <v>7.1</v>
      </c>
      <c r="E1063" s="462">
        <v>1640891486909</v>
      </c>
      <c r="F1063" s="463">
        <v>12.25</v>
      </c>
      <c r="G1063" s="462">
        <v>15802937505</v>
      </c>
      <c r="H1063" s="463">
        <v>0.64</v>
      </c>
    </row>
    <row r="1064" spans="2:8" ht="12.75">
      <c r="B1064" s="293" t="s">
        <v>792</v>
      </c>
      <c r="C1064" s="464">
        <v>24158365223</v>
      </c>
      <c r="D1064" s="465">
        <v>1.18</v>
      </c>
      <c r="E1064" s="464">
        <v>8532250649509</v>
      </c>
      <c r="F1064" s="465">
        <v>63.72</v>
      </c>
      <c r="G1064" s="466" t="s">
        <v>562</v>
      </c>
      <c r="H1064" s="465">
        <v>0</v>
      </c>
    </row>
    <row r="1065" spans="2:8" ht="12.75">
      <c r="B1065" s="297" t="s">
        <v>793</v>
      </c>
      <c r="C1065" s="467">
        <v>2046840090290</v>
      </c>
      <c r="D1065" s="468">
        <v>100</v>
      </c>
      <c r="E1065" s="467">
        <v>13390204681243</v>
      </c>
      <c r="F1065" s="468">
        <v>100</v>
      </c>
      <c r="G1065" s="467">
        <v>2472926643784</v>
      </c>
      <c r="H1065" s="468">
        <v>100</v>
      </c>
    </row>
    <row r="1078" spans="2:14" ht="12.75" customHeight="1">
      <c r="B1078" s="575" t="s">
        <v>352</v>
      </c>
      <c r="C1078" s="575" t="s">
        <v>794</v>
      </c>
      <c r="D1078" s="575"/>
      <c r="E1078" s="575" t="s">
        <v>795</v>
      </c>
      <c r="F1078" s="575"/>
      <c r="G1078" s="575"/>
      <c r="H1078" s="576" t="s">
        <v>796</v>
      </c>
      <c r="I1078" s="576"/>
      <c r="J1078" s="575" t="s">
        <v>797</v>
      </c>
      <c r="K1078" s="575"/>
      <c r="L1078" s="575" t="s">
        <v>798</v>
      </c>
      <c r="M1078" s="575"/>
      <c r="N1078" s="575"/>
    </row>
    <row r="1079" spans="2:14" ht="12.75" customHeight="1">
      <c r="B1079" s="575"/>
      <c r="C1079" s="575"/>
      <c r="D1079" s="575"/>
      <c r="E1079" s="575"/>
      <c r="F1079" s="575"/>
      <c r="G1079" s="575"/>
      <c r="H1079" s="577" t="s">
        <v>799</v>
      </c>
      <c r="I1079" s="577"/>
      <c r="J1079" s="575"/>
      <c r="K1079" s="575"/>
      <c r="L1079" s="575"/>
      <c r="M1079" s="575"/>
      <c r="N1079" s="575"/>
    </row>
    <row r="1080" spans="2:14" ht="12.75" customHeight="1">
      <c r="B1080" s="575"/>
      <c r="C1080" s="469" t="s">
        <v>429</v>
      </c>
      <c r="D1080" s="469" t="s">
        <v>643</v>
      </c>
      <c r="E1080" s="469" t="s">
        <v>429</v>
      </c>
      <c r="F1080" s="469" t="s">
        <v>643</v>
      </c>
      <c r="G1080" s="575" t="s">
        <v>429</v>
      </c>
      <c r="H1080" s="575"/>
      <c r="I1080" s="469" t="s">
        <v>643</v>
      </c>
      <c r="J1080" s="469" t="s">
        <v>429</v>
      </c>
      <c r="K1080" s="575" t="s">
        <v>643</v>
      </c>
      <c r="L1080" s="575"/>
      <c r="M1080" s="469" t="s">
        <v>429</v>
      </c>
      <c r="N1080" s="469" t="s">
        <v>643</v>
      </c>
    </row>
    <row r="1081" spans="2:14" ht="12.75">
      <c r="B1081" s="470" t="s">
        <v>800</v>
      </c>
      <c r="C1081" s="471">
        <v>1547284105810</v>
      </c>
      <c r="D1081" s="472">
        <v>0.6613</v>
      </c>
      <c r="E1081" s="473">
        <v>18640986912220</v>
      </c>
      <c r="F1081" s="472">
        <v>1</v>
      </c>
      <c r="G1081" s="578">
        <v>1439678934196</v>
      </c>
      <c r="H1081" s="578"/>
      <c r="I1081" s="472">
        <v>1</v>
      </c>
      <c r="J1081" s="471">
        <v>14366300368478</v>
      </c>
      <c r="K1081" s="579">
        <v>100</v>
      </c>
      <c r="L1081" s="579"/>
      <c r="M1081" s="471">
        <v>2888956172346</v>
      </c>
      <c r="N1081" s="472">
        <v>1</v>
      </c>
    </row>
    <row r="1082" spans="2:14" ht="12.75">
      <c r="B1082" s="470" t="s">
        <v>801</v>
      </c>
      <c r="C1082" s="471">
        <v>792552387700</v>
      </c>
      <c r="D1082" s="472">
        <v>0.3387</v>
      </c>
      <c r="E1082" s="474" t="s">
        <v>562</v>
      </c>
      <c r="F1082" s="475">
        <v>0</v>
      </c>
      <c r="G1082" s="578">
        <v>43509927</v>
      </c>
      <c r="H1082" s="578"/>
      <c r="I1082" s="475">
        <v>0</v>
      </c>
      <c r="J1082" s="475" t="s">
        <v>562</v>
      </c>
      <c r="K1082" s="579">
        <v>0</v>
      </c>
      <c r="L1082" s="579"/>
      <c r="M1082" s="475" t="s">
        <v>562</v>
      </c>
      <c r="N1082" s="475">
        <v>0</v>
      </c>
    </row>
    <row r="1083" spans="2:14" ht="12.75">
      <c r="B1083" s="476" t="s">
        <v>360</v>
      </c>
      <c r="C1083" s="477">
        <v>2339836493510</v>
      </c>
      <c r="D1083" s="478">
        <v>1</v>
      </c>
      <c r="E1083" s="479">
        <v>18640986912220</v>
      </c>
      <c r="F1083" s="478">
        <v>1</v>
      </c>
      <c r="G1083" s="580">
        <v>1439722444123</v>
      </c>
      <c r="H1083" s="580"/>
      <c r="I1083" s="478">
        <v>1</v>
      </c>
      <c r="J1083" s="477">
        <v>14366300368478</v>
      </c>
      <c r="K1083" s="575">
        <v>100</v>
      </c>
      <c r="L1083" s="575"/>
      <c r="M1083" s="477">
        <v>2888956172346</v>
      </c>
      <c r="N1083" s="469">
        <v>100</v>
      </c>
    </row>
    <row r="1084" spans="2:14" ht="12.75">
      <c r="B1084" s="470" t="s">
        <v>802</v>
      </c>
      <c r="C1084" s="471">
        <v>711261285021</v>
      </c>
      <c r="D1084" s="472">
        <v>0.304</v>
      </c>
      <c r="E1084" s="473">
        <v>9534752769980</v>
      </c>
      <c r="F1084" s="472">
        <v>0.5115</v>
      </c>
      <c r="G1084" s="578">
        <v>1224289215971</v>
      </c>
      <c r="H1084" s="578"/>
      <c r="I1084" s="472">
        <v>0.8504</v>
      </c>
      <c r="J1084" s="471">
        <v>6940204381959</v>
      </c>
      <c r="K1084" s="579">
        <v>48.31</v>
      </c>
      <c r="L1084" s="579"/>
      <c r="M1084" s="471">
        <v>2776598097513</v>
      </c>
      <c r="N1084" s="472">
        <v>0.9617</v>
      </c>
    </row>
    <row r="1085" spans="2:14" ht="12.75">
      <c r="B1085" s="470" t="s">
        <v>803</v>
      </c>
      <c r="C1085" s="471">
        <v>1628575208489</v>
      </c>
      <c r="D1085" s="472">
        <v>0.696</v>
      </c>
      <c r="E1085" s="473">
        <v>9106234142240</v>
      </c>
      <c r="F1085" s="472">
        <v>0.4885</v>
      </c>
      <c r="G1085" s="578">
        <v>215433228152</v>
      </c>
      <c r="H1085" s="578"/>
      <c r="I1085" s="472">
        <v>0.1496</v>
      </c>
      <c r="J1085" s="471">
        <v>7426095986519</v>
      </c>
      <c r="K1085" s="579">
        <v>51.69</v>
      </c>
      <c r="L1085" s="579"/>
      <c r="M1085" s="471">
        <v>112358074833</v>
      </c>
      <c r="N1085" s="472">
        <v>0.0383</v>
      </c>
    </row>
    <row r="1086" spans="2:14" ht="12.75">
      <c r="B1086" s="476" t="s">
        <v>360</v>
      </c>
      <c r="C1086" s="477">
        <v>2339836493510</v>
      </c>
      <c r="D1086" s="478">
        <v>1</v>
      </c>
      <c r="E1086" s="479">
        <v>18640986912220</v>
      </c>
      <c r="F1086" s="478">
        <v>1</v>
      </c>
      <c r="G1086" s="580">
        <v>1439722444123</v>
      </c>
      <c r="H1086" s="580"/>
      <c r="I1086" s="478">
        <v>1</v>
      </c>
      <c r="J1086" s="477">
        <v>14366300368478</v>
      </c>
      <c r="K1086" s="581">
        <v>1</v>
      </c>
      <c r="L1086" s="581"/>
      <c r="M1086" s="477">
        <v>2888956172346</v>
      </c>
      <c r="N1086" s="478">
        <v>1</v>
      </c>
    </row>
    <row r="1093" spans="2:14" ht="12.75" customHeight="1">
      <c r="B1093" s="582" t="s">
        <v>352</v>
      </c>
      <c r="C1093" s="582" t="s">
        <v>794</v>
      </c>
      <c r="D1093" s="582"/>
      <c r="E1093" s="582" t="s">
        <v>795</v>
      </c>
      <c r="F1093" s="582"/>
      <c r="G1093" s="582"/>
      <c r="H1093" s="583" t="s">
        <v>796</v>
      </c>
      <c r="I1093" s="583"/>
      <c r="J1093" s="582" t="s">
        <v>797</v>
      </c>
      <c r="K1093" s="582"/>
      <c r="L1093" s="582" t="s">
        <v>798</v>
      </c>
      <c r="M1093" s="582"/>
      <c r="N1093" s="582"/>
    </row>
    <row r="1094" spans="2:14" ht="12.75" customHeight="1">
      <c r="B1094" s="582"/>
      <c r="C1094" s="582"/>
      <c r="D1094" s="582"/>
      <c r="E1094" s="582"/>
      <c r="F1094" s="582"/>
      <c r="G1094" s="582"/>
      <c r="H1094" s="584" t="s">
        <v>799</v>
      </c>
      <c r="I1094" s="584"/>
      <c r="J1094" s="582"/>
      <c r="K1094" s="582"/>
      <c r="L1094" s="582"/>
      <c r="M1094" s="582"/>
      <c r="N1094" s="582"/>
    </row>
    <row r="1095" spans="2:14" ht="12.75" customHeight="1">
      <c r="B1095" s="582"/>
      <c r="C1095" s="469" t="s">
        <v>429</v>
      </c>
      <c r="D1095" s="480" t="s">
        <v>643</v>
      </c>
      <c r="E1095" s="469" t="s">
        <v>429</v>
      </c>
      <c r="F1095" s="480" t="s">
        <v>643</v>
      </c>
      <c r="G1095" s="575" t="s">
        <v>429</v>
      </c>
      <c r="H1095" s="575"/>
      <c r="I1095" s="480" t="s">
        <v>643</v>
      </c>
      <c r="J1095" s="469" t="s">
        <v>429</v>
      </c>
      <c r="K1095" s="582" t="s">
        <v>643</v>
      </c>
      <c r="L1095" s="582"/>
      <c r="M1095" s="469" t="s">
        <v>429</v>
      </c>
      <c r="N1095" s="480" t="s">
        <v>643</v>
      </c>
    </row>
    <row r="1096" spans="2:14" ht="12.75">
      <c r="B1096" s="470" t="s">
        <v>800</v>
      </c>
      <c r="C1096" s="471">
        <v>1357587364099</v>
      </c>
      <c r="D1096" s="472">
        <v>0.476</v>
      </c>
      <c r="E1096" s="473">
        <v>16221545836781</v>
      </c>
      <c r="F1096" s="472">
        <v>1</v>
      </c>
      <c r="G1096" s="578">
        <v>2043794320101</v>
      </c>
      <c r="H1096" s="578"/>
      <c r="I1096" s="472">
        <v>0.9985</v>
      </c>
      <c r="J1096" s="471">
        <v>13390204681243</v>
      </c>
      <c r="K1096" s="585">
        <v>1</v>
      </c>
      <c r="L1096" s="585"/>
      <c r="M1096" s="471">
        <v>2472926643784</v>
      </c>
      <c r="N1096" s="472">
        <v>1</v>
      </c>
    </row>
    <row r="1097" spans="2:14" ht="12.75">
      <c r="B1097" s="470" t="s">
        <v>801</v>
      </c>
      <c r="C1097" s="471">
        <v>1494664006350</v>
      </c>
      <c r="D1097" s="472">
        <v>0.524</v>
      </c>
      <c r="E1097" s="474" t="s">
        <v>562</v>
      </c>
      <c r="F1097" s="472">
        <v>0</v>
      </c>
      <c r="G1097" s="578">
        <v>3045770189</v>
      </c>
      <c r="H1097" s="578"/>
      <c r="I1097" s="472">
        <v>0.0015</v>
      </c>
      <c r="J1097" s="475" t="s">
        <v>562</v>
      </c>
      <c r="K1097" s="585">
        <v>0</v>
      </c>
      <c r="L1097" s="585"/>
      <c r="M1097" s="475" t="s">
        <v>562</v>
      </c>
      <c r="N1097" s="472">
        <v>0</v>
      </c>
    </row>
    <row r="1098" spans="2:14" ht="12.75">
      <c r="B1098" s="476" t="s">
        <v>360</v>
      </c>
      <c r="C1098" s="477">
        <v>2852251370449</v>
      </c>
      <c r="D1098" s="478">
        <v>1</v>
      </c>
      <c r="E1098" s="479">
        <v>16221545836781</v>
      </c>
      <c r="F1098" s="481">
        <v>1</v>
      </c>
      <c r="G1098" s="580">
        <v>2046840090290</v>
      </c>
      <c r="H1098" s="580"/>
      <c r="I1098" s="478">
        <v>1</v>
      </c>
      <c r="J1098" s="477">
        <v>13390204681243</v>
      </c>
      <c r="K1098" s="586">
        <v>1</v>
      </c>
      <c r="L1098" s="586"/>
      <c r="M1098" s="477">
        <v>2472926643784</v>
      </c>
      <c r="N1098" s="481">
        <v>1</v>
      </c>
    </row>
    <row r="1099" spans="2:14" ht="12.75">
      <c r="B1099" s="470" t="s">
        <v>802</v>
      </c>
      <c r="C1099" s="471">
        <v>790389531311</v>
      </c>
      <c r="D1099" s="472">
        <v>0.2771</v>
      </c>
      <c r="E1099" s="473">
        <v>9182989784268</v>
      </c>
      <c r="F1099" s="472">
        <v>0.5661</v>
      </c>
      <c r="G1099" s="578">
        <v>1776383975762</v>
      </c>
      <c r="H1099" s="578"/>
      <c r="I1099" s="472">
        <v>0.8679</v>
      </c>
      <c r="J1099" s="471">
        <v>6573089880076</v>
      </c>
      <c r="K1099" s="585">
        <v>0.4909</v>
      </c>
      <c r="L1099" s="585"/>
      <c r="M1099" s="471">
        <v>2414862155228</v>
      </c>
      <c r="N1099" s="472">
        <v>0.9765</v>
      </c>
    </row>
    <row r="1100" spans="2:14" ht="12.75">
      <c r="B1100" s="470" t="s">
        <v>803</v>
      </c>
      <c r="C1100" s="471">
        <v>2061861839138</v>
      </c>
      <c r="D1100" s="472">
        <v>0.7229</v>
      </c>
      <c r="E1100" s="473">
        <v>7038556052513</v>
      </c>
      <c r="F1100" s="472">
        <v>0.4339</v>
      </c>
      <c r="G1100" s="578">
        <v>270456114528</v>
      </c>
      <c r="H1100" s="578"/>
      <c r="I1100" s="472">
        <v>0.1321</v>
      </c>
      <c r="J1100" s="471">
        <v>6817114801167</v>
      </c>
      <c r="K1100" s="585">
        <v>0.5091</v>
      </c>
      <c r="L1100" s="585"/>
      <c r="M1100" s="471">
        <v>58064488556</v>
      </c>
      <c r="N1100" s="472">
        <v>0.0235</v>
      </c>
    </row>
    <row r="1101" spans="2:14" ht="12.75">
      <c r="B1101" s="476" t="s">
        <v>360</v>
      </c>
      <c r="C1101" s="477">
        <v>2852251370449</v>
      </c>
      <c r="D1101" s="478">
        <v>1</v>
      </c>
      <c r="E1101" s="479">
        <v>16221545836781</v>
      </c>
      <c r="F1101" s="481">
        <v>1</v>
      </c>
      <c r="G1101" s="580">
        <v>2046840090290</v>
      </c>
      <c r="H1101" s="580"/>
      <c r="I1101" s="481">
        <v>1</v>
      </c>
      <c r="J1101" s="477">
        <v>13390204681243</v>
      </c>
      <c r="K1101" s="586">
        <v>1</v>
      </c>
      <c r="L1101" s="586"/>
      <c r="M1101" s="477">
        <v>2472926643784</v>
      </c>
      <c r="N1101" s="481">
        <v>1</v>
      </c>
    </row>
    <row r="1116" spans="2:6" ht="12.75" customHeight="1">
      <c r="B1116" s="557" t="s">
        <v>804</v>
      </c>
      <c r="C1116" s="587" t="s">
        <v>805</v>
      </c>
      <c r="D1116" s="587"/>
      <c r="E1116" s="587"/>
      <c r="F1116" s="587"/>
    </row>
    <row r="1117" spans="2:6" ht="12.75" customHeight="1">
      <c r="B1117" s="557"/>
      <c r="C1117" s="588" t="s">
        <v>230</v>
      </c>
      <c r="D1117" s="588"/>
      <c r="E1117" s="588"/>
      <c r="F1117" s="588"/>
    </row>
    <row r="1118" spans="2:6" ht="12.75">
      <c r="B1118" s="557"/>
      <c r="C1118" s="558">
        <v>2022</v>
      </c>
      <c r="D1118" s="558"/>
      <c r="E1118" s="558">
        <v>2021</v>
      </c>
      <c r="F1118" s="558"/>
    </row>
    <row r="1119" spans="2:6" ht="12.75">
      <c r="B1119" s="557"/>
      <c r="C1119" s="328" t="s">
        <v>429</v>
      </c>
      <c r="D1119" s="325" t="s">
        <v>643</v>
      </c>
      <c r="E1119" s="328" t="s">
        <v>429</v>
      </c>
      <c r="F1119" s="325" t="s">
        <v>643</v>
      </c>
    </row>
    <row r="1120" spans="2:6" ht="12.75">
      <c r="B1120" s="320" t="s">
        <v>806</v>
      </c>
      <c r="C1120" s="482">
        <v>2794002369428</v>
      </c>
      <c r="D1120" s="483">
        <v>0.1476</v>
      </c>
      <c r="E1120" s="482">
        <v>2433775945229</v>
      </c>
      <c r="F1120" s="483">
        <v>0.1476</v>
      </c>
    </row>
    <row r="1121" spans="2:6" ht="12.75">
      <c r="B1121" s="320" t="s">
        <v>807</v>
      </c>
      <c r="C1121" s="482">
        <v>1984021072205</v>
      </c>
      <c r="D1121" s="483">
        <v>0.1048</v>
      </c>
      <c r="E1121" s="482">
        <v>1493723410963</v>
      </c>
      <c r="F1121" s="483">
        <v>0.0906</v>
      </c>
    </row>
    <row r="1122" spans="2:6" ht="12.75">
      <c r="B1122" s="320" t="s">
        <v>808</v>
      </c>
      <c r="C1122" s="482">
        <v>3017898333954</v>
      </c>
      <c r="D1122" s="483">
        <v>0.1594</v>
      </c>
      <c r="E1122" s="482">
        <v>2827608406339</v>
      </c>
      <c r="F1122" s="483">
        <v>0.1715</v>
      </c>
    </row>
    <row r="1123" spans="2:6" ht="12.75">
      <c r="B1123" s="320" t="s">
        <v>809</v>
      </c>
      <c r="C1123" s="482">
        <v>3540868374697</v>
      </c>
      <c r="D1123" s="483">
        <v>0.187</v>
      </c>
      <c r="E1123" s="482">
        <v>2940278676256</v>
      </c>
      <c r="F1123" s="483">
        <v>0.1783</v>
      </c>
    </row>
    <row r="1124" spans="2:6" ht="12.75">
      <c r="B1124" s="320" t="s">
        <v>810</v>
      </c>
      <c r="C1124" s="482">
        <v>2268187986245</v>
      </c>
      <c r="D1124" s="483">
        <v>0.1198</v>
      </c>
      <c r="E1124" s="482">
        <v>1993164465304</v>
      </c>
      <c r="F1124" s="483">
        <v>0.1209</v>
      </c>
    </row>
    <row r="1125" spans="2:6" ht="12.75">
      <c r="B1125" s="320" t="s">
        <v>811</v>
      </c>
      <c r="C1125" s="482">
        <v>4489176740849</v>
      </c>
      <c r="D1125" s="483">
        <v>0.2371</v>
      </c>
      <c r="E1125" s="482">
        <v>4065171708022</v>
      </c>
      <c r="F1125" s="483">
        <v>0.2466</v>
      </c>
    </row>
    <row r="1126" spans="2:6" ht="12.75">
      <c r="B1126" s="323" t="s">
        <v>812</v>
      </c>
      <c r="C1126" s="484">
        <v>841617907540</v>
      </c>
      <c r="D1126" s="485">
        <v>0.0444</v>
      </c>
      <c r="E1126" s="484">
        <v>734373992641</v>
      </c>
      <c r="F1126" s="485">
        <v>0.0445</v>
      </c>
    </row>
    <row r="1127" spans="2:6" ht="12.75">
      <c r="B1127" s="326" t="s">
        <v>360</v>
      </c>
      <c r="C1127" s="486">
        <v>18935772784918</v>
      </c>
      <c r="D1127" s="487">
        <v>1</v>
      </c>
      <c r="E1127" s="486">
        <v>16488096604754</v>
      </c>
      <c r="F1127" s="487">
        <v>1</v>
      </c>
    </row>
    <row r="1140" spans="2:4" ht="12.75">
      <c r="B1140" s="560" t="s">
        <v>352</v>
      </c>
      <c r="C1140" s="560" t="s">
        <v>230</v>
      </c>
      <c r="D1140" s="560"/>
    </row>
    <row r="1141" spans="2:4" ht="12.75">
      <c r="B1141" s="560"/>
      <c r="C1141" s="412">
        <v>2022</v>
      </c>
      <c r="D1141" s="412">
        <v>2021</v>
      </c>
    </row>
    <row r="1142" spans="2:4" ht="12.75">
      <c r="B1142" s="560"/>
      <c r="C1142" s="378" t="s">
        <v>429</v>
      </c>
      <c r="D1142" s="378" t="s">
        <v>429</v>
      </c>
    </row>
    <row r="1143" spans="2:4" ht="12.75">
      <c r="B1143" s="339" t="s">
        <v>813</v>
      </c>
      <c r="C1143" s="371">
        <v>872208252545</v>
      </c>
      <c r="D1143" s="369">
        <v>658029570460</v>
      </c>
    </row>
    <row r="1144" spans="2:4" ht="12.75">
      <c r="B1144" s="339" t="s">
        <v>814</v>
      </c>
      <c r="C1144" s="369">
        <v>1192565742779</v>
      </c>
      <c r="D1144" s="369">
        <v>1064301484017</v>
      </c>
    </row>
    <row r="1145" spans="2:4" ht="12.75">
      <c r="B1145" s="339" t="s">
        <v>815</v>
      </c>
      <c r="C1145" s="369">
        <v>1110546735</v>
      </c>
      <c r="D1145" s="369">
        <v>6675638336</v>
      </c>
    </row>
    <row r="1146" spans="2:4" ht="12.75">
      <c r="B1146" s="339" t="s">
        <v>816</v>
      </c>
      <c r="C1146" s="369">
        <v>132422765650</v>
      </c>
      <c r="D1146" s="369">
        <v>79399839048</v>
      </c>
    </row>
    <row r="1147" spans="2:4" ht="12.75">
      <c r="B1147" s="339" t="s">
        <v>817</v>
      </c>
      <c r="C1147" s="360" t="s">
        <v>562</v>
      </c>
      <c r="D1147" s="360" t="s">
        <v>562</v>
      </c>
    </row>
    <row r="1148" spans="2:4" ht="12.75">
      <c r="B1148" s="345" t="s">
        <v>818</v>
      </c>
      <c r="C1148" s="366">
        <v>631092196870</v>
      </c>
      <c r="D1148" s="366">
        <v>556529321805</v>
      </c>
    </row>
    <row r="1149" spans="2:4" ht="12.75">
      <c r="B1149" s="382" t="s">
        <v>579</v>
      </c>
      <c r="C1149" s="368">
        <v>2829399504579</v>
      </c>
      <c r="D1149" s="368">
        <v>2364935853666</v>
      </c>
    </row>
    <row r="1162" spans="2:6" ht="21">
      <c r="B1162" s="289"/>
      <c r="C1162" s="420" t="s">
        <v>819</v>
      </c>
      <c r="D1162" s="420" t="s">
        <v>820</v>
      </c>
      <c r="E1162" s="420" t="s">
        <v>821</v>
      </c>
      <c r="F1162" s="420" t="s">
        <v>822</v>
      </c>
    </row>
    <row r="1163" spans="2:6" ht="12.75">
      <c r="B1163" s="303" t="s">
        <v>823</v>
      </c>
      <c r="C1163" s="488">
        <v>0.18</v>
      </c>
      <c r="D1163" s="316" t="s">
        <v>562</v>
      </c>
      <c r="E1163" s="316" t="s">
        <v>562</v>
      </c>
      <c r="F1163" s="316" t="s">
        <v>562</v>
      </c>
    </row>
    <row r="1164" spans="2:6" ht="12.75">
      <c r="B1164" s="303" t="s">
        <v>824</v>
      </c>
      <c r="C1164" s="488">
        <v>0.18</v>
      </c>
      <c r="D1164" s="316" t="s">
        <v>562</v>
      </c>
      <c r="E1164" s="316" t="s">
        <v>562</v>
      </c>
      <c r="F1164" s="316" t="s">
        <v>562</v>
      </c>
    </row>
    <row r="1165" spans="2:6" ht="12.75">
      <c r="B1165" s="303" t="s">
        <v>825</v>
      </c>
      <c r="C1165" s="488">
        <v>0.18</v>
      </c>
      <c r="D1165" s="316" t="s">
        <v>562</v>
      </c>
      <c r="E1165" s="316" t="s">
        <v>562</v>
      </c>
      <c r="F1165" s="316" t="s">
        <v>562</v>
      </c>
    </row>
    <row r="1166" spans="2:6" ht="22.5">
      <c r="B1166" s="303" t="s">
        <v>826</v>
      </c>
      <c r="C1166" s="316" t="s">
        <v>562</v>
      </c>
      <c r="D1166" s="488">
        <v>0.18</v>
      </c>
      <c r="E1166" s="488">
        <v>0</v>
      </c>
      <c r="F1166" s="488">
        <v>0</v>
      </c>
    </row>
    <row r="1167" spans="2:6" ht="12.75">
      <c r="B1167" s="303" t="s">
        <v>827</v>
      </c>
      <c r="C1167" s="316" t="s">
        <v>562</v>
      </c>
      <c r="D1167" s="488">
        <v>0.18</v>
      </c>
      <c r="E1167" s="488">
        <v>0</v>
      </c>
      <c r="F1167" s="488">
        <v>0</v>
      </c>
    </row>
    <row r="1168" spans="2:6" ht="12.75">
      <c r="B1168" s="303" t="s">
        <v>828</v>
      </c>
      <c r="C1168" s="316" t="s">
        <v>562</v>
      </c>
      <c r="D1168" s="488">
        <v>0.18</v>
      </c>
      <c r="E1168" s="488">
        <v>0</v>
      </c>
      <c r="F1168" s="488">
        <v>0</v>
      </c>
    </row>
    <row r="1169" spans="2:6" ht="12.75">
      <c r="B1169" s="305" t="s">
        <v>829</v>
      </c>
      <c r="C1169" s="317" t="s">
        <v>562</v>
      </c>
      <c r="D1169" s="317" t="s">
        <v>562</v>
      </c>
      <c r="E1169" s="317" t="s">
        <v>562</v>
      </c>
      <c r="F1169" s="489">
        <v>0</v>
      </c>
    </row>
    <row r="1178" spans="2:7" ht="21">
      <c r="B1178" s="289"/>
      <c r="C1178" s="420" t="s">
        <v>819</v>
      </c>
      <c r="D1178" s="420" t="s">
        <v>820</v>
      </c>
      <c r="E1178" s="308" t="s">
        <v>830</v>
      </c>
      <c r="F1178" s="308" t="s">
        <v>831</v>
      </c>
      <c r="G1178" s="308" t="s">
        <v>832</v>
      </c>
    </row>
    <row r="1179" spans="2:7" ht="12.75">
      <c r="B1179" s="303" t="s">
        <v>833</v>
      </c>
      <c r="C1179" s="490">
        <v>0.24</v>
      </c>
      <c r="D1179" s="316" t="s">
        <v>562</v>
      </c>
      <c r="E1179" s="316" t="s">
        <v>562</v>
      </c>
      <c r="F1179" s="316" t="s">
        <v>562</v>
      </c>
      <c r="G1179" s="316" t="s">
        <v>562</v>
      </c>
    </row>
    <row r="1180" spans="2:7" ht="12.75">
      <c r="B1180" s="303" t="s">
        <v>834</v>
      </c>
      <c r="C1180" s="490">
        <v>0.24</v>
      </c>
      <c r="D1180" s="316" t="s">
        <v>562</v>
      </c>
      <c r="E1180" s="316" t="s">
        <v>562</v>
      </c>
      <c r="F1180" s="316" t="s">
        <v>562</v>
      </c>
      <c r="G1180" s="316" t="s">
        <v>562</v>
      </c>
    </row>
    <row r="1181" spans="2:7" ht="22.5">
      <c r="B1181" s="303" t="s">
        <v>835</v>
      </c>
      <c r="C1181" s="316" t="s">
        <v>562</v>
      </c>
      <c r="D1181" s="490">
        <v>0.24</v>
      </c>
      <c r="E1181" s="490">
        <v>0.165</v>
      </c>
      <c r="F1181" s="490">
        <v>0</v>
      </c>
      <c r="G1181" s="490">
        <v>0</v>
      </c>
    </row>
    <row r="1182" spans="2:7" ht="22.5">
      <c r="B1182" s="303" t="s">
        <v>836</v>
      </c>
      <c r="C1182" s="316" t="s">
        <v>562</v>
      </c>
      <c r="D1182" s="490">
        <v>0.24</v>
      </c>
      <c r="E1182" s="490">
        <v>0.165</v>
      </c>
      <c r="F1182" s="490">
        <v>0</v>
      </c>
      <c r="G1182" s="490">
        <v>0</v>
      </c>
    </row>
    <row r="1183" spans="2:7" ht="12.75">
      <c r="B1183" s="305" t="s">
        <v>837</v>
      </c>
      <c r="C1183" s="317" t="s">
        <v>562</v>
      </c>
      <c r="D1183" s="317" t="s">
        <v>562</v>
      </c>
      <c r="E1183" s="388">
        <v>0.165</v>
      </c>
      <c r="F1183" s="388">
        <v>0</v>
      </c>
      <c r="G1183" s="388">
        <v>0</v>
      </c>
    </row>
    <row r="1201" spans="2:3" ht="21" customHeight="1">
      <c r="B1201" s="569" t="s">
        <v>838</v>
      </c>
      <c r="C1201" s="569"/>
    </row>
    <row r="1202" spans="2:3" ht="12.75">
      <c r="B1202" s="305" t="s">
        <v>839</v>
      </c>
      <c r="C1202" s="491">
        <v>0.18</v>
      </c>
    </row>
    <row r="1203" spans="2:3" ht="12.75">
      <c r="B1203" s="313" t="s">
        <v>360</v>
      </c>
      <c r="C1203" s="491">
        <v>0.18</v>
      </c>
    </row>
    <row r="1218" spans="2:4" ht="22.5">
      <c r="B1218" s="492" t="s">
        <v>840</v>
      </c>
      <c r="C1218" s="493">
        <v>44926</v>
      </c>
      <c r="D1218" s="493">
        <v>44561</v>
      </c>
    </row>
    <row r="1219" spans="2:4" ht="12.75">
      <c r="B1219" s="305" t="s">
        <v>841</v>
      </c>
      <c r="C1219" s="292" t="s">
        <v>429</v>
      </c>
      <c r="D1219" s="292" t="s">
        <v>429</v>
      </c>
    </row>
    <row r="1220" spans="2:4" ht="33.75">
      <c r="B1220" s="305" t="s">
        <v>842</v>
      </c>
      <c r="C1220" s="494">
        <v>100859826721</v>
      </c>
      <c r="D1220" s="495" t="s">
        <v>843</v>
      </c>
    </row>
    <row r="1221" spans="2:4" ht="33.75">
      <c r="B1221" s="305" t="s">
        <v>844</v>
      </c>
      <c r="C1221" s="494">
        <v>-100859826721</v>
      </c>
      <c r="D1221" s="495" t="s">
        <v>843</v>
      </c>
    </row>
    <row r="1234" spans="2:4" ht="21">
      <c r="B1234" s="423" t="s">
        <v>845</v>
      </c>
      <c r="C1234" s="496">
        <v>44926</v>
      </c>
      <c r="D1234" s="496">
        <v>44561</v>
      </c>
    </row>
    <row r="1235" spans="2:4" ht="12.75">
      <c r="B1235" s="313" t="s">
        <v>841</v>
      </c>
      <c r="C1235" s="319"/>
      <c r="D1235" s="319"/>
    </row>
    <row r="1236" spans="2:4" ht="33.75">
      <c r="B1236" s="305" t="s">
        <v>846</v>
      </c>
      <c r="C1236" s="424" t="s">
        <v>597</v>
      </c>
      <c r="D1236" s="424" t="s">
        <v>562</v>
      </c>
    </row>
    <row r="1237" spans="2:4" ht="12.75">
      <c r="B1237" s="313" t="s">
        <v>847</v>
      </c>
      <c r="C1237" s="319"/>
      <c r="D1237" s="319"/>
    </row>
    <row r="1238" spans="2:4" ht="33.75">
      <c r="B1238" s="305" t="s">
        <v>846</v>
      </c>
      <c r="C1238" s="424" t="s">
        <v>562</v>
      </c>
      <c r="D1238" s="306">
        <v>206245666</v>
      </c>
    </row>
    <row r="1239" spans="2:4" ht="21">
      <c r="B1239" s="313" t="s">
        <v>848</v>
      </c>
      <c r="C1239" s="497">
        <v>44926</v>
      </c>
      <c r="D1239" s="497">
        <v>44561</v>
      </c>
    </row>
    <row r="1240" spans="2:4" ht="12.75">
      <c r="B1240" s="313" t="s">
        <v>841</v>
      </c>
      <c r="C1240" s="319"/>
      <c r="D1240" s="319"/>
    </row>
    <row r="1241" spans="2:4" ht="33.75">
      <c r="B1241" s="305" t="s">
        <v>849</v>
      </c>
      <c r="C1241" s="424" t="s">
        <v>597</v>
      </c>
      <c r="D1241" s="424" t="s">
        <v>562</v>
      </c>
    </row>
    <row r="1242" spans="2:4" ht="21">
      <c r="B1242" s="313" t="s">
        <v>850</v>
      </c>
      <c r="C1242" s="425" t="s">
        <v>562</v>
      </c>
      <c r="D1242" s="318">
        <v>206245666</v>
      </c>
    </row>
    <row r="1243" spans="2:4" ht="21">
      <c r="B1243" s="313" t="s">
        <v>851</v>
      </c>
      <c r="C1243" s="425" t="s">
        <v>597</v>
      </c>
      <c r="D1243" s="318">
        <v>206245666</v>
      </c>
    </row>
    <row r="1252" spans="2:4" ht="12.75">
      <c r="B1252" s="564" t="s">
        <v>352</v>
      </c>
      <c r="C1252" s="560" t="s">
        <v>230</v>
      </c>
      <c r="D1252" s="560"/>
    </row>
    <row r="1253" spans="2:4" ht="12.75">
      <c r="B1253" s="564"/>
      <c r="C1253" s="355">
        <v>2022</v>
      </c>
      <c r="D1253" s="355">
        <v>2021</v>
      </c>
    </row>
    <row r="1254" spans="2:4" ht="12.75">
      <c r="B1254" s="345" t="s">
        <v>852</v>
      </c>
      <c r="C1254" s="366">
        <v>7385719919</v>
      </c>
      <c r="D1254" s="366">
        <v>19029748764</v>
      </c>
    </row>
    <row r="1255" spans="2:4" ht="12.75">
      <c r="B1255" s="345" t="s">
        <v>853</v>
      </c>
      <c r="C1255" s="364" t="s">
        <v>854</v>
      </c>
      <c r="D1255" s="366">
        <v>1585617556</v>
      </c>
    </row>
    <row r="1256" spans="2:4" ht="12.75">
      <c r="B1256" s="345" t="s">
        <v>855</v>
      </c>
      <c r="C1256" s="366">
        <v>1407669533</v>
      </c>
      <c r="D1256" s="366">
        <v>1053580752</v>
      </c>
    </row>
    <row r="1257" spans="2:4" ht="12.75">
      <c r="B1257" s="345" t="s">
        <v>856</v>
      </c>
      <c r="C1257" s="364" t="s">
        <v>854</v>
      </c>
      <c r="D1257" s="366">
        <v>3600000000</v>
      </c>
    </row>
    <row r="1258" spans="2:4" ht="12.75">
      <c r="B1258" s="345" t="s">
        <v>857</v>
      </c>
      <c r="C1258" s="366">
        <v>4044909767</v>
      </c>
      <c r="D1258" s="366">
        <v>4860867313</v>
      </c>
    </row>
    <row r="1259" spans="2:4" ht="12.75">
      <c r="B1259" s="345" t="s">
        <v>858</v>
      </c>
      <c r="C1259" s="366">
        <v>65731138015</v>
      </c>
      <c r="D1259" s="366">
        <v>54413184168</v>
      </c>
    </row>
    <row r="1260" spans="2:4" ht="12.75">
      <c r="B1260" s="382" t="s">
        <v>579</v>
      </c>
      <c r="C1260" s="368">
        <v>78569437234</v>
      </c>
      <c r="D1260" s="368">
        <v>84542998553</v>
      </c>
    </row>
    <row r="1367" spans="2:6" ht="12.75">
      <c r="B1367" s="564" t="s">
        <v>859</v>
      </c>
      <c r="C1367" s="560" t="s">
        <v>860</v>
      </c>
      <c r="D1367" s="560" t="s">
        <v>429</v>
      </c>
      <c r="E1367" s="498" t="s">
        <v>381</v>
      </c>
      <c r="F1367" s="498" t="s">
        <v>861</v>
      </c>
    </row>
    <row r="1368" spans="2:6" ht="12.75">
      <c r="B1368" s="564"/>
      <c r="C1368" s="560"/>
      <c r="D1368" s="560"/>
      <c r="E1368" s="355" t="s">
        <v>429</v>
      </c>
      <c r="F1368" s="355" t="s">
        <v>429</v>
      </c>
    </row>
    <row r="1369" spans="2:6" ht="12.75">
      <c r="B1369" s="345" t="s">
        <v>862</v>
      </c>
      <c r="C1369" s="366">
        <v>9000000</v>
      </c>
      <c r="D1369" s="366">
        <v>38016000000</v>
      </c>
      <c r="E1369" s="364" t="s">
        <v>562</v>
      </c>
      <c r="F1369" s="364" t="s">
        <v>562</v>
      </c>
    </row>
    <row r="1370" spans="2:6" ht="12.75">
      <c r="B1370" s="345" t="s">
        <v>863</v>
      </c>
      <c r="C1370" s="366">
        <v>9000000</v>
      </c>
      <c r="D1370" s="366">
        <v>41598000000</v>
      </c>
      <c r="E1370" s="364" t="s">
        <v>562</v>
      </c>
      <c r="F1370" s="364" t="s">
        <v>562</v>
      </c>
    </row>
    <row r="1371" spans="2:6" ht="12.75">
      <c r="B1371" s="345" t="s">
        <v>864</v>
      </c>
      <c r="C1371" s="364" t="s">
        <v>562</v>
      </c>
      <c r="D1371" s="366">
        <v>767621967</v>
      </c>
      <c r="E1371" s="364" t="s">
        <v>562</v>
      </c>
      <c r="F1371" s="364" t="s">
        <v>562</v>
      </c>
    </row>
    <row r="1372" spans="2:6" ht="12.75">
      <c r="B1372" s="345" t="s">
        <v>865</v>
      </c>
      <c r="C1372" s="366">
        <v>15000000</v>
      </c>
      <c r="D1372" s="366">
        <v>66405000000</v>
      </c>
      <c r="E1372" s="364" t="s">
        <v>866</v>
      </c>
      <c r="F1372" s="364" t="s">
        <v>867</v>
      </c>
    </row>
    <row r="1373" spans="2:6" ht="21">
      <c r="B1373" s="499" t="s">
        <v>868</v>
      </c>
      <c r="C1373" s="417" t="s">
        <v>562</v>
      </c>
      <c r="D1373" s="368">
        <v>146786621967</v>
      </c>
      <c r="E1373" s="370" t="s">
        <v>869</v>
      </c>
      <c r="F1373" s="370" t="s">
        <v>870</v>
      </c>
    </row>
    <row r="1374" spans="2:6" ht="22.5">
      <c r="B1374" s="419" t="s">
        <v>871</v>
      </c>
      <c r="C1374" s="366">
        <v>8702580</v>
      </c>
      <c r="D1374" s="366">
        <v>37351474605</v>
      </c>
      <c r="E1374" s="366">
        <v>-17000000000</v>
      </c>
      <c r="F1374" s="364" t="s">
        <v>867</v>
      </c>
    </row>
    <row r="1375" spans="2:6" ht="21">
      <c r="B1375" s="499" t="s">
        <v>872</v>
      </c>
      <c r="C1375" s="417" t="s">
        <v>562</v>
      </c>
      <c r="D1375" s="368">
        <v>184138096572</v>
      </c>
      <c r="E1375" s="368">
        <v>-17000000000</v>
      </c>
      <c r="F1375" s="368">
        <v>167138096572</v>
      </c>
    </row>
    <row r="1376" spans="2:6" ht="22.5">
      <c r="B1376" s="419" t="s">
        <v>873</v>
      </c>
      <c r="C1376" s="295">
        <v>4500000</v>
      </c>
      <c r="D1376" s="366">
        <v>26339400000</v>
      </c>
      <c r="E1376" s="366">
        <v>-34135000000</v>
      </c>
      <c r="F1376" s="370" t="s">
        <v>867</v>
      </c>
    </row>
    <row r="1377" spans="2:6" ht="21">
      <c r="B1377" s="499" t="s">
        <v>874</v>
      </c>
      <c r="C1377" s="417" t="s">
        <v>562</v>
      </c>
      <c r="D1377" s="368">
        <v>210477496572</v>
      </c>
      <c r="E1377" s="368">
        <v>-34135000000</v>
      </c>
      <c r="F1377" s="368">
        <v>159342496572</v>
      </c>
    </row>
    <row r="1378" spans="2:6" ht="22.5">
      <c r="B1378" s="419" t="s">
        <v>875</v>
      </c>
      <c r="C1378" s="295">
        <v>1000000</v>
      </c>
      <c r="D1378" s="366">
        <v>5524930000</v>
      </c>
      <c r="E1378" s="364" t="s">
        <v>562</v>
      </c>
      <c r="F1378" s="364" t="s">
        <v>867</v>
      </c>
    </row>
    <row r="1379" spans="2:6" ht="22.5">
      <c r="B1379" s="419" t="s">
        <v>876</v>
      </c>
      <c r="C1379" s="295">
        <v>2500000</v>
      </c>
      <c r="D1379" s="295">
        <v>14572100000</v>
      </c>
      <c r="E1379" s="295">
        <v>-112300000000</v>
      </c>
      <c r="F1379" s="416" t="s">
        <v>867</v>
      </c>
    </row>
    <row r="1380" spans="2:6" ht="21">
      <c r="B1380" s="499" t="s">
        <v>877</v>
      </c>
      <c r="C1380" s="417" t="s">
        <v>562</v>
      </c>
      <c r="D1380" s="368">
        <v>230574526572</v>
      </c>
      <c r="E1380" s="368">
        <v>-163435000000</v>
      </c>
      <c r="F1380" s="368">
        <v>67139526572</v>
      </c>
    </row>
    <row r="1381" spans="2:6" ht="22.5">
      <c r="B1381" s="419" t="s">
        <v>878</v>
      </c>
      <c r="C1381" s="416" t="s">
        <v>562</v>
      </c>
      <c r="D1381" s="416" t="s">
        <v>562</v>
      </c>
      <c r="E1381" s="295">
        <v>-28100000000</v>
      </c>
      <c r="F1381" s="416" t="s">
        <v>867</v>
      </c>
    </row>
    <row r="1382" spans="2:6" ht="21">
      <c r="B1382" s="499" t="s">
        <v>879</v>
      </c>
      <c r="C1382" s="417" t="s">
        <v>562</v>
      </c>
      <c r="D1382" s="368">
        <v>230574526572</v>
      </c>
      <c r="E1382" s="368">
        <v>-191535000000</v>
      </c>
      <c r="F1382" s="368">
        <v>39039526572</v>
      </c>
    </row>
    <row r="1383" spans="2:6" ht="22.5">
      <c r="B1383" s="419" t="s">
        <v>880</v>
      </c>
      <c r="C1383" s="295">
        <v>1000000</v>
      </c>
      <c r="D1383" s="295">
        <v>5586030000</v>
      </c>
      <c r="E1383" s="295">
        <v>-4500000000</v>
      </c>
      <c r="F1383" s="416" t="s">
        <v>867</v>
      </c>
    </row>
    <row r="1384" spans="2:6" ht="21">
      <c r="B1384" s="499" t="s">
        <v>881</v>
      </c>
      <c r="C1384" s="417" t="s">
        <v>562</v>
      </c>
      <c r="D1384" s="368">
        <v>236160556572</v>
      </c>
      <c r="E1384" s="368">
        <v>-196035000000</v>
      </c>
      <c r="F1384" s="368">
        <v>40125556572</v>
      </c>
    </row>
    <row r="1385" spans="2:6" ht="22.5">
      <c r="B1385" s="419" t="s">
        <v>882</v>
      </c>
      <c r="C1385" s="295">
        <v>1000000</v>
      </c>
      <c r="D1385" s="295">
        <v>5734940000</v>
      </c>
      <c r="E1385" s="295">
        <v>-5500000000</v>
      </c>
      <c r="F1385" s="416" t="s">
        <v>867</v>
      </c>
    </row>
    <row r="1386" spans="2:6" ht="21">
      <c r="B1386" s="499" t="s">
        <v>883</v>
      </c>
      <c r="C1386" s="417" t="s">
        <v>562</v>
      </c>
      <c r="D1386" s="368">
        <v>241895496572</v>
      </c>
      <c r="E1386" s="368">
        <v>-201535000000</v>
      </c>
      <c r="F1386" s="368">
        <v>40360496572</v>
      </c>
    </row>
    <row r="1387" spans="2:6" ht="22.5">
      <c r="B1387" s="419" t="s">
        <v>884</v>
      </c>
      <c r="C1387" s="295">
        <v>1000000</v>
      </c>
      <c r="D1387" s="295">
        <v>5733890000</v>
      </c>
      <c r="E1387" s="295">
        <v>-9000000000</v>
      </c>
      <c r="F1387" s="416"/>
    </row>
    <row r="1388" spans="2:6" ht="21">
      <c r="B1388" s="499" t="s">
        <v>885</v>
      </c>
      <c r="C1388" s="417" t="s">
        <v>562</v>
      </c>
      <c r="D1388" s="368">
        <v>247629386572</v>
      </c>
      <c r="E1388" s="368">
        <v>-210535000000</v>
      </c>
      <c r="F1388" s="368">
        <v>37094386572</v>
      </c>
    </row>
    <row r="1389" spans="2:6" ht="22.5">
      <c r="B1389" s="419" t="s">
        <v>886</v>
      </c>
      <c r="C1389" s="295">
        <v>2000000</v>
      </c>
      <c r="D1389" s="295">
        <v>11921080000</v>
      </c>
      <c r="E1389" s="295">
        <v>-14000000000</v>
      </c>
      <c r="F1389" s="356"/>
    </row>
    <row r="1390" spans="2:6" ht="21">
      <c r="B1390" s="499" t="s">
        <v>887</v>
      </c>
      <c r="C1390" s="417" t="s">
        <v>562</v>
      </c>
      <c r="D1390" s="368">
        <v>259550466572</v>
      </c>
      <c r="E1390" s="368">
        <v>-224535000000</v>
      </c>
      <c r="F1390" s="368">
        <v>35015466572</v>
      </c>
    </row>
    <row r="1391" spans="2:6" ht="22.5">
      <c r="B1391" s="419" t="s">
        <v>888</v>
      </c>
      <c r="C1391" s="417" t="s">
        <v>562</v>
      </c>
      <c r="D1391" s="417" t="s">
        <v>562</v>
      </c>
      <c r="E1391" s="295">
        <v>4985000000</v>
      </c>
      <c r="F1391" s="417" t="s">
        <v>562</v>
      </c>
    </row>
    <row r="1392" spans="2:6" ht="21">
      <c r="B1392" s="499" t="s">
        <v>889</v>
      </c>
      <c r="C1392" s="417" t="s">
        <v>562</v>
      </c>
      <c r="D1392" s="368">
        <v>259550466572</v>
      </c>
      <c r="E1392" s="368">
        <v>-219550000000</v>
      </c>
      <c r="F1392" s="368">
        <v>40000466572</v>
      </c>
    </row>
    <row r="1393" spans="2:6" ht="22.5">
      <c r="B1393" s="419" t="s">
        <v>890</v>
      </c>
      <c r="C1393" s="416" t="s">
        <v>562</v>
      </c>
      <c r="D1393" s="295">
        <v>43826165127</v>
      </c>
      <c r="E1393" s="416" t="s">
        <v>562</v>
      </c>
      <c r="F1393" s="295">
        <v>43826165127</v>
      </c>
    </row>
    <row r="1394" spans="2:6" ht="22.5">
      <c r="B1394" s="419" t="s">
        <v>891</v>
      </c>
      <c r="C1394" s="295">
        <v>5000000</v>
      </c>
      <c r="D1394" s="295">
        <v>35285850000</v>
      </c>
      <c r="E1394" s="416" t="s">
        <v>562</v>
      </c>
      <c r="F1394" s="295">
        <v>35285850000</v>
      </c>
    </row>
    <row r="1395" spans="2:6" ht="21">
      <c r="B1395" s="499" t="s">
        <v>892</v>
      </c>
      <c r="C1395" s="417" t="s">
        <v>562</v>
      </c>
      <c r="D1395" s="368">
        <v>338662481699</v>
      </c>
      <c r="E1395" s="368">
        <v>-219550000000</v>
      </c>
      <c r="F1395" s="368">
        <v>119112481699</v>
      </c>
    </row>
    <row r="1456" spans="2:4" ht="12.75">
      <c r="B1456" s="307" t="s">
        <v>893</v>
      </c>
      <c r="C1456" s="496">
        <v>44926</v>
      </c>
      <c r="D1456" s="496">
        <v>44561</v>
      </c>
    </row>
    <row r="1457" spans="2:4" ht="12.75">
      <c r="B1457" s="500"/>
      <c r="C1457" s="302" t="s">
        <v>429</v>
      </c>
      <c r="D1457" s="302" t="s">
        <v>429</v>
      </c>
    </row>
    <row r="1458" spans="2:4" ht="22.5">
      <c r="B1458" s="303" t="s">
        <v>147</v>
      </c>
      <c r="C1458" s="501">
        <v>57439340788</v>
      </c>
      <c r="D1458" s="501">
        <v>81058663077</v>
      </c>
    </row>
    <row r="1459" spans="2:4" ht="22.5">
      <c r="B1459" s="303" t="s">
        <v>894</v>
      </c>
      <c r="C1459" s="501">
        <v>555795773517</v>
      </c>
      <c r="D1459" s="501">
        <v>537515925543</v>
      </c>
    </row>
    <row r="1460" spans="2:4" ht="22.5">
      <c r="B1460" s="303" t="s">
        <v>895</v>
      </c>
      <c r="C1460" s="501">
        <v>339568312225</v>
      </c>
      <c r="D1460" s="501">
        <v>337455389359</v>
      </c>
    </row>
    <row r="1461" spans="2:4" ht="22.5">
      <c r="B1461" s="303" t="s">
        <v>896</v>
      </c>
      <c r="C1461" s="501">
        <v>695895742484</v>
      </c>
      <c r="D1461" s="501">
        <v>994484827411</v>
      </c>
    </row>
    <row r="1462" spans="2:4" ht="22.5">
      <c r="B1462" s="305" t="s">
        <v>897</v>
      </c>
      <c r="C1462" s="494">
        <v>107258405771</v>
      </c>
      <c r="D1462" s="494">
        <v>114349089205</v>
      </c>
    </row>
    <row r="1463" spans="2:4" ht="12.75">
      <c r="B1463" s="313" t="s">
        <v>360</v>
      </c>
      <c r="C1463" s="502">
        <v>1755957574785</v>
      </c>
      <c r="D1463" s="502">
        <v>2064863894595</v>
      </c>
    </row>
    <row r="1492" spans="2:4" ht="12.75">
      <c r="B1492" s="565" t="s">
        <v>563</v>
      </c>
      <c r="C1492" s="565" t="s">
        <v>898</v>
      </c>
      <c r="D1492" s="565"/>
    </row>
    <row r="1493" spans="2:4" ht="12.75">
      <c r="B1493" s="565"/>
      <c r="C1493" s="503">
        <v>2022</v>
      </c>
      <c r="D1493" s="503">
        <v>2021</v>
      </c>
    </row>
    <row r="1494" spans="2:4" ht="12.75">
      <c r="B1494" s="414" t="s">
        <v>899</v>
      </c>
      <c r="C1494" s="371">
        <v>6974165777881</v>
      </c>
      <c r="D1494" s="371">
        <v>9221498079889</v>
      </c>
    </row>
    <row r="1495" spans="2:4" ht="12.75">
      <c r="B1495" s="414" t="s">
        <v>900</v>
      </c>
      <c r="C1495" s="371">
        <v>-6987571800804</v>
      </c>
      <c r="D1495" s="371">
        <v>-9218506616447</v>
      </c>
    </row>
    <row r="1496" spans="2:4" ht="12.75">
      <c r="B1496" s="504" t="s">
        <v>901</v>
      </c>
      <c r="C1496" s="505">
        <v>-13406022923</v>
      </c>
      <c r="D1496" s="505">
        <v>2991463442</v>
      </c>
    </row>
    <row r="1497" spans="2:4" ht="12.75">
      <c r="B1497" s="414" t="s">
        <v>899</v>
      </c>
      <c r="C1497" s="371">
        <v>1700118916293</v>
      </c>
      <c r="D1497" s="371">
        <v>1729859576127</v>
      </c>
    </row>
    <row r="1498" spans="2:4" ht="12.75">
      <c r="B1498" s="414" t="s">
        <v>900</v>
      </c>
      <c r="C1498" s="371">
        <v>-1688121373945</v>
      </c>
      <c r="D1498" s="371">
        <v>-1731140263569</v>
      </c>
    </row>
    <row r="1499" spans="2:4" ht="12.75">
      <c r="B1499" s="460" t="s">
        <v>902</v>
      </c>
      <c r="C1499" s="506">
        <v>11997542348</v>
      </c>
      <c r="D1499" s="506">
        <v>-1280687442</v>
      </c>
    </row>
    <row r="1500" spans="2:4" ht="12.75">
      <c r="B1500" s="297" t="s">
        <v>903</v>
      </c>
      <c r="C1500" s="298">
        <v>-1408480575</v>
      </c>
      <c r="D1500" s="298">
        <v>1710776000</v>
      </c>
    </row>
    <row r="1516" spans="2:4" ht="12.75">
      <c r="B1516" s="589" t="s">
        <v>598</v>
      </c>
      <c r="C1516" s="590" t="s">
        <v>898</v>
      </c>
      <c r="D1516" s="590"/>
    </row>
    <row r="1517" spans="2:4" ht="12.75">
      <c r="B1517" s="589"/>
      <c r="C1517" s="507">
        <v>2022</v>
      </c>
      <c r="D1517" s="507">
        <v>2021</v>
      </c>
    </row>
    <row r="1518" spans="2:4" ht="12.75">
      <c r="B1518" s="589"/>
      <c r="C1518" s="508" t="s">
        <v>429</v>
      </c>
      <c r="D1518" s="508" t="s">
        <v>429</v>
      </c>
    </row>
    <row r="1519" spans="2:4" ht="12.75">
      <c r="B1519" s="509" t="s">
        <v>904</v>
      </c>
      <c r="C1519" s="510">
        <v>8699031659</v>
      </c>
      <c r="D1519" s="511">
        <v>5975433198</v>
      </c>
    </row>
    <row r="1520" spans="2:4" ht="12.75">
      <c r="B1520" s="509" t="s">
        <v>905</v>
      </c>
      <c r="C1520" s="510">
        <v>22880036614</v>
      </c>
      <c r="D1520" s="510">
        <v>19385630927</v>
      </c>
    </row>
    <row r="1521" spans="2:4" ht="12.75">
      <c r="B1521" s="509" t="s">
        <v>906</v>
      </c>
      <c r="C1521" s="510">
        <v>3811466609</v>
      </c>
      <c r="D1521" s="511">
        <v>467350000</v>
      </c>
    </row>
    <row r="1522" spans="2:4" ht="12.75">
      <c r="B1522" s="509" t="s">
        <v>907</v>
      </c>
      <c r="C1522" s="510">
        <v>34717081398</v>
      </c>
      <c r="D1522" s="511">
        <v>29345667066</v>
      </c>
    </row>
    <row r="1523" spans="2:4" ht="12.75">
      <c r="B1523" s="512" t="s">
        <v>908</v>
      </c>
      <c r="C1523" s="513">
        <v>70107616280</v>
      </c>
      <c r="D1523" s="513">
        <v>55174081191</v>
      </c>
    </row>
    <row r="1548" spans="2:4" ht="12.75">
      <c r="B1548" s="565" t="s">
        <v>909</v>
      </c>
      <c r="C1548" s="301" t="s">
        <v>910</v>
      </c>
      <c r="D1548" s="301" t="s">
        <v>910</v>
      </c>
    </row>
    <row r="1549" spans="2:4" ht="12.75">
      <c r="B1549" s="565"/>
      <c r="C1549" s="302" t="s">
        <v>911</v>
      </c>
      <c r="D1549" s="302" t="s">
        <v>912</v>
      </c>
    </row>
    <row r="1550" spans="2:4" ht="12.75">
      <c r="B1550" s="418" t="s">
        <v>913</v>
      </c>
      <c r="C1550" s="369">
        <v>911685264051</v>
      </c>
      <c r="D1550" s="369">
        <v>733814531594</v>
      </c>
    </row>
    <row r="1551" spans="2:4" ht="12.75">
      <c r="B1551" s="418" t="s">
        <v>914</v>
      </c>
      <c r="C1551" s="369">
        <v>922527801902</v>
      </c>
      <c r="D1551" s="369">
        <v>986118772251</v>
      </c>
    </row>
    <row r="1552" spans="2:4" ht="22.5">
      <c r="B1552" s="418" t="s">
        <v>915</v>
      </c>
      <c r="C1552" s="369">
        <v>34160421089</v>
      </c>
      <c r="D1552" s="369">
        <v>28533710657</v>
      </c>
    </row>
    <row r="1553" spans="2:4" ht="12.75">
      <c r="B1553" s="418" t="s">
        <v>916</v>
      </c>
      <c r="C1553" s="360" t="s">
        <v>917</v>
      </c>
      <c r="D1553" s="369">
        <v>9736529808</v>
      </c>
    </row>
    <row r="1554" spans="2:4" ht="12.75">
      <c r="B1554" s="418" t="s">
        <v>918</v>
      </c>
      <c r="C1554" s="369">
        <v>2470445892837</v>
      </c>
      <c r="D1554" s="369">
        <v>1978419346208</v>
      </c>
    </row>
    <row r="1555" spans="2:4" ht="12.75">
      <c r="B1555" s="339" t="s">
        <v>919</v>
      </c>
      <c r="C1555" s="369">
        <v>16871999722</v>
      </c>
      <c r="D1555" s="369">
        <v>15415010722</v>
      </c>
    </row>
    <row r="1556" spans="2:4" ht="12.75">
      <c r="B1556" s="339" t="s">
        <v>920</v>
      </c>
      <c r="C1556" s="369">
        <v>100191479862</v>
      </c>
      <c r="D1556" s="369">
        <v>100191479862</v>
      </c>
    </row>
    <row r="1557" spans="2:4" ht="12.75">
      <c r="B1557" s="374" t="s">
        <v>921</v>
      </c>
      <c r="C1557" s="457">
        <v>4455882859463</v>
      </c>
      <c r="D1557" s="457">
        <v>3852229381102</v>
      </c>
    </row>
    <row r="1586" spans="2:4" ht="12.75">
      <c r="B1586" s="591"/>
      <c r="C1586" s="560" t="s">
        <v>230</v>
      </c>
      <c r="D1586" s="560"/>
    </row>
    <row r="1587" spans="2:4" ht="12.75">
      <c r="B1587" s="591"/>
      <c r="C1587" s="412">
        <v>2022</v>
      </c>
      <c r="D1587" s="412">
        <v>2021</v>
      </c>
    </row>
    <row r="1588" spans="2:4" ht="12.75">
      <c r="B1588" s="591"/>
      <c r="C1588" s="378" t="s">
        <v>429</v>
      </c>
      <c r="D1588" s="378" t="s">
        <v>429</v>
      </c>
    </row>
    <row r="1589" spans="2:4" ht="12.75">
      <c r="B1589" s="382" t="s">
        <v>3</v>
      </c>
      <c r="C1589" s="346"/>
      <c r="D1589" s="346"/>
    </row>
    <row r="1590" spans="2:4" ht="12.75">
      <c r="B1590" s="335" t="s">
        <v>922</v>
      </c>
      <c r="C1590" s="336"/>
      <c r="D1590" s="336"/>
    </row>
    <row r="1591" spans="2:4" ht="12.75">
      <c r="B1591" s="339" t="s">
        <v>171</v>
      </c>
      <c r="C1591" s="371">
        <v>57959387700</v>
      </c>
      <c r="D1591" s="369">
        <v>117506006350</v>
      </c>
    </row>
    <row r="1592" spans="2:4" ht="12.75">
      <c r="B1592" s="339" t="s">
        <v>923</v>
      </c>
      <c r="C1592" s="371">
        <v>1270877257</v>
      </c>
      <c r="D1592" s="369">
        <v>2949804611</v>
      </c>
    </row>
    <row r="1593" spans="2:4" ht="12.75">
      <c r="B1593" s="345" t="s">
        <v>924</v>
      </c>
      <c r="C1593" s="366">
        <v>-1128412421</v>
      </c>
      <c r="D1593" s="366">
        <v>-2553339139</v>
      </c>
    </row>
    <row r="1594" spans="2:4" ht="12.75">
      <c r="B1594" s="345"/>
      <c r="C1594" s="368">
        <v>58101852536</v>
      </c>
      <c r="D1594" s="368">
        <v>117902471822</v>
      </c>
    </row>
    <row r="1595" spans="2:4" ht="12.75">
      <c r="B1595" s="382" t="s">
        <v>925</v>
      </c>
      <c r="C1595" s="364"/>
      <c r="D1595" s="364"/>
    </row>
    <row r="1596" spans="2:4" ht="12.75">
      <c r="B1596" s="339" t="s">
        <v>926</v>
      </c>
      <c r="C1596" s="369">
        <v>163778374204</v>
      </c>
      <c r="D1596" s="369">
        <v>263817351251</v>
      </c>
    </row>
    <row r="1597" spans="2:4" ht="12.75">
      <c r="B1597" s="339" t="s">
        <v>923</v>
      </c>
      <c r="C1597" s="369">
        <v>14582822514</v>
      </c>
      <c r="D1597" s="369">
        <v>12562301791</v>
      </c>
    </row>
    <row r="1598" spans="2:4" ht="12.75">
      <c r="B1598" s="339" t="s">
        <v>924</v>
      </c>
      <c r="C1598" s="369">
        <v>-11060479761</v>
      </c>
      <c r="D1598" s="369">
        <v>-10150201543</v>
      </c>
    </row>
    <row r="1599" spans="2:4" ht="12.75">
      <c r="B1599" s="345" t="s">
        <v>927</v>
      </c>
      <c r="C1599" s="366">
        <v>-2647123</v>
      </c>
      <c r="D1599" s="366">
        <v>-473301</v>
      </c>
    </row>
    <row r="1600" spans="2:4" ht="12.75">
      <c r="B1600" s="345"/>
      <c r="C1600" s="368">
        <v>167298069834</v>
      </c>
      <c r="D1600" s="368">
        <v>266228978198</v>
      </c>
    </row>
    <row r="1601" spans="2:4" ht="12.75">
      <c r="B1601" s="382" t="s">
        <v>928</v>
      </c>
      <c r="C1601" s="364"/>
      <c r="D1601" s="364"/>
    </row>
    <row r="1602" spans="2:4" ht="12.75">
      <c r="B1602" s="339" t="s">
        <v>929</v>
      </c>
      <c r="C1602" s="369">
        <v>93510651248</v>
      </c>
      <c r="D1602" s="369">
        <v>17614387996</v>
      </c>
    </row>
    <row r="1603" spans="2:4" ht="12.75">
      <c r="B1603" s="339" t="s">
        <v>930</v>
      </c>
      <c r="C1603" s="369">
        <v>-6210191456</v>
      </c>
      <c r="D1603" s="369">
        <v>-4589772385</v>
      </c>
    </row>
    <row r="1604" spans="2:4" ht="12.75">
      <c r="B1604" s="345" t="s">
        <v>654</v>
      </c>
      <c r="C1604" s="366">
        <v>1407669538</v>
      </c>
      <c r="D1604" s="366">
        <v>1053580752</v>
      </c>
    </row>
    <row r="1605" spans="2:4" ht="12.75">
      <c r="B1605" s="345"/>
      <c r="C1605" s="368">
        <v>88708129330</v>
      </c>
      <c r="D1605" s="368">
        <v>14078196363</v>
      </c>
    </row>
    <row r="1606" spans="2:4" ht="12.75">
      <c r="B1606" s="382" t="s">
        <v>124</v>
      </c>
      <c r="C1606" s="364"/>
      <c r="D1606" s="364"/>
    </row>
    <row r="1607" spans="2:4" ht="12.75">
      <c r="B1607" s="339" t="s">
        <v>931</v>
      </c>
      <c r="C1607" s="369">
        <v>25000000000</v>
      </c>
      <c r="D1607" s="360"/>
    </row>
    <row r="1608" spans="2:4" ht="12.75">
      <c r="B1608" s="345" t="s">
        <v>932</v>
      </c>
      <c r="C1608" s="366">
        <v>102465757</v>
      </c>
      <c r="D1608" s="364"/>
    </row>
    <row r="1609" spans="2:4" ht="12.75">
      <c r="B1609" s="345"/>
      <c r="C1609" s="368">
        <v>25102465757</v>
      </c>
      <c r="D1609" s="364" t="s">
        <v>562</v>
      </c>
    </row>
    <row r="1610" spans="2:4" ht="12.75">
      <c r="B1610" s="382" t="s">
        <v>933</v>
      </c>
      <c r="C1610" s="368">
        <v>339210517457</v>
      </c>
      <c r="D1610" s="368">
        <v>398209646383</v>
      </c>
    </row>
    <row r="1613" spans="2:4" ht="12.75">
      <c r="B1613" s="568" t="s">
        <v>352</v>
      </c>
      <c r="C1613" s="592" t="s">
        <v>230</v>
      </c>
      <c r="D1613" s="592"/>
    </row>
    <row r="1614" spans="2:4" ht="12.75">
      <c r="B1614" s="568"/>
      <c r="C1614" s="412">
        <v>2022</v>
      </c>
      <c r="D1614" s="514">
        <v>2021</v>
      </c>
    </row>
    <row r="1615" spans="2:4" ht="12.75">
      <c r="B1615" s="568"/>
      <c r="C1615" s="378" t="s">
        <v>429</v>
      </c>
      <c r="D1615" s="468" t="s">
        <v>429</v>
      </c>
    </row>
    <row r="1616" spans="2:4" ht="12.75">
      <c r="B1616" s="515" t="s">
        <v>934</v>
      </c>
      <c r="C1616" s="336"/>
      <c r="D1616" s="516"/>
    </row>
    <row r="1617" spans="2:4" ht="12.75">
      <c r="B1617" s="515" t="s">
        <v>935</v>
      </c>
      <c r="C1617" s="336"/>
      <c r="D1617" s="516"/>
    </row>
    <row r="1618" spans="2:4" ht="12.75">
      <c r="B1618" s="517" t="s">
        <v>936</v>
      </c>
      <c r="C1618" s="369">
        <v>144843882416</v>
      </c>
      <c r="D1618" s="462">
        <v>128465451667</v>
      </c>
    </row>
    <row r="1619" spans="2:4" ht="12.75">
      <c r="B1619" s="517" t="s">
        <v>937</v>
      </c>
      <c r="C1619" s="369">
        <v>18036940094</v>
      </c>
      <c r="D1619" s="462">
        <v>20858396301</v>
      </c>
    </row>
    <row r="1620" spans="2:4" ht="12.75">
      <c r="B1620" s="517" t="s">
        <v>938</v>
      </c>
      <c r="C1620" s="369">
        <v>-16955599976</v>
      </c>
      <c r="D1620" s="462">
        <v>-19844413164</v>
      </c>
    </row>
    <row r="1621" spans="2:4" ht="12.75">
      <c r="B1621" s="515" t="s">
        <v>939</v>
      </c>
      <c r="C1621" s="457">
        <v>145925222534</v>
      </c>
      <c r="D1621" s="518">
        <v>129479434804</v>
      </c>
    </row>
    <row r="1622" spans="2:4" ht="12.75">
      <c r="B1622" s="515" t="s">
        <v>940</v>
      </c>
      <c r="C1622" s="360"/>
      <c r="D1622" s="519"/>
    </row>
    <row r="1623" spans="2:4" ht="12.75">
      <c r="B1623" s="517" t="s">
        <v>936</v>
      </c>
      <c r="C1623" s="369">
        <v>192858268207</v>
      </c>
      <c r="D1623" s="462">
        <v>137054203063</v>
      </c>
    </row>
    <row r="1624" spans="2:4" ht="12.75">
      <c r="B1624" s="517" t="s">
        <v>937</v>
      </c>
      <c r="C1624" s="369">
        <v>14459480595</v>
      </c>
      <c r="D1624" s="462">
        <v>8332769707</v>
      </c>
    </row>
    <row r="1625" spans="2:4" ht="12.75">
      <c r="B1625" s="517" t="s">
        <v>941</v>
      </c>
      <c r="C1625" s="369">
        <v>36919851</v>
      </c>
      <c r="D1625" s="462">
        <v>42317566</v>
      </c>
    </row>
    <row r="1626" spans="2:4" ht="12.75">
      <c r="B1626" s="517" t="s">
        <v>938</v>
      </c>
      <c r="C1626" s="369">
        <v>-13782951937</v>
      </c>
      <c r="D1626" s="462">
        <v>-7570413594</v>
      </c>
    </row>
    <row r="1627" spans="2:4" ht="12.75">
      <c r="B1627" s="515" t="s">
        <v>939</v>
      </c>
      <c r="C1627" s="457">
        <v>193571716716</v>
      </c>
      <c r="D1627" s="518">
        <v>137858876741</v>
      </c>
    </row>
    <row r="1628" spans="2:4" ht="12.75">
      <c r="B1628" s="515" t="s">
        <v>942</v>
      </c>
      <c r="C1628" s="360"/>
      <c r="D1628" s="519"/>
    </row>
    <row r="1629" spans="2:4" ht="12.75">
      <c r="B1629" s="517" t="s">
        <v>942</v>
      </c>
      <c r="C1629" s="369">
        <v>24454503</v>
      </c>
      <c r="D1629" s="462">
        <v>33905316</v>
      </c>
    </row>
    <row r="1630" spans="2:4" ht="12.75">
      <c r="B1630" s="515" t="s">
        <v>939</v>
      </c>
      <c r="C1630" s="520">
        <v>24454503</v>
      </c>
      <c r="D1630" s="521">
        <v>33905316</v>
      </c>
    </row>
    <row r="1631" spans="2:4" ht="12.75">
      <c r="B1631" s="522" t="s">
        <v>943</v>
      </c>
      <c r="C1631" s="457">
        <v>339521393753</v>
      </c>
      <c r="D1631" s="518">
        <v>267372216861</v>
      </c>
    </row>
    <row r="1637" spans="2:4" ht="12.75">
      <c r="B1637" s="568" t="s">
        <v>944</v>
      </c>
      <c r="C1637" s="592" t="s">
        <v>230</v>
      </c>
      <c r="D1637" s="592"/>
    </row>
    <row r="1638" spans="2:4" ht="12.75">
      <c r="B1638" s="568"/>
      <c r="C1638" s="412">
        <v>2022</v>
      </c>
      <c r="D1638" s="514">
        <v>2021</v>
      </c>
    </row>
    <row r="1639" spans="2:4" ht="12.75">
      <c r="B1639" s="568"/>
      <c r="C1639" s="378" t="s">
        <v>429</v>
      </c>
      <c r="D1639" s="468" t="s">
        <v>429</v>
      </c>
    </row>
    <row r="1640" spans="2:4" ht="12.75">
      <c r="B1640" s="515" t="s">
        <v>945</v>
      </c>
      <c r="C1640" s="336"/>
      <c r="D1640" s="516"/>
    </row>
    <row r="1641" spans="2:4" ht="12.75">
      <c r="B1641" s="517" t="s">
        <v>896</v>
      </c>
      <c r="C1641" s="369">
        <v>20038796608</v>
      </c>
      <c r="D1641" s="462">
        <v>21528543108</v>
      </c>
    </row>
    <row r="1642" spans="2:4" ht="12.75">
      <c r="B1642" s="517" t="s">
        <v>946</v>
      </c>
      <c r="C1642" s="369">
        <v>131351575385</v>
      </c>
      <c r="D1642" s="462">
        <v>147224058930</v>
      </c>
    </row>
    <row r="1643" spans="2:4" ht="12.75">
      <c r="B1643" s="517" t="s">
        <v>947</v>
      </c>
      <c r="C1643" s="366">
        <v>2374805651</v>
      </c>
      <c r="D1643" s="464">
        <v>1850807363</v>
      </c>
    </row>
    <row r="1644" spans="2:4" ht="12.75">
      <c r="B1644" s="515" t="s">
        <v>939</v>
      </c>
      <c r="C1644" s="368">
        <v>153765177644</v>
      </c>
      <c r="D1644" s="467">
        <v>170603409401</v>
      </c>
    </row>
    <row r="1645" spans="2:4" ht="12.75">
      <c r="B1645" s="515" t="s">
        <v>15</v>
      </c>
      <c r="C1645" s="360"/>
      <c r="D1645" s="519"/>
    </row>
    <row r="1646" spans="2:4" ht="12.75">
      <c r="B1646" s="515" t="s">
        <v>948</v>
      </c>
      <c r="C1646" s="360"/>
      <c r="D1646" s="519"/>
    </row>
    <row r="1647" spans="2:4" ht="12.75">
      <c r="B1647" s="523" t="s">
        <v>949</v>
      </c>
      <c r="C1647" s="524">
        <v>171174899</v>
      </c>
      <c r="D1647" s="462">
        <v>311816252</v>
      </c>
    </row>
    <row r="1648" spans="2:4" ht="12.75">
      <c r="B1648" s="525" t="s">
        <v>950</v>
      </c>
      <c r="C1648" s="369">
        <v>542308924</v>
      </c>
      <c r="D1648" s="462">
        <v>596483163</v>
      </c>
    </row>
    <row r="1649" spans="2:4" ht="12.75">
      <c r="B1649" s="525" t="s">
        <v>951</v>
      </c>
      <c r="C1649" s="369">
        <v>23730000</v>
      </c>
      <c r="D1649" s="462">
        <v>23730000</v>
      </c>
    </row>
    <row r="1650" spans="2:4" ht="12.75">
      <c r="B1650" s="525" t="s">
        <v>952</v>
      </c>
      <c r="C1650" s="360" t="s">
        <v>715</v>
      </c>
      <c r="D1650" s="462">
        <v>116252793</v>
      </c>
    </row>
    <row r="1651" spans="2:4" ht="12.75">
      <c r="B1651" s="525" t="s">
        <v>953</v>
      </c>
      <c r="C1651" s="369">
        <v>5405885447</v>
      </c>
      <c r="D1651" s="462">
        <v>7914928176</v>
      </c>
    </row>
    <row r="1652" spans="2:4" ht="12.75">
      <c r="B1652" s="525" t="s">
        <v>954</v>
      </c>
      <c r="C1652" s="369">
        <v>26484714553</v>
      </c>
      <c r="D1652" s="462">
        <v>23410771824</v>
      </c>
    </row>
    <row r="1653" spans="2:4" ht="12.75">
      <c r="B1653" s="525" t="s">
        <v>955</v>
      </c>
      <c r="C1653" s="369">
        <v>1820278913</v>
      </c>
      <c r="D1653" s="462">
        <v>1534529354</v>
      </c>
    </row>
    <row r="1654" spans="2:4" ht="12.75">
      <c r="B1654" s="525" t="s">
        <v>956</v>
      </c>
      <c r="C1654" s="369">
        <v>8471906243</v>
      </c>
      <c r="D1654" s="462">
        <v>8570007449</v>
      </c>
    </row>
    <row r="1655" spans="2:4" ht="12.75">
      <c r="B1655" s="517" t="s">
        <v>957</v>
      </c>
      <c r="C1655" s="369">
        <v>223201722197</v>
      </c>
      <c r="D1655" s="462">
        <v>360057913976</v>
      </c>
    </row>
    <row r="1656" spans="2:4" ht="12.75">
      <c r="B1656" s="517" t="s">
        <v>958</v>
      </c>
      <c r="C1656" s="366">
        <v>39500000000</v>
      </c>
      <c r="D1656" s="464">
        <v>2000000000</v>
      </c>
    </row>
    <row r="1657" spans="2:4" ht="12.75">
      <c r="B1657" s="526"/>
      <c r="C1657" s="368">
        <v>305621721176</v>
      </c>
      <c r="D1657" s="467">
        <v>404536432987</v>
      </c>
    </row>
    <row r="1666" spans="2:4" ht="12.75">
      <c r="B1666" s="568" t="s">
        <v>944</v>
      </c>
      <c r="C1666" s="592" t="s">
        <v>230</v>
      </c>
      <c r="D1666" s="592"/>
    </row>
    <row r="1667" spans="2:4" ht="12.75">
      <c r="B1667" s="568"/>
      <c r="C1667" s="412">
        <v>2022</v>
      </c>
      <c r="D1667" s="514">
        <v>2021</v>
      </c>
    </row>
    <row r="1668" spans="2:4" ht="12.75">
      <c r="B1668" s="568"/>
      <c r="C1668" s="378" t="s">
        <v>429</v>
      </c>
      <c r="D1668" s="468" t="s">
        <v>429</v>
      </c>
    </row>
    <row r="1669" spans="2:4" ht="12.75">
      <c r="B1669" s="515" t="s">
        <v>16</v>
      </c>
      <c r="C1669" s="527"/>
      <c r="D1669" s="528"/>
    </row>
    <row r="1670" spans="2:4" ht="12.75">
      <c r="B1670" s="525" t="s">
        <v>959</v>
      </c>
      <c r="C1670" s="462">
        <v>21707999205</v>
      </c>
      <c r="D1670" s="462">
        <v>6606347249</v>
      </c>
    </row>
    <row r="1671" spans="2:4" ht="12.75">
      <c r="B1671" s="525" t="s">
        <v>630</v>
      </c>
      <c r="C1671" s="462">
        <v>1536155</v>
      </c>
      <c r="D1671" s="462">
        <v>1270906</v>
      </c>
    </row>
    <row r="1672" spans="2:4" ht="12.75">
      <c r="B1672" s="525" t="s">
        <v>960</v>
      </c>
      <c r="C1672" s="464">
        <v>42986278</v>
      </c>
      <c r="D1672" s="464">
        <v>4398543</v>
      </c>
    </row>
    <row r="1673" spans="2:4" ht="12.75">
      <c r="B1673" s="515" t="s">
        <v>939</v>
      </c>
      <c r="C1673" s="368">
        <v>21752521638</v>
      </c>
      <c r="D1673" s="467">
        <v>6612016698</v>
      </c>
    </row>
    <row r="1674" spans="2:4" ht="12.75">
      <c r="B1674" s="515" t="s">
        <v>17</v>
      </c>
      <c r="C1674" s="529"/>
      <c r="D1674" s="530"/>
    </row>
    <row r="1675" spans="2:4" ht="12.75">
      <c r="B1675" s="525" t="s">
        <v>961</v>
      </c>
      <c r="C1675" s="462">
        <v>32042811719</v>
      </c>
      <c r="D1675" s="462">
        <v>8495373507</v>
      </c>
    </row>
    <row r="1676" spans="2:4" ht="12.75">
      <c r="B1676" s="525" t="s">
        <v>962</v>
      </c>
      <c r="C1676" s="462">
        <v>47054588</v>
      </c>
      <c r="D1676" s="462">
        <v>84118998</v>
      </c>
    </row>
    <row r="1677" spans="2:4" ht="12.75">
      <c r="B1677" s="525" t="s">
        <v>963</v>
      </c>
      <c r="C1677" s="464">
        <v>5923104001</v>
      </c>
      <c r="D1677" s="464">
        <v>7187601156</v>
      </c>
    </row>
    <row r="1678" spans="2:4" ht="12.75">
      <c r="B1678" s="515" t="s">
        <v>939</v>
      </c>
      <c r="C1678" s="368">
        <v>38012970308</v>
      </c>
      <c r="D1678" s="467">
        <v>15767093661</v>
      </c>
    </row>
    <row r="1679" spans="2:4" ht="12.75">
      <c r="B1679" s="515" t="s">
        <v>964</v>
      </c>
      <c r="C1679" s="529"/>
      <c r="D1679" s="530"/>
    </row>
    <row r="1680" spans="2:4" ht="12.75">
      <c r="B1680" s="525" t="s">
        <v>965</v>
      </c>
      <c r="C1680" s="462">
        <v>84557192023</v>
      </c>
      <c r="D1680" s="462">
        <v>42583361264</v>
      </c>
    </row>
    <row r="1681" spans="2:4" ht="12.75">
      <c r="B1681" s="525" t="s">
        <v>966</v>
      </c>
      <c r="C1681" s="464">
        <v>3197844039</v>
      </c>
      <c r="D1681" s="464">
        <v>3918912310</v>
      </c>
    </row>
    <row r="1682" spans="2:4" ht="12.75">
      <c r="B1682" s="515" t="s">
        <v>939</v>
      </c>
      <c r="C1682" s="368">
        <v>87755036062</v>
      </c>
      <c r="D1682" s="467">
        <v>46502273574</v>
      </c>
    </row>
    <row r="1683" spans="2:4" ht="12.75">
      <c r="B1683" s="515" t="s">
        <v>18</v>
      </c>
      <c r="C1683" s="529"/>
      <c r="D1683" s="530"/>
    </row>
    <row r="1684" spans="2:4" ht="12.75">
      <c r="B1684" s="525" t="s">
        <v>967</v>
      </c>
      <c r="C1684" s="464">
        <v>13334264013</v>
      </c>
      <c r="D1684" s="464">
        <v>8655397975</v>
      </c>
    </row>
    <row r="1685" spans="2:4" ht="12.75">
      <c r="B1685" s="525" t="s">
        <v>939</v>
      </c>
      <c r="C1685" s="368">
        <v>13334264013</v>
      </c>
      <c r="D1685" s="467">
        <v>8655397975</v>
      </c>
    </row>
    <row r="1686" spans="2:4" ht="12.75">
      <c r="B1686" s="515" t="s">
        <v>19</v>
      </c>
      <c r="C1686" s="529"/>
      <c r="D1686" s="530"/>
    </row>
    <row r="1687" spans="2:4" ht="12.75">
      <c r="B1687" s="525" t="s">
        <v>968</v>
      </c>
      <c r="C1687" s="462">
        <v>3289773077</v>
      </c>
      <c r="D1687" s="462">
        <v>3778906838</v>
      </c>
    </row>
    <row r="1688" spans="2:4" ht="12.75">
      <c r="B1688" s="525" t="s">
        <v>969</v>
      </c>
      <c r="C1688" s="462">
        <v>1583647779</v>
      </c>
      <c r="D1688" s="462">
        <v>1512443822</v>
      </c>
    </row>
    <row r="1689" spans="2:4" ht="12.75">
      <c r="B1689" s="525" t="s">
        <v>963</v>
      </c>
      <c r="C1689" s="464">
        <v>17005659248</v>
      </c>
      <c r="D1689" s="464">
        <v>15830196740</v>
      </c>
    </row>
    <row r="1690" spans="2:4" ht="12.75">
      <c r="B1690" s="522" t="s">
        <v>939</v>
      </c>
      <c r="C1690" s="368">
        <v>21879080104</v>
      </c>
      <c r="D1690" s="467">
        <v>21121547400</v>
      </c>
    </row>
    <row r="1699" spans="2:4" ht="12.75">
      <c r="B1699" s="568" t="s">
        <v>352</v>
      </c>
      <c r="C1699" s="592" t="s">
        <v>898</v>
      </c>
      <c r="D1699" s="592"/>
    </row>
    <row r="1700" spans="2:4" ht="12.75">
      <c r="B1700" s="568"/>
      <c r="C1700" s="514">
        <v>2022</v>
      </c>
      <c r="D1700" s="514">
        <v>2021</v>
      </c>
    </row>
    <row r="1701" spans="2:4" ht="12.75">
      <c r="B1701" s="568"/>
      <c r="C1701" s="468" t="s">
        <v>429</v>
      </c>
      <c r="D1701" s="468" t="s">
        <v>429</v>
      </c>
    </row>
    <row r="1702" spans="2:4" ht="12.75">
      <c r="B1702" s="515" t="s">
        <v>970</v>
      </c>
      <c r="C1702" s="516"/>
      <c r="D1702" s="516"/>
    </row>
    <row r="1703" spans="2:4" ht="12.75">
      <c r="B1703" s="525" t="s">
        <v>971</v>
      </c>
      <c r="C1703" s="462">
        <v>236708899522</v>
      </c>
      <c r="D1703" s="462">
        <v>309068829732</v>
      </c>
    </row>
    <row r="1704" spans="2:4" ht="12.75">
      <c r="B1704" s="525" t="s">
        <v>972</v>
      </c>
      <c r="C1704" s="519" t="s">
        <v>562</v>
      </c>
      <c r="D1704" s="462">
        <v>41314740000</v>
      </c>
    </row>
    <row r="1705" spans="2:4" ht="12.75">
      <c r="B1705" s="525" t="s">
        <v>973</v>
      </c>
      <c r="C1705" s="462">
        <v>4655332670591</v>
      </c>
      <c r="D1705" s="462">
        <v>4785267139048</v>
      </c>
    </row>
    <row r="1706" spans="2:4" ht="12.75">
      <c r="B1706" s="525" t="s">
        <v>974</v>
      </c>
      <c r="C1706" s="462">
        <v>2825620562151</v>
      </c>
      <c r="D1706" s="462">
        <v>2642017823271</v>
      </c>
    </row>
    <row r="1707" spans="2:4" ht="12.75">
      <c r="B1707" s="525" t="s">
        <v>975</v>
      </c>
      <c r="C1707" s="462">
        <v>119749307353</v>
      </c>
      <c r="D1707" s="462">
        <v>68577223661</v>
      </c>
    </row>
    <row r="1708" spans="2:4" ht="12.75">
      <c r="B1708" s="525" t="s">
        <v>976</v>
      </c>
      <c r="C1708" s="462">
        <v>290855733701</v>
      </c>
      <c r="D1708" s="462">
        <v>338284655021</v>
      </c>
    </row>
    <row r="1709" spans="2:4" ht="12.75">
      <c r="B1709" s="525" t="s">
        <v>977</v>
      </c>
      <c r="C1709" s="462">
        <v>11649158385</v>
      </c>
      <c r="D1709" s="462">
        <v>2627654509</v>
      </c>
    </row>
    <row r="1710" spans="2:4" ht="12.75">
      <c r="B1710" s="525" t="s">
        <v>978</v>
      </c>
      <c r="C1710" s="462">
        <v>737254949</v>
      </c>
      <c r="D1710" s="462">
        <v>4403838811</v>
      </c>
    </row>
    <row r="1711" spans="2:4" ht="12.75">
      <c r="B1711" s="525" t="s">
        <v>979</v>
      </c>
      <c r="C1711" s="462">
        <v>1356870219968</v>
      </c>
      <c r="D1711" s="462">
        <v>1139904502665</v>
      </c>
    </row>
    <row r="1712" spans="2:4" ht="12.75">
      <c r="B1712" s="525" t="s">
        <v>980</v>
      </c>
      <c r="C1712" s="462">
        <v>563533270920</v>
      </c>
      <c r="D1712" s="462">
        <v>513272766724</v>
      </c>
    </row>
    <row r="1713" spans="2:4" ht="12.75">
      <c r="B1713" s="525" t="s">
        <v>981</v>
      </c>
      <c r="C1713" s="462">
        <v>48804680401</v>
      </c>
      <c r="D1713" s="462">
        <v>42096921811</v>
      </c>
    </row>
    <row r="1714" spans="2:4" ht="12.75">
      <c r="B1714" s="525" t="s">
        <v>982</v>
      </c>
      <c r="C1714" s="462">
        <v>1038503844182</v>
      </c>
      <c r="D1714" s="462">
        <v>943983474177</v>
      </c>
    </row>
    <row r="1715" spans="2:4" ht="12.75">
      <c r="B1715" s="525" t="s">
        <v>983</v>
      </c>
      <c r="C1715" s="519" t="s">
        <v>562</v>
      </c>
      <c r="D1715" s="462">
        <v>119365170</v>
      </c>
    </row>
    <row r="1716" spans="2:4" ht="12.75">
      <c r="B1716" s="525" t="s">
        <v>984</v>
      </c>
      <c r="C1716" s="462">
        <v>295977619741</v>
      </c>
      <c r="D1716" s="462">
        <v>373198953070</v>
      </c>
    </row>
    <row r="1717" spans="2:4" ht="12.75">
      <c r="B1717" s="525" t="s">
        <v>985</v>
      </c>
      <c r="C1717" s="462">
        <v>16148999023456</v>
      </c>
      <c r="D1717" s="462">
        <v>14495165012891</v>
      </c>
    </row>
    <row r="1718" spans="2:4" ht="12.75">
      <c r="B1718" s="515" t="s">
        <v>986</v>
      </c>
      <c r="C1718" s="462">
        <v>737389837923</v>
      </c>
      <c r="D1718" s="462">
        <v>566586022076</v>
      </c>
    </row>
    <row r="1719" spans="2:4" ht="12.75">
      <c r="B1719" s="515" t="s">
        <v>987</v>
      </c>
      <c r="C1719" s="516"/>
      <c r="D1719" s="516"/>
    </row>
    <row r="1720" spans="2:4" ht="12.75">
      <c r="B1720" s="525" t="s">
        <v>988</v>
      </c>
      <c r="C1720" s="462">
        <v>16454163050</v>
      </c>
      <c r="D1720" s="462">
        <v>17191978404</v>
      </c>
    </row>
    <row r="1721" spans="2:4" ht="12.75">
      <c r="B1721" s="515"/>
      <c r="C1721" s="516"/>
      <c r="D1721" s="516"/>
    </row>
    <row r="1722" spans="2:4" ht="12.75">
      <c r="B1722" s="515" t="s">
        <v>989</v>
      </c>
      <c r="C1722" s="531"/>
      <c r="D1722" s="531"/>
    </row>
    <row r="1723" spans="2:4" ht="12.75">
      <c r="B1723" s="525" t="s">
        <v>990</v>
      </c>
      <c r="C1723" s="462">
        <v>4638077559896</v>
      </c>
      <c r="D1723" s="462">
        <v>4025451348236</v>
      </c>
    </row>
    <row r="1724" spans="2:4" ht="12.75">
      <c r="B1724" s="525" t="s">
        <v>991</v>
      </c>
      <c r="C1724" s="462">
        <v>1024669712826</v>
      </c>
      <c r="D1724" s="462">
        <v>1471035098450</v>
      </c>
    </row>
    <row r="1725" spans="2:4" ht="12.75">
      <c r="B1725" s="525" t="s">
        <v>992</v>
      </c>
      <c r="C1725" s="462">
        <v>575560000</v>
      </c>
      <c r="D1725" s="462">
        <v>575560000</v>
      </c>
    </row>
    <row r="1726" spans="2:4" ht="12.75">
      <c r="B1726" s="525" t="s">
        <v>993</v>
      </c>
      <c r="C1726" s="462">
        <v>25307539024</v>
      </c>
      <c r="D1726" s="462">
        <v>24068407168</v>
      </c>
    </row>
    <row r="1727" spans="2:4" ht="12.75">
      <c r="B1727" s="525" t="s">
        <v>994</v>
      </c>
      <c r="C1727" s="462">
        <v>154468787330</v>
      </c>
      <c r="D1727" s="462">
        <v>156898377155</v>
      </c>
    </row>
    <row r="1728" spans="2:4" ht="12.75">
      <c r="B1728" s="525" t="s">
        <v>995</v>
      </c>
      <c r="C1728" s="519" t="s">
        <v>562</v>
      </c>
      <c r="D1728" s="462">
        <v>17214475000</v>
      </c>
    </row>
    <row r="1729" spans="2:4" ht="12.75">
      <c r="B1729" s="525" t="s">
        <v>996</v>
      </c>
      <c r="C1729" s="462">
        <v>453152545985</v>
      </c>
      <c r="D1729" s="462">
        <v>448578770641</v>
      </c>
    </row>
    <row r="1730" spans="2:4" ht="12.75">
      <c r="B1730" s="522" t="s">
        <v>997</v>
      </c>
      <c r="C1730" s="518">
        <v>34643437951354</v>
      </c>
      <c r="D1730" s="518">
        <v>32426902937691</v>
      </c>
    </row>
    <row r="1748" spans="2:4" ht="12.75">
      <c r="B1748" s="532" t="s">
        <v>944</v>
      </c>
      <c r="C1748" s="533">
        <v>2022</v>
      </c>
      <c r="D1748" s="533">
        <v>2021</v>
      </c>
    </row>
    <row r="1749" spans="2:4" ht="12.75">
      <c r="B1749" s="297"/>
      <c r="C1749" s="378" t="s">
        <v>998</v>
      </c>
      <c r="D1749" s="378" t="s">
        <v>998</v>
      </c>
    </row>
    <row r="1750" spans="2:4" ht="12.75">
      <c r="B1750" s="297" t="s">
        <v>3</v>
      </c>
      <c r="C1750" s="294"/>
      <c r="D1750" s="294"/>
    </row>
    <row r="1751" spans="2:4" ht="12.75">
      <c r="B1751" s="414" t="s">
        <v>999</v>
      </c>
      <c r="C1751" s="341"/>
      <c r="D1751" s="341"/>
    </row>
    <row r="1752" spans="2:4" ht="12.75">
      <c r="B1752" s="414" t="s">
        <v>1000</v>
      </c>
      <c r="C1752" s="371">
        <v>3647965129</v>
      </c>
      <c r="D1752" s="371">
        <v>3113932938</v>
      </c>
    </row>
    <row r="1753" spans="2:4" ht="12.75">
      <c r="B1753" s="414" t="s">
        <v>1001</v>
      </c>
      <c r="C1753" s="371">
        <v>2651478965</v>
      </c>
      <c r="D1753" s="371">
        <v>2198809728</v>
      </c>
    </row>
    <row r="1754" spans="2:4" ht="12.75">
      <c r="B1754" s="414" t="s">
        <v>62</v>
      </c>
      <c r="C1754" s="371">
        <v>2556583671</v>
      </c>
      <c r="D1754" s="371">
        <v>2682263548</v>
      </c>
    </row>
    <row r="1755" spans="2:4" ht="12.75">
      <c r="B1755" s="414" t="s">
        <v>1002</v>
      </c>
      <c r="C1755" s="371">
        <v>20794174648</v>
      </c>
      <c r="D1755" s="371">
        <v>17710802312</v>
      </c>
    </row>
    <row r="1756" spans="2:4" ht="12.75">
      <c r="B1756" s="414" t="s">
        <v>1003</v>
      </c>
      <c r="C1756" s="371">
        <v>961978993</v>
      </c>
      <c r="D1756" s="371">
        <v>655090173</v>
      </c>
    </row>
    <row r="1757" spans="2:4" ht="12.75">
      <c r="B1757" s="293" t="s">
        <v>1004</v>
      </c>
      <c r="C1757" s="295">
        <v>60809271</v>
      </c>
      <c r="D1757" s="295">
        <v>62632985</v>
      </c>
    </row>
    <row r="1758" spans="2:4" ht="12.75">
      <c r="B1758" s="293"/>
      <c r="C1758" s="298">
        <v>30672990677</v>
      </c>
      <c r="D1758" s="298">
        <v>26423531684</v>
      </c>
    </row>
    <row r="1759" spans="2:4" ht="12.75">
      <c r="B1759" s="414" t="s">
        <v>1005</v>
      </c>
      <c r="C1759" s="380"/>
      <c r="D1759" s="380"/>
    </row>
    <row r="1760" spans="2:4" ht="12.75">
      <c r="B1760" s="414" t="s">
        <v>666</v>
      </c>
      <c r="C1760" s="371">
        <v>123103416</v>
      </c>
      <c r="D1760" s="371">
        <v>141553760</v>
      </c>
    </row>
    <row r="1761" spans="2:4" ht="12.75">
      <c r="B1761" s="414" t="s">
        <v>124</v>
      </c>
      <c r="C1761" s="371">
        <v>809315634</v>
      </c>
      <c r="D1761" s="371">
        <v>1264296725</v>
      </c>
    </row>
    <row r="1762" spans="2:4" ht="12.75">
      <c r="B1762" s="414" t="s">
        <v>1006</v>
      </c>
      <c r="C1762" s="371">
        <v>136037753</v>
      </c>
      <c r="D1762" s="371">
        <v>132141528</v>
      </c>
    </row>
    <row r="1763" spans="2:4" ht="12.75">
      <c r="B1763" s="414" t="s">
        <v>1007</v>
      </c>
      <c r="C1763" s="371">
        <v>33901992</v>
      </c>
      <c r="D1763" s="371">
        <v>23720645</v>
      </c>
    </row>
    <row r="1764" spans="2:4" ht="12.75">
      <c r="B1764" s="293"/>
      <c r="C1764" s="295">
        <v>1102358795</v>
      </c>
      <c r="D1764" s="295">
        <v>1561712658</v>
      </c>
    </row>
    <row r="1765" spans="2:4" ht="12.75">
      <c r="B1765" s="297" t="s">
        <v>143</v>
      </c>
      <c r="C1765" s="298">
        <v>31775349472</v>
      </c>
      <c r="D1765" s="298">
        <v>27985244342</v>
      </c>
    </row>
    <row r="1766" spans="2:4" ht="12.75">
      <c r="B1766" s="504" t="s">
        <v>8</v>
      </c>
      <c r="C1766" s="380"/>
      <c r="D1766" s="380"/>
    </row>
    <row r="1767" spans="2:4" ht="12.75">
      <c r="B1767" s="414" t="s">
        <v>1008</v>
      </c>
      <c r="C1767" s="380"/>
      <c r="D1767" s="380"/>
    </row>
    <row r="1768" spans="2:4" ht="12.75">
      <c r="B1768" s="414" t="s">
        <v>1009</v>
      </c>
      <c r="C1768" s="371">
        <v>6566975361</v>
      </c>
      <c r="D1768" s="371">
        <v>5629442820</v>
      </c>
    </row>
    <row r="1769" spans="2:4" ht="12.75">
      <c r="B1769" s="414" t="s">
        <v>1010</v>
      </c>
      <c r="C1769" s="371">
        <v>20465550326</v>
      </c>
      <c r="D1769" s="371">
        <v>17930394505</v>
      </c>
    </row>
    <row r="1770" spans="2:4" ht="12.75">
      <c r="B1770" s="414" t="s">
        <v>1011</v>
      </c>
      <c r="C1770" s="371">
        <v>302299544</v>
      </c>
      <c r="D1770" s="371">
        <v>201340993</v>
      </c>
    </row>
    <row r="1771" spans="2:4" ht="12.75">
      <c r="B1771" s="414" t="s">
        <v>77</v>
      </c>
      <c r="C1771" s="371">
        <v>209218784</v>
      </c>
      <c r="D1771" s="371">
        <v>193795862</v>
      </c>
    </row>
    <row r="1772" spans="2:4" ht="12.75">
      <c r="B1772" s="414" t="s">
        <v>1012</v>
      </c>
      <c r="C1772" s="371">
        <v>9713961</v>
      </c>
      <c r="D1772" s="371">
        <v>8000846</v>
      </c>
    </row>
    <row r="1773" spans="2:4" ht="12.75">
      <c r="B1773" s="293"/>
      <c r="C1773" s="295">
        <v>27553757976</v>
      </c>
      <c r="D1773" s="295">
        <v>23962975026</v>
      </c>
    </row>
    <row r="1774" spans="2:4" ht="12.75">
      <c r="B1774" s="297" t="s">
        <v>98</v>
      </c>
      <c r="C1774" s="298">
        <v>27553757976</v>
      </c>
      <c r="D1774" s="298">
        <v>23962975026</v>
      </c>
    </row>
    <row r="1775" spans="2:4" ht="12.75">
      <c r="B1775" s="504"/>
      <c r="C1775" s="380"/>
      <c r="D1775" s="380"/>
    </row>
    <row r="1776" spans="2:4" ht="12.75">
      <c r="B1776" s="504" t="s">
        <v>101</v>
      </c>
      <c r="C1776" s="505">
        <v>4093983265</v>
      </c>
      <c r="D1776" s="505">
        <v>3909234793</v>
      </c>
    </row>
    <row r="1777" spans="2:4" ht="12.75">
      <c r="B1777" s="504" t="s">
        <v>1013</v>
      </c>
      <c r="C1777" s="505">
        <v>127608231</v>
      </c>
      <c r="D1777" s="505">
        <v>113034523</v>
      </c>
    </row>
    <row r="1778" spans="2:4" ht="12.75">
      <c r="B1778" s="297"/>
      <c r="C1778" s="416"/>
      <c r="D1778" s="416"/>
    </row>
    <row r="1779" spans="2:4" ht="12.75">
      <c r="B1779" s="297" t="s">
        <v>1014</v>
      </c>
      <c r="C1779" s="298">
        <v>31775349472</v>
      </c>
      <c r="D1779" s="298">
        <v>27985244342</v>
      </c>
    </row>
    <row r="1785" spans="2:4" ht="12.75">
      <c r="B1785" s="534"/>
      <c r="C1785" s="592" t="s">
        <v>230</v>
      </c>
      <c r="D1785" s="592"/>
    </row>
    <row r="1786" spans="2:4" ht="12.75">
      <c r="B1786" s="515" t="s">
        <v>944</v>
      </c>
      <c r="C1786" s="514">
        <v>2022</v>
      </c>
      <c r="D1786" s="383">
        <v>2021</v>
      </c>
    </row>
    <row r="1787" spans="2:4" ht="12.75">
      <c r="B1787" s="522"/>
      <c r="C1787" s="468" t="s">
        <v>1015</v>
      </c>
      <c r="D1787" s="468" t="s">
        <v>1015</v>
      </c>
    </row>
    <row r="1788" spans="2:4" ht="12.75">
      <c r="B1788" s="525" t="s">
        <v>1016</v>
      </c>
      <c r="C1788" s="371">
        <v>10057819639</v>
      </c>
      <c r="D1788" s="371">
        <v>11646513221</v>
      </c>
    </row>
    <row r="1789" spans="2:4" ht="12.75">
      <c r="B1789" s="525" t="s">
        <v>1017</v>
      </c>
      <c r="C1789" s="371">
        <v>-8820315423</v>
      </c>
      <c r="D1789" s="371">
        <v>-10552303695</v>
      </c>
    </row>
    <row r="1790" spans="2:4" ht="12.75">
      <c r="B1790" s="515" t="s">
        <v>1018</v>
      </c>
      <c r="C1790" s="505">
        <v>1237504216</v>
      </c>
      <c r="D1790" s="505">
        <v>1094209526</v>
      </c>
    </row>
    <row r="1791" spans="2:4" ht="12.75">
      <c r="B1791" s="525" t="s">
        <v>1019</v>
      </c>
      <c r="C1791" s="371">
        <v>2094950449</v>
      </c>
      <c r="D1791" s="371">
        <v>2021691850</v>
      </c>
    </row>
    <row r="1792" spans="2:4" ht="12.75">
      <c r="B1792" s="525" t="s">
        <v>1020</v>
      </c>
      <c r="C1792" s="371">
        <v>-2739179571</v>
      </c>
      <c r="D1792" s="371">
        <v>-2604059493</v>
      </c>
    </row>
    <row r="1793" spans="2:4" ht="12.75">
      <c r="B1793" s="515" t="s">
        <v>1021</v>
      </c>
      <c r="C1793" s="505">
        <v>593275094</v>
      </c>
      <c r="D1793" s="505">
        <v>511841883</v>
      </c>
    </row>
    <row r="1794" spans="2:4" ht="12.75">
      <c r="B1794" s="525" t="s">
        <v>1022</v>
      </c>
      <c r="C1794" s="295">
        <v>130815298</v>
      </c>
      <c r="D1794" s="295">
        <v>64136621</v>
      </c>
    </row>
    <row r="1795" spans="2:4" ht="12.75">
      <c r="B1795" s="515" t="s">
        <v>322</v>
      </c>
      <c r="C1795" s="505">
        <v>724090392</v>
      </c>
      <c r="D1795" s="505">
        <v>575978504</v>
      </c>
    </row>
    <row r="1796" spans="2:4" ht="12.75">
      <c r="B1796" s="525" t="s">
        <v>323</v>
      </c>
      <c r="C1796" s="371">
        <v>-56330350</v>
      </c>
      <c r="D1796" s="371">
        <v>-77208407</v>
      </c>
    </row>
    <row r="1797" spans="2:4" ht="12.75">
      <c r="B1797" s="522" t="s">
        <v>1023</v>
      </c>
      <c r="C1797" s="298">
        <v>667760042</v>
      </c>
      <c r="D1797" s="298">
        <v>498770097</v>
      </c>
    </row>
    <row r="1798" spans="2:4" ht="12.75">
      <c r="B1798" s="526" t="s">
        <v>1024</v>
      </c>
      <c r="C1798" s="295">
        <v>-12151183</v>
      </c>
      <c r="D1798" s="295">
        <v>-10521879</v>
      </c>
    </row>
    <row r="1799" spans="2:4" ht="12.75">
      <c r="B1799" s="522" t="s">
        <v>1025</v>
      </c>
      <c r="C1799" s="298">
        <v>655608859</v>
      </c>
      <c r="D1799" s="298">
        <v>415493197</v>
      </c>
    </row>
    <row r="1800" spans="2:4" ht="12.75">
      <c r="B1800" s="522" t="s">
        <v>1026</v>
      </c>
      <c r="C1800" s="417">
        <v>46.83</v>
      </c>
      <c r="D1800" s="417">
        <v>44.39</v>
      </c>
    </row>
  </sheetData>
  <sheetProtection selectLockedCells="1" selectUnlockedCells="1"/>
  <mergeCells count="193">
    <mergeCell ref="B1699:B1701"/>
    <mergeCell ref="C1699:D1699"/>
    <mergeCell ref="C1785:D1785"/>
    <mergeCell ref="B1613:B1615"/>
    <mergeCell ref="C1613:D1613"/>
    <mergeCell ref="B1637:B1639"/>
    <mergeCell ref="C1637:D1637"/>
    <mergeCell ref="B1666:B1668"/>
    <mergeCell ref="C1666:D1666"/>
    <mergeCell ref="B1492:B1493"/>
    <mergeCell ref="C1492:D1492"/>
    <mergeCell ref="B1516:B1518"/>
    <mergeCell ref="C1516:D1516"/>
    <mergeCell ref="B1548:B1549"/>
    <mergeCell ref="B1586:B1588"/>
    <mergeCell ref="C1586:D1586"/>
    <mergeCell ref="B1201:C1201"/>
    <mergeCell ref="B1252:B1253"/>
    <mergeCell ref="C1252:D1252"/>
    <mergeCell ref="B1367:B1368"/>
    <mergeCell ref="C1367:C1368"/>
    <mergeCell ref="D1367:D1368"/>
    <mergeCell ref="B1116:B1119"/>
    <mergeCell ref="C1116:F1116"/>
    <mergeCell ref="C1117:F1117"/>
    <mergeCell ref="C1118:D1118"/>
    <mergeCell ref="E1118:F1118"/>
    <mergeCell ref="B1140:B1142"/>
    <mergeCell ref="C1140:D1140"/>
    <mergeCell ref="G1099:H1099"/>
    <mergeCell ref="K1099:L1099"/>
    <mergeCell ref="G1100:H1100"/>
    <mergeCell ref="K1100:L1100"/>
    <mergeCell ref="G1101:H1101"/>
    <mergeCell ref="K1101:L1101"/>
    <mergeCell ref="G1096:H1096"/>
    <mergeCell ref="K1096:L1096"/>
    <mergeCell ref="G1097:H1097"/>
    <mergeCell ref="K1097:L1097"/>
    <mergeCell ref="G1098:H1098"/>
    <mergeCell ref="K1098:L1098"/>
    <mergeCell ref="B1093:B1095"/>
    <mergeCell ref="C1093:D1094"/>
    <mergeCell ref="E1093:G1094"/>
    <mergeCell ref="H1093:I1093"/>
    <mergeCell ref="J1093:K1094"/>
    <mergeCell ref="L1093:N1094"/>
    <mergeCell ref="H1094:I1094"/>
    <mergeCell ref="G1095:H1095"/>
    <mergeCell ref="K1095:L1095"/>
    <mergeCell ref="G1084:H1084"/>
    <mergeCell ref="K1084:L1084"/>
    <mergeCell ref="G1085:H1085"/>
    <mergeCell ref="K1085:L1085"/>
    <mergeCell ref="G1086:H1086"/>
    <mergeCell ref="K1086:L1086"/>
    <mergeCell ref="G1081:H1081"/>
    <mergeCell ref="K1081:L1081"/>
    <mergeCell ref="G1082:H1082"/>
    <mergeCell ref="K1082:L1082"/>
    <mergeCell ref="G1083:H1083"/>
    <mergeCell ref="K1083:L1083"/>
    <mergeCell ref="B1078:B1080"/>
    <mergeCell ref="C1078:D1079"/>
    <mergeCell ref="E1078:G1079"/>
    <mergeCell ref="H1078:I1078"/>
    <mergeCell ref="J1078:K1079"/>
    <mergeCell ref="L1078:N1079"/>
    <mergeCell ref="H1079:I1079"/>
    <mergeCell ref="G1080:H1080"/>
    <mergeCell ref="K1080:L1080"/>
    <mergeCell ref="G1025:H1025"/>
    <mergeCell ref="I1025:J1025"/>
    <mergeCell ref="B1044:B1046"/>
    <mergeCell ref="C1044:H1044"/>
    <mergeCell ref="B1058:B1060"/>
    <mergeCell ref="C1058:H1058"/>
    <mergeCell ref="B1008:B1010"/>
    <mergeCell ref="C1008:F1008"/>
    <mergeCell ref="G1008:J1008"/>
    <mergeCell ref="C1009:D1009"/>
    <mergeCell ref="E1009:F1009"/>
    <mergeCell ref="B1024:B1026"/>
    <mergeCell ref="C1024:F1024"/>
    <mergeCell ref="G1024:J1024"/>
    <mergeCell ref="C1025:D1025"/>
    <mergeCell ref="E1025:F1025"/>
    <mergeCell ref="B953:B955"/>
    <mergeCell ref="C953:D953"/>
    <mergeCell ref="B985:B986"/>
    <mergeCell ref="C985:D985"/>
    <mergeCell ref="E985:F985"/>
    <mergeCell ref="B991:B992"/>
    <mergeCell ref="C991:D991"/>
    <mergeCell ref="E991:F991"/>
    <mergeCell ref="B854:C854"/>
    <mergeCell ref="B902:B903"/>
    <mergeCell ref="C902:H902"/>
    <mergeCell ref="B917:B918"/>
    <mergeCell ref="C917:H917"/>
    <mergeCell ref="B936:B937"/>
    <mergeCell ref="C936:D936"/>
    <mergeCell ref="B813:H813"/>
    <mergeCell ref="B815:B816"/>
    <mergeCell ref="C815:C816"/>
    <mergeCell ref="D815:D816"/>
    <mergeCell ref="E815:E816"/>
    <mergeCell ref="F815:F816"/>
    <mergeCell ref="B774:B775"/>
    <mergeCell ref="D775:G775"/>
    <mergeCell ref="B786:B787"/>
    <mergeCell ref="D787:G787"/>
    <mergeCell ref="B808:B809"/>
    <mergeCell ref="C808:C809"/>
    <mergeCell ref="D808:D809"/>
    <mergeCell ref="E808:E809"/>
    <mergeCell ref="F808:F809"/>
    <mergeCell ref="F573:F575"/>
    <mergeCell ref="B595:B597"/>
    <mergeCell ref="C595:D595"/>
    <mergeCell ref="B683:B684"/>
    <mergeCell ref="C684:E684"/>
    <mergeCell ref="B698:B699"/>
    <mergeCell ref="C699:E699"/>
    <mergeCell ref="B515:B516"/>
    <mergeCell ref="B529:B530"/>
    <mergeCell ref="B549:B551"/>
    <mergeCell ref="E549:F551"/>
    <mergeCell ref="F552:F554"/>
    <mergeCell ref="E570:F572"/>
    <mergeCell ref="G464:G467"/>
    <mergeCell ref="E465:E467"/>
    <mergeCell ref="F465:F467"/>
    <mergeCell ref="B486:B489"/>
    <mergeCell ref="C486:C489"/>
    <mergeCell ref="D486:D489"/>
    <mergeCell ref="E486:F486"/>
    <mergeCell ref="G486:G489"/>
    <mergeCell ref="E487:E489"/>
    <mergeCell ref="F487:F489"/>
    <mergeCell ref="B429:B431"/>
    <mergeCell ref="C429:D429"/>
    <mergeCell ref="B464:B467"/>
    <mergeCell ref="C464:C467"/>
    <mergeCell ref="D464:D467"/>
    <mergeCell ref="E464:F464"/>
    <mergeCell ref="G398:G401"/>
    <mergeCell ref="E399:E401"/>
    <mergeCell ref="F399:F401"/>
    <mergeCell ref="B412:B415"/>
    <mergeCell ref="C412:C415"/>
    <mergeCell ref="D412:D415"/>
    <mergeCell ref="E412:F412"/>
    <mergeCell ref="G412:G415"/>
    <mergeCell ref="E413:E415"/>
    <mergeCell ref="F413:F415"/>
    <mergeCell ref="B324:B325"/>
    <mergeCell ref="C324:D324"/>
    <mergeCell ref="B398:B401"/>
    <mergeCell ref="C398:C401"/>
    <mergeCell ref="D398:D401"/>
    <mergeCell ref="E398:F398"/>
    <mergeCell ref="B281:B282"/>
    <mergeCell ref="C281:D281"/>
    <mergeCell ref="E281:E282"/>
    <mergeCell ref="B295:B296"/>
    <mergeCell ref="C295:D295"/>
    <mergeCell ref="E295:E296"/>
    <mergeCell ref="C245:D245"/>
    <mergeCell ref="F245:G245"/>
    <mergeCell ref="C264:D264"/>
    <mergeCell ref="E264:F264"/>
    <mergeCell ref="C265:D265"/>
    <mergeCell ref="E265:F265"/>
    <mergeCell ref="B185:C185"/>
    <mergeCell ref="D185:E185"/>
    <mergeCell ref="B211:B212"/>
    <mergeCell ref="C211:C212"/>
    <mergeCell ref="D211:D212"/>
    <mergeCell ref="B221:C221"/>
    <mergeCell ref="B154:B155"/>
    <mergeCell ref="C154:C155"/>
    <mergeCell ref="D154:D155"/>
    <mergeCell ref="B165:B166"/>
    <mergeCell ref="D165:D166"/>
    <mergeCell ref="B172:B173"/>
    <mergeCell ref="D172:D173"/>
    <mergeCell ref="E74:E75"/>
    <mergeCell ref="E89:E90"/>
    <mergeCell ref="B108:B109"/>
    <mergeCell ref="B142:B143"/>
    <mergeCell ref="C142:C143"/>
    <mergeCell ref="D142:D143"/>
  </mergeCells>
  <printOptions/>
  <pageMargins left="0.7" right="0.7" top="0.75" bottom="0.75" header="0.5118055555555555" footer="0.5118055555555555"/>
  <pageSetup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 Ricardo Benitez</dc:creator>
  <cp:keywords/>
  <dc:description/>
  <cp:lastModifiedBy>Gabriel Ricardo Benitez</cp:lastModifiedBy>
  <dcterms:created xsi:type="dcterms:W3CDTF">2023-03-28T20:12:57Z</dcterms:created>
  <dcterms:modified xsi:type="dcterms:W3CDTF">2023-03-28T20:27:11Z</dcterms:modified>
  <cp:category/>
  <cp:version/>
  <cp:contentType/>
  <cp:contentStatus/>
</cp:coreProperties>
</file>