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'Hoja2'!$A$1:$L$84</definedName>
  </definedNames>
  <calcPr fullCalcOnLoad="1"/>
</workbook>
</file>

<file path=xl/sharedStrings.xml><?xml version="1.0" encoding="utf-8"?>
<sst xmlns="http://schemas.openxmlformats.org/spreadsheetml/2006/main" count="129" uniqueCount="92">
  <si>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</si>
  <si>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</si>
  <si>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</si>
  <si>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</si>
  <si>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</si>
  <si>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</si>
  <si>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</si>
  <si>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</si>
  <si>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</si>
  <si>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</si>
  <si>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</si>
  <si>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</si>
  <si>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</si>
  <si>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</si>
  <si>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</si>
  <si>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</si>
  <si>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</si>
  <si>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</si>
  <si>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</si>
  <si>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</si>
  <si>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</si>
  <si>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</si>
  <si>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</si>
  <si>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</si>
  <si>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</si>
  <si>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</si>
  <si>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</si>
  <si>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</si>
  <si>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</si>
  <si>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</si>
  <si>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</si>
  <si>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</si>
  <si>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</si>
  <si>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</si>
  <si>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</si>
  <si>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</si>
  <si>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</si>
  <si>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</si>
  <si>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</si>
  <si>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</si>
  <si>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</si>
  <si>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</si>
  <si>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</si>
  <si>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</si>
  <si>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</si>
  <si>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</si>
  <si>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</si>
  <si>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</si>
  <si>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</si>
  <si>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</si>
  <si>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</si>
  <si>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</si>
  <si>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</si>
  <si>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</si>
  <si>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</si>
  <si>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</si>
  <si>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</si>
  <si>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</si>
  <si>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</si>
  <si>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</si>
  <si>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</si>
  <si>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</si>
  <si>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</si>
  <si>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</si>
  <si>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</si>
  <si>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</si>
  <si>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</si>
  <si>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</si>
  <si>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</si>
  <si>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</si>
  <si>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</si>
  <si>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</si>
  <si>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</si>
  <si>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</si>
  <si>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</si>
  <si>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</si>
  <si>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</si>
  <si>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</si>
  <si>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</si>
  <si>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PÉRD. POR OBLIG. POR INT. FINANC. SECTOR NO FINANC.</t>
  </si>
  <si>
    <t xml:space="preserve">   LIC. NELSON TORALES</t>
  </si>
  <si>
    <t xml:space="preserve">                                     LIC. IGNACIO C. FLORENTIN MENDOZA</t>
  </si>
  <si>
    <t xml:space="preserve">                              ECON. BLANCA L. BRITEZ DE NARA</t>
  </si>
  <si>
    <t xml:space="preserve">       Contador General</t>
  </si>
  <si>
    <t xml:space="preserve">              Gerente General</t>
  </si>
  <si>
    <t xml:space="preserve">       Pat. Prof. Nº 37492 </t>
  </si>
  <si>
    <t xml:space="preserve">            Director Titular</t>
  </si>
  <si>
    <t>ESTADO DE SITUACIÓN PATRIMONIAL AL 31 DE MARZO DE 2022</t>
  </si>
  <si>
    <t>ESTADO DE RESULTADO AL 31 DE MARZO DE 2022</t>
  </si>
  <si>
    <t>EVOLUCIÓN  DEL PATRIMONIO AL 31 DE MARZO DE 2022</t>
  </si>
  <si>
    <t>CLASIFICACIÓN DE LA CARTERA AL 31 DE MARZO DE 2022</t>
  </si>
  <si>
    <t>ADELANTO IRREVOCABLE A CUENTA DE CAPITAL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</si>
</sst>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8" fillId="0" borderId="17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177" fontId="54" fillId="0" borderId="0" xfId="0" applyNumberFormat="1" applyFont="1" applyAlignment="1">
      <alignment/>
    </xf>
    <xf numFmtId="3" fontId="55" fillId="0" borderId="0" xfId="49" applyNumberFormat="1" applyFont="1" applyFill="1" applyBorder="1" applyAlignment="1">
      <alignment/>
    </xf>
    <xf numFmtId="3" fontId="55" fillId="0" borderId="0" xfId="49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177" fontId="55" fillId="0" borderId="0" xfId="0" applyNumberFormat="1" applyFont="1" applyBorder="1" applyAlignment="1">
      <alignment/>
    </xf>
    <xf numFmtId="177" fontId="55" fillId="0" borderId="15" xfId="0" applyNumberFormat="1" applyFont="1" applyBorder="1" applyAlignment="1">
      <alignment/>
    </xf>
    <xf numFmtId="177" fontId="55" fillId="0" borderId="17" xfId="0" applyNumberFormat="1" applyFont="1" applyFill="1" applyBorder="1" applyAlignment="1">
      <alignment/>
    </xf>
    <xf numFmtId="177" fontId="55" fillId="0" borderId="16" xfId="0" applyNumberFormat="1" applyFont="1" applyBorder="1" applyAlignment="1">
      <alignment/>
    </xf>
    <xf numFmtId="0" fontId="55" fillId="0" borderId="17" xfId="0" applyFont="1" applyBorder="1" applyAlignment="1">
      <alignment/>
    </xf>
    <xf numFmtId="177" fontId="55" fillId="0" borderId="17" xfId="0" applyNumberFormat="1" applyFont="1" applyBorder="1" applyAlignment="1">
      <alignment/>
    </xf>
    <xf numFmtId="177" fontId="55" fillId="0" borderId="0" xfId="0" applyNumberFormat="1" applyFont="1" applyFill="1" applyBorder="1" applyAlignment="1">
      <alignment/>
    </xf>
    <xf numFmtId="177" fontId="55" fillId="0" borderId="21" xfId="0" applyNumberFormat="1" applyFont="1" applyBorder="1" applyAlignment="1">
      <alignment/>
    </xf>
    <xf numFmtId="177" fontId="55" fillId="0" borderId="2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82</xdr:row>
      <xdr:rowOff>66675</xdr:rowOff>
    </xdr:from>
    <xdr:to>
      <xdr:col>6</xdr:col>
      <xdr:colOff>47625</xdr:colOff>
      <xdr:row>94</xdr:row>
      <xdr:rowOff>76200</xdr:rowOff>
    </xdr:to>
    <xdr:pic>
      <xdr:nvPicPr>
        <xdr:cNvPr id="1" name="Picture 3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561147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82</xdr:row>
      <xdr:rowOff>142875</xdr:rowOff>
    </xdr:from>
    <xdr:to>
      <xdr:col>2</xdr:col>
      <xdr:colOff>647700</xdr:colOff>
      <xdr:row>94</xdr:row>
      <xdr:rowOff>152400</xdr:rowOff>
    </xdr:to>
    <xdr:pic>
      <xdr:nvPicPr>
        <xdr:cNvPr id="2" name="Picture 8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68767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85" zoomScaleNormal="85" zoomScalePageLayoutView="0" workbookViewId="0" topLeftCell="A58">
      <selection activeCell="H84" sqref="H84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3" max="13" width="12.28125" style="0" bestFit="1" customWidth="1"/>
    <col min="14" max="14" width="15.8515625" style="0" bestFit="1" customWidth="1"/>
  </cols>
  <sheetData>
    <row r="1" spans="1:19" ht="20.25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2"/>
      <c r="N1" s="2"/>
      <c r="O1" s="2"/>
      <c r="P1" s="2"/>
      <c r="Q1" s="2"/>
      <c r="R1" s="2"/>
      <c r="S1" s="2"/>
    </row>
    <row r="2" spans="1:19" ht="20.25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117">
        <v>72221358363</v>
      </c>
      <c r="G6" s="47" t="s">
        <v>39</v>
      </c>
      <c r="H6" s="48"/>
      <c r="I6" s="48"/>
      <c r="J6" s="49"/>
      <c r="K6" s="24"/>
      <c r="L6" s="122">
        <v>169161221637</v>
      </c>
    </row>
    <row r="7" spans="1:12" ht="14.25">
      <c r="A7" s="47" t="s">
        <v>33</v>
      </c>
      <c r="B7" s="48"/>
      <c r="C7" s="48"/>
      <c r="D7" s="24"/>
      <c r="E7" s="24"/>
      <c r="F7" s="117">
        <v>6880743344</v>
      </c>
      <c r="G7" s="47" t="s">
        <v>38</v>
      </c>
      <c r="H7" s="48"/>
      <c r="I7" s="48"/>
      <c r="J7" s="49"/>
      <c r="K7" s="24"/>
      <c r="L7" s="122">
        <v>586060363463</v>
      </c>
    </row>
    <row r="8" spans="1:12" ht="14.25">
      <c r="A8" s="47" t="s">
        <v>35</v>
      </c>
      <c r="B8" s="48"/>
      <c r="C8" s="48"/>
      <c r="D8" s="24"/>
      <c r="E8" s="24"/>
      <c r="F8" s="117">
        <v>25999150950</v>
      </c>
      <c r="G8" s="47" t="s">
        <v>4</v>
      </c>
      <c r="H8" s="48"/>
      <c r="I8" s="48"/>
      <c r="J8" s="49"/>
      <c r="K8" s="24"/>
      <c r="L8" s="122">
        <v>7989882857</v>
      </c>
    </row>
    <row r="9" spans="1:12" ht="14.25">
      <c r="A9" s="47" t="s">
        <v>34</v>
      </c>
      <c r="B9" s="48"/>
      <c r="C9" s="48"/>
      <c r="D9" s="24"/>
      <c r="E9" s="24"/>
      <c r="F9" s="118">
        <v>645426440704</v>
      </c>
      <c r="G9" s="51" t="s">
        <v>5</v>
      </c>
      <c r="H9" s="49"/>
      <c r="I9" s="49"/>
      <c r="J9" s="49"/>
      <c r="K9" s="24"/>
      <c r="L9" s="122">
        <v>1606352493</v>
      </c>
    </row>
    <row r="10" spans="1:12" ht="14.25">
      <c r="A10" s="47" t="s">
        <v>36</v>
      </c>
      <c r="B10" s="48"/>
      <c r="C10" s="48"/>
      <c r="D10" s="24"/>
      <c r="E10" s="24"/>
      <c r="F10" s="118">
        <v>31995030173</v>
      </c>
      <c r="G10" s="51" t="s">
        <v>6</v>
      </c>
      <c r="H10" s="49"/>
      <c r="I10" s="49"/>
      <c r="J10" s="49"/>
      <c r="K10" s="24"/>
      <c r="L10" s="123">
        <f>SUM(L6:L9)</f>
        <v>764817820450</v>
      </c>
    </row>
    <row r="11" spans="1:12" ht="15.75">
      <c r="A11" s="47" t="s">
        <v>37</v>
      </c>
      <c r="B11" s="48"/>
      <c r="C11" s="48"/>
      <c r="D11" s="24"/>
      <c r="E11" s="24"/>
      <c r="F11" s="118">
        <v>30414376521</v>
      </c>
      <c r="G11" s="63" t="s">
        <v>9</v>
      </c>
      <c r="H11" s="48"/>
      <c r="I11" s="24"/>
      <c r="J11" s="49"/>
      <c r="K11" s="24"/>
      <c r="L11" s="124"/>
    </row>
    <row r="12" spans="1:12" ht="14.25">
      <c r="A12" s="47" t="s">
        <v>7</v>
      </c>
      <c r="B12" s="48"/>
      <c r="C12" s="48"/>
      <c r="D12" s="24"/>
      <c r="E12" s="24"/>
      <c r="F12" s="119">
        <v>42163741649</v>
      </c>
      <c r="G12" s="51" t="s">
        <v>11</v>
      </c>
      <c r="H12" s="49"/>
      <c r="I12" s="49"/>
      <c r="J12" s="49"/>
      <c r="K12" s="24"/>
      <c r="L12" s="125">
        <v>50600000000</v>
      </c>
    </row>
    <row r="13" spans="1:12" ht="14.25">
      <c r="A13" s="47" t="s">
        <v>8</v>
      </c>
      <c r="B13" s="48"/>
      <c r="C13" s="48"/>
      <c r="D13" s="24"/>
      <c r="E13" s="24"/>
      <c r="F13" s="119">
        <v>8073630246</v>
      </c>
      <c r="G13" s="51" t="s">
        <v>91</v>
      </c>
      <c r="H13" s="49"/>
      <c r="I13" s="49"/>
      <c r="J13" s="49"/>
      <c r="K13" s="24"/>
      <c r="L13" s="125">
        <v>15330238584</v>
      </c>
    </row>
    <row r="14" spans="1:12" ht="14.25">
      <c r="A14" s="47" t="s">
        <v>10</v>
      </c>
      <c r="B14" s="48"/>
      <c r="C14" s="48"/>
      <c r="D14" s="24"/>
      <c r="E14" s="24"/>
      <c r="F14" s="119">
        <v>8948787197</v>
      </c>
      <c r="G14" s="51" t="s">
        <v>12</v>
      </c>
      <c r="H14" s="49"/>
      <c r="I14" s="49"/>
      <c r="J14" s="49"/>
      <c r="K14" s="24"/>
      <c r="L14" s="125">
        <v>3332870256</v>
      </c>
    </row>
    <row r="15" spans="1:12" ht="14.25">
      <c r="A15" s="47" t="s">
        <v>2</v>
      </c>
      <c r="B15" s="48"/>
      <c r="C15" s="48"/>
      <c r="D15" s="24"/>
      <c r="E15" s="24"/>
      <c r="F15" s="119" t="s">
        <v>2</v>
      </c>
      <c r="G15" s="51" t="s">
        <v>13</v>
      </c>
      <c r="H15" s="49"/>
      <c r="I15" s="49"/>
      <c r="J15" s="49"/>
      <c r="K15" s="24"/>
      <c r="L15" s="125">
        <v>19545661306</v>
      </c>
    </row>
    <row r="16" spans="7:12" ht="14.25">
      <c r="G16" s="51" t="s">
        <v>14</v>
      </c>
      <c r="H16" s="49"/>
      <c r="I16" s="49"/>
      <c r="J16" s="49"/>
      <c r="K16" s="24"/>
      <c r="L16" s="125">
        <v>15978013982</v>
      </c>
    </row>
    <row r="17" spans="1:12" ht="14.25">
      <c r="A17" s="47"/>
      <c r="B17" s="48"/>
      <c r="C17" s="48"/>
      <c r="D17" s="24"/>
      <c r="E17" s="24"/>
      <c r="F17" s="120"/>
      <c r="G17" s="51" t="s">
        <v>15</v>
      </c>
      <c r="H17" s="49"/>
      <c r="I17" s="49"/>
      <c r="J17" s="49"/>
      <c r="K17" s="24"/>
      <c r="L17" s="122">
        <v>2518654569</v>
      </c>
    </row>
    <row r="18" spans="1:12" ht="14.25">
      <c r="A18" s="47" t="s">
        <v>2</v>
      </c>
      <c r="B18" s="48"/>
      <c r="C18" s="48"/>
      <c r="D18" s="24"/>
      <c r="E18" s="24"/>
      <c r="F18" s="120"/>
      <c r="G18" s="51" t="s">
        <v>16</v>
      </c>
      <c r="H18" s="49"/>
      <c r="I18" s="49"/>
      <c r="J18" s="49"/>
      <c r="K18" s="24"/>
      <c r="L18" s="123">
        <f>SUM(L11:L17)</f>
        <v>107305438697</v>
      </c>
    </row>
    <row r="19" spans="1:12" ht="14.25">
      <c r="A19" s="47"/>
      <c r="B19" s="48"/>
      <c r="C19" s="48"/>
      <c r="D19" s="24"/>
      <c r="E19" s="24"/>
      <c r="F19" s="120"/>
      <c r="G19" s="51"/>
      <c r="H19" s="49"/>
      <c r="I19" s="49"/>
      <c r="J19" s="49"/>
      <c r="K19" s="24"/>
      <c r="L19" s="125"/>
    </row>
    <row r="20" spans="1:18" ht="19.5" customHeight="1">
      <c r="A20" s="53" t="s">
        <v>17</v>
      </c>
      <c r="B20" s="40"/>
      <c r="C20" s="40"/>
      <c r="D20" s="40"/>
      <c r="E20" s="40"/>
      <c r="F20" s="121">
        <f>SUM(F6:F19)</f>
        <v>872123259147</v>
      </c>
      <c r="G20" s="55"/>
      <c r="H20" s="56"/>
      <c r="I20" s="56"/>
      <c r="J20" s="56" t="s">
        <v>2</v>
      </c>
      <c r="K20" s="40"/>
      <c r="L20" s="121">
        <f>+L10+L18</f>
        <v>872123259147</v>
      </c>
      <c r="M20" s="115" t="s">
        <v>2</v>
      </c>
      <c r="N20" s="116" t="s">
        <v>2</v>
      </c>
      <c r="O20" s="115" t="s">
        <v>2</v>
      </c>
      <c r="P20" s="115"/>
      <c r="Q20" s="115"/>
      <c r="R20" s="115"/>
    </row>
    <row r="21" spans="1:18" ht="12.75">
      <c r="A21" s="4"/>
      <c r="B21" s="4"/>
      <c r="C21" s="4"/>
      <c r="D21" s="5"/>
      <c r="E21" s="5"/>
      <c r="F21" s="5"/>
      <c r="G21" s="5"/>
      <c r="H21" s="5"/>
      <c r="I21" s="5"/>
      <c r="J21" s="5"/>
      <c r="K21" s="2"/>
      <c r="M21" s="115"/>
      <c r="N21" s="115"/>
      <c r="O21" s="115"/>
      <c r="P21" s="115"/>
      <c r="Q21" s="115"/>
      <c r="R21" s="115"/>
    </row>
    <row r="22" spans="4:12" ht="15.75" customHeight="1">
      <c r="D22" s="57" t="s">
        <v>18</v>
      </c>
      <c r="E22" s="59"/>
      <c r="F22" s="58"/>
      <c r="G22" s="59" t="s">
        <v>2</v>
      </c>
      <c r="H22" s="59"/>
      <c r="I22" s="59" t="s">
        <v>2</v>
      </c>
      <c r="J22" s="127">
        <v>8880870790</v>
      </c>
      <c r="L22" s="110" t="s">
        <v>2</v>
      </c>
    </row>
    <row r="23" spans="4:12" ht="16.5" customHeight="1">
      <c r="D23" s="60" t="s">
        <v>19</v>
      </c>
      <c r="E23" s="62"/>
      <c r="F23" s="61"/>
      <c r="G23" s="62" t="s">
        <v>2</v>
      </c>
      <c r="H23" s="62"/>
      <c r="I23" s="62"/>
      <c r="J23" s="128">
        <v>61575518141</v>
      </c>
      <c r="L23" s="110" t="s">
        <v>2</v>
      </c>
    </row>
    <row r="24" spans="1:11" ht="9" customHeight="1">
      <c r="A24" s="2"/>
      <c r="B24" s="2"/>
      <c r="C24" s="4"/>
      <c r="D24" s="4"/>
      <c r="E24" s="5"/>
      <c r="F24" s="5"/>
      <c r="G24" s="5"/>
      <c r="H24" s="5"/>
      <c r="I24" s="5"/>
      <c r="J24" s="2"/>
      <c r="K24" s="2"/>
    </row>
    <row r="25" spans="1:16" ht="18" customHeight="1">
      <c r="A25" s="130" t="s">
        <v>88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22"/>
      <c r="N25" s="22"/>
      <c r="O25" s="22"/>
      <c r="P25" s="22"/>
    </row>
    <row r="26" spans="1:12" ht="23.25" customHeight="1">
      <c r="A26" s="53" t="s">
        <v>41</v>
      </c>
      <c r="B26" s="40"/>
      <c r="C26" s="40"/>
      <c r="D26" s="40"/>
      <c r="E26" s="40"/>
      <c r="F26" s="64" t="s">
        <v>40</v>
      </c>
      <c r="G26" s="53" t="s">
        <v>20</v>
      </c>
      <c r="H26" s="40"/>
      <c r="I26" s="40"/>
      <c r="J26" s="40"/>
      <c r="K26" s="40"/>
      <c r="L26" s="65" t="s">
        <v>40</v>
      </c>
    </row>
    <row r="27" spans="1:12" ht="14.25">
      <c r="A27" s="47"/>
      <c r="B27" s="48"/>
      <c r="C27" s="48"/>
      <c r="D27" s="24"/>
      <c r="E27" s="24"/>
      <c r="F27" s="48"/>
      <c r="G27" s="51"/>
      <c r="H27" s="49"/>
      <c r="I27" s="49"/>
      <c r="J27" s="49"/>
      <c r="K27" s="48"/>
      <c r="L27" s="50"/>
    </row>
    <row r="28" spans="1:12" ht="14.25">
      <c r="A28" s="47" t="s">
        <v>42</v>
      </c>
      <c r="B28" s="48"/>
      <c r="C28" s="48"/>
      <c r="D28" s="24"/>
      <c r="E28" s="24"/>
      <c r="F28" s="126">
        <v>2261292951</v>
      </c>
      <c r="G28" s="51" t="s">
        <v>46</v>
      </c>
      <c r="H28" s="49"/>
      <c r="I28" s="49"/>
      <c r="J28" s="49"/>
      <c r="K28" s="48"/>
      <c r="L28" s="125">
        <v>269272091</v>
      </c>
    </row>
    <row r="29" spans="1:12" ht="14.25">
      <c r="A29" s="47" t="s">
        <v>79</v>
      </c>
      <c r="B29" s="48"/>
      <c r="C29" s="48"/>
      <c r="D29" s="24"/>
      <c r="E29" s="24"/>
      <c r="F29" s="126">
        <v>6746804869</v>
      </c>
      <c r="G29" s="51" t="s">
        <v>52</v>
      </c>
      <c r="H29" s="49"/>
      <c r="I29" s="49"/>
      <c r="J29" s="49"/>
      <c r="K29" s="48"/>
      <c r="L29" s="122">
        <v>24646825696</v>
      </c>
    </row>
    <row r="30" spans="1:12" ht="14.25">
      <c r="A30" s="47" t="s">
        <v>44</v>
      </c>
      <c r="B30" s="48"/>
      <c r="C30" s="48"/>
      <c r="D30" s="24"/>
      <c r="E30" s="24"/>
      <c r="F30" s="126">
        <v>29019414331</v>
      </c>
      <c r="G30" s="51" t="s">
        <v>47</v>
      </c>
      <c r="H30" s="49"/>
      <c r="I30" s="49"/>
      <c r="J30" s="49"/>
      <c r="K30" s="48"/>
      <c r="L30" s="122">
        <v>3872146355</v>
      </c>
    </row>
    <row r="31" spans="1:13" ht="14.25">
      <c r="A31" s="47" t="s">
        <v>43</v>
      </c>
      <c r="B31" s="48"/>
      <c r="C31" s="48"/>
      <c r="D31" s="24"/>
      <c r="E31" s="24"/>
      <c r="F31" s="126">
        <v>13551692787</v>
      </c>
      <c r="G31" s="51" t="s">
        <v>48</v>
      </c>
      <c r="H31" s="49"/>
      <c r="I31" s="49"/>
      <c r="J31" s="49"/>
      <c r="K31" s="48"/>
      <c r="L31" s="122">
        <v>28965433904</v>
      </c>
      <c r="M31" s="5"/>
    </row>
    <row r="32" spans="1:12" ht="14.25">
      <c r="A32" s="47" t="s">
        <v>51</v>
      </c>
      <c r="B32" s="48"/>
      <c r="C32" s="48"/>
      <c r="D32" s="24"/>
      <c r="E32" s="24"/>
      <c r="F32" s="126">
        <v>755428085</v>
      </c>
      <c r="G32" s="51" t="s">
        <v>53</v>
      </c>
      <c r="H32" s="49"/>
      <c r="I32" s="49"/>
      <c r="J32" s="49"/>
      <c r="K32" s="48"/>
      <c r="L32" s="122">
        <v>208687753</v>
      </c>
    </row>
    <row r="33" spans="1:12" ht="14.25">
      <c r="A33" s="47" t="s">
        <v>45</v>
      </c>
      <c r="B33" s="48"/>
      <c r="C33" s="48"/>
      <c r="D33" s="24"/>
      <c r="E33" s="24"/>
      <c r="F33" s="126">
        <v>14596073189</v>
      </c>
      <c r="G33" s="47" t="s">
        <v>54</v>
      </c>
      <c r="H33" s="48"/>
      <c r="I33" s="24"/>
      <c r="J33" s="49"/>
      <c r="K33" s="48"/>
      <c r="L33" s="122">
        <v>3830716641</v>
      </c>
    </row>
    <row r="34" spans="1:12" ht="14.25">
      <c r="A34" s="47" t="s">
        <v>23</v>
      </c>
      <c r="B34" s="48"/>
      <c r="C34" s="48"/>
      <c r="D34" s="24"/>
      <c r="E34" s="24"/>
      <c r="F34" s="49">
        <f>L38-SUM(F28:F34)</f>
        <v>2518654569</v>
      </c>
      <c r="G34" s="51" t="s">
        <v>21</v>
      </c>
      <c r="H34" s="49"/>
      <c r="I34" s="49"/>
      <c r="J34" s="49"/>
      <c r="K34" s="48"/>
      <c r="L34" s="122">
        <v>6845417948</v>
      </c>
    </row>
    <row r="35" spans="7:12" ht="14.25">
      <c r="G35" s="51" t="s">
        <v>22</v>
      </c>
      <c r="H35" s="49"/>
      <c r="I35" s="49"/>
      <c r="J35" s="49" t="s">
        <v>2</v>
      </c>
      <c r="K35" s="48"/>
      <c r="L35" s="122">
        <v>810860393</v>
      </c>
    </row>
    <row r="36" spans="1:12" ht="14.25">
      <c r="A36" s="47"/>
      <c r="B36" s="48"/>
      <c r="C36" s="48"/>
      <c r="D36" s="24"/>
      <c r="E36" s="24"/>
      <c r="F36" s="49"/>
      <c r="G36" s="51" t="s">
        <v>2</v>
      </c>
      <c r="H36" s="49"/>
      <c r="I36" s="49"/>
      <c r="J36" s="49" t="s">
        <v>2</v>
      </c>
      <c r="K36" s="48"/>
      <c r="L36" s="112" t="s">
        <v>2</v>
      </c>
    </row>
    <row r="37" spans="1:12" ht="14.25">
      <c r="A37" s="47"/>
      <c r="B37" s="48"/>
      <c r="C37" s="48"/>
      <c r="D37" s="24"/>
      <c r="E37" s="24"/>
      <c r="F37" s="49"/>
      <c r="G37" s="51"/>
      <c r="H37" s="49"/>
      <c r="I37" s="49"/>
      <c r="J37" s="49"/>
      <c r="K37" s="48"/>
      <c r="L37" s="50"/>
    </row>
    <row r="38" spans="1:12" ht="19.5" customHeight="1">
      <c r="A38" s="53" t="s">
        <v>17</v>
      </c>
      <c r="B38" s="40"/>
      <c r="C38" s="40"/>
      <c r="D38" s="40"/>
      <c r="E38" s="40"/>
      <c r="F38" s="56">
        <f>SUM(F28:F37)</f>
        <v>69449360781</v>
      </c>
      <c r="G38" s="55" t="s">
        <v>17</v>
      </c>
      <c r="H38" s="56"/>
      <c r="I38" s="56"/>
      <c r="J38" s="56" t="s">
        <v>2</v>
      </c>
      <c r="K38" s="40"/>
      <c r="L38" s="54">
        <f>SUM(L28:L37)</f>
        <v>69449360781</v>
      </c>
    </row>
    <row r="39" spans="1:11" ht="10.5" customHeight="1">
      <c r="A39" s="2"/>
      <c r="B39" s="2"/>
      <c r="C39" s="2"/>
      <c r="D39" s="2"/>
      <c r="G39" s="2"/>
      <c r="H39" s="2"/>
      <c r="I39" s="2"/>
      <c r="J39" s="2"/>
      <c r="K39" s="2"/>
    </row>
    <row r="40" spans="1:11" ht="24.75" customHeight="1">
      <c r="A40" s="6"/>
      <c r="B40" s="6"/>
      <c r="C40" s="7"/>
      <c r="D40" s="7"/>
      <c r="E40" s="4"/>
      <c r="F40" s="4"/>
      <c r="G40" s="4"/>
      <c r="H40" s="4"/>
      <c r="I40" s="4"/>
      <c r="J40" s="114" t="s">
        <v>2</v>
      </c>
      <c r="K40" s="4"/>
    </row>
    <row r="41" spans="1:11" ht="15.75">
      <c r="A41" s="21" t="s">
        <v>9</v>
      </c>
      <c r="B41" s="3"/>
      <c r="C41" s="44" t="s">
        <v>2</v>
      </c>
      <c r="D41" s="2"/>
      <c r="E41" s="2"/>
      <c r="F41" s="111" t="s">
        <v>2</v>
      </c>
      <c r="G41" s="111" t="s">
        <v>2</v>
      </c>
      <c r="H41" s="2"/>
      <c r="J41" s="110" t="s">
        <v>2</v>
      </c>
      <c r="K41" s="4"/>
    </row>
    <row r="42" spans="1:8" ht="15.75">
      <c r="A42" s="6" t="s">
        <v>89</v>
      </c>
      <c r="B42" s="3"/>
      <c r="C42" s="2"/>
      <c r="D42" s="2"/>
      <c r="E42" s="2"/>
      <c r="F42" s="2"/>
      <c r="G42" s="2"/>
      <c r="H42" s="2"/>
    </row>
    <row r="43" spans="1:8" ht="14.25">
      <c r="A43" s="108" t="s">
        <v>24</v>
      </c>
      <c r="B43" s="58"/>
      <c r="C43" s="58"/>
      <c r="D43" s="58"/>
      <c r="E43" s="98" t="s">
        <v>25</v>
      </c>
      <c r="F43" s="99" t="s">
        <v>26</v>
      </c>
      <c r="G43" s="100"/>
      <c r="H43" s="96" t="s">
        <v>27</v>
      </c>
    </row>
    <row r="44" spans="1:8" ht="14.25">
      <c r="A44" s="109"/>
      <c r="B44" s="61"/>
      <c r="C44" s="61"/>
      <c r="D44" s="61"/>
      <c r="E44" s="101" t="s">
        <v>28</v>
      </c>
      <c r="F44" s="102" t="s">
        <v>29</v>
      </c>
      <c r="G44" s="103" t="s">
        <v>49</v>
      </c>
      <c r="H44" s="97" t="s">
        <v>28</v>
      </c>
    </row>
    <row r="45" spans="1:8" ht="14.25">
      <c r="A45" s="47" t="s">
        <v>30</v>
      </c>
      <c r="B45" s="24"/>
      <c r="C45" s="24"/>
      <c r="D45" s="24"/>
      <c r="E45" s="66">
        <v>50600000000</v>
      </c>
      <c r="F45" s="51">
        <v>0</v>
      </c>
      <c r="G45" s="66">
        <v>0</v>
      </c>
      <c r="H45" s="50">
        <f>E45+F45-G45</f>
        <v>50600000000</v>
      </c>
    </row>
    <row r="46" spans="1:8" ht="14.25">
      <c r="A46" s="47" t="s">
        <v>31</v>
      </c>
      <c r="B46" s="24"/>
      <c r="C46" s="24"/>
      <c r="D46" s="24"/>
      <c r="E46" s="66">
        <v>0</v>
      </c>
      <c r="F46" s="51">
        <v>15330238584</v>
      </c>
      <c r="G46" s="66">
        <v>0</v>
      </c>
      <c r="H46" s="50">
        <f>E46+F46-G46</f>
        <v>15330238584</v>
      </c>
    </row>
    <row r="47" spans="1:8" ht="14.25">
      <c r="A47" s="47" t="s">
        <v>12</v>
      </c>
      <c r="B47" s="24"/>
      <c r="C47" s="24"/>
      <c r="D47" s="24"/>
      <c r="E47" s="67">
        <v>3332870256</v>
      </c>
      <c r="F47" s="51">
        <v>0</v>
      </c>
      <c r="G47" s="66">
        <v>0</v>
      </c>
      <c r="H47" s="50">
        <f>E47+F47</f>
        <v>3332870256</v>
      </c>
    </row>
    <row r="48" spans="1:8" ht="14.25">
      <c r="A48" s="47" t="s">
        <v>13</v>
      </c>
      <c r="B48" s="24"/>
      <c r="C48" s="24"/>
      <c r="D48" s="24"/>
      <c r="E48" s="68">
        <v>15177788635</v>
      </c>
      <c r="F48" s="51">
        <v>4367872671</v>
      </c>
      <c r="G48" s="66">
        <v>0</v>
      </c>
      <c r="H48" s="50">
        <f>E48+F48-G48</f>
        <v>19545661306</v>
      </c>
    </row>
    <row r="49" spans="1:8" ht="14.25">
      <c r="A49" s="47" t="s">
        <v>14</v>
      </c>
      <c r="B49" s="24"/>
      <c r="C49" s="24"/>
      <c r="D49" s="24"/>
      <c r="E49" s="66">
        <f>19698111810-555</f>
        <v>19698111255</v>
      </c>
      <c r="F49" s="51">
        <v>15978013982</v>
      </c>
      <c r="G49" s="66">
        <v>19698111255</v>
      </c>
      <c r="H49" s="50">
        <f>E49+F49-G49</f>
        <v>15978013982</v>
      </c>
    </row>
    <row r="50" spans="1:8" ht="14.25">
      <c r="A50" s="47" t="s">
        <v>15</v>
      </c>
      <c r="B50" s="24"/>
      <c r="C50" s="24"/>
      <c r="D50" s="24"/>
      <c r="E50" s="66">
        <v>15978013982</v>
      </c>
      <c r="F50" s="51">
        <v>2518654569</v>
      </c>
      <c r="G50" s="66">
        <v>15978013982</v>
      </c>
      <c r="H50" s="50">
        <f>E50+F50-G50</f>
        <v>2518654569</v>
      </c>
    </row>
    <row r="51" spans="1:8" ht="14.25">
      <c r="A51" s="47"/>
      <c r="B51" s="24"/>
      <c r="C51" s="24"/>
      <c r="D51" s="24"/>
      <c r="E51" s="66"/>
      <c r="F51" s="51"/>
      <c r="G51" s="66"/>
      <c r="H51" s="50"/>
    </row>
    <row r="52" spans="1:10" ht="16.5" customHeight="1">
      <c r="A52" s="53" t="s">
        <v>17</v>
      </c>
      <c r="B52" s="40"/>
      <c r="C52" s="40"/>
      <c r="D52" s="40"/>
      <c r="E52" s="52">
        <f>SUM(E45:E51)</f>
        <v>104786784128</v>
      </c>
      <c r="F52" s="55">
        <f>SUM(F45:F51)</f>
        <v>38194779806</v>
      </c>
      <c r="G52" s="52">
        <f>SUM(G45:G51)</f>
        <v>35676125237</v>
      </c>
      <c r="H52" s="54">
        <f>SUM(H45:H51)</f>
        <v>107305438697</v>
      </c>
      <c r="J52" s="110" t="s">
        <v>2</v>
      </c>
    </row>
    <row r="53" spans="1:10" ht="6.75" customHeight="1">
      <c r="A53" s="1"/>
      <c r="B53" s="1"/>
      <c r="C53" s="32"/>
      <c r="D53" s="1"/>
      <c r="E53" s="1"/>
      <c r="F53" s="1"/>
      <c r="G53" s="1"/>
      <c r="H53" s="1"/>
      <c r="I53" s="1"/>
      <c r="J53" s="1"/>
    </row>
    <row r="54" spans="1:6" s="24" customFormat="1" ht="17.25" customHeight="1">
      <c r="A54" s="6" t="s">
        <v>90</v>
      </c>
      <c r="B54" s="6"/>
      <c r="C54" s="23"/>
      <c r="D54" s="23"/>
      <c r="E54" s="23"/>
      <c r="F54" s="23"/>
    </row>
    <row r="55" spans="1:6" s="24" customFormat="1" ht="8.25" customHeight="1">
      <c r="A55" s="6"/>
      <c r="B55" s="6"/>
      <c r="C55" s="23"/>
      <c r="D55" s="23"/>
      <c r="E55" s="23"/>
      <c r="F55" s="23"/>
    </row>
    <row r="56" spans="1:12" s="24" customFormat="1" ht="17.25" customHeight="1">
      <c r="A56" s="39"/>
      <c r="B56" s="85"/>
      <c r="C56" s="58"/>
      <c r="D56" s="131" t="s">
        <v>58</v>
      </c>
      <c r="E56" s="132"/>
      <c r="F56" s="132"/>
      <c r="G56" s="132"/>
      <c r="H56" s="132"/>
      <c r="I56" s="132"/>
      <c r="J56" s="132"/>
      <c r="K56" s="133"/>
      <c r="L56" s="36" t="s">
        <v>55</v>
      </c>
    </row>
    <row r="57" spans="1:12" ht="15.75" customHeight="1">
      <c r="A57" s="11"/>
      <c r="B57" s="8"/>
      <c r="D57" s="11"/>
      <c r="E57" s="41"/>
      <c r="F57" s="35"/>
      <c r="G57" s="42"/>
      <c r="H57" s="35"/>
      <c r="I57" s="35"/>
      <c r="J57" s="8"/>
      <c r="K57" s="43"/>
      <c r="L57" s="37" t="s">
        <v>56</v>
      </c>
    </row>
    <row r="58" spans="1:12" ht="15.75" customHeight="1">
      <c r="A58" s="11"/>
      <c r="B58" s="8"/>
      <c r="D58" s="86">
        <v>1</v>
      </c>
      <c r="E58" s="86" t="s">
        <v>75</v>
      </c>
      <c r="F58" s="37" t="s">
        <v>76</v>
      </c>
      <c r="G58" s="87">
        <v>2</v>
      </c>
      <c r="H58" s="37">
        <v>3</v>
      </c>
      <c r="I58" s="37">
        <v>4</v>
      </c>
      <c r="J58" s="88">
        <v>5</v>
      </c>
      <c r="K58" s="37">
        <v>6</v>
      </c>
      <c r="L58" s="37" t="s">
        <v>57</v>
      </c>
    </row>
    <row r="59" spans="1:12" ht="15.75" customHeight="1">
      <c r="A59" s="107" t="s">
        <v>60</v>
      </c>
      <c r="B59" s="89"/>
      <c r="C59" s="90"/>
      <c r="D59" s="69">
        <v>554988519449</v>
      </c>
      <c r="E59" s="70">
        <v>61840062851</v>
      </c>
      <c r="F59" s="71">
        <v>36185704390.00001</v>
      </c>
      <c r="G59" s="69">
        <v>14588862430</v>
      </c>
      <c r="H59" s="69">
        <v>14596450560</v>
      </c>
      <c r="I59" s="72">
        <v>21299675490.000004</v>
      </c>
      <c r="J59" s="69">
        <v>13815094290.000002</v>
      </c>
      <c r="K59" s="69">
        <v>12567188084</v>
      </c>
      <c r="L59" s="69">
        <v>729881557543.9998</v>
      </c>
    </row>
    <row r="60" spans="1:12" ht="15.75" customHeight="1">
      <c r="A60" s="73" t="s">
        <v>61</v>
      </c>
      <c r="B60" s="73"/>
      <c r="C60" s="27"/>
      <c r="D60" s="74">
        <v>0</v>
      </c>
      <c r="E60" s="91">
        <v>155132843</v>
      </c>
      <c r="F60" s="77">
        <v>308336412</v>
      </c>
      <c r="G60" s="76">
        <v>1041925804</v>
      </c>
      <c r="H60" s="74">
        <v>2468973280</v>
      </c>
      <c r="I60" s="75">
        <v>5664085699</v>
      </c>
      <c r="J60" s="74">
        <v>5175642529</v>
      </c>
      <c r="K60" s="92">
        <v>5909378189</v>
      </c>
      <c r="L60" s="74">
        <v>20723474755.999996</v>
      </c>
    </row>
    <row r="61" spans="1:12" ht="15.75" customHeight="1">
      <c r="A61" s="73" t="s">
        <v>62</v>
      </c>
      <c r="B61" s="93"/>
      <c r="C61" s="82"/>
      <c r="D61" s="74">
        <v>0</v>
      </c>
      <c r="E61" s="91">
        <v>61793253031</v>
      </c>
      <c r="F61" s="77">
        <v>32879275895</v>
      </c>
      <c r="G61" s="74">
        <v>12435388479</v>
      </c>
      <c r="H61" s="74">
        <v>11848690001</v>
      </c>
      <c r="I61" s="75">
        <v>15507293964</v>
      </c>
      <c r="J61" s="74">
        <v>7393309409</v>
      </c>
      <c r="K61" s="92">
        <v>5101179474</v>
      </c>
      <c r="L61" s="76">
        <v>146958390253.00003</v>
      </c>
    </row>
    <row r="62" spans="1:12" ht="15.75" customHeight="1">
      <c r="A62" s="73" t="s">
        <v>63</v>
      </c>
      <c r="B62" s="93"/>
      <c r="C62" s="82"/>
      <c r="D62" s="74">
        <v>0</v>
      </c>
      <c r="E62" s="91">
        <v>1539244120</v>
      </c>
      <c r="F62" s="78">
        <v>1892971121</v>
      </c>
      <c r="G62" s="77">
        <v>162035118</v>
      </c>
      <c r="H62" s="74">
        <v>58764191</v>
      </c>
      <c r="I62" s="75">
        <v>2724569948</v>
      </c>
      <c r="J62" s="74">
        <v>118918345</v>
      </c>
      <c r="K62" s="92">
        <v>0</v>
      </c>
      <c r="L62" s="76">
        <v>6496502842.999999</v>
      </c>
    </row>
    <row r="63" spans="1:12" ht="15.75" customHeight="1">
      <c r="A63" s="73" t="s">
        <v>64</v>
      </c>
      <c r="B63" s="93"/>
      <c r="C63" s="82"/>
      <c r="D63" s="74">
        <v>0</v>
      </c>
      <c r="E63" s="91">
        <v>60254008911</v>
      </c>
      <c r="F63" s="78">
        <v>30986304774</v>
      </c>
      <c r="G63" s="77">
        <v>12273353361</v>
      </c>
      <c r="H63" s="78">
        <v>11789925810</v>
      </c>
      <c r="I63" s="78">
        <v>12782724016</v>
      </c>
      <c r="J63" s="78">
        <v>7393309409</v>
      </c>
      <c r="K63" s="74">
        <v>5101179474</v>
      </c>
      <c r="L63" s="76">
        <v>140580805755.00003</v>
      </c>
    </row>
    <row r="64" spans="1:12" ht="15.75" customHeight="1">
      <c r="A64" s="73" t="s">
        <v>65</v>
      </c>
      <c r="B64" s="93"/>
      <c r="C64" s="82"/>
      <c r="D64" s="74">
        <v>0</v>
      </c>
      <c r="E64" s="80">
        <v>151269823</v>
      </c>
      <c r="F64" s="80">
        <v>293955244</v>
      </c>
      <c r="G64" s="79">
        <v>320863639</v>
      </c>
      <c r="H64" s="79">
        <v>1688138236</v>
      </c>
      <c r="I64" s="79">
        <v>4263423741.9999995</v>
      </c>
      <c r="J64" s="79">
        <v>4425191406</v>
      </c>
      <c r="K64" s="94">
        <v>5101179474</v>
      </c>
      <c r="L64" s="76">
        <v>16244021564</v>
      </c>
    </row>
    <row r="65" spans="1:12" ht="15.75" customHeight="1">
      <c r="A65" s="81" t="s">
        <v>66</v>
      </c>
      <c r="B65" s="81"/>
      <c r="C65" s="90"/>
      <c r="D65" s="69">
        <v>0</v>
      </c>
      <c r="E65" s="80">
        <v>306402665.99999994</v>
      </c>
      <c r="F65" s="80">
        <v>602291656</v>
      </c>
      <c r="G65" s="80">
        <v>1362789443</v>
      </c>
      <c r="H65" s="80">
        <v>4157111516</v>
      </c>
      <c r="I65" s="80">
        <v>9927509441</v>
      </c>
      <c r="J65" s="80">
        <v>9600833935</v>
      </c>
      <c r="K65" s="80">
        <v>11010557663</v>
      </c>
      <c r="L65" s="69">
        <f>SUM(D65:K65)</f>
        <v>36967496320</v>
      </c>
    </row>
    <row r="66" spans="1:12" ht="15.75" customHeight="1">
      <c r="A66" s="73" t="s">
        <v>67</v>
      </c>
      <c r="B66" s="93"/>
      <c r="C66" s="75"/>
      <c r="D66" s="27"/>
      <c r="E66" s="27"/>
      <c r="F66" s="75"/>
      <c r="G66" s="75"/>
      <c r="H66" s="75"/>
      <c r="I66" s="75"/>
      <c r="J66" s="75"/>
      <c r="K66" s="75"/>
      <c r="L66" s="69">
        <f>+L59-L65</f>
        <v>692914061223.9998</v>
      </c>
    </row>
    <row r="67" spans="1:12" ht="15.75" customHeight="1">
      <c r="A67" s="73" t="s">
        <v>68</v>
      </c>
      <c r="B67" s="93"/>
      <c r="C67" s="75"/>
      <c r="D67" s="27"/>
      <c r="E67" s="27"/>
      <c r="F67" s="75"/>
      <c r="G67" s="75"/>
      <c r="H67" s="75"/>
      <c r="I67" s="75"/>
      <c r="J67" s="75"/>
      <c r="K67" s="75"/>
      <c r="L67" s="69">
        <v>11549265971</v>
      </c>
    </row>
    <row r="68" spans="1:12" ht="15.75" customHeight="1">
      <c r="A68" s="73" t="s">
        <v>77</v>
      </c>
      <c r="B68" s="93"/>
      <c r="C68" s="75"/>
      <c r="D68" s="27"/>
      <c r="E68" s="27"/>
      <c r="F68" s="75"/>
      <c r="G68" s="75"/>
      <c r="H68" s="75"/>
      <c r="I68" s="75"/>
      <c r="J68" s="75"/>
      <c r="K68" s="75"/>
      <c r="L68" s="69">
        <f>(+L66-L67)*0.5%</f>
        <v>3406823976.264999</v>
      </c>
    </row>
    <row r="69" spans="1:12" ht="15.75" customHeight="1">
      <c r="A69" s="73" t="s">
        <v>70</v>
      </c>
      <c r="B69" s="93"/>
      <c r="C69" s="75"/>
      <c r="D69" s="27"/>
      <c r="E69" s="27"/>
      <c r="F69" s="75"/>
      <c r="G69" s="75"/>
      <c r="H69" s="75"/>
      <c r="I69" s="75"/>
      <c r="J69" s="75"/>
      <c r="K69" s="75"/>
      <c r="L69" s="76">
        <f>+L65+L68</f>
        <v>40374320296.265</v>
      </c>
    </row>
    <row r="70" spans="1:12" ht="15.75" customHeight="1" thickBot="1">
      <c r="A70" s="73" t="s">
        <v>69</v>
      </c>
      <c r="B70" s="93"/>
      <c r="C70" s="75"/>
      <c r="D70" s="27"/>
      <c r="E70" s="82"/>
      <c r="F70" s="75"/>
      <c r="G70" s="75"/>
      <c r="H70" s="75"/>
      <c r="I70" s="75"/>
      <c r="J70" s="75"/>
      <c r="K70" s="75"/>
      <c r="L70" s="76">
        <f>(11499927379+314452434+28730281680)</f>
        <v>40544661493</v>
      </c>
    </row>
    <row r="71" spans="1:12" ht="13.5" thickBot="1">
      <c r="A71" s="83" t="s">
        <v>71</v>
      </c>
      <c r="B71" s="95"/>
      <c r="C71" s="75"/>
      <c r="D71" s="27"/>
      <c r="E71" s="82"/>
      <c r="F71" s="75"/>
      <c r="G71" s="75"/>
      <c r="H71" s="75"/>
      <c r="I71" s="75"/>
      <c r="J71" s="75"/>
      <c r="K71" s="84"/>
      <c r="L71" s="113">
        <f>+L69-L70</f>
        <v>-170341196.7350006</v>
      </c>
    </row>
    <row r="72" spans="1:9" ht="12.75">
      <c r="A72" s="34"/>
      <c r="B72" s="34"/>
      <c r="C72" s="34"/>
      <c r="D72" s="34"/>
      <c r="E72" s="46"/>
      <c r="F72" s="34"/>
      <c r="G72" s="34"/>
      <c r="H72" s="34"/>
      <c r="I72" s="34"/>
    </row>
    <row r="73" spans="1:5" ht="15.75">
      <c r="A73" s="6" t="s">
        <v>50</v>
      </c>
      <c r="B73" s="6"/>
      <c r="C73" s="6"/>
      <c r="E73" s="8"/>
    </row>
    <row r="74" spans="1:5" ht="12.75">
      <c r="A74" s="14"/>
      <c r="B74" s="15"/>
      <c r="C74" s="33">
        <v>44561</v>
      </c>
      <c r="D74" s="33">
        <v>44651</v>
      </c>
      <c r="E74" s="33">
        <v>44926</v>
      </c>
    </row>
    <row r="75" spans="1:5" ht="12.75">
      <c r="A75" s="12" t="s">
        <v>32</v>
      </c>
      <c r="B75" s="13"/>
      <c r="C75" s="26">
        <f>E50/(E52-E50)</f>
        <v>0.17991482097694222</v>
      </c>
      <c r="D75" s="26">
        <f>H50/(H52-H50)</f>
        <v>0.024035994519341224</v>
      </c>
      <c r="E75" s="26">
        <f>+D75/3*12</f>
        <v>0.0961439780773649</v>
      </c>
    </row>
    <row r="76" spans="1:5" ht="12.75">
      <c r="A76" s="8"/>
      <c r="B76" s="8"/>
      <c r="C76" s="25"/>
      <c r="D76" s="25" t="s">
        <v>2</v>
      </c>
      <c r="E76" s="25" t="s">
        <v>2</v>
      </c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5" ht="12.75">
      <c r="A79" s="8"/>
      <c r="B79" s="8"/>
      <c r="C79" s="25"/>
      <c r="D79" s="25"/>
      <c r="E79" s="25"/>
    </row>
    <row r="80" spans="1:10" ht="14.25">
      <c r="A80" s="24" t="s">
        <v>80</v>
      </c>
      <c r="C80" s="24"/>
      <c r="D80" s="24"/>
      <c r="E80" s="104" t="s">
        <v>81</v>
      </c>
      <c r="F80" s="104"/>
      <c r="G80" s="104"/>
      <c r="H80" s="104"/>
      <c r="I80" s="104" t="s">
        <v>82</v>
      </c>
      <c r="J80" s="24"/>
    </row>
    <row r="81" spans="1:10" ht="14.25">
      <c r="A81" s="24" t="s">
        <v>83</v>
      </c>
      <c r="C81" s="105"/>
      <c r="D81" s="106"/>
      <c r="E81" s="105" t="s">
        <v>86</v>
      </c>
      <c r="F81" s="105"/>
      <c r="G81" s="105"/>
      <c r="H81" s="104"/>
      <c r="I81" s="105" t="s">
        <v>84</v>
      </c>
      <c r="J81" s="24"/>
    </row>
    <row r="82" spans="1:11" ht="14.25">
      <c r="A82" s="24" t="s">
        <v>85</v>
      </c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4.25">
      <c r="B83" s="24"/>
      <c r="D83" s="105"/>
      <c r="E83" s="106"/>
      <c r="F83" s="105"/>
      <c r="G83" s="105"/>
      <c r="H83" s="105"/>
      <c r="I83" s="104"/>
      <c r="J83" s="105"/>
      <c r="K83" s="24"/>
    </row>
    <row r="84" spans="2:11" ht="14.25">
      <c r="B84" s="24"/>
      <c r="D84" s="24"/>
      <c r="E84" s="24"/>
      <c r="F84" s="24"/>
      <c r="G84" s="24"/>
      <c r="H84" s="24"/>
      <c r="I84" s="24"/>
      <c r="J84" s="24"/>
      <c r="K84" s="24"/>
    </row>
    <row r="85" spans="1:5" ht="12.75">
      <c r="A85" s="27"/>
      <c r="B85" s="27"/>
      <c r="C85" s="1"/>
      <c r="D85" s="1"/>
      <c r="E85" s="1"/>
    </row>
    <row r="86" ht="15.75" customHeight="1">
      <c r="J86" s="16"/>
    </row>
    <row r="87" spans="3:10" ht="15" hidden="1">
      <c r="C87" s="22"/>
      <c r="D87" s="9"/>
      <c r="E87" s="17"/>
      <c r="F87" s="22" t="s">
        <v>72</v>
      </c>
      <c r="I87" s="38"/>
      <c r="J87" s="16"/>
    </row>
    <row r="88" spans="6:8" ht="12.75" hidden="1">
      <c r="F88" s="129" t="s">
        <v>59</v>
      </c>
      <c r="G88" s="129"/>
      <c r="H88" s="45"/>
    </row>
    <row r="89" spans="3:6" ht="12.75" hidden="1">
      <c r="C89" s="1"/>
      <c r="D89" s="1"/>
      <c r="E89" s="1"/>
      <c r="F89" s="27" t="s">
        <v>73</v>
      </c>
    </row>
    <row r="90" spans="3:8" ht="12.75" hidden="1">
      <c r="C90" s="1"/>
      <c r="D90" s="1"/>
      <c r="E90" s="1"/>
      <c r="F90" s="27" t="s">
        <v>74</v>
      </c>
      <c r="G90" s="1"/>
      <c r="H90" s="1"/>
    </row>
    <row r="91" ht="12.75" hidden="1"/>
  </sheetData>
  <sheetProtection/>
  <mergeCells count="5">
    <mergeCell ref="F88:G88"/>
    <mergeCell ref="A1:L1"/>
    <mergeCell ref="A2:L2"/>
    <mergeCell ref="A25:L25"/>
    <mergeCell ref="D56:K56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2021-11-15T18:33:10Z</cp:lastPrinted>
  <dcterms:created xsi:type="dcterms:W3CDTF">1998-04-06T12:20:18Z</dcterms:created>
  <dcterms:modified xsi:type="dcterms:W3CDTF">2022-05-31T20:39:26Z</dcterms:modified>
  <cp:category/>
  <cp:version/>
  <cp:contentType/>
  <cp:contentStatus/>
</cp:coreProperties>
</file>