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416" documentId="10_ncr:200_{5452F86C-CB80-4BBD-9C0A-94A5A124FE21}" xr6:coauthVersionLast="47" xr6:coauthVersionMax="47" xr10:uidLastSave="{ED5126AE-C6A2-43D0-A864-3CAF201548F5}"/>
  <bookViews>
    <workbookView xWindow="-120" yWindow="-120" windowWidth="20730" windowHeight="11160" tabRatio="914" activeTab="7"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98" i="27" l="1"/>
  <c r="D98" i="27"/>
  <c r="K13" i="28"/>
  <c r="J13" i="28"/>
  <c r="I13" i="28"/>
  <c r="E97" i="27"/>
  <c r="D97" i="27"/>
  <c r="D7" i="24" l="1"/>
  <c r="D7" i="26" s="1"/>
  <c r="D156" i="27"/>
  <c r="D145" i="27"/>
  <c r="E138" i="27"/>
  <c r="D130" i="27"/>
  <c r="E100" i="27"/>
  <c r="D127" i="27"/>
  <c r="E87" i="27"/>
  <c r="E89" i="27" s="1"/>
  <c r="E86" i="27"/>
  <c r="E88" i="27" s="1"/>
  <c r="C29" i="26"/>
  <c r="C24" i="26"/>
  <c r="D143" i="27" l="1"/>
  <c r="D150" i="27" s="1"/>
  <c r="D154" i="27" s="1"/>
  <c r="E135" i="27"/>
  <c r="C31" i="26"/>
  <c r="D138" i="27"/>
  <c r="C13" i="23"/>
  <c r="C18" i="23"/>
  <c r="C156" i="27"/>
  <c r="C145" i="27"/>
  <c r="C130" i="27"/>
  <c r="D100" i="27"/>
  <c r="C127" i="27"/>
  <c r="C143" i="27" s="1"/>
  <c r="C150" i="27" s="1"/>
  <c r="C154" i="27" s="1"/>
  <c r="C87" i="27"/>
  <c r="C89" i="27" s="1"/>
  <c r="C86" i="27"/>
  <c r="C88" i="27" s="1"/>
  <c r="E80" i="27"/>
  <c r="F80" i="27" s="1"/>
  <c r="E76" i="27"/>
  <c r="E77" i="27" s="1"/>
  <c r="D135" i="27" l="1"/>
  <c r="F77" i="27"/>
  <c r="E78" i="27"/>
  <c r="F78" i="27" s="1"/>
  <c r="F76" i="27"/>
  <c r="C12" i="25" l="1"/>
  <c r="C11" i="24" l="1"/>
  <c r="C19" i="23" l="1"/>
  <c r="C7" i="24" l="1"/>
  <c r="C7" i="26" s="1"/>
  <c r="E8" i="25" l="1"/>
  <c r="C13" i="25" l="1"/>
  <c r="C17" i="24"/>
  <c r="C18" i="24" l="1"/>
  <c r="D13" i="25" l="1"/>
  <c r="E14" i="25" s="1"/>
</calcChain>
</file>

<file path=xl/sharedStrings.xml><?xml version="1.0" encoding="utf-8"?>
<sst xmlns="http://schemas.openxmlformats.org/spreadsheetml/2006/main" count="261" uniqueCount="188">
  <si>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</si>
  <si>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</si>
  <si>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</si>
  <si>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</si>
  <si>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</si>
  <si>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</si>
  <si>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</si>
  <si>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</si>
  <si>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</si>
  <si>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</si>
  <si>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</si>
  <si>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</si>
  <si>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</si>
  <si>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</si>
  <si>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</si>
  <si>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</si>
  <si>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</si>
  <si>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</si>
  <si>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</si>
  <si>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</si>
  <si>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</si>
  <si>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</si>
  <si>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</si>
  <si>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</si>
  <si>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</si>
  <si>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</si>
  <si>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</si>
  <si>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</si>
  <si>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</si>
  <si>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</si>
  <si>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</si>
  <si>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</si>
  <si>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</si>
  <si>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</si>
  <si>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</si>
  <si>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</si>
  <si>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</si>
  <si>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</si>
  <si>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</si>
  <si>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</si>
  <si>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</si>
  <si>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</si>
  <si>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</si>
  <si>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</si>
  <si>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</si>
  <si>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</si>
  <si>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</si>
  <si>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</si>
  <si>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</si>
  <si>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</si>
  <si>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</si>
  <si>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</si>
  <si>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</si>
  <si>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</si>
  <si>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</si>
  <si>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</si>
  <si>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</si>
  <si>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</si>
  <si>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</si>
  <si>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</si>
  <si>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</si>
  <si>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</si>
  <si>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</si>
  <si>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</si>
  <si>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</si>
  <si>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</si>
  <si>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</si>
  <si>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</si>
  <si>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</si>
  <si>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</si>
  <si>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</si>
  <si>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</si>
  <si>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</si>
  <si>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</si>
  <si>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</si>
  <si>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</si>
  <si>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</si>
  <si>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</si>
  <si>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</si>
  <si>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</si>
  <si>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</si>
  <si>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</si>
  <si>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</si>
  <si>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</si>
  <si>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</si>
  <si>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</si>
  <si>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</si>
  <si>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Intereses Cobrados</t>
  </si>
  <si>
    <t>%
Según Reglamento Interno</t>
  </si>
  <si>
    <t>FONDO DE INVERSIÓN NAVES INDUSTRIALES</t>
  </si>
  <si>
    <t>Resultado por tenencia de inversiones</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</si>
  <si>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</si>
  <si>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t>SIN MOVIMIENTO</t>
  </si>
  <si>
    <t>ANEXO I</t>
  </si>
  <si>
    <t>Las 2 Notas y el Anexo I que acompañan son parte integrante de estos Estados Financieros</t>
  </si>
  <si>
    <t>ÍNDICE</t>
  </si>
  <si>
    <t xml:space="preserve">    2.2) Entidad encargada de la Custodia</t>
  </si>
  <si>
    <t>3) Criterios Contables Aplicados</t>
  </si>
  <si>
    <t>Tipo de cambio comprador</t>
  </si>
  <si>
    <t xml:space="preserve">Tipo de cambio vendedor       </t>
  </si>
  <si>
    <t>Los estados financieros se han preparado de acuerdo con normas contables y criterios de valuación dictados por la Comisión Nacional de Valores y con normas de información financiera vigentes en el Paraguay.</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</si>
  <si>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</si>
  <si>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</si>
  <si>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</si>
  <si>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</si>
  <si>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DETALLE</t>
  </si>
  <si>
    <t>MONEDA EXTRANJERA</t>
  </si>
  <si>
    <t>CAMBIO VIGENTE</t>
  </si>
  <si>
    <t>CLASE</t>
  </si>
  <si>
    <t>MONTO</t>
  </si>
  <si>
    <t>ACTIVOS</t>
  </si>
  <si>
    <t>Disponibilidad</t>
  </si>
  <si>
    <t>USD</t>
  </si>
  <si>
    <t>PASIVOS</t>
  </si>
  <si>
    <t>Crédito</t>
  </si>
  <si>
    <t>Obligaciones</t>
  </si>
  <si>
    <r>
      <t xml:space="preserve">b) Diferencia de Cambio en Moneda Extranjera: </t>
    </r>
    <r>
      <rPr>
        <sz val="11"/>
        <color theme="1"/>
        <rFont val="Museo Sans 100"/>
        <family val="3"/>
      </rPr>
      <t xml:space="preserve">Las operaciones del Fondo son realizadas y liquidadas en una misma moneda, por ende no genera diferencias por cambio de moneda </t>
    </r>
  </si>
  <si>
    <t>Concepto</t>
  </si>
  <si>
    <t>Tipo de Cambio Actual</t>
  </si>
  <si>
    <t>Monto Ajustado Periodo Actual (Gs)</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</si>
  <si>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</si>
  <si>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</si>
  <si>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</si>
  <si>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</si>
  <si>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</si>
  <si>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Otros</t>
  </si>
  <si>
    <t>TOTAL</t>
  </si>
  <si>
    <t>_Información Estadística</t>
  </si>
  <si>
    <t>MES</t>
  </si>
  <si>
    <t>VALOR CUOTA</t>
  </si>
  <si>
    <t>PATRIMONIO NETO DEL FONDO</t>
  </si>
  <si>
    <t>N° DE PARTICIPES</t>
  </si>
  <si>
    <t>3er. TRIMESTRE</t>
  </si>
  <si>
    <t>AGOSTO</t>
  </si>
  <si>
    <t>SEPTIEMBRE</t>
  </si>
  <si>
    <t>4) Composición de las Cuentas</t>
  </si>
  <si>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</si>
  <si>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t>CUENTAS</t>
  </si>
  <si>
    <r>
      <rPr>
        <sz val="11"/>
        <rFont val="Museo Sans 100"/>
        <family val="3"/>
      </rPr>
      <t>Banco GNB Paraguay</t>
    </r>
  </si>
  <si>
    <r>
      <rPr>
        <sz val="11"/>
        <rFont val="Museo Sans 100"/>
        <family val="3"/>
      </rPr>
      <t>Fondo Mutuo Disponible USD</t>
    </r>
  </si>
  <si>
    <r>
      <t xml:space="preserve">    </t>
    </r>
    <r>
      <rPr>
        <b/>
        <sz val="11"/>
        <color theme="1"/>
        <rFont val="Museo Sans 100"/>
        <family val="3"/>
      </rPr>
      <t xml:space="preserve">4.3) </t>
    </r>
    <r>
      <rPr>
        <b/>
        <u/>
        <sz val="11"/>
        <color theme="1"/>
        <rFont val="Museo Sans 100"/>
        <family val="3"/>
      </rPr>
      <t>Comisión a Pagar a la Administradora</t>
    </r>
    <r>
      <rPr>
        <u/>
        <sz val="11"/>
        <color theme="1"/>
        <rFont val="Museo Sans 100"/>
        <family val="3"/>
      </rPr>
      <t>:</t>
    </r>
    <r>
      <rPr>
        <sz val="11"/>
        <color theme="1"/>
        <rFont val="Museo Sans 100"/>
        <family val="3"/>
      </rPr>
      <t xml:space="preserve"> Esta compuesta por los saldos de las comisiones por administración del fondo del periodo.</t>
    </r>
  </si>
  <si>
    <r>
      <t xml:space="preserve">    </t>
    </r>
    <r>
      <rPr>
        <b/>
        <sz val="11"/>
        <color theme="1"/>
        <rFont val="Museo Sans 100"/>
        <family val="3"/>
      </rPr>
      <t xml:space="preserve">4.5) </t>
    </r>
    <r>
      <rPr>
        <b/>
        <u/>
        <sz val="11"/>
        <color theme="1"/>
        <rFont val="Museo Sans 100"/>
        <family val="3"/>
      </rPr>
      <t>Otros Ingresos / Otros Egresos</t>
    </r>
    <r>
      <rPr>
        <u/>
        <sz val="11"/>
        <color theme="1"/>
        <rFont val="Museo Sans 100"/>
        <family val="3"/>
      </rPr>
      <t>:</t>
    </r>
    <r>
      <rPr>
        <sz val="11"/>
        <color theme="1"/>
        <rFont val="Museo Sans 100"/>
        <family val="3"/>
      </rPr>
      <t xml:space="preserve"> Esta cuenta se compone por importes que no son parte de las operaciones ordinarias.</t>
    </r>
  </si>
  <si>
    <t>OTROS INGRESOS</t>
  </si>
  <si>
    <t>OTROS EGRESOS</t>
  </si>
  <si>
    <t>Ajuste por Redondeo Decimales</t>
  </si>
  <si>
    <r>
      <t xml:space="preserve">Disponibilidades </t>
    </r>
    <r>
      <rPr>
        <b/>
        <sz val="11"/>
        <color rgb="FF000000"/>
        <rFont val="Museo Sans 100"/>
        <family val="3"/>
      </rPr>
      <t>(Nota 4.1)</t>
    </r>
  </si>
  <si>
    <t>Fiscales</t>
  </si>
  <si>
    <t>Detalle</t>
  </si>
  <si>
    <t>IVA</t>
  </si>
  <si>
    <r>
      <t xml:space="preserve">    </t>
    </r>
    <r>
      <rPr>
        <b/>
        <sz val="11"/>
        <color theme="1"/>
        <rFont val="Museo Sans 100"/>
        <family val="3"/>
      </rPr>
      <t xml:space="preserve">4.2) Otros Créditos: </t>
    </r>
    <r>
      <rPr>
        <sz val="11"/>
        <color theme="1"/>
        <rFont val="Museo Sans 100"/>
        <family val="3"/>
      </rPr>
      <t>El detalle es el siguiente</t>
    </r>
  </si>
  <si>
    <r>
      <t xml:space="preserve">Otros Créditos </t>
    </r>
    <r>
      <rPr>
        <b/>
        <sz val="11"/>
        <color theme="1"/>
        <rFont val="Museo Sans 100"/>
        <family val="3"/>
      </rPr>
      <t>(Nota 4.2)</t>
    </r>
  </si>
  <si>
    <r>
      <t xml:space="preserve">Comisiones a pagar a la administradora </t>
    </r>
    <r>
      <rPr>
        <b/>
        <sz val="11"/>
        <color rgb="FF000000"/>
        <rFont val="Museo Sans 100"/>
        <family val="3"/>
      </rPr>
      <t>(Nota 4.3)</t>
    </r>
  </si>
  <si>
    <r>
      <t xml:space="preserve">Otros Egresos </t>
    </r>
    <r>
      <rPr>
        <b/>
        <sz val="11"/>
        <color theme="1"/>
        <rFont val="Museo Sans 100"/>
        <family val="3"/>
      </rPr>
      <t>(Nota 4.5)</t>
    </r>
  </si>
  <si>
    <r>
      <t xml:space="preserve">Otros Ingresos </t>
    </r>
    <r>
      <rPr>
        <b/>
        <sz val="11"/>
        <color theme="1"/>
        <rFont val="Museo Sans 100"/>
        <family val="3"/>
      </rPr>
      <t>(Nota 4.5)</t>
    </r>
  </si>
  <si>
    <t>La comisión de administración que se está utilizando es de 1,30% anual más IVA. Esta comisión se calcula diariamente de los fondos bajo manejo y se pagan mensualmente a la administradora, generalmente el primer día hábil siguiente al cierre del mes anterior.</t>
  </si>
  <si>
    <t>Cadiem AFPISA, es la encargada de la custodia de activos del Fondo. Si hubiese títulos físicos serán resguardados en una Caja de Seguridad en el Banco Familiar SAECA.</t>
  </si>
  <si>
    <t>Tipo de Cambio Periodo Anterior</t>
  </si>
  <si>
    <t>Monto Ajustado Periodo Anterior (Gs)</t>
  </si>
  <si>
    <t>1er. TRIMESTRE</t>
  </si>
  <si>
    <t>Enero</t>
  </si>
  <si>
    <t>Febrero</t>
  </si>
  <si>
    <t>Marzo</t>
  </si>
  <si>
    <t>2do. TRIMESTRE</t>
  </si>
  <si>
    <t>Abril</t>
  </si>
  <si>
    <t>MAYO</t>
  </si>
  <si>
    <t>JUNIO</t>
  </si>
  <si>
    <t>JULIO</t>
  </si>
  <si>
    <t>Ventas de Instrumentos</t>
  </si>
  <si>
    <t>ESTADOS FINANCIEROS
FONDO DE INVERSIÓN NAVES INDUSTRIALES
s/ Res. N° 30 /2021</t>
  </si>
  <si>
    <t>Correspondiente al 31/12/2021 con cifras comparativas al 31/12/2020</t>
  </si>
  <si>
    <t>TOTAL 31/12/2021</t>
  </si>
  <si>
    <t xml:space="preserve">El período que cubre los Estados Contables es del 01 de enero al 31 de diciembre del 2021 de forma comparativa con el mismo periodo del año anterior. </t>
  </si>
  <si>
    <t>SALDO AL 31/12/2021</t>
  </si>
  <si>
    <t>4to. TRIMESTRE</t>
  </si>
  <si>
    <t>OCTUBRE</t>
  </si>
  <si>
    <t>NOVIEMBRE</t>
  </si>
  <si>
    <t>DICIEMBRE</t>
  </si>
  <si>
    <t>Gastos a Amortizar</t>
  </si>
  <si>
    <t>Proyecto</t>
  </si>
  <si>
    <t>Inmueble</t>
  </si>
  <si>
    <t>Inmobiliario</t>
  </si>
  <si>
    <t>Paraguay</t>
  </si>
  <si>
    <t>TOTAL DISPONIBILIDADES</t>
  </si>
  <si>
    <t xml:space="preserve">-   </t>
  </si>
  <si>
    <t>TOTAL COMISION ACUMULADA</t>
  </si>
  <si>
    <t>(-) TOTAL DEVOLUCION DE COMISION</t>
  </si>
  <si>
    <t>TOTAL GENERAL</t>
  </si>
  <si>
    <t>Inversiones ANEXO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</si>
</sst>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 #,##0_-;_-* &quot;-&quot;_-;_-@_-"/>
    <numFmt numFmtId="165" formatCode="_-* #,##0.00_-;\-* #,##0.00_-;_-* &quot;-&quot;??_-;_-@_-"/>
    <numFmt numFmtId="166" formatCode="_ * #,##0.000000_ ;_ * \-#,##0.000000_ ;_ * &quot;-&quot;_ ;_ @_ "/>
    <numFmt numFmtId="167" formatCode="_ * #,##0.00_ ;_ * \-#,##0.00_ ;_ * &quot;-&quot;_ ;_ @_ "/>
    <numFmt numFmtId="168" formatCode="_ * #,##0.000000_ ;_ * \-#,##0.000000_ ;_ * &quot;-&quot;??????_ ;_ @_ "/>
    <numFmt numFmtId="169" formatCode="_(* #,##0.00_);_(* \(#,##0.00\);_(* &quot;-&quot;??_);_(@_)"/>
    <numFmt numFmtId="170" formatCode="#,##0_);\(#,##0\);\ &quot;-&quot;_)"/>
    <numFmt numFmtId="171" formatCode="#,##0.00\'%\'"/>
    <numFmt numFmtId="172" formatCode="#0"/>
    <numFmt numFmtId="176" formatCode="_-* #,##0.00_-;\-* #,##0.00_-;_-* &quot;-&quot;_-;_-@_-"/>
  </numFmts>
  <fonts count="23"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u/>
      <sz val="11"/>
      <color theme="10"/>
      <name val="Museo Sans 100"/>
      <family val="3"/>
    </font>
    <font>
      <b/>
      <sz val="11"/>
      <color theme="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sz val="11"/>
      <color indexed="72"/>
      <name val="Museo Sans 100"/>
      <family val="3"/>
    </font>
    <font>
      <b/>
      <sz val="11"/>
      <name val="Museo Sans 100"/>
      <family val="3"/>
    </font>
    <font>
      <u/>
      <sz val="11"/>
      <color theme="1"/>
      <name val="Museo Sans 100"/>
      <family val="3"/>
    </font>
    <font>
      <sz val="11"/>
      <color indexed="8"/>
      <name val="Museo Sans 100"/>
      <family val="3"/>
    </font>
    <font>
      <b/>
      <sz val="11"/>
      <color indexed="8"/>
      <name val="Museo Sans 100"/>
      <family val="3"/>
    </font>
    <font>
      <b/>
      <u/>
      <sz val="11"/>
      <color indexed="8"/>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4" fontId="1" fillId="0" borderId="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7" fillId="0" borderId="0" xfId="0" applyFont="1"/>
    <xf numFmtId="0" fontId="8" fillId="0" borderId="0" xfId="9" applyFont="1"/>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7" fillId="0" borderId="3" xfId="0" applyFont="1" applyBorder="1"/>
    <xf numFmtId="0" fontId="9" fillId="0" borderId="0" xfId="0" applyFont="1"/>
    <xf numFmtId="164" fontId="7" fillId="0" borderId="0" xfId="1" applyFont="1"/>
    <xf numFmtId="164" fontId="7" fillId="0" borderId="0" xfId="0" applyNumberFormat="1" applyFont="1"/>
    <xf numFmtId="0" fontId="7" fillId="0" borderId="2" xfId="0" applyFont="1" applyBorder="1"/>
    <xf numFmtId="164" fontId="7" fillId="0" borderId="2" xfId="1" applyFont="1" applyBorder="1"/>
    <xf numFmtId="164" fontId="7" fillId="0" borderId="3" xfId="1" applyFont="1" applyBorder="1"/>
    <xf numFmtId="164" fontId="7" fillId="0" borderId="4" xfId="1" applyFont="1" applyBorder="1"/>
    <xf numFmtId="0" fontId="9" fillId="0" borderId="1" xfId="0" applyFont="1" applyBorder="1"/>
    <xf numFmtId="0" fontId="8" fillId="0" borderId="0" xfId="9" applyFont="1" applyAlignment="1">
      <alignment horizontal="left" vertical="top"/>
    </xf>
    <xf numFmtId="167" fontId="7" fillId="0" borderId="2" xfId="1" applyNumberFormat="1" applyFont="1" applyBorder="1"/>
    <xf numFmtId="167" fontId="7" fillId="0" borderId="3" xfId="1" applyNumberFormat="1" applyFont="1" applyBorder="1"/>
    <xf numFmtId="167" fontId="7" fillId="0" borderId="0" xfId="1" applyNumberFormat="1" applyFont="1"/>
    <xf numFmtId="165" fontId="7" fillId="0" borderId="0" xfId="0" applyNumberFormat="1" applyFont="1"/>
    <xf numFmtId="167" fontId="9" fillId="0" borderId="1" xfId="1" applyNumberFormat="1" applyFont="1" applyBorder="1"/>
    <xf numFmtId="0" fontId="11" fillId="0" borderId="8" xfId="0" applyFont="1" applyBorder="1"/>
    <xf numFmtId="167" fontId="9" fillId="0" borderId="2" xfId="1" applyNumberFormat="1" applyFont="1" applyBorder="1"/>
    <xf numFmtId="167" fontId="9" fillId="0" borderId="3" xfId="1" applyNumberFormat="1" applyFont="1" applyBorder="1"/>
    <xf numFmtId="0" fontId="7" fillId="0" borderId="8" xfId="0" applyFont="1" applyBorder="1"/>
    <xf numFmtId="0" fontId="9" fillId="0" borderId="8" xfId="0" applyFont="1" applyBorder="1"/>
    <xf numFmtId="167" fontId="7" fillId="0" borderId="4" xfId="1" applyNumberFormat="1" applyFont="1" applyBorder="1"/>
    <xf numFmtId="0" fontId="9" fillId="0" borderId="1" xfId="0" applyFont="1" applyBorder="1" applyAlignment="1">
      <alignment horizontal="left" vertical="center" wrapText="1"/>
    </xf>
    <xf numFmtId="167" fontId="9" fillId="0" borderId="1" xfId="1" applyNumberFormat="1" applyFont="1" applyBorder="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horizontal="left" wrapText="1"/>
    </xf>
    <xf numFmtId="0" fontId="9" fillId="0" borderId="0" xfId="0" applyFont="1" applyAlignment="1">
      <alignment horizontal="left" wrapText="1"/>
    </xf>
    <xf numFmtId="167" fontId="7" fillId="0" borderId="9" xfId="1" applyNumberFormat="1" applyFont="1" applyBorder="1" applyAlignment="1">
      <alignment horizontal="center"/>
    </xf>
    <xf numFmtId="167" fontId="9" fillId="0" borderId="1" xfId="1" applyNumberFormat="1" applyFont="1" applyBorder="1" applyAlignment="1">
      <alignment horizontal="center"/>
    </xf>
    <xf numFmtId="167" fontId="7" fillId="0" borderId="0" xfId="0" applyNumberFormat="1" applyFont="1"/>
    <xf numFmtId="0" fontId="9" fillId="0" borderId="1" xfId="0" applyFont="1" applyBorder="1" applyAlignment="1">
      <alignment horizontal="center"/>
    </xf>
    <xf numFmtId="0" fontId="9" fillId="0" borderId="2" xfId="0" applyFont="1" applyBorder="1"/>
    <xf numFmtId="0" fontId="9" fillId="0" borderId="4" xfId="0" applyFont="1" applyBorder="1"/>
    <xf numFmtId="167" fontId="9" fillId="0" borderId="4" xfId="1" applyNumberFormat="1" applyFont="1" applyBorder="1"/>
    <xf numFmtId="14" fontId="9" fillId="0" borderId="1" xfId="0" applyNumberFormat="1" applyFont="1" applyBorder="1" applyAlignment="1">
      <alignment horizontal="center"/>
    </xf>
    <xf numFmtId="0" fontId="9" fillId="0" borderId="5" xfId="0" applyFont="1" applyBorder="1"/>
    <xf numFmtId="167" fontId="9" fillId="0" borderId="6" xfId="1" applyNumberFormat="1" applyFont="1" applyBorder="1"/>
    <xf numFmtId="0" fontId="14" fillId="2" borderId="3" xfId="0" applyFont="1" applyFill="1" applyBorder="1" applyAlignment="1">
      <alignment vertical="center"/>
    </xf>
    <xf numFmtId="0" fontId="13" fillId="2" borderId="1" xfId="0" applyFont="1" applyFill="1" applyBorder="1" applyAlignment="1">
      <alignment vertical="center"/>
    </xf>
    <xf numFmtId="0" fontId="14" fillId="2" borderId="2" xfId="0" applyFont="1" applyFill="1" applyBorder="1" applyAlignment="1">
      <alignment vertical="center"/>
    </xf>
    <xf numFmtId="0" fontId="14" fillId="2" borderId="3" xfId="0" applyFont="1" applyFill="1" applyBorder="1" applyAlignment="1">
      <alignment horizontal="left" vertical="center"/>
    </xf>
    <xf numFmtId="166" fontId="13" fillId="2" borderId="0" xfId="1" applyNumberFormat="1" applyFont="1" applyFill="1" applyAlignment="1">
      <alignment horizontal="center" vertical="center"/>
    </xf>
    <xf numFmtId="3" fontId="15" fillId="0" borderId="0" xfId="0" applyNumberFormat="1" applyFont="1" applyAlignment="1">
      <alignment vertical="top"/>
    </xf>
    <xf numFmtId="166" fontId="7" fillId="0" borderId="0" xfId="1" applyNumberFormat="1" applyFont="1"/>
    <xf numFmtId="168" fontId="7" fillId="0" borderId="0" xfId="0" applyNumberFormat="1" applyFont="1"/>
    <xf numFmtId="49" fontId="7" fillId="0" borderId="0" xfId="0" applyNumberFormat="1" applyFont="1" applyAlignment="1">
      <alignment horizontal="center" vertical="center"/>
    </xf>
    <xf numFmtId="0" fontId="9" fillId="3" borderId="0" xfId="0" applyFont="1" applyFill="1"/>
    <xf numFmtId="0" fontId="10" fillId="0" borderId="0" xfId="2" applyFont="1" applyAlignment="1">
      <alignment horizontal="left" vertical="top"/>
    </xf>
    <xf numFmtId="0" fontId="10" fillId="0" borderId="0" xfId="2" applyFont="1"/>
    <xf numFmtId="0" fontId="10" fillId="0" borderId="0" xfId="0" applyFont="1"/>
    <xf numFmtId="0" fontId="10" fillId="0" borderId="0" xfId="0" applyFont="1" applyAlignment="1">
      <alignment horizontal="center" vertical="center" wrapText="1"/>
    </xf>
    <xf numFmtId="0" fontId="16" fillId="0" borderId="1" xfId="2" applyFont="1" applyBorder="1" applyAlignment="1">
      <alignment horizontal="center" vertical="center" wrapText="1"/>
    </xf>
    <xf numFmtId="49" fontId="7" fillId="3" borderId="0" xfId="0" applyNumberFormat="1" applyFont="1" applyFill="1" applyAlignment="1">
      <alignment horizontal="center" vertical="center"/>
    </xf>
    <xf numFmtId="167" fontId="7" fillId="0" borderId="3" xfId="1" applyNumberFormat="1" applyFont="1" applyFill="1" applyBorder="1"/>
    <xf numFmtId="0" fontId="12" fillId="0" borderId="0" xfId="0" applyFont="1" applyAlignment="1">
      <alignment horizontal="left"/>
    </xf>
    <xf numFmtId="0" fontId="7" fillId="0" borderId="1" xfId="0" applyFont="1" applyBorder="1" applyAlignment="1">
      <alignment horizontal="justify" vertical="center"/>
    </xf>
    <xf numFmtId="167" fontId="7" fillId="0" borderId="1" xfId="1" applyNumberFormat="1" applyFont="1" applyBorder="1" applyAlignment="1">
      <alignment horizontal="center" vertical="center"/>
    </xf>
    <xf numFmtId="0" fontId="7" fillId="0" borderId="0" xfId="0" applyFont="1" applyAlignment="1">
      <alignment horizontal="left"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vertical="center"/>
    </xf>
    <xf numFmtId="0" fontId="7" fillId="0" borderId="2" xfId="0"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7" fontId="7" fillId="0" borderId="3" xfId="1" applyNumberFormat="1" applyFont="1" applyBorder="1" applyAlignment="1">
      <alignment horizontal="center" vertical="center"/>
    </xf>
    <xf numFmtId="164" fontId="7" fillId="0" borderId="3" xfId="1" applyFont="1" applyBorder="1" applyAlignment="1">
      <alignment horizontal="center" vertical="center"/>
    </xf>
    <xf numFmtId="0" fontId="9" fillId="0" borderId="3" xfId="0" applyFont="1" applyBorder="1" applyAlignment="1">
      <alignment vertical="center"/>
    </xf>
    <xf numFmtId="167" fontId="7" fillId="0" borderId="2" xfId="1" applyNumberFormat="1" applyFont="1" applyBorder="1" applyAlignment="1">
      <alignment horizontal="center" vertical="center"/>
    </xf>
    <xf numFmtId="164" fontId="7" fillId="0" borderId="2" xfId="1" applyFont="1" applyBorder="1" applyAlignment="1">
      <alignment horizontal="center" vertical="center"/>
    </xf>
    <xf numFmtId="0" fontId="7" fillId="0" borderId="4" xfId="0" applyFont="1" applyBorder="1" applyAlignment="1">
      <alignment vertical="center"/>
    </xf>
    <xf numFmtId="0" fontId="7" fillId="0" borderId="4" xfId="0" applyFont="1" applyBorder="1" applyAlignment="1">
      <alignment horizontal="center" vertical="center"/>
    </xf>
    <xf numFmtId="167" fontId="7" fillId="0" borderId="4" xfId="1" applyNumberFormat="1" applyFont="1" applyBorder="1" applyAlignment="1">
      <alignment horizontal="center" vertical="center"/>
    </xf>
    <xf numFmtId="164" fontId="7" fillId="0" borderId="4" xfId="1" applyFont="1" applyBorder="1" applyAlignment="1">
      <alignment horizontal="center" vertical="center"/>
    </xf>
    <xf numFmtId="0" fontId="7" fillId="0" borderId="13" xfId="0" applyFont="1" applyBorder="1" applyAlignment="1">
      <alignment vertical="center"/>
    </xf>
    <xf numFmtId="0" fontId="7" fillId="0" borderId="1" xfId="0" applyFont="1" applyBorder="1" applyAlignment="1">
      <alignment vertical="center" wrapText="1"/>
    </xf>
    <xf numFmtId="0" fontId="9" fillId="0" borderId="0" xfId="0" applyFont="1" applyAlignment="1">
      <alignment horizontal="left"/>
    </xf>
    <xf numFmtId="167" fontId="9" fillId="0" borderId="1" xfId="1" applyNumberFormat="1" applyFont="1" applyBorder="1" applyAlignment="1">
      <alignment horizontal="center" vertical="center"/>
    </xf>
    <xf numFmtId="0" fontId="7" fillId="0" borderId="10" xfId="0" applyFont="1" applyBorder="1"/>
    <xf numFmtId="0" fontId="7" fillId="0" borderId="13" xfId="0" applyFont="1" applyBorder="1"/>
    <xf numFmtId="167" fontId="14" fillId="0" borderId="4" xfId="1" applyNumberFormat="1" applyFont="1" applyBorder="1" applyAlignment="1">
      <alignment horizontal="center" vertical="center"/>
    </xf>
    <xf numFmtId="167" fontId="7" fillId="0" borderId="9" xfId="1" applyNumberFormat="1" applyFont="1" applyBorder="1" applyAlignment="1">
      <alignment horizontal="center" vertical="center"/>
    </xf>
    <xf numFmtId="167" fontId="7" fillId="0" borderId="15" xfId="1" applyNumberFormat="1" applyFont="1" applyBorder="1" applyAlignment="1">
      <alignment horizontal="center" vertical="center"/>
    </xf>
    <xf numFmtId="14" fontId="9" fillId="0" borderId="2" xfId="0" applyNumberFormat="1" applyFont="1" applyBorder="1" applyAlignment="1">
      <alignment horizontal="center" vertical="center"/>
    </xf>
    <xf numFmtId="0" fontId="13" fillId="0" borderId="10" xfId="0" applyFont="1" applyBorder="1" applyAlignment="1">
      <alignment horizontal="left" vertical="top"/>
    </xf>
    <xf numFmtId="0" fontId="13" fillId="0" borderId="13" xfId="0" applyFont="1" applyBorder="1" applyAlignment="1">
      <alignment horizontal="left" vertical="top"/>
    </xf>
    <xf numFmtId="0" fontId="9" fillId="0" borderId="13" xfId="0" applyFont="1" applyBorder="1" applyAlignment="1">
      <alignment horizontal="center" vertical="center"/>
    </xf>
    <xf numFmtId="0" fontId="7" fillId="0" borderId="1" xfId="0" applyFont="1" applyBorder="1"/>
    <xf numFmtId="167" fontId="7" fillId="0" borderId="12" xfId="1" applyNumberFormat="1" applyFont="1" applyBorder="1"/>
    <xf numFmtId="167" fontId="9" fillId="0" borderId="7" xfId="1" applyNumberFormat="1" applyFont="1" applyBorder="1"/>
    <xf numFmtId="164" fontId="7" fillId="0" borderId="1" xfId="1" applyFont="1" applyBorder="1"/>
    <xf numFmtId="164" fontId="7" fillId="0" borderId="15" xfId="1" applyFont="1" applyBorder="1"/>
    <xf numFmtId="167" fontId="7" fillId="0" borderId="1" xfId="1" applyNumberFormat="1" applyFont="1" applyBorder="1"/>
    <xf numFmtId="167" fontId="9" fillId="0" borderId="15" xfId="1" applyNumberFormat="1" applyFont="1" applyBorder="1"/>
    <xf numFmtId="0" fontId="13" fillId="2" borderId="2" xfId="0" applyFont="1" applyFill="1" applyBorder="1" applyAlignment="1">
      <alignment horizontal="center" vertical="center"/>
    </xf>
    <xf numFmtId="14" fontId="13" fillId="2" borderId="2" xfId="0" applyNumberFormat="1" applyFont="1" applyFill="1" applyBorder="1" applyAlignment="1">
      <alignment horizontal="center" vertical="center"/>
    </xf>
    <xf numFmtId="0" fontId="13" fillId="2" borderId="4" xfId="0" applyFont="1" applyFill="1" applyBorder="1" applyAlignment="1">
      <alignment vertical="center"/>
    </xf>
    <xf numFmtId="0" fontId="14" fillId="2" borderId="10" xfId="0" applyFont="1" applyFill="1" applyBorder="1" applyAlignment="1">
      <alignment vertical="center"/>
    </xf>
    <xf numFmtId="0" fontId="14" fillId="2" borderId="8" xfId="0" applyFont="1" applyFill="1" applyBorder="1" applyAlignment="1">
      <alignment vertical="center"/>
    </xf>
    <xf numFmtId="0" fontId="9" fillId="0" borderId="0" xfId="0" applyFont="1" applyBorder="1" applyAlignment="1">
      <alignment horizontal="center" vertical="center"/>
    </xf>
    <xf numFmtId="167" fontId="9" fillId="0" borderId="0" xfId="1" applyNumberFormat="1" applyFont="1" applyBorder="1"/>
    <xf numFmtId="0" fontId="7" fillId="0" borderId="12" xfId="0" applyFont="1" applyBorder="1"/>
    <xf numFmtId="0" fontId="7" fillId="0" borderId="15" xfId="0" applyFont="1" applyBorder="1"/>
    <xf numFmtId="167" fontId="14" fillId="0" borderId="4" xfId="1" applyNumberFormat="1" applyFont="1" applyFill="1" applyBorder="1" applyAlignment="1">
      <alignment horizontal="left" vertical="top" shrinkToFit="1"/>
    </xf>
    <xf numFmtId="0" fontId="10" fillId="0" borderId="4" xfId="0" applyFont="1" applyBorder="1" applyAlignment="1">
      <alignment horizontal="left" vertical="top"/>
    </xf>
    <xf numFmtId="167" fontId="14" fillId="0" borderId="2" xfId="1" applyNumberFormat="1" applyFont="1" applyFill="1" applyBorder="1" applyAlignment="1">
      <alignment horizontal="right" vertical="top" shrinkToFit="1"/>
    </xf>
    <xf numFmtId="0" fontId="14" fillId="0" borderId="2" xfId="0" applyFont="1" applyBorder="1" applyAlignment="1">
      <alignment horizontal="left" vertical="top"/>
    </xf>
    <xf numFmtId="170" fontId="17" fillId="0" borderId="1" xfId="0" applyNumberFormat="1" applyFont="1" applyBorder="1" applyAlignment="1">
      <alignment vertical="center"/>
    </xf>
    <xf numFmtId="170" fontId="17" fillId="0" borderId="1" xfId="0" applyNumberFormat="1" applyFont="1" applyBorder="1" applyAlignment="1">
      <alignment vertical="center"/>
    </xf>
    <xf numFmtId="0" fontId="12" fillId="0" borderId="0" xfId="0" applyFont="1" applyAlignment="1">
      <alignment horizontal="left"/>
    </xf>
    <xf numFmtId="0" fontId="7" fillId="0" borderId="0" xfId="0" applyFont="1" applyAlignment="1">
      <alignment horizontal="left" vertical="top" wrapText="1"/>
    </xf>
    <xf numFmtId="14" fontId="13" fillId="2" borderId="1" xfId="0" applyNumberFormat="1" applyFont="1" applyFill="1" applyBorder="1" applyAlignment="1">
      <alignment horizontal="center" vertical="center"/>
    </xf>
    <xf numFmtId="166" fontId="7" fillId="0" borderId="2" xfId="1" applyNumberFormat="1" applyFont="1" applyBorder="1" applyAlignment="1">
      <alignment horizontal="center" vertical="center"/>
    </xf>
    <xf numFmtId="166" fontId="7" fillId="0" borderId="3" xfId="1" applyNumberFormat="1" applyFont="1" applyBorder="1" applyAlignment="1">
      <alignment horizontal="center" vertical="center"/>
    </xf>
    <xf numFmtId="0" fontId="7" fillId="0" borderId="4" xfId="0" applyFont="1" applyBorder="1"/>
    <xf numFmtId="166" fontId="7" fillId="0" borderId="4" xfId="1" applyNumberFormat="1" applyFont="1" applyBorder="1" applyAlignment="1">
      <alignment horizontal="center" vertical="center"/>
    </xf>
    <xf numFmtId="0" fontId="7" fillId="0" borderId="2" xfId="0" applyFont="1" applyBorder="1" applyAlignment="1">
      <alignment horizontal="left"/>
    </xf>
    <xf numFmtId="166" fontId="7" fillId="0" borderId="2" xfId="1" applyNumberFormat="1" applyFont="1" applyBorder="1" applyAlignment="1">
      <alignment horizontal="left"/>
    </xf>
    <xf numFmtId="167" fontId="7" fillId="0" borderId="2" xfId="1" applyNumberFormat="1" applyFont="1" applyBorder="1" applyAlignment="1">
      <alignment horizontal="left"/>
    </xf>
    <xf numFmtId="164" fontId="7" fillId="0" borderId="2" xfId="1" applyFont="1" applyBorder="1" applyAlignment="1">
      <alignment horizontal="left"/>
    </xf>
    <xf numFmtId="0" fontId="7" fillId="0" borderId="0" xfId="0" applyFont="1" applyBorder="1"/>
    <xf numFmtId="167" fontId="14" fillId="0" borderId="0" xfId="1" applyNumberFormat="1" applyFont="1" applyBorder="1" applyAlignment="1">
      <alignment horizontal="center" vertical="center"/>
    </xf>
    <xf numFmtId="167" fontId="7" fillId="0" borderId="0" xfId="1" applyNumberFormat="1" applyFont="1" applyBorder="1" applyAlignment="1">
      <alignment horizontal="center" vertical="center"/>
    </xf>
    <xf numFmtId="164" fontId="7" fillId="0" borderId="0" xfId="1" applyFont="1" applyBorder="1" applyAlignment="1">
      <alignment horizontal="center" vertical="center"/>
    </xf>
    <xf numFmtId="0" fontId="19" fillId="0" borderId="10" xfId="0" applyFont="1" applyBorder="1" applyAlignment="1">
      <alignment horizontal="center" vertical="top"/>
    </xf>
    <xf numFmtId="0" fontId="20" fillId="0" borderId="11" xfId="0" applyFont="1" applyBorder="1" applyAlignment="1">
      <alignment horizontal="center" vertical="top"/>
    </xf>
    <xf numFmtId="0" fontId="19" fillId="0" borderId="11" xfId="0" applyFont="1" applyBorder="1" applyAlignment="1">
      <alignment horizontal="center" vertical="top"/>
    </xf>
    <xf numFmtId="0" fontId="19" fillId="0" borderId="11" xfId="0" applyFont="1" applyBorder="1" applyAlignment="1">
      <alignment vertical="top"/>
    </xf>
    <xf numFmtId="14" fontId="19" fillId="0" borderId="11" xfId="0" applyNumberFormat="1" applyFont="1" applyBorder="1" applyAlignment="1">
      <alignment horizontal="center" vertical="top"/>
    </xf>
    <xf numFmtId="4" fontId="19" fillId="0" borderId="11" xfId="0" applyNumberFormat="1" applyFont="1" applyBorder="1" applyAlignment="1">
      <alignment horizontal="right" vertical="top"/>
    </xf>
    <xf numFmtId="3" fontId="19" fillId="0" borderId="11" xfId="0" applyNumberFormat="1" applyFont="1" applyBorder="1" applyAlignment="1">
      <alignment vertical="top"/>
    </xf>
    <xf numFmtId="171" fontId="19" fillId="0" borderId="11" xfId="0" applyNumberFormat="1" applyFont="1" applyBorder="1" applyAlignment="1">
      <alignment horizontal="center" vertical="top"/>
    </xf>
    <xf numFmtId="2" fontId="19" fillId="0" borderId="11" xfId="1" applyNumberFormat="1" applyFont="1" applyFill="1" applyBorder="1" applyAlignment="1" applyProtection="1">
      <alignment horizontal="center" vertical="top"/>
    </xf>
    <xf numFmtId="10" fontId="19" fillId="0" borderId="11" xfId="14" applyNumberFormat="1" applyFont="1" applyBorder="1" applyAlignment="1" applyProtection="1">
      <alignment vertical="top"/>
    </xf>
    <xf numFmtId="0" fontId="19" fillId="0" borderId="11" xfId="0" applyFont="1" applyBorder="1" applyAlignment="1">
      <alignment horizontal="left" vertical="top"/>
    </xf>
    <xf numFmtId="0" fontId="19" fillId="0" borderId="12" xfId="0" applyFont="1" applyBorder="1" applyAlignment="1">
      <alignment horizontal="left" vertical="top"/>
    </xf>
    <xf numFmtId="0" fontId="19" fillId="0" borderId="13" xfId="0" applyFont="1" applyBorder="1" applyAlignment="1">
      <alignment horizontal="center" vertical="top"/>
    </xf>
    <xf numFmtId="0" fontId="20" fillId="0" borderId="14" xfId="0" applyFont="1" applyBorder="1" applyAlignment="1">
      <alignment horizontal="center" vertical="top"/>
    </xf>
    <xf numFmtId="0" fontId="19" fillId="0" borderId="14" xfId="0" applyFont="1" applyBorder="1" applyAlignment="1">
      <alignment horizontal="center" vertical="top"/>
    </xf>
    <xf numFmtId="0" fontId="19" fillId="0" borderId="14" xfId="0" applyFont="1" applyBorder="1" applyAlignment="1">
      <alignment vertical="top"/>
    </xf>
    <xf numFmtId="14" fontId="19" fillId="0" borderId="14" xfId="0" applyNumberFormat="1" applyFont="1" applyBorder="1" applyAlignment="1">
      <alignment horizontal="center" vertical="top"/>
    </xf>
    <xf numFmtId="4" fontId="19" fillId="0" borderId="14" xfId="0" applyNumberFormat="1" applyFont="1" applyBorder="1" applyAlignment="1">
      <alignment horizontal="right" vertical="top"/>
    </xf>
    <xf numFmtId="3" fontId="19" fillId="0" borderId="14" xfId="0" applyNumberFormat="1" applyFont="1" applyBorder="1" applyAlignment="1">
      <alignment vertical="top"/>
    </xf>
    <xf numFmtId="171" fontId="19" fillId="0" borderId="14" xfId="0" applyNumberFormat="1" applyFont="1" applyBorder="1" applyAlignment="1">
      <alignment horizontal="center" vertical="top"/>
    </xf>
    <xf numFmtId="2" fontId="19" fillId="0" borderId="14" xfId="1" applyNumberFormat="1" applyFont="1" applyFill="1" applyBorder="1" applyAlignment="1" applyProtection="1">
      <alignment horizontal="center" vertical="top"/>
    </xf>
    <xf numFmtId="10" fontId="19" fillId="0" borderId="14" xfId="14" applyNumberFormat="1" applyFont="1" applyBorder="1" applyAlignment="1" applyProtection="1">
      <alignment vertical="top"/>
    </xf>
    <xf numFmtId="0" fontId="19" fillId="0" borderId="14" xfId="0" applyFont="1" applyBorder="1" applyAlignment="1">
      <alignment horizontal="left" vertical="top"/>
    </xf>
    <xf numFmtId="0" fontId="19" fillId="0" borderId="15" xfId="0" applyFont="1" applyBorder="1" applyAlignment="1">
      <alignment horizontal="left" vertical="top"/>
    </xf>
    <xf numFmtId="0" fontId="19" fillId="0" borderId="8" xfId="0" applyFont="1" applyBorder="1" applyAlignment="1">
      <alignment horizontal="left" vertical="top"/>
    </xf>
    <xf numFmtId="0" fontId="19" fillId="0" borderId="0" xfId="0" applyFont="1" applyAlignment="1">
      <alignment horizontal="left" vertical="top"/>
    </xf>
    <xf numFmtId="0" fontId="20" fillId="0" borderId="0" xfId="0" applyFont="1" applyAlignment="1">
      <alignment vertical="top"/>
    </xf>
    <xf numFmtId="167" fontId="20" fillId="0" borderId="0" xfId="1" applyNumberFormat="1" applyFont="1" applyBorder="1" applyAlignment="1" applyProtection="1">
      <alignment horizontal="right" vertical="top"/>
    </xf>
    <xf numFmtId="0" fontId="20" fillId="0" borderId="0" xfId="1" applyNumberFormat="1" applyFont="1" applyBorder="1" applyAlignment="1" applyProtection="1">
      <alignment horizontal="right" vertical="top"/>
    </xf>
    <xf numFmtId="2" fontId="20" fillId="0" borderId="0" xfId="0" applyNumberFormat="1" applyFont="1" applyAlignment="1">
      <alignment vertical="top"/>
    </xf>
    <xf numFmtId="0" fontId="19" fillId="0" borderId="9" xfId="0" applyFont="1" applyBorder="1" applyAlignment="1">
      <alignment horizontal="left" vertical="top"/>
    </xf>
    <xf numFmtId="0" fontId="10" fillId="0" borderId="9" xfId="0" applyFont="1" applyBorder="1"/>
    <xf numFmtId="164" fontId="20" fillId="0" borderId="0" xfId="1" applyFont="1" applyBorder="1" applyAlignment="1" applyProtection="1">
      <alignment horizontal="right" vertical="top"/>
    </xf>
    <xf numFmtId="0" fontId="19" fillId="0" borderId="13" xfId="0" applyFont="1" applyBorder="1" applyAlignment="1">
      <alignment horizontal="left" vertical="top"/>
    </xf>
    <xf numFmtId="0" fontId="21" fillId="0" borderId="14" xfId="0" applyFont="1" applyBorder="1" applyAlignment="1">
      <alignment vertical="top"/>
    </xf>
    <xf numFmtId="167" fontId="20" fillId="0" borderId="14" xfId="1" applyNumberFormat="1" applyFont="1" applyBorder="1" applyAlignment="1" applyProtection="1">
      <alignment horizontal="right" vertical="top"/>
    </xf>
    <xf numFmtId="4" fontId="20" fillId="0" borderId="14" xfId="1" applyNumberFormat="1" applyFont="1" applyBorder="1" applyAlignment="1" applyProtection="1">
      <alignment horizontal="right" vertical="top"/>
    </xf>
    <xf numFmtId="0" fontId="20" fillId="0" borderId="14" xfId="1" applyNumberFormat="1" applyFont="1" applyBorder="1" applyAlignment="1" applyProtection="1">
      <alignment horizontal="right" vertical="top"/>
    </xf>
    <xf numFmtId="0" fontId="22" fillId="0" borderId="14" xfId="0" applyFont="1" applyBorder="1" applyAlignment="1">
      <alignment horizontal="left" vertical="top"/>
    </xf>
    <xf numFmtId="172" fontId="21" fillId="0" borderId="14" xfId="0" applyNumberFormat="1" applyFont="1" applyBorder="1" applyAlignment="1">
      <alignment vertical="top"/>
    </xf>
    <xf numFmtId="0" fontId="9" fillId="3" borderId="0" xfId="0" applyFont="1" applyFill="1" applyAlignment="1">
      <alignment horizontal="center"/>
    </xf>
    <xf numFmtId="0" fontId="7" fillId="0" borderId="0" xfId="0" applyFont="1" applyAlignment="1">
      <alignment horizontal="center"/>
    </xf>
    <xf numFmtId="0" fontId="11"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9" fillId="0" borderId="2" xfId="0" applyFont="1" applyBorder="1" applyAlignment="1">
      <alignment horizontal="left" wrapText="1"/>
    </xf>
    <xf numFmtId="0" fontId="9" fillId="0" borderId="4" xfId="0" applyFont="1" applyBorder="1" applyAlignment="1">
      <alignment horizontal="left" wrapText="1"/>
    </xf>
    <xf numFmtId="167" fontId="9" fillId="0" borderId="2" xfId="1" applyNumberFormat="1" applyFont="1" applyBorder="1" applyAlignment="1">
      <alignment horizontal="center"/>
    </xf>
    <xf numFmtId="167" fontId="9" fillId="0" borderId="4" xfId="1" applyNumberFormat="1" applyFont="1" applyBorder="1" applyAlignment="1">
      <alignment horizontal="center"/>
    </xf>
    <xf numFmtId="0" fontId="7" fillId="0" borderId="0" xfId="0" applyFont="1" applyAlignment="1">
      <alignment horizontal="left"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9" fillId="0" borderId="0" xfId="0" applyFont="1" applyAlignment="1">
      <alignment horizontal="left" wrapText="1"/>
    </xf>
    <xf numFmtId="0" fontId="9" fillId="0" borderId="0" xfId="0" applyFont="1" applyAlignment="1">
      <alignment horizontal="left"/>
    </xf>
    <xf numFmtId="0" fontId="7" fillId="0" borderId="0" xfId="0" applyFont="1" applyAlignment="1">
      <alignment horizontal="left" vertical="top" wrapText="1"/>
    </xf>
    <xf numFmtId="0" fontId="9" fillId="0" borderId="5" xfId="0" applyFont="1" applyBorder="1" applyAlignment="1">
      <alignment horizontal="left"/>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left" vertical="center" wrapText="1"/>
    </xf>
    <xf numFmtId="0" fontId="11" fillId="0" borderId="0" xfId="0" applyFont="1" applyAlignment="1">
      <alignment horizontal="center" wrapText="1"/>
    </xf>
    <xf numFmtId="0" fontId="7" fillId="0" borderId="0" xfId="0" applyFont="1" applyAlignment="1">
      <alignment horizontal="left" vertical="center" wrapText="1"/>
    </xf>
    <xf numFmtId="0" fontId="10" fillId="0" borderId="11" xfId="0" applyFont="1" applyBorder="1" applyAlignment="1">
      <alignment horizontal="center"/>
    </xf>
    <xf numFmtId="0" fontId="16" fillId="0" borderId="5" xfId="2" applyFont="1" applyBorder="1" applyAlignment="1">
      <alignment horizontal="center" vertical="top"/>
    </xf>
    <xf numFmtId="0" fontId="16" fillId="0" borderId="6" xfId="2" applyFont="1" applyBorder="1" applyAlignment="1">
      <alignment horizontal="center" vertical="top"/>
    </xf>
    <xf numFmtId="0" fontId="16" fillId="0" borderId="7" xfId="2" applyFont="1" applyBorder="1" applyAlignment="1">
      <alignment horizontal="center" vertical="top"/>
    </xf>
    <xf numFmtId="14" fontId="16" fillId="0" borderId="5" xfId="2" applyNumberFormat="1" applyFont="1" applyBorder="1" applyAlignment="1">
      <alignment horizontal="center" vertical="top"/>
    </xf>
    <xf numFmtId="0" fontId="17" fillId="0" borderId="14" xfId="2" applyFont="1" applyBorder="1" applyAlignment="1">
      <alignment horizontal="center" vertical="top"/>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176" fontId="14" fillId="0" borderId="2" xfId="1" applyNumberFormat="1" applyFont="1" applyBorder="1" applyAlignment="1">
      <alignment horizontal="center" vertical="center"/>
    </xf>
    <xf numFmtId="176" fontId="14" fillId="0" borderId="3" xfId="1" applyNumberFormat="1" applyFont="1" applyBorder="1" applyAlignment="1">
      <alignment horizontal="center" vertical="center"/>
    </xf>
    <xf numFmtId="176" fontId="14" fillId="2" borderId="3" xfId="1" applyNumberFormat="1" applyFont="1" applyFill="1" applyBorder="1" applyAlignment="1">
      <alignment horizontal="center" vertical="center"/>
    </xf>
    <xf numFmtId="176" fontId="7" fillId="0" borderId="3" xfId="1" applyNumberFormat="1" applyFont="1" applyBorder="1"/>
    <xf numFmtId="176" fontId="14" fillId="2" borderId="4" xfId="1" applyNumberFormat="1" applyFont="1" applyFill="1" applyBorder="1" applyAlignment="1">
      <alignment horizontal="center" vertical="center"/>
    </xf>
    <xf numFmtId="176" fontId="13" fillId="2" borderId="4" xfId="1" applyNumberFormat="1" applyFont="1" applyFill="1" applyBorder="1" applyAlignment="1">
      <alignment horizontal="center" vertical="center"/>
    </xf>
    <xf numFmtId="176" fontId="13" fillId="2" borderId="1" xfId="1" applyNumberFormat="1" applyFont="1" applyFill="1" applyBorder="1" applyAlignment="1">
      <alignment horizontal="center" vertical="center"/>
    </xf>
    <xf numFmtId="176" fontId="14" fillId="2" borderId="2" xfId="1" applyNumberFormat="1" applyFont="1" applyFill="1" applyBorder="1" applyAlignment="1">
      <alignment horizontal="center" vertical="center"/>
    </xf>
    <xf numFmtId="176" fontId="13" fillId="0" borderId="1" xfId="1" applyNumberFormat="1" applyFont="1" applyFill="1" applyBorder="1" applyAlignment="1">
      <alignment horizontal="center" vertical="center"/>
    </xf>
    <xf numFmtId="176" fontId="13" fillId="0" borderId="1" xfId="1" applyNumberFormat="1" applyFont="1" applyBorder="1" applyAlignment="1">
      <alignment horizontal="center" vertical="center"/>
    </xf>
    <xf numFmtId="0" fontId="8" fillId="0" borderId="8" xfId="9" applyFont="1" applyFill="1" applyBorder="1"/>
  </cellXfs>
  <cellStyles count="15">
    <cellStyle name="Hipervínculo" xfId="9" builtinId="8"/>
    <cellStyle name="Millares [0]" xfId="1" builtinId="6"/>
    <cellStyle name="Millares [0] 2" xfId="3" xr:uid="{CA1E6C81-B413-441C-A440-8F99D266C71F}"/>
    <cellStyle name="Millares [0] 2 2" xfId="11" xr:uid="{F6C61A4A-3F11-4A28-997B-5CF9C9DEEBCB}"/>
    <cellStyle name="Millares [0] 3" xfId="13" xr:uid="{9F6FEC5E-DD8B-4F42-B366-1D02AD950CFB}"/>
    <cellStyle name="Millares [0] 4" xfId="10" xr:uid="{BC02C6DC-4991-44A8-9F9B-F83BD496C74C}"/>
    <cellStyle name="Millares 2" xfId="7" xr:uid="{C7B6F4A7-0D07-4EBA-9738-8E1BDD7BAD6E}"/>
    <cellStyle name="Millares 2 2" xfId="12" xr:uid="{36476440-0812-42B0-8D8E-ECBF0B155286}"/>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4"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204" t="s">
        <v>168</v>
      </c>
      <c r="C2" s="205"/>
      <c r="D2" s="205"/>
      <c r="E2" s="205"/>
      <c r="F2" s="206"/>
    </row>
    <row r="3" spans="2:6" x14ac:dyDescent="0.25">
      <c r="B3" s="207"/>
      <c r="C3" s="208"/>
      <c r="D3" s="208"/>
      <c r="E3" s="208"/>
      <c r="F3" s="209"/>
    </row>
    <row r="4" spans="2:6" x14ac:dyDescent="0.25">
      <c r="B4" s="207"/>
      <c r="C4" s="208"/>
      <c r="D4" s="208"/>
      <c r="E4" s="208"/>
      <c r="F4" s="209"/>
    </row>
    <row r="5" spans="2:6" x14ac:dyDescent="0.25">
      <c r="B5" s="207"/>
      <c r="C5" s="208"/>
      <c r="D5" s="208"/>
      <c r="E5" s="208"/>
      <c r="F5" s="209"/>
    </row>
    <row r="6" spans="2:6" x14ac:dyDescent="0.25">
      <c r="B6" s="207"/>
      <c r="C6" s="208"/>
      <c r="D6" s="208"/>
      <c r="E6" s="208"/>
      <c r="F6" s="209"/>
    </row>
    <row r="7" spans="2:6" x14ac:dyDescent="0.25">
      <c r="B7" s="207"/>
      <c r="C7" s="208"/>
      <c r="D7" s="208"/>
      <c r="E7" s="208"/>
      <c r="F7" s="209"/>
    </row>
    <row r="8" spans="2:6" x14ac:dyDescent="0.25">
      <c r="B8" s="207"/>
      <c r="C8" s="208"/>
      <c r="D8" s="208"/>
      <c r="E8" s="208"/>
      <c r="F8" s="209"/>
    </row>
    <row r="9" spans="2:6" x14ac:dyDescent="0.25">
      <c r="B9" s="207"/>
      <c r="C9" s="208"/>
      <c r="D9" s="208"/>
      <c r="E9" s="208"/>
      <c r="F9" s="209"/>
    </row>
    <row r="10" spans="2:6" x14ac:dyDescent="0.25">
      <c r="B10" s="207"/>
      <c r="C10" s="208"/>
      <c r="D10" s="208"/>
      <c r="E10" s="208"/>
      <c r="F10" s="209"/>
    </row>
    <row r="11" spans="2:6" x14ac:dyDescent="0.25">
      <c r="B11" s="207"/>
      <c r="C11" s="208"/>
      <c r="D11" s="208"/>
      <c r="E11" s="208"/>
      <c r="F11" s="209"/>
    </row>
    <row r="12" spans="2:6" x14ac:dyDescent="0.25">
      <c r="B12" s="207"/>
      <c r="C12" s="208"/>
      <c r="D12" s="208"/>
      <c r="E12" s="208"/>
      <c r="F12" s="209"/>
    </row>
    <row r="13" spans="2:6" x14ac:dyDescent="0.25">
      <c r="B13" s="207"/>
      <c r="C13" s="208"/>
      <c r="D13" s="208"/>
      <c r="E13" s="208"/>
      <c r="F13" s="209"/>
    </row>
    <row r="14" spans="2:6" x14ac:dyDescent="0.25">
      <c r="B14" s="207"/>
      <c r="C14" s="208"/>
      <c r="D14" s="208"/>
      <c r="E14" s="208"/>
      <c r="F14" s="209"/>
    </row>
    <row r="15" spans="2:6" x14ac:dyDescent="0.25">
      <c r="B15" s="207"/>
      <c r="C15" s="208"/>
      <c r="D15" s="208"/>
      <c r="E15" s="208"/>
      <c r="F15" s="209"/>
    </row>
    <row r="16" spans="2:6" x14ac:dyDescent="0.25">
      <c r="B16" s="207"/>
      <c r="C16" s="208"/>
      <c r="D16" s="208"/>
      <c r="E16" s="208"/>
      <c r="F16" s="209"/>
    </row>
    <row r="17" spans="2:6" x14ac:dyDescent="0.25">
      <c r="B17" s="207"/>
      <c r="C17" s="208"/>
      <c r="D17" s="208"/>
      <c r="E17" s="208"/>
      <c r="F17" s="209"/>
    </row>
    <row r="18" spans="2:6" x14ac:dyDescent="0.25">
      <c r="B18" s="207"/>
      <c r="C18" s="208"/>
      <c r="D18" s="208"/>
      <c r="E18" s="208"/>
      <c r="F18" s="209"/>
    </row>
    <row r="19" spans="2:6" x14ac:dyDescent="0.25">
      <c r="B19" s="207"/>
      <c r="C19" s="208"/>
      <c r="D19" s="208"/>
      <c r="E19" s="208"/>
      <c r="F19" s="209"/>
    </row>
    <row r="20" spans="2:6" x14ac:dyDescent="0.25">
      <c r="B20" s="207"/>
      <c r="C20" s="208"/>
      <c r="D20" s="208"/>
      <c r="E20" s="208"/>
      <c r="F20" s="209"/>
    </row>
    <row r="21" spans="2:6" x14ac:dyDescent="0.25">
      <c r="B21" s="207"/>
      <c r="C21" s="208"/>
      <c r="D21" s="208"/>
      <c r="E21" s="208"/>
      <c r="F21" s="209"/>
    </row>
    <row r="22" spans="2:6" x14ac:dyDescent="0.25">
      <c r="B22" s="207"/>
      <c r="C22" s="208"/>
      <c r="D22" s="208"/>
      <c r="E22" s="208"/>
      <c r="F22" s="209"/>
    </row>
    <row r="23" spans="2:6" x14ac:dyDescent="0.25">
      <c r="B23" s="207"/>
      <c r="C23" s="208"/>
      <c r="D23" s="208"/>
      <c r="E23" s="208"/>
      <c r="F23" s="209"/>
    </row>
    <row r="24" spans="2:6" x14ac:dyDescent="0.25">
      <c r="B24" s="210"/>
      <c r="C24" s="211"/>
      <c r="D24" s="211"/>
      <c r="E24" s="211"/>
      <c r="F24" s="212"/>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4" sqref="B4"/>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167" t="s">
        <v>84</v>
      </c>
      <c r="C2" s="167"/>
    </row>
    <row r="3" spans="2:3" x14ac:dyDescent="0.25">
      <c r="B3" s="50" t="s">
        <v>89</v>
      </c>
      <c r="C3" s="56"/>
    </row>
    <row r="4" spans="2:3" x14ac:dyDescent="0.25">
      <c r="B4" s="2" t="s">
        <v>61</v>
      </c>
      <c r="C4" s="49" t="s">
        <v>78</v>
      </c>
    </row>
    <row r="5" spans="2:3" x14ac:dyDescent="0.25">
      <c r="B5" s="2" t="s">
        <v>77</v>
      </c>
      <c r="C5" s="49" t="s">
        <v>79</v>
      </c>
    </row>
    <row r="6" spans="2:3" x14ac:dyDescent="0.25">
      <c r="B6" s="2" t="s">
        <v>63</v>
      </c>
      <c r="C6" s="49" t="s">
        <v>80</v>
      </c>
    </row>
    <row r="7" spans="2:3" x14ac:dyDescent="0.25">
      <c r="B7" s="2" t="s">
        <v>64</v>
      </c>
      <c r="C7" s="49" t="s">
        <v>81</v>
      </c>
    </row>
    <row r="8" spans="2:3" x14ac:dyDescent="0.25">
      <c r="B8" s="2" t="s">
        <v>65</v>
      </c>
      <c r="C8" s="49" t="s">
        <v>82</v>
      </c>
    </row>
    <row r="9" spans="2:3" x14ac:dyDescent="0.25">
      <c r="B9" s="2" t="s">
        <v>55</v>
      </c>
      <c r="C9" s="49" t="s">
        <v>83</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29"/>
  <sheetViews>
    <sheetView showGridLines="0" topLeftCell="A3" workbookViewId="0">
      <selection activeCell="C12" sqref="C12"/>
    </sheetView>
  </sheetViews>
  <sheetFormatPr baseColWidth="10" defaultColWidth="9.140625" defaultRowHeight="15" x14ac:dyDescent="0.25"/>
  <cols>
    <col min="1" max="1" width="3.5703125" style="1" customWidth="1"/>
    <col min="2" max="2" width="52.7109375" style="1" customWidth="1"/>
    <col min="3" max="4" width="19.42578125" style="1" customWidth="1"/>
    <col min="5" max="5" width="3.5703125" style="1" customWidth="1"/>
    <col min="6" max="16384" width="9.140625" style="1"/>
  </cols>
  <sheetData>
    <row r="1" spans="1:5" x14ac:dyDescent="0.25">
      <c r="A1" s="2" t="s">
        <v>95</v>
      </c>
    </row>
    <row r="2" spans="1:5" x14ac:dyDescent="0.25">
      <c r="B2" s="167" t="s">
        <v>89</v>
      </c>
      <c r="C2" s="167"/>
      <c r="D2" s="167"/>
    </row>
    <row r="3" spans="1:5" x14ac:dyDescent="0.25">
      <c r="B3" s="169" t="s">
        <v>61</v>
      </c>
      <c r="C3" s="169"/>
      <c r="D3" s="169"/>
    </row>
    <row r="4" spans="1:5" x14ac:dyDescent="0.25">
      <c r="B4" s="170" t="s">
        <v>169</v>
      </c>
      <c r="C4" s="170"/>
      <c r="D4" s="170"/>
    </row>
    <row r="5" spans="1:5" x14ac:dyDescent="0.25">
      <c r="B5" s="170" t="s">
        <v>72</v>
      </c>
      <c r="C5" s="170"/>
      <c r="D5" s="170"/>
    </row>
    <row r="7" spans="1:5" x14ac:dyDescent="0.25">
      <c r="B7" s="97" t="s">
        <v>0</v>
      </c>
      <c r="C7" s="98">
        <v>44561</v>
      </c>
      <c r="D7" s="114">
        <v>44196</v>
      </c>
    </row>
    <row r="8" spans="1:5" x14ac:dyDescent="0.25">
      <c r="B8" s="100" t="s">
        <v>145</v>
      </c>
      <c r="C8" s="213">
        <v>296845.09000000003</v>
      </c>
      <c r="D8" s="214">
        <v>0</v>
      </c>
    </row>
    <row r="9" spans="1:5" x14ac:dyDescent="0.25">
      <c r="B9" s="101" t="s">
        <v>1</v>
      </c>
      <c r="C9" s="215">
        <v>0</v>
      </c>
      <c r="D9" s="214">
        <v>0</v>
      </c>
      <c r="E9" s="168"/>
    </row>
    <row r="10" spans="1:5" x14ac:dyDescent="0.25">
      <c r="B10" s="101" t="s">
        <v>57</v>
      </c>
      <c r="C10" s="214">
        <v>0</v>
      </c>
      <c r="D10" s="215">
        <v>0</v>
      </c>
      <c r="E10" s="168"/>
    </row>
    <row r="11" spans="1:5" x14ac:dyDescent="0.25">
      <c r="B11" s="223" t="s">
        <v>187</v>
      </c>
      <c r="C11" s="216">
        <v>6006244.5099999998</v>
      </c>
      <c r="D11" s="214">
        <v>0</v>
      </c>
    </row>
    <row r="12" spans="1:5" x14ac:dyDescent="0.25">
      <c r="B12" s="82" t="s">
        <v>150</v>
      </c>
      <c r="C12" s="217">
        <v>362960.96</v>
      </c>
      <c r="D12" s="217">
        <v>0</v>
      </c>
    </row>
    <row r="13" spans="1:5" x14ac:dyDescent="0.25">
      <c r="B13" s="99" t="s">
        <v>2</v>
      </c>
      <c r="C13" s="218">
        <f>SUM(C8:C12)</f>
        <v>6666050.5599999996</v>
      </c>
      <c r="D13" s="219">
        <v>0</v>
      </c>
    </row>
    <row r="14" spans="1:5" x14ac:dyDescent="0.25">
      <c r="B14" s="42" t="s">
        <v>3</v>
      </c>
      <c r="C14" s="219"/>
      <c r="D14" s="219"/>
    </row>
    <row r="15" spans="1:5" x14ac:dyDescent="0.25">
      <c r="B15" s="43" t="s">
        <v>4</v>
      </c>
      <c r="C15" s="220">
        <v>50426.6</v>
      </c>
      <c r="D15" s="220"/>
    </row>
    <row r="16" spans="1:5" x14ac:dyDescent="0.25">
      <c r="B16" s="44" t="s">
        <v>151</v>
      </c>
      <c r="C16" s="215">
        <v>120373.11</v>
      </c>
      <c r="D16" s="215">
        <v>0</v>
      </c>
    </row>
    <row r="17" spans="2:5" x14ac:dyDescent="0.25">
      <c r="B17" s="41" t="s">
        <v>5</v>
      </c>
      <c r="C17" s="215">
        <v>0</v>
      </c>
      <c r="D17" s="215">
        <v>0</v>
      </c>
    </row>
    <row r="18" spans="2:5" x14ac:dyDescent="0.25">
      <c r="B18" s="42" t="s">
        <v>60</v>
      </c>
      <c r="C18" s="219">
        <f>SUM(C15:C17)</f>
        <v>170799.71</v>
      </c>
      <c r="D18" s="219">
        <v>0</v>
      </c>
    </row>
    <row r="19" spans="2:5" x14ac:dyDescent="0.25">
      <c r="B19" s="42" t="s">
        <v>6</v>
      </c>
      <c r="C19" s="221">
        <f>+C13-C18</f>
        <v>6495250.8499999996</v>
      </c>
      <c r="D19" s="221">
        <v>0</v>
      </c>
      <c r="E19" s="33"/>
    </row>
    <row r="20" spans="2:5" x14ac:dyDescent="0.25">
      <c r="B20" s="42" t="s">
        <v>7</v>
      </c>
      <c r="C20" s="219">
        <v>256</v>
      </c>
      <c r="D20" s="219">
        <v>0</v>
      </c>
    </row>
    <row r="21" spans="2:5" x14ac:dyDescent="0.25">
      <c r="B21" s="42" t="s">
        <v>8</v>
      </c>
      <c r="C21" s="222">
        <v>25372.073632812499</v>
      </c>
      <c r="D21" s="222">
        <v>0</v>
      </c>
    </row>
    <row r="22" spans="2:5" x14ac:dyDescent="0.25">
      <c r="D22" s="45"/>
    </row>
    <row r="23" spans="2:5" x14ac:dyDescent="0.25">
      <c r="B23" s="112" t="s">
        <v>94</v>
      </c>
      <c r="C23" s="112"/>
    </row>
    <row r="24" spans="2:5" x14ac:dyDescent="0.25">
      <c r="B24" s="6"/>
      <c r="C24" s="46"/>
      <c r="D24" s="112"/>
      <c r="E24" s="8"/>
    </row>
    <row r="25" spans="2:5" x14ac:dyDescent="0.25">
      <c r="C25" s="7"/>
      <c r="D25" s="8"/>
      <c r="E25" s="7"/>
    </row>
    <row r="26" spans="2:5" x14ac:dyDescent="0.25">
      <c r="C26" s="7"/>
      <c r="D26" s="7"/>
      <c r="E26" s="33"/>
    </row>
    <row r="27" spans="2:5" x14ac:dyDescent="0.25">
      <c r="C27" s="47"/>
      <c r="D27" s="7"/>
    </row>
    <row r="28" spans="2:5" x14ac:dyDescent="0.25">
      <c r="C28" s="48"/>
      <c r="D28" s="47"/>
    </row>
    <row r="29" spans="2:5" x14ac:dyDescent="0.25">
      <c r="D29" s="48"/>
    </row>
  </sheetData>
  <mergeCells count="5">
    <mergeCell ref="E9:E10"/>
    <mergeCell ref="B2:D2"/>
    <mergeCell ref="B3:D3"/>
    <mergeCell ref="B4:D4"/>
    <mergeCell ref="B5:D5"/>
  </mergeCells>
  <hyperlinks>
    <hyperlink ref="A1" location="INDICE!A1" display="INDICE" xr:uid="{D012767D-BD93-40CB-9C7B-EBE1B4DAAA10}"/>
    <hyperlink ref="B11" location="'06'!A1" display="Inversiones ANEXO I" xr:uid="{249F7DEB-0652-4AE1-83E6-853CFE59165C}"/>
  </hyperlinks>
  <pageMargins left="0.7" right="0.7" top="0.75" bottom="0.75" header="0.3" footer="0.3"/>
  <pageSetup paperSize="9" orientation="portrait" r:id="rId1"/>
  <ignoredErrors>
    <ignoredError sqref="C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2"/>
  <sheetViews>
    <sheetView showGridLines="0" workbookViewId="0">
      <selection activeCell="C16" sqref="C16"/>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2" t="s">
        <v>95</v>
      </c>
    </row>
    <row r="2" spans="1:4" x14ac:dyDescent="0.25">
      <c r="B2" s="167" t="s">
        <v>89</v>
      </c>
      <c r="C2" s="167"/>
      <c r="D2" s="167"/>
    </row>
    <row r="3" spans="1:4" x14ac:dyDescent="0.25">
      <c r="B3" s="169" t="s">
        <v>62</v>
      </c>
      <c r="C3" s="169"/>
      <c r="D3" s="169"/>
    </row>
    <row r="4" spans="1:4" x14ac:dyDescent="0.25">
      <c r="B4" s="170" t="s">
        <v>169</v>
      </c>
      <c r="C4" s="170"/>
      <c r="D4" s="170"/>
    </row>
    <row r="5" spans="1:4" x14ac:dyDescent="0.25">
      <c r="B5" s="170" t="s">
        <v>72</v>
      </c>
      <c r="C5" s="170"/>
      <c r="D5" s="170"/>
    </row>
    <row r="7" spans="1:4" s="6" customFormat="1" x14ac:dyDescent="0.25">
      <c r="B7" s="34" t="s">
        <v>9</v>
      </c>
      <c r="C7" s="38">
        <f>+'01'!C7</f>
        <v>44561</v>
      </c>
      <c r="D7" s="38">
        <f>+'01'!D7</f>
        <v>44196</v>
      </c>
    </row>
    <row r="8" spans="1:4" x14ac:dyDescent="0.25">
      <c r="B8" s="5" t="s">
        <v>90</v>
      </c>
      <c r="C8" s="15">
        <v>116750.84</v>
      </c>
      <c r="D8" s="15">
        <v>0</v>
      </c>
    </row>
    <row r="9" spans="1:4" x14ac:dyDescent="0.25">
      <c r="B9" s="5" t="s">
        <v>56</v>
      </c>
      <c r="C9" s="16">
        <v>0</v>
      </c>
      <c r="D9" s="16">
        <v>0</v>
      </c>
    </row>
    <row r="10" spans="1:4" x14ac:dyDescent="0.25">
      <c r="B10" s="5" t="s">
        <v>153</v>
      </c>
      <c r="C10" s="57">
        <v>0</v>
      </c>
      <c r="D10" s="57">
        <v>0</v>
      </c>
    </row>
    <row r="11" spans="1:4" s="6" customFormat="1" x14ac:dyDescent="0.25">
      <c r="B11" s="13" t="s">
        <v>10</v>
      </c>
      <c r="C11" s="19">
        <f>SUM(C8:C10)</f>
        <v>116750.84</v>
      </c>
      <c r="D11" s="19">
        <v>0</v>
      </c>
    </row>
    <row r="12" spans="1:4" s="6" customFormat="1" x14ac:dyDescent="0.25">
      <c r="B12" s="39" t="s">
        <v>11</v>
      </c>
      <c r="C12" s="40"/>
      <c r="D12" s="40"/>
    </row>
    <row r="13" spans="1:4" x14ac:dyDescent="0.25">
      <c r="B13" s="9" t="s">
        <v>12</v>
      </c>
      <c r="C13" s="15">
        <v>28203.73</v>
      </c>
      <c r="D13" s="15">
        <v>0</v>
      </c>
    </row>
    <row r="14" spans="1:4" x14ac:dyDescent="0.25">
      <c r="B14" s="5" t="s">
        <v>14</v>
      </c>
      <c r="C14" s="16">
        <v>0</v>
      </c>
      <c r="D14" s="16">
        <v>0</v>
      </c>
    </row>
    <row r="15" spans="1:4" x14ac:dyDescent="0.25">
      <c r="B15" s="5" t="s">
        <v>13</v>
      </c>
      <c r="C15" s="16">
        <v>0</v>
      </c>
      <c r="D15" s="16">
        <v>0</v>
      </c>
    </row>
    <row r="16" spans="1:4" x14ac:dyDescent="0.25">
      <c r="B16" s="5" t="s">
        <v>152</v>
      </c>
      <c r="C16" s="25">
        <v>0.01</v>
      </c>
      <c r="D16" s="16">
        <v>0</v>
      </c>
    </row>
    <row r="17" spans="2:4" s="6" customFormat="1" x14ac:dyDescent="0.25">
      <c r="B17" s="13" t="s">
        <v>15</v>
      </c>
      <c r="C17" s="19">
        <f>SUM(C13:C16)</f>
        <v>28203.739999999998</v>
      </c>
      <c r="D17" s="19">
        <v>0</v>
      </c>
    </row>
    <row r="18" spans="2:4" s="6" customFormat="1" x14ac:dyDescent="0.25">
      <c r="B18" s="13" t="s">
        <v>16</v>
      </c>
      <c r="C18" s="19">
        <f>+C11-C17</f>
        <v>88547.1</v>
      </c>
      <c r="D18" s="19">
        <v>0</v>
      </c>
    </row>
    <row r="20" spans="2:4" x14ac:dyDescent="0.25">
      <c r="B20" s="58" t="s">
        <v>94</v>
      </c>
      <c r="C20" s="58"/>
    </row>
    <row r="21" spans="2:4" x14ac:dyDescent="0.25">
      <c r="C21" s="8"/>
    </row>
    <row r="22" spans="2:4" x14ac:dyDescent="0.25">
      <c r="C22" s="8"/>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2"/>
  <sheetViews>
    <sheetView showGridLines="0" workbookViewId="0">
      <selection activeCell="D13" sqref="D13:D14"/>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2" t="s">
        <v>95</v>
      </c>
    </row>
    <row r="2" spans="1:10" x14ac:dyDescent="0.25">
      <c r="B2" s="167" t="s">
        <v>89</v>
      </c>
      <c r="C2" s="167"/>
      <c r="D2" s="167"/>
      <c r="E2" s="167"/>
    </row>
    <row r="3" spans="1:10" x14ac:dyDescent="0.25">
      <c r="B3" s="169" t="s">
        <v>63</v>
      </c>
      <c r="C3" s="169"/>
      <c r="D3" s="169"/>
      <c r="E3" s="169"/>
    </row>
    <row r="4" spans="1:10" x14ac:dyDescent="0.25">
      <c r="B4" s="170" t="s">
        <v>169</v>
      </c>
      <c r="C4" s="170"/>
      <c r="D4" s="170"/>
      <c r="E4" s="170"/>
    </row>
    <row r="5" spans="1:10" x14ac:dyDescent="0.25">
      <c r="B5" s="170" t="s">
        <v>72</v>
      </c>
      <c r="C5" s="170"/>
      <c r="D5" s="170"/>
      <c r="E5" s="170"/>
    </row>
    <row r="7" spans="1:10" x14ac:dyDescent="0.25">
      <c r="B7" s="34" t="s">
        <v>17</v>
      </c>
      <c r="C7" s="34" t="s">
        <v>18</v>
      </c>
      <c r="D7" s="34" t="s">
        <v>19</v>
      </c>
      <c r="E7" s="38">
        <v>44196</v>
      </c>
    </row>
    <row r="8" spans="1:10" x14ac:dyDescent="0.25">
      <c r="B8" s="13" t="s">
        <v>20</v>
      </c>
      <c r="C8" s="19">
        <v>0</v>
      </c>
      <c r="D8" s="19">
        <v>0</v>
      </c>
      <c r="E8" s="19">
        <f>+C8+D8</f>
        <v>0</v>
      </c>
      <c r="G8" s="17"/>
      <c r="H8" s="17"/>
      <c r="I8" s="17"/>
      <c r="J8" s="18"/>
    </row>
    <row r="9" spans="1:10" x14ac:dyDescent="0.25">
      <c r="B9" s="35" t="s">
        <v>21</v>
      </c>
      <c r="C9" s="10"/>
      <c r="D9" s="10"/>
      <c r="E9" s="10"/>
    </row>
    <row r="10" spans="1:10" x14ac:dyDescent="0.25">
      <c r="B10" s="5" t="s">
        <v>22</v>
      </c>
      <c r="C10" s="57">
        <v>6406703.75</v>
      </c>
      <c r="D10" s="11"/>
      <c r="E10" s="11"/>
    </row>
    <row r="11" spans="1:10" x14ac:dyDescent="0.25">
      <c r="B11" s="5" t="s">
        <v>23</v>
      </c>
      <c r="C11" s="57">
        <v>0</v>
      </c>
      <c r="D11" s="11"/>
      <c r="E11" s="11"/>
    </row>
    <row r="12" spans="1:10" x14ac:dyDescent="0.25">
      <c r="B12" s="36" t="s">
        <v>24</v>
      </c>
      <c r="C12" s="37">
        <f>+C10+C11</f>
        <v>6406703.75</v>
      </c>
      <c r="D12" s="12"/>
      <c r="E12" s="12"/>
    </row>
    <row r="13" spans="1:10" x14ac:dyDescent="0.25">
      <c r="B13" s="172" t="s">
        <v>25</v>
      </c>
      <c r="C13" s="174">
        <f>+E8+C12</f>
        <v>6406703.75</v>
      </c>
      <c r="D13" s="174">
        <f>+'02'!C18</f>
        <v>88547.1</v>
      </c>
      <c r="E13" s="35" t="s">
        <v>170</v>
      </c>
    </row>
    <row r="14" spans="1:10" x14ac:dyDescent="0.25">
      <c r="B14" s="173"/>
      <c r="C14" s="175"/>
      <c r="D14" s="175"/>
      <c r="E14" s="19">
        <f>+C13+D13</f>
        <v>6495250.8499999996</v>
      </c>
    </row>
    <row r="16" spans="1:10" x14ac:dyDescent="0.25">
      <c r="B16" s="171" t="s">
        <v>94</v>
      </c>
      <c r="C16" s="171"/>
      <c r="D16" s="171"/>
      <c r="E16" s="171"/>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E37"/>
  <sheetViews>
    <sheetView showGridLines="0" topLeftCell="B17" workbookViewId="0">
      <selection activeCell="C31" sqref="C31"/>
    </sheetView>
  </sheetViews>
  <sheetFormatPr baseColWidth="10" defaultRowHeight="15" x14ac:dyDescent="0.25"/>
  <cols>
    <col min="1" max="1" width="3.5703125" style="1" customWidth="1"/>
    <col min="2" max="2" width="59" style="1" customWidth="1"/>
    <col min="3" max="4" width="18.7109375" style="1" customWidth="1"/>
    <col min="5" max="5" width="3.5703125" style="1" customWidth="1"/>
    <col min="6" max="16384" width="11.42578125" style="1"/>
  </cols>
  <sheetData>
    <row r="1" spans="1:5" x14ac:dyDescent="0.25">
      <c r="A1" s="2" t="s">
        <v>95</v>
      </c>
    </row>
    <row r="2" spans="1:5" x14ac:dyDescent="0.25">
      <c r="B2" s="167" t="s">
        <v>89</v>
      </c>
      <c r="C2" s="167"/>
      <c r="D2" s="167"/>
    </row>
    <row r="3" spans="1:5" x14ac:dyDescent="0.25">
      <c r="B3" s="169" t="s">
        <v>64</v>
      </c>
      <c r="C3" s="169"/>
      <c r="D3" s="169"/>
    </row>
    <row r="4" spans="1:5" x14ac:dyDescent="0.25">
      <c r="B4" s="170" t="s">
        <v>169</v>
      </c>
      <c r="C4" s="170"/>
      <c r="D4" s="170"/>
      <c r="E4" s="170"/>
    </row>
    <row r="5" spans="1:5" x14ac:dyDescent="0.25">
      <c r="B5" s="170" t="s">
        <v>72</v>
      </c>
      <c r="C5" s="170"/>
      <c r="D5" s="170"/>
    </row>
    <row r="7" spans="1:5" s="6" customFormat="1" x14ac:dyDescent="0.25">
      <c r="B7" s="3" t="s">
        <v>26</v>
      </c>
      <c r="C7" s="4">
        <f>+'02'!C7</f>
        <v>44561</v>
      </c>
      <c r="D7" s="4">
        <f>+'02'!D7</f>
        <v>44196</v>
      </c>
    </row>
    <row r="8" spans="1:5" s="6" customFormat="1" x14ac:dyDescent="0.25">
      <c r="B8" s="13" t="s">
        <v>38</v>
      </c>
      <c r="C8" s="19">
        <v>0</v>
      </c>
      <c r="D8" s="19">
        <v>0</v>
      </c>
    </row>
    <row r="9" spans="1:5" s="6" customFormat="1" x14ac:dyDescent="0.25">
      <c r="B9" s="20" t="s">
        <v>27</v>
      </c>
      <c r="C9" s="21"/>
      <c r="D9" s="21"/>
    </row>
    <row r="10" spans="1:5" s="6" customFormat="1" x14ac:dyDescent="0.25">
      <c r="B10" s="20" t="s">
        <v>28</v>
      </c>
      <c r="C10" s="22"/>
      <c r="D10" s="22"/>
    </row>
    <row r="11" spans="1:5" x14ac:dyDescent="0.25">
      <c r="B11" s="23" t="s">
        <v>58</v>
      </c>
      <c r="C11" s="16">
        <v>88547.099999999991</v>
      </c>
      <c r="D11" s="16">
        <v>0</v>
      </c>
    </row>
    <row r="12" spans="1:5" x14ac:dyDescent="0.25">
      <c r="B12" s="23" t="s">
        <v>87</v>
      </c>
      <c r="C12" s="16">
        <v>0</v>
      </c>
      <c r="D12" s="16">
        <v>0</v>
      </c>
    </row>
    <row r="13" spans="1:5" x14ac:dyDescent="0.25">
      <c r="B13" s="23" t="s">
        <v>86</v>
      </c>
      <c r="C13" s="57">
        <v>0</v>
      </c>
      <c r="D13" s="57">
        <v>0</v>
      </c>
    </row>
    <row r="14" spans="1:5" x14ac:dyDescent="0.25">
      <c r="B14" s="23" t="s">
        <v>39</v>
      </c>
      <c r="C14" s="16">
        <v>0</v>
      </c>
      <c r="D14" s="16">
        <v>0</v>
      </c>
    </row>
    <row r="15" spans="1:5" s="6" customFormat="1" x14ac:dyDescent="0.25">
      <c r="B15" s="24" t="s">
        <v>29</v>
      </c>
      <c r="C15" s="22"/>
      <c r="D15" s="22"/>
    </row>
    <row r="16" spans="1:5" x14ac:dyDescent="0.25">
      <c r="B16" s="23" t="s">
        <v>59</v>
      </c>
      <c r="C16" s="16">
        <v>0</v>
      </c>
      <c r="D16" s="16">
        <v>0</v>
      </c>
    </row>
    <row r="17" spans="2:4" x14ac:dyDescent="0.25">
      <c r="B17" s="23" t="s">
        <v>40</v>
      </c>
      <c r="C17" s="16">
        <v>-6006244.5099999998</v>
      </c>
      <c r="D17" s="16">
        <v>0</v>
      </c>
    </row>
    <row r="18" spans="2:4" x14ac:dyDescent="0.25">
      <c r="B18" s="23" t="s">
        <v>41</v>
      </c>
      <c r="C18" s="16">
        <v>0</v>
      </c>
      <c r="D18" s="16">
        <v>0</v>
      </c>
    </row>
    <row r="19" spans="2:4" x14ac:dyDescent="0.25">
      <c r="B19" s="23" t="s">
        <v>30</v>
      </c>
      <c r="C19" s="16">
        <v>0</v>
      </c>
      <c r="D19" s="16">
        <v>0</v>
      </c>
    </row>
    <row r="20" spans="2:4" x14ac:dyDescent="0.25">
      <c r="B20" s="23" t="s">
        <v>31</v>
      </c>
      <c r="C20" s="16">
        <v>0</v>
      </c>
      <c r="D20" s="16">
        <v>0</v>
      </c>
    </row>
    <row r="21" spans="2:4" x14ac:dyDescent="0.25">
      <c r="B21" s="23" t="s">
        <v>42</v>
      </c>
      <c r="C21" s="16">
        <v>0</v>
      </c>
      <c r="D21" s="16">
        <v>0</v>
      </c>
    </row>
    <row r="22" spans="2:4" x14ac:dyDescent="0.25">
      <c r="B22" s="23" t="s">
        <v>167</v>
      </c>
      <c r="C22" s="16">
        <v>0</v>
      </c>
      <c r="D22" s="16">
        <v>0</v>
      </c>
    </row>
    <row r="23" spans="2:4" x14ac:dyDescent="0.25">
      <c r="B23" s="23" t="s">
        <v>32</v>
      </c>
      <c r="C23" s="25">
        <v>-192161.25000000003</v>
      </c>
      <c r="D23" s="25">
        <v>0</v>
      </c>
    </row>
    <row r="24" spans="2:4" s="28" customFormat="1" ht="30" x14ac:dyDescent="0.25">
      <c r="B24" s="26" t="s">
        <v>33</v>
      </c>
      <c r="C24" s="27">
        <f>SUM(C9:C23)</f>
        <v>-6109858.6600000001</v>
      </c>
      <c r="D24" s="27">
        <v>0</v>
      </c>
    </row>
    <row r="25" spans="2:4" ht="6.75" customHeight="1" x14ac:dyDescent="0.25">
      <c r="B25" s="23"/>
      <c r="C25" s="15"/>
      <c r="D25" s="15"/>
    </row>
    <row r="26" spans="2:4" s="6" customFormat="1" x14ac:dyDescent="0.25">
      <c r="B26" s="20" t="s">
        <v>34</v>
      </c>
      <c r="C26" s="22"/>
      <c r="D26" s="22"/>
    </row>
    <row r="27" spans="2:4" x14ac:dyDescent="0.25">
      <c r="B27" s="23" t="s">
        <v>35</v>
      </c>
      <c r="C27" s="16">
        <v>0</v>
      </c>
      <c r="D27" s="16">
        <v>0</v>
      </c>
    </row>
    <row r="28" spans="2:4" x14ac:dyDescent="0.25">
      <c r="B28" s="23" t="s">
        <v>22</v>
      </c>
      <c r="C28" s="25">
        <v>6406703.75</v>
      </c>
      <c r="D28" s="25">
        <v>0</v>
      </c>
    </row>
    <row r="29" spans="2:4" s="30" customFormat="1" ht="30" x14ac:dyDescent="0.25">
      <c r="B29" s="29" t="s">
        <v>36</v>
      </c>
      <c r="C29" s="27">
        <f>+C27+C28</f>
        <v>6406703.75</v>
      </c>
      <c r="D29" s="27">
        <v>0</v>
      </c>
    </row>
    <row r="30" spans="2:4" ht="6.75" customHeight="1" x14ac:dyDescent="0.25">
      <c r="B30" s="23"/>
      <c r="C30" s="31"/>
      <c r="D30" s="31"/>
    </row>
    <row r="31" spans="2:4" s="6" customFormat="1" x14ac:dyDescent="0.25">
      <c r="B31" s="13" t="s">
        <v>37</v>
      </c>
      <c r="C31" s="32">
        <f>+C8+C24+C29</f>
        <v>296845.08999999985</v>
      </c>
      <c r="D31" s="32">
        <v>0</v>
      </c>
    </row>
    <row r="32" spans="2:4" x14ac:dyDescent="0.25">
      <c r="D32" s="33"/>
    </row>
    <row r="33" spans="2:4" x14ac:dyDescent="0.25">
      <c r="B33" s="171" t="s">
        <v>94</v>
      </c>
      <c r="C33" s="171"/>
      <c r="D33" s="171"/>
    </row>
    <row r="34" spans="2:4" x14ac:dyDescent="0.25">
      <c r="D34" s="33"/>
    </row>
    <row r="35" spans="2:4" x14ac:dyDescent="0.25">
      <c r="D35" s="8"/>
    </row>
    <row r="36" spans="2:4" x14ac:dyDescent="0.25">
      <c r="D36" s="7"/>
    </row>
    <row r="37" spans="2:4" x14ac:dyDescent="0.25">
      <c r="D37" s="7"/>
    </row>
  </sheetData>
  <mergeCells count="5">
    <mergeCell ref="B2:D2"/>
    <mergeCell ref="B3:D3"/>
    <mergeCell ref="B5:D5"/>
    <mergeCell ref="B33:D33"/>
    <mergeCell ref="B4:E4"/>
  </mergeCells>
  <hyperlinks>
    <hyperlink ref="A1" location="INDICE!A1" display="INDICE" xr:uid="{1DF3464F-69F6-4EBF-B426-D66A3EBFD213}"/>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56"/>
  <sheetViews>
    <sheetView showGridLines="0" topLeftCell="A129" workbookViewId="0">
      <selection activeCell="C150" sqref="C150"/>
    </sheetView>
  </sheetViews>
  <sheetFormatPr baseColWidth="10" defaultRowHeight="15" x14ac:dyDescent="0.25"/>
  <cols>
    <col min="1" max="1" width="3.5703125" style="1" customWidth="1"/>
    <col min="2" max="2" width="35" style="1" customWidth="1"/>
    <col min="3" max="6" width="19.28515625" style="1" customWidth="1"/>
    <col min="7" max="7" width="3.5703125" style="1" customWidth="1"/>
    <col min="8" max="16384" width="11.42578125" style="1"/>
  </cols>
  <sheetData>
    <row r="1" spans="1:6" x14ac:dyDescent="0.25">
      <c r="A1" s="2" t="s">
        <v>95</v>
      </c>
    </row>
    <row r="2" spans="1:6" x14ac:dyDescent="0.25">
      <c r="B2" s="167" t="s">
        <v>89</v>
      </c>
      <c r="C2" s="167"/>
      <c r="D2" s="167"/>
      <c r="E2" s="167"/>
      <c r="F2" s="167"/>
    </row>
    <row r="3" spans="1:6" x14ac:dyDescent="0.25">
      <c r="B3" s="196" t="s">
        <v>65</v>
      </c>
      <c r="C3" s="196"/>
      <c r="D3" s="196"/>
      <c r="E3" s="196"/>
      <c r="F3" s="196"/>
    </row>
    <row r="4" spans="1:6" x14ac:dyDescent="0.25">
      <c r="B4" s="182" t="s">
        <v>66</v>
      </c>
      <c r="C4" s="182"/>
      <c r="D4" s="182"/>
      <c r="E4" s="182"/>
      <c r="F4" s="182"/>
    </row>
    <row r="5" spans="1:6" ht="16.5" customHeight="1" x14ac:dyDescent="0.25">
      <c r="B5" s="197" t="s">
        <v>91</v>
      </c>
      <c r="C5" s="197"/>
      <c r="D5" s="197"/>
      <c r="E5" s="197"/>
      <c r="F5" s="197"/>
    </row>
    <row r="6" spans="1:6" x14ac:dyDescent="0.25">
      <c r="B6" s="197"/>
      <c r="C6" s="197"/>
      <c r="D6" s="197"/>
      <c r="E6" s="197"/>
      <c r="F6" s="197"/>
    </row>
    <row r="7" spans="1:6" x14ac:dyDescent="0.25">
      <c r="B7" s="197"/>
      <c r="C7" s="197"/>
      <c r="D7" s="197"/>
      <c r="E7" s="197"/>
      <c r="F7" s="197"/>
    </row>
    <row r="8" spans="1:6" x14ac:dyDescent="0.25">
      <c r="B8" s="197"/>
      <c r="C8" s="197"/>
      <c r="D8" s="197"/>
      <c r="E8" s="197"/>
      <c r="F8" s="197"/>
    </row>
    <row r="9" spans="1:6" x14ac:dyDescent="0.25">
      <c r="B9" s="197"/>
      <c r="C9" s="197"/>
      <c r="D9" s="197"/>
      <c r="E9" s="197"/>
      <c r="F9" s="197"/>
    </row>
    <row r="10" spans="1:6" x14ac:dyDescent="0.25">
      <c r="B10" s="197"/>
      <c r="C10" s="197"/>
      <c r="D10" s="197"/>
      <c r="E10" s="197"/>
      <c r="F10" s="197"/>
    </row>
    <row r="11" spans="1:6" x14ac:dyDescent="0.25">
      <c r="B11" s="197"/>
      <c r="C11" s="197"/>
      <c r="D11" s="197"/>
      <c r="E11" s="197"/>
      <c r="F11" s="197"/>
    </row>
    <row r="12" spans="1:6" x14ac:dyDescent="0.25">
      <c r="B12" s="197"/>
      <c r="C12" s="197"/>
      <c r="D12" s="197"/>
      <c r="E12" s="197"/>
      <c r="F12" s="197"/>
    </row>
    <row r="13" spans="1:6" x14ac:dyDescent="0.25">
      <c r="B13" s="197"/>
      <c r="C13" s="197"/>
      <c r="D13" s="197"/>
      <c r="E13" s="197"/>
      <c r="F13" s="197"/>
    </row>
    <row r="15" spans="1:6" x14ac:dyDescent="0.25">
      <c r="B15" s="182" t="s">
        <v>67</v>
      </c>
      <c r="C15" s="182"/>
      <c r="D15" s="182"/>
      <c r="E15" s="182"/>
      <c r="F15" s="182"/>
    </row>
    <row r="17" spans="2:6" x14ac:dyDescent="0.25">
      <c r="B17" s="182" t="s">
        <v>68</v>
      </c>
      <c r="C17" s="182"/>
      <c r="D17" s="182"/>
      <c r="E17" s="182"/>
      <c r="F17" s="182"/>
    </row>
    <row r="18" spans="2:6" x14ac:dyDescent="0.25">
      <c r="B18" s="184" t="s">
        <v>85</v>
      </c>
      <c r="C18" s="184"/>
      <c r="D18" s="184"/>
      <c r="E18" s="184"/>
      <c r="F18" s="184"/>
    </row>
    <row r="19" spans="2:6" x14ac:dyDescent="0.25">
      <c r="B19" s="184"/>
      <c r="C19" s="184"/>
      <c r="D19" s="184"/>
      <c r="E19" s="184"/>
      <c r="F19" s="184"/>
    </row>
    <row r="20" spans="2:6" x14ac:dyDescent="0.25">
      <c r="B20" s="184"/>
      <c r="C20" s="184"/>
      <c r="D20" s="184"/>
      <c r="E20" s="184"/>
      <c r="F20" s="184"/>
    </row>
    <row r="21" spans="2:6" x14ac:dyDescent="0.25">
      <c r="B21" s="184"/>
      <c r="C21" s="184"/>
      <c r="D21" s="184"/>
      <c r="E21" s="184"/>
      <c r="F21" s="184"/>
    </row>
    <row r="22" spans="2:6" x14ac:dyDescent="0.25">
      <c r="B22" s="184"/>
      <c r="C22" s="184"/>
      <c r="D22" s="184"/>
      <c r="E22" s="184"/>
      <c r="F22" s="184"/>
    </row>
    <row r="23" spans="2:6" x14ac:dyDescent="0.25">
      <c r="B23" s="184"/>
      <c r="C23" s="184"/>
      <c r="D23" s="184"/>
      <c r="E23" s="184"/>
      <c r="F23" s="184"/>
    </row>
    <row r="24" spans="2:6" x14ac:dyDescent="0.25">
      <c r="B24" s="184"/>
      <c r="C24" s="184"/>
      <c r="D24" s="184"/>
      <c r="E24" s="184"/>
      <c r="F24" s="184"/>
    </row>
    <row r="25" spans="2:6" x14ac:dyDescent="0.25">
      <c r="B25" s="184"/>
      <c r="C25" s="184"/>
      <c r="D25" s="184"/>
      <c r="E25" s="184"/>
      <c r="F25" s="184"/>
    </row>
    <row r="26" spans="2:6" x14ac:dyDescent="0.25">
      <c r="B26" s="184"/>
      <c r="C26" s="184"/>
      <c r="D26" s="184"/>
      <c r="E26" s="184"/>
      <c r="F26" s="184"/>
    </row>
    <row r="27" spans="2:6" x14ac:dyDescent="0.25">
      <c r="B27" s="184"/>
      <c r="C27" s="184"/>
      <c r="D27" s="184"/>
      <c r="E27" s="184"/>
      <c r="F27" s="184"/>
    </row>
    <row r="28" spans="2:6" x14ac:dyDescent="0.25">
      <c r="B28" s="184"/>
      <c r="C28" s="184"/>
      <c r="D28" s="184"/>
      <c r="E28" s="184"/>
      <c r="F28" s="184"/>
    </row>
    <row r="29" spans="2:6" x14ac:dyDescent="0.25">
      <c r="B29" s="184"/>
      <c r="C29" s="184"/>
      <c r="D29" s="184"/>
      <c r="E29" s="184"/>
      <c r="F29" s="184"/>
    </row>
    <row r="30" spans="2:6" x14ac:dyDescent="0.25">
      <c r="B30" s="184"/>
      <c r="C30" s="184"/>
      <c r="D30" s="184"/>
      <c r="E30" s="184"/>
      <c r="F30" s="184"/>
    </row>
    <row r="31" spans="2:6" x14ac:dyDescent="0.25">
      <c r="B31" s="184"/>
      <c r="C31" s="184"/>
      <c r="D31" s="184"/>
      <c r="E31" s="184"/>
      <c r="F31" s="184"/>
    </row>
    <row r="32" spans="2:6" x14ac:dyDescent="0.25">
      <c r="B32" s="184"/>
      <c r="C32" s="184"/>
      <c r="D32" s="184"/>
      <c r="E32" s="184"/>
      <c r="F32" s="184"/>
    </row>
    <row r="33" spans="2:6" x14ac:dyDescent="0.25">
      <c r="B33" s="184"/>
      <c r="C33" s="184"/>
      <c r="D33" s="184"/>
      <c r="E33" s="184"/>
      <c r="F33" s="184"/>
    </row>
    <row r="34" spans="2:6" x14ac:dyDescent="0.25">
      <c r="B34" s="184"/>
      <c r="C34" s="184"/>
      <c r="D34" s="184"/>
      <c r="E34" s="184"/>
      <c r="F34" s="184"/>
    </row>
    <row r="35" spans="2:6" x14ac:dyDescent="0.25">
      <c r="B35" s="184"/>
      <c r="C35" s="184"/>
      <c r="D35" s="184"/>
      <c r="E35" s="184"/>
      <c r="F35" s="184"/>
    </row>
    <row r="36" spans="2:6" x14ac:dyDescent="0.25">
      <c r="B36" s="184"/>
      <c r="C36" s="184"/>
      <c r="D36" s="184"/>
      <c r="E36" s="184"/>
      <c r="F36" s="184"/>
    </row>
    <row r="37" spans="2:6" x14ac:dyDescent="0.25">
      <c r="B37" s="184"/>
      <c r="C37" s="184"/>
      <c r="D37" s="184"/>
      <c r="E37" s="184"/>
      <c r="F37" s="184"/>
    </row>
    <row r="38" spans="2:6" x14ac:dyDescent="0.25">
      <c r="B38" s="184"/>
      <c r="C38" s="184"/>
      <c r="D38" s="184"/>
      <c r="E38" s="184"/>
      <c r="F38" s="184"/>
    </row>
    <row r="39" spans="2:6" x14ac:dyDescent="0.25">
      <c r="B39" s="184"/>
      <c r="C39" s="184"/>
      <c r="D39" s="184"/>
      <c r="E39" s="184"/>
      <c r="F39" s="184"/>
    </row>
    <row r="40" spans="2:6" x14ac:dyDescent="0.25">
      <c r="B40" s="184"/>
      <c r="C40" s="184"/>
      <c r="D40" s="184"/>
      <c r="E40" s="184"/>
      <c r="F40" s="184"/>
    </row>
    <row r="41" spans="2:6" x14ac:dyDescent="0.25">
      <c r="B41" s="184"/>
      <c r="C41" s="184"/>
      <c r="D41" s="184"/>
      <c r="E41" s="184"/>
      <c r="F41" s="184"/>
    </row>
    <row r="42" spans="2:6" x14ac:dyDescent="0.25">
      <c r="B42" s="184"/>
      <c r="C42" s="184"/>
      <c r="D42" s="184"/>
      <c r="E42" s="184"/>
      <c r="F42" s="184"/>
    </row>
    <row r="43" spans="2:6" x14ac:dyDescent="0.25">
      <c r="B43" s="184"/>
      <c r="C43" s="184"/>
      <c r="D43" s="184"/>
      <c r="E43" s="184"/>
      <c r="F43" s="184"/>
    </row>
    <row r="44" spans="2:6" x14ac:dyDescent="0.25">
      <c r="B44" s="184"/>
      <c r="C44" s="184"/>
      <c r="D44" s="184"/>
      <c r="E44" s="184"/>
      <c r="F44" s="184"/>
    </row>
    <row r="45" spans="2:6" x14ac:dyDescent="0.25">
      <c r="B45" s="184"/>
      <c r="C45" s="184"/>
      <c r="D45" s="184"/>
      <c r="E45" s="184"/>
      <c r="F45" s="184"/>
    </row>
    <row r="46" spans="2:6" x14ac:dyDescent="0.25">
      <c r="B46" s="184"/>
      <c r="C46" s="184"/>
      <c r="D46" s="184"/>
      <c r="E46" s="184"/>
      <c r="F46" s="184"/>
    </row>
    <row r="47" spans="2:6" x14ac:dyDescent="0.25">
      <c r="B47" s="184"/>
      <c r="C47" s="184"/>
      <c r="D47" s="184"/>
      <c r="E47" s="184"/>
      <c r="F47" s="184"/>
    </row>
    <row r="48" spans="2:6" x14ac:dyDescent="0.25">
      <c r="B48" s="184"/>
      <c r="C48" s="184"/>
      <c r="D48" s="184"/>
      <c r="E48" s="184"/>
      <c r="F48" s="184"/>
    </row>
    <row r="49" spans="2:6" x14ac:dyDescent="0.25">
      <c r="B49" s="182" t="s">
        <v>96</v>
      </c>
      <c r="C49" s="182"/>
      <c r="D49" s="182"/>
      <c r="E49" s="182"/>
      <c r="F49" s="182"/>
    </row>
    <row r="50" spans="2:6" x14ac:dyDescent="0.25">
      <c r="B50" s="184" t="s">
        <v>155</v>
      </c>
      <c r="C50" s="184"/>
      <c r="D50" s="184"/>
      <c r="E50" s="184"/>
      <c r="F50" s="184"/>
    </row>
    <row r="51" spans="2:6" x14ac:dyDescent="0.25">
      <c r="B51" s="184"/>
      <c r="C51" s="184"/>
      <c r="D51" s="184"/>
      <c r="E51" s="184"/>
      <c r="F51" s="184"/>
    </row>
    <row r="52" spans="2:6" x14ac:dyDescent="0.25">
      <c r="B52" s="113"/>
      <c r="C52" s="113"/>
      <c r="D52" s="113"/>
      <c r="E52" s="113"/>
      <c r="F52" s="113"/>
    </row>
    <row r="53" spans="2:6" x14ac:dyDescent="0.25">
      <c r="B53" s="195" t="s">
        <v>97</v>
      </c>
      <c r="C53" s="195"/>
      <c r="D53" s="195"/>
      <c r="E53" s="195"/>
      <c r="F53" s="195"/>
    </row>
    <row r="55" spans="2:6" x14ac:dyDescent="0.25">
      <c r="B55" s="184" t="s">
        <v>100</v>
      </c>
      <c r="C55" s="184"/>
      <c r="D55" s="184"/>
      <c r="E55" s="184"/>
      <c r="F55" s="184"/>
    </row>
    <row r="56" spans="2:6" x14ac:dyDescent="0.25">
      <c r="B56" s="184"/>
      <c r="C56" s="184"/>
      <c r="D56" s="184"/>
      <c r="E56" s="184"/>
      <c r="F56" s="184"/>
    </row>
    <row r="57" spans="2:6" x14ac:dyDescent="0.25">
      <c r="B57" s="184"/>
      <c r="C57" s="184"/>
      <c r="D57" s="184"/>
      <c r="E57" s="184"/>
      <c r="F57" s="184"/>
    </row>
    <row r="58" spans="2:6" x14ac:dyDescent="0.25">
      <c r="B58" s="184" t="s">
        <v>171</v>
      </c>
      <c r="C58" s="184"/>
      <c r="D58" s="184"/>
      <c r="E58" s="184"/>
      <c r="F58" s="184"/>
    </row>
    <row r="59" spans="2:6" x14ac:dyDescent="0.25">
      <c r="B59" s="184"/>
      <c r="C59" s="184"/>
      <c r="D59" s="184"/>
      <c r="E59" s="184"/>
      <c r="F59" s="184"/>
    </row>
    <row r="60" spans="2:6" x14ac:dyDescent="0.25">
      <c r="B60" s="184" t="s">
        <v>101</v>
      </c>
      <c r="C60" s="184"/>
      <c r="D60" s="184"/>
      <c r="E60" s="184"/>
      <c r="F60" s="184"/>
    </row>
    <row r="61" spans="2:6" x14ac:dyDescent="0.25">
      <c r="B61" s="184"/>
      <c r="C61" s="184"/>
      <c r="D61" s="184"/>
      <c r="E61" s="184"/>
      <c r="F61" s="184"/>
    </row>
    <row r="62" spans="2:6" x14ac:dyDescent="0.25">
      <c r="B62" s="184" t="s">
        <v>102</v>
      </c>
      <c r="C62" s="184"/>
      <c r="D62" s="184"/>
      <c r="E62" s="184"/>
      <c r="F62" s="184"/>
    </row>
    <row r="63" spans="2:6" x14ac:dyDescent="0.25">
      <c r="B63" s="184"/>
      <c r="C63" s="184"/>
      <c r="D63" s="184"/>
      <c r="E63" s="184"/>
      <c r="F63" s="184"/>
    </row>
    <row r="64" spans="2:6" x14ac:dyDescent="0.25">
      <c r="B64" s="176" t="s">
        <v>103</v>
      </c>
      <c r="C64" s="176"/>
      <c r="D64" s="176"/>
      <c r="E64" s="176"/>
      <c r="F64" s="176"/>
    </row>
    <row r="65" spans="2:6" x14ac:dyDescent="0.25">
      <c r="B65" s="176"/>
      <c r="C65" s="176"/>
      <c r="D65" s="176"/>
      <c r="E65" s="176"/>
      <c r="F65" s="176"/>
    </row>
    <row r="66" spans="2:6" x14ac:dyDescent="0.25">
      <c r="B66" s="61"/>
      <c r="C66" s="61"/>
      <c r="D66" s="61"/>
      <c r="E66" s="61"/>
      <c r="F66" s="61"/>
    </row>
    <row r="67" spans="2:6" x14ac:dyDescent="0.25">
      <c r="B67" s="3" t="s">
        <v>26</v>
      </c>
      <c r="C67" s="4">
        <v>44561</v>
      </c>
      <c r="D67" s="4">
        <v>44469</v>
      </c>
      <c r="E67" s="4">
        <v>44196</v>
      </c>
    </row>
    <row r="68" spans="2:6" x14ac:dyDescent="0.25">
      <c r="B68" s="59" t="s">
        <v>98</v>
      </c>
      <c r="C68" s="60">
        <v>6870.81</v>
      </c>
      <c r="D68" s="60">
        <v>6895.8</v>
      </c>
      <c r="E68" s="60">
        <v>6891.96</v>
      </c>
    </row>
    <row r="69" spans="2:6" x14ac:dyDescent="0.25">
      <c r="B69" s="59" t="s">
        <v>99</v>
      </c>
      <c r="C69" s="60">
        <v>6887.4</v>
      </c>
      <c r="D69" s="60">
        <v>6918.66</v>
      </c>
      <c r="E69" s="60">
        <v>6941.65</v>
      </c>
    </row>
    <row r="71" spans="2:6" x14ac:dyDescent="0.25">
      <c r="B71" s="182" t="s">
        <v>104</v>
      </c>
      <c r="C71" s="182"/>
      <c r="D71" s="182"/>
      <c r="E71" s="182"/>
      <c r="F71" s="182"/>
    </row>
    <row r="73" spans="2:6" x14ac:dyDescent="0.25">
      <c r="B73" s="190" t="s">
        <v>105</v>
      </c>
      <c r="C73" s="192" t="s">
        <v>106</v>
      </c>
      <c r="D73" s="193"/>
      <c r="E73" s="190" t="s">
        <v>107</v>
      </c>
      <c r="F73" s="190" t="s">
        <v>172</v>
      </c>
    </row>
    <row r="74" spans="2:6" x14ac:dyDescent="0.25">
      <c r="B74" s="191"/>
      <c r="C74" s="62" t="s">
        <v>108</v>
      </c>
      <c r="D74" s="63" t="s">
        <v>109</v>
      </c>
      <c r="E74" s="194"/>
      <c r="F74" s="194"/>
    </row>
    <row r="75" spans="2:6" x14ac:dyDescent="0.25">
      <c r="B75" s="64" t="s">
        <v>110</v>
      </c>
      <c r="C75" s="65"/>
      <c r="D75" s="65"/>
      <c r="E75" s="65"/>
      <c r="F75" s="65"/>
    </row>
    <row r="76" spans="2:6" x14ac:dyDescent="0.25">
      <c r="B76" s="66" t="s">
        <v>111</v>
      </c>
      <c r="C76" s="67" t="s">
        <v>112</v>
      </c>
      <c r="D76" s="68">
        <v>296845.09000000003</v>
      </c>
      <c r="E76" s="68">
        <f>+C68</f>
        <v>6870.81</v>
      </c>
      <c r="F76" s="69">
        <f>+D76*E76</f>
        <v>2039566212.8229003</v>
      </c>
    </row>
    <row r="77" spans="2:6" x14ac:dyDescent="0.25">
      <c r="B77" s="66" t="s">
        <v>114</v>
      </c>
      <c r="C77" s="67" t="s">
        <v>112</v>
      </c>
      <c r="D77" s="68">
        <v>6006244.5099999998</v>
      </c>
      <c r="E77" s="68">
        <f>+E76</f>
        <v>6870.81</v>
      </c>
      <c r="F77" s="69">
        <f>+D77*E77</f>
        <v>41267764841.753098</v>
      </c>
    </row>
    <row r="78" spans="2:6" x14ac:dyDescent="0.25">
      <c r="B78" s="77" t="s">
        <v>69</v>
      </c>
      <c r="C78" s="74" t="s">
        <v>112</v>
      </c>
      <c r="D78" s="75">
        <v>362960.96</v>
      </c>
      <c r="E78" s="75">
        <f>+E77</f>
        <v>6870.81</v>
      </c>
      <c r="F78" s="76">
        <f>+D78*E78</f>
        <v>2493835793.5776005</v>
      </c>
    </row>
    <row r="79" spans="2:6" x14ac:dyDescent="0.25">
      <c r="B79" s="70" t="s">
        <v>113</v>
      </c>
      <c r="C79" s="65"/>
      <c r="D79" s="71"/>
      <c r="E79" s="71"/>
      <c r="F79" s="72"/>
    </row>
    <row r="80" spans="2:6" x14ac:dyDescent="0.25">
      <c r="B80" s="73" t="s">
        <v>115</v>
      </c>
      <c r="C80" s="74" t="s">
        <v>112</v>
      </c>
      <c r="D80" s="75">
        <v>170799.71</v>
      </c>
      <c r="E80" s="75">
        <f>+C69</f>
        <v>6887.4</v>
      </c>
      <c r="F80" s="76">
        <f>+D80*E80</f>
        <v>1176365922.6539998</v>
      </c>
    </row>
    <row r="82" spans="2:6" x14ac:dyDescent="0.25">
      <c r="B82" s="182" t="s">
        <v>116</v>
      </c>
      <c r="C82" s="182"/>
      <c r="D82" s="182"/>
      <c r="E82" s="182"/>
      <c r="F82" s="182"/>
    </row>
    <row r="83" spans="2:6" x14ac:dyDescent="0.25">
      <c r="B83" s="182"/>
      <c r="C83" s="182"/>
      <c r="D83" s="182"/>
      <c r="E83" s="182"/>
      <c r="F83" s="182"/>
    </row>
    <row r="85" spans="2:6" ht="45" x14ac:dyDescent="0.25">
      <c r="B85" s="63" t="s">
        <v>117</v>
      </c>
      <c r="C85" s="63" t="s">
        <v>118</v>
      </c>
      <c r="D85" s="63" t="s">
        <v>119</v>
      </c>
      <c r="E85" s="63" t="s">
        <v>156</v>
      </c>
      <c r="F85" s="63" t="s">
        <v>157</v>
      </c>
    </row>
    <row r="86" spans="2:6" ht="30" x14ac:dyDescent="0.25">
      <c r="B86" s="78" t="s">
        <v>120</v>
      </c>
      <c r="C86" s="60">
        <f>+C68</f>
        <v>6870.81</v>
      </c>
      <c r="D86" s="60">
        <v>0</v>
      </c>
      <c r="E86" s="60">
        <f>+D68</f>
        <v>6895.8</v>
      </c>
      <c r="F86" s="60">
        <v>0</v>
      </c>
    </row>
    <row r="87" spans="2:6" ht="45" x14ac:dyDescent="0.25">
      <c r="B87" s="78" t="s">
        <v>121</v>
      </c>
      <c r="C87" s="60">
        <f>+C69</f>
        <v>6887.4</v>
      </c>
      <c r="D87" s="60">
        <v>0</v>
      </c>
      <c r="E87" s="60">
        <f>+D69</f>
        <v>6918.66</v>
      </c>
      <c r="F87" s="60">
        <v>0</v>
      </c>
    </row>
    <row r="88" spans="2:6" ht="30" x14ac:dyDescent="0.25">
      <c r="B88" s="78" t="s">
        <v>122</v>
      </c>
      <c r="C88" s="60">
        <f>+C86</f>
        <v>6870.81</v>
      </c>
      <c r="D88" s="60">
        <v>0</v>
      </c>
      <c r="E88" s="60">
        <f>+E86</f>
        <v>6895.8</v>
      </c>
      <c r="F88" s="60">
        <v>0</v>
      </c>
    </row>
    <row r="89" spans="2:6" ht="30" x14ac:dyDescent="0.25">
      <c r="B89" s="78" t="s">
        <v>123</v>
      </c>
      <c r="C89" s="60">
        <f>+C87</f>
        <v>6887.4</v>
      </c>
      <c r="D89" s="60">
        <v>0</v>
      </c>
      <c r="E89" s="60">
        <f>+E87</f>
        <v>6918.66</v>
      </c>
      <c r="F89" s="60">
        <v>0</v>
      </c>
    </row>
    <row r="91" spans="2:6" x14ac:dyDescent="0.25">
      <c r="B91" s="183" t="s">
        <v>124</v>
      </c>
      <c r="C91" s="183"/>
      <c r="D91" s="183"/>
      <c r="E91" s="183"/>
      <c r="F91" s="183"/>
    </row>
    <row r="92" spans="2:6" x14ac:dyDescent="0.25">
      <c r="B92" s="79"/>
      <c r="C92" s="79"/>
      <c r="D92" s="79"/>
      <c r="E92" s="79"/>
      <c r="F92" s="79"/>
    </row>
    <row r="93" spans="2:6" x14ac:dyDescent="0.25">
      <c r="B93" s="176" t="s">
        <v>154</v>
      </c>
      <c r="C93" s="176"/>
      <c r="D93" s="176"/>
      <c r="E93" s="176"/>
      <c r="F93" s="176"/>
    </row>
    <row r="94" spans="2:6" x14ac:dyDescent="0.25">
      <c r="B94" s="176"/>
      <c r="C94" s="176"/>
      <c r="D94" s="176"/>
      <c r="E94" s="176"/>
      <c r="F94" s="176"/>
    </row>
    <row r="95" spans="2:6" x14ac:dyDescent="0.25">
      <c r="B95" s="176"/>
      <c r="C95" s="176"/>
      <c r="D95" s="176"/>
      <c r="E95" s="176"/>
      <c r="F95" s="176"/>
    </row>
    <row r="97" spans="2:6" x14ac:dyDescent="0.25">
      <c r="B97" s="177" t="s">
        <v>26</v>
      </c>
      <c r="C97" s="178"/>
      <c r="D97" s="4">
        <f>+'01'!C7</f>
        <v>44561</v>
      </c>
      <c r="E97" s="4">
        <f>+'01'!D7</f>
        <v>44196</v>
      </c>
    </row>
    <row r="98" spans="2:6" x14ac:dyDescent="0.25">
      <c r="B98" s="186" t="s">
        <v>12</v>
      </c>
      <c r="C98" s="187"/>
      <c r="D98" s="71">
        <f>+'02'!C13</f>
        <v>28203.73</v>
      </c>
      <c r="E98" s="71">
        <f>+'02'!D13</f>
        <v>0</v>
      </c>
    </row>
    <row r="99" spans="2:6" x14ac:dyDescent="0.25">
      <c r="B99" s="188" t="s">
        <v>125</v>
      </c>
      <c r="C99" s="189"/>
      <c r="D99" s="75">
        <v>0</v>
      </c>
      <c r="E99" s="75">
        <v>0</v>
      </c>
    </row>
    <row r="100" spans="2:6" x14ac:dyDescent="0.25">
      <c r="B100" s="177" t="s">
        <v>126</v>
      </c>
      <c r="C100" s="178"/>
      <c r="D100" s="80">
        <f>SUM(D98:D99)</f>
        <v>28203.73</v>
      </c>
      <c r="E100" s="80">
        <f>SUM(E98:E99)</f>
        <v>0</v>
      </c>
    </row>
    <row r="102" spans="2:6" x14ac:dyDescent="0.25">
      <c r="B102" s="182" t="s">
        <v>127</v>
      </c>
      <c r="C102" s="182"/>
      <c r="D102" s="182"/>
      <c r="E102" s="182"/>
      <c r="F102" s="182"/>
    </row>
    <row r="104" spans="2:6" ht="45" x14ac:dyDescent="0.25">
      <c r="B104" s="63" t="s">
        <v>128</v>
      </c>
      <c r="C104" s="63" t="s">
        <v>129</v>
      </c>
      <c r="D104" s="63" t="s">
        <v>130</v>
      </c>
      <c r="E104" s="63" t="s">
        <v>131</v>
      </c>
    </row>
    <row r="105" spans="2:6" x14ac:dyDescent="0.25">
      <c r="B105" s="179" t="s">
        <v>158</v>
      </c>
      <c r="C105" s="180"/>
      <c r="D105" s="180"/>
      <c r="E105" s="181"/>
    </row>
    <row r="106" spans="2:6" x14ac:dyDescent="0.25">
      <c r="B106" s="9" t="s">
        <v>159</v>
      </c>
      <c r="C106" s="115">
        <v>0</v>
      </c>
      <c r="D106" s="71">
        <v>0</v>
      </c>
      <c r="E106" s="72">
        <v>0</v>
      </c>
    </row>
    <row r="107" spans="2:6" x14ac:dyDescent="0.25">
      <c r="B107" s="5" t="s">
        <v>160</v>
      </c>
      <c r="C107" s="116">
        <v>0</v>
      </c>
      <c r="D107" s="68">
        <v>0</v>
      </c>
      <c r="E107" s="69">
        <v>0</v>
      </c>
    </row>
    <row r="108" spans="2:6" x14ac:dyDescent="0.25">
      <c r="B108" s="117" t="s">
        <v>161</v>
      </c>
      <c r="C108" s="118">
        <v>0</v>
      </c>
      <c r="D108" s="75">
        <v>0</v>
      </c>
      <c r="E108" s="76">
        <v>0</v>
      </c>
    </row>
    <row r="109" spans="2:6" x14ac:dyDescent="0.25">
      <c r="B109" s="185" t="s">
        <v>162</v>
      </c>
      <c r="C109" s="180"/>
      <c r="D109" s="180"/>
      <c r="E109" s="181"/>
    </row>
    <row r="110" spans="2:6" x14ac:dyDescent="0.25">
      <c r="B110" s="119" t="s">
        <v>163</v>
      </c>
      <c r="C110" s="120">
        <v>0</v>
      </c>
      <c r="D110" s="121">
        <v>0</v>
      </c>
      <c r="E110" s="122">
        <v>0</v>
      </c>
    </row>
    <row r="111" spans="2:6" x14ac:dyDescent="0.25">
      <c r="B111" s="5" t="s">
        <v>164</v>
      </c>
      <c r="C111" s="116">
        <v>0</v>
      </c>
      <c r="D111" s="68">
        <v>0</v>
      </c>
      <c r="E111" s="69">
        <v>0</v>
      </c>
    </row>
    <row r="112" spans="2:6" x14ac:dyDescent="0.25">
      <c r="B112" s="117" t="s">
        <v>165</v>
      </c>
      <c r="C112" s="118">
        <v>0</v>
      </c>
      <c r="D112" s="75">
        <v>0</v>
      </c>
      <c r="E112" s="76">
        <v>0</v>
      </c>
    </row>
    <row r="113" spans="2:6" x14ac:dyDescent="0.25">
      <c r="B113" s="179" t="s">
        <v>132</v>
      </c>
      <c r="C113" s="180"/>
      <c r="D113" s="180"/>
      <c r="E113" s="181"/>
    </row>
    <row r="114" spans="2:6" x14ac:dyDescent="0.25">
      <c r="B114" s="9" t="s">
        <v>166</v>
      </c>
      <c r="C114" s="115">
        <v>0</v>
      </c>
      <c r="D114" s="71">
        <v>0</v>
      </c>
      <c r="E114" s="72">
        <v>0</v>
      </c>
    </row>
    <row r="115" spans="2:6" x14ac:dyDescent="0.25">
      <c r="B115" s="5" t="s">
        <v>133</v>
      </c>
      <c r="C115" s="68">
        <v>25001.22</v>
      </c>
      <c r="D115" s="84">
        <v>4025196.34</v>
      </c>
      <c r="E115" s="69">
        <v>33</v>
      </c>
    </row>
    <row r="116" spans="2:6" x14ac:dyDescent="0.25">
      <c r="B116" s="117" t="s">
        <v>134</v>
      </c>
      <c r="C116" s="83">
        <v>25015.07</v>
      </c>
      <c r="D116" s="85">
        <v>4477697.6500000004</v>
      </c>
      <c r="E116" s="76">
        <v>36</v>
      </c>
    </row>
    <row r="117" spans="2:6" x14ac:dyDescent="0.25">
      <c r="B117" s="179" t="s">
        <v>173</v>
      </c>
      <c r="C117" s="180"/>
      <c r="D117" s="180"/>
      <c r="E117" s="181"/>
    </row>
    <row r="118" spans="2:6" x14ac:dyDescent="0.25">
      <c r="B118" s="81" t="s">
        <v>174</v>
      </c>
      <c r="C118" s="71">
        <v>25025.028851063831</v>
      </c>
      <c r="D118" s="84">
        <v>5880881.7800000003</v>
      </c>
      <c r="E118" s="69">
        <v>42</v>
      </c>
    </row>
    <row r="119" spans="2:6" x14ac:dyDescent="0.25">
      <c r="B119" s="23" t="s">
        <v>175</v>
      </c>
      <c r="C119" s="68">
        <v>25205.311757322179</v>
      </c>
      <c r="D119" s="84">
        <v>6024069.5100000007</v>
      </c>
      <c r="E119" s="69">
        <v>44</v>
      </c>
    </row>
    <row r="120" spans="2:6" x14ac:dyDescent="0.25">
      <c r="B120" s="82" t="s">
        <v>176</v>
      </c>
      <c r="C120" s="83">
        <v>25372.073632812499</v>
      </c>
      <c r="D120" s="85">
        <v>6495250.8499999996</v>
      </c>
      <c r="E120" s="76">
        <v>48</v>
      </c>
    </row>
    <row r="121" spans="2:6" x14ac:dyDescent="0.25">
      <c r="B121" s="123"/>
      <c r="C121" s="124"/>
      <c r="D121" s="125"/>
      <c r="E121" s="126"/>
    </row>
    <row r="123" spans="2:6" x14ac:dyDescent="0.25">
      <c r="B123" s="183" t="s">
        <v>135</v>
      </c>
      <c r="C123" s="183"/>
      <c r="D123" s="183"/>
      <c r="E123" s="183"/>
      <c r="F123" s="183"/>
    </row>
    <row r="124" spans="2:6" x14ac:dyDescent="0.25">
      <c r="B124" s="176" t="s">
        <v>136</v>
      </c>
      <c r="C124" s="176"/>
      <c r="D124" s="176"/>
      <c r="E124" s="176"/>
      <c r="F124" s="176"/>
    </row>
    <row r="125" spans="2:6" x14ac:dyDescent="0.25">
      <c r="B125" s="176"/>
      <c r="C125" s="176"/>
      <c r="D125" s="176"/>
      <c r="E125" s="176"/>
      <c r="F125" s="176"/>
    </row>
    <row r="127" spans="2:6" x14ac:dyDescent="0.25">
      <c r="B127" s="3" t="s">
        <v>137</v>
      </c>
      <c r="C127" s="86">
        <f>+D97</f>
        <v>44561</v>
      </c>
      <c r="D127" s="86">
        <f>+E97</f>
        <v>44196</v>
      </c>
    </row>
    <row r="128" spans="2:6" x14ac:dyDescent="0.25">
      <c r="B128" s="87" t="s">
        <v>139</v>
      </c>
      <c r="C128" s="15">
        <v>286845.09000000003</v>
      </c>
      <c r="D128" s="15">
        <v>0</v>
      </c>
    </row>
    <row r="129" spans="2:6" x14ac:dyDescent="0.25">
      <c r="B129" s="88" t="s">
        <v>138</v>
      </c>
      <c r="C129" s="25">
        <v>10000</v>
      </c>
      <c r="D129" s="25">
        <v>0</v>
      </c>
    </row>
    <row r="130" spans="2:6" x14ac:dyDescent="0.25">
      <c r="B130" s="89" t="s">
        <v>126</v>
      </c>
      <c r="C130" s="19">
        <f>SUM(C128:C129)</f>
        <v>296845.09000000003</v>
      </c>
      <c r="D130" s="19">
        <f>SUM(D128:D129)</f>
        <v>0</v>
      </c>
    </row>
    <row r="131" spans="2:6" x14ac:dyDescent="0.25">
      <c r="B131" s="102"/>
      <c r="C131" s="103"/>
    </row>
    <row r="132" spans="2:6" x14ac:dyDescent="0.25">
      <c r="B132" s="176" t="s">
        <v>149</v>
      </c>
      <c r="C132" s="176"/>
      <c r="D132" s="176"/>
      <c r="E132" s="176"/>
      <c r="F132" s="176"/>
    </row>
    <row r="133" spans="2:6" x14ac:dyDescent="0.25">
      <c r="B133" s="176"/>
      <c r="C133" s="176"/>
      <c r="D133" s="176"/>
      <c r="E133" s="176"/>
      <c r="F133" s="176"/>
    </row>
    <row r="134" spans="2:6" x14ac:dyDescent="0.25">
      <c r="B134" s="61"/>
      <c r="C134" s="61"/>
      <c r="D134" s="61"/>
      <c r="E134" s="61"/>
      <c r="F134" s="61"/>
    </row>
    <row r="135" spans="2:6" x14ac:dyDescent="0.25">
      <c r="B135" s="110" t="s">
        <v>117</v>
      </c>
      <c r="C135" s="111" t="s">
        <v>147</v>
      </c>
      <c r="D135" s="86">
        <f>+C127</f>
        <v>44561</v>
      </c>
      <c r="E135" s="86">
        <f>+D127</f>
        <v>44196</v>
      </c>
      <c r="F135" s="61"/>
    </row>
    <row r="136" spans="2:6" x14ac:dyDescent="0.25">
      <c r="B136" s="109" t="s">
        <v>146</v>
      </c>
      <c r="C136" s="104" t="s">
        <v>148</v>
      </c>
      <c r="D136" s="108">
        <v>192051.87</v>
      </c>
      <c r="E136" s="108">
        <v>0</v>
      </c>
      <c r="F136" s="61"/>
    </row>
    <row r="137" spans="2:6" x14ac:dyDescent="0.25">
      <c r="B137" s="107" t="s">
        <v>177</v>
      </c>
      <c r="C137" s="105" t="s">
        <v>178</v>
      </c>
      <c r="D137" s="106">
        <v>170909.09</v>
      </c>
      <c r="E137" s="106">
        <v>0</v>
      </c>
      <c r="F137" s="61"/>
    </row>
    <row r="138" spans="2:6" x14ac:dyDescent="0.25">
      <c r="B138" s="177" t="s">
        <v>126</v>
      </c>
      <c r="C138" s="178"/>
      <c r="D138" s="19">
        <f>SUM(D136:D137)</f>
        <v>362960.95999999996</v>
      </c>
      <c r="E138" s="19">
        <f>SUM(E136:E137)</f>
        <v>0</v>
      </c>
      <c r="F138" s="61"/>
    </row>
    <row r="140" spans="2:6" x14ac:dyDescent="0.25">
      <c r="B140" s="184" t="s">
        <v>140</v>
      </c>
      <c r="C140" s="184"/>
      <c r="D140" s="184"/>
      <c r="E140" s="184"/>
      <c r="F140" s="184"/>
    </row>
    <row r="141" spans="2:6" x14ac:dyDescent="0.25">
      <c r="B141" s="184"/>
      <c r="C141" s="184"/>
      <c r="D141" s="184"/>
      <c r="E141" s="184"/>
      <c r="F141" s="184"/>
    </row>
    <row r="143" spans="2:6" x14ac:dyDescent="0.25">
      <c r="B143" s="3" t="s">
        <v>137</v>
      </c>
      <c r="C143" s="4">
        <f>+C127</f>
        <v>44561</v>
      </c>
      <c r="D143" s="4">
        <f>+D127</f>
        <v>44196</v>
      </c>
    </row>
    <row r="144" spans="2:6" x14ac:dyDescent="0.25">
      <c r="B144" s="90" t="s">
        <v>12</v>
      </c>
      <c r="C144" s="91">
        <v>120373.11</v>
      </c>
      <c r="D144" s="91">
        <v>0</v>
      </c>
    </row>
    <row r="145" spans="2:6" x14ac:dyDescent="0.25">
      <c r="B145" s="3" t="s">
        <v>126</v>
      </c>
      <c r="C145" s="92">
        <f>SUM(C144)</f>
        <v>120373.11</v>
      </c>
      <c r="D145" s="92">
        <f>SUM(D144)</f>
        <v>0</v>
      </c>
    </row>
    <row r="147" spans="2:6" x14ac:dyDescent="0.25">
      <c r="B147" s="176" t="s">
        <v>141</v>
      </c>
      <c r="C147" s="176"/>
      <c r="D147" s="176"/>
      <c r="E147" s="176"/>
      <c r="F147" s="176"/>
    </row>
    <row r="148" spans="2:6" x14ac:dyDescent="0.25">
      <c r="B148" s="176"/>
      <c r="C148" s="176"/>
      <c r="D148" s="176"/>
      <c r="E148" s="176"/>
      <c r="F148" s="176"/>
    </row>
    <row r="150" spans="2:6" x14ac:dyDescent="0.25">
      <c r="B150" s="3" t="s">
        <v>142</v>
      </c>
      <c r="C150" s="4">
        <f>+C143</f>
        <v>44561</v>
      </c>
      <c r="D150" s="4">
        <f>+D143</f>
        <v>44196</v>
      </c>
    </row>
    <row r="151" spans="2:6" x14ac:dyDescent="0.25">
      <c r="B151" s="81"/>
      <c r="C151" s="93">
        <v>0</v>
      </c>
      <c r="D151" s="93">
        <v>0</v>
      </c>
    </row>
    <row r="152" spans="2:6" x14ac:dyDescent="0.25">
      <c r="B152" s="3" t="s">
        <v>126</v>
      </c>
      <c r="C152" s="94">
        <v>0</v>
      </c>
      <c r="D152" s="94">
        <v>0</v>
      </c>
    </row>
    <row r="154" spans="2:6" x14ac:dyDescent="0.25">
      <c r="B154" s="3" t="s">
        <v>143</v>
      </c>
      <c r="C154" s="4">
        <f>+C150</f>
        <v>44561</v>
      </c>
      <c r="D154" s="4">
        <f>+D150</f>
        <v>44196</v>
      </c>
    </row>
    <row r="155" spans="2:6" x14ac:dyDescent="0.25">
      <c r="B155" s="90" t="s">
        <v>144</v>
      </c>
      <c r="C155" s="95">
        <v>0.01</v>
      </c>
      <c r="D155" s="95">
        <v>0</v>
      </c>
    </row>
    <row r="156" spans="2:6" x14ac:dyDescent="0.25">
      <c r="B156" s="3" t="s">
        <v>126</v>
      </c>
      <c r="C156" s="96">
        <f>SUM(C155)</f>
        <v>0.01</v>
      </c>
      <c r="D156" s="96">
        <f>SUM(D155)</f>
        <v>0</v>
      </c>
    </row>
  </sheetData>
  <sortState xmlns:xlrd2="http://schemas.microsoft.com/office/spreadsheetml/2017/richdata2" ref="B128:D129">
    <sortCondition descending="1" ref="C128:C129"/>
  </sortState>
  <mergeCells count="38">
    <mergeCell ref="B2:F2"/>
    <mergeCell ref="B3:F3"/>
    <mergeCell ref="B4:F4"/>
    <mergeCell ref="B5:F13"/>
    <mergeCell ref="B15:F15"/>
    <mergeCell ref="B49:F49"/>
    <mergeCell ref="B53:F53"/>
    <mergeCell ref="B50:F51"/>
    <mergeCell ref="B55:F57"/>
    <mergeCell ref="B17:F17"/>
    <mergeCell ref="B18:F48"/>
    <mergeCell ref="B58:F59"/>
    <mergeCell ref="B60:F61"/>
    <mergeCell ref="B62:F63"/>
    <mergeCell ref="B64:F65"/>
    <mergeCell ref="B71:F71"/>
    <mergeCell ref="B73:B74"/>
    <mergeCell ref="C73:D73"/>
    <mergeCell ref="E73:E74"/>
    <mergeCell ref="F73:F74"/>
    <mergeCell ref="B82:F83"/>
    <mergeCell ref="B91:F91"/>
    <mergeCell ref="B97:C97"/>
    <mergeCell ref="B98:C98"/>
    <mergeCell ref="B99:C99"/>
    <mergeCell ref="B100:C100"/>
    <mergeCell ref="B93:F95"/>
    <mergeCell ref="B147:F148"/>
    <mergeCell ref="B132:F133"/>
    <mergeCell ref="B138:C138"/>
    <mergeCell ref="B117:E117"/>
    <mergeCell ref="B102:F102"/>
    <mergeCell ref="B113:E113"/>
    <mergeCell ref="B123:F123"/>
    <mergeCell ref="B124:F125"/>
    <mergeCell ref="B140:F141"/>
    <mergeCell ref="B105:E105"/>
    <mergeCell ref="B109:E109"/>
  </mergeCells>
  <hyperlinks>
    <hyperlink ref="A1" location="INDICE!A1" display="INDICE" xr:uid="{9A8B3896-ADEC-4513-89FB-6C4F057F53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0"/>
  <sheetViews>
    <sheetView showGridLines="0" tabSelected="1" topLeftCell="B1" workbookViewId="0">
      <selection activeCell="I1" sqref="I1"/>
    </sheetView>
  </sheetViews>
  <sheetFormatPr baseColWidth="10" defaultRowHeight="15" x14ac:dyDescent="0.25"/>
  <cols>
    <col min="1" max="1" width="3.5703125" style="53" customWidth="1"/>
    <col min="2" max="2" width="13.85546875" style="53" customWidth="1"/>
    <col min="3" max="3" width="27.7109375" style="53" bestFit="1" customWidth="1"/>
    <col min="4" max="5" width="11.42578125" style="53"/>
    <col min="6" max="7" width="13" style="53" bestFit="1" customWidth="1"/>
    <col min="8" max="8" width="17.140625" style="53" customWidth="1"/>
    <col min="9" max="9" width="16.7109375" style="53" customWidth="1"/>
    <col min="10" max="12" width="16.140625" style="53" customWidth="1"/>
    <col min="13" max="14" width="11.7109375" style="53" bestFit="1" customWidth="1"/>
    <col min="15" max="15" width="14.140625" style="53" customWidth="1"/>
    <col min="16" max="16" width="14" style="53" customWidth="1"/>
    <col min="17" max="17" width="14.140625" style="53" customWidth="1"/>
    <col min="18" max="18" width="16.28515625" style="53" customWidth="1"/>
    <col min="19" max="16384" width="11.42578125" style="53"/>
  </cols>
  <sheetData>
    <row r="1" spans="1:18" ht="15.75" customHeight="1" x14ac:dyDescent="0.25">
      <c r="A1" s="14" t="s">
        <v>95</v>
      </c>
      <c r="B1" s="51"/>
      <c r="C1" s="51"/>
      <c r="D1" s="51"/>
      <c r="E1" s="51"/>
      <c r="F1" s="51"/>
      <c r="G1" s="51"/>
      <c r="H1" s="51"/>
      <c r="I1" s="52"/>
      <c r="J1" s="52"/>
      <c r="K1" s="52"/>
      <c r="L1" s="51"/>
      <c r="M1" s="51"/>
      <c r="N1" s="51"/>
      <c r="O1" s="51"/>
      <c r="P1" s="51"/>
      <c r="Q1" s="51"/>
      <c r="R1" s="51"/>
    </row>
    <row r="2" spans="1:18" ht="15.75" customHeight="1" x14ac:dyDescent="0.25">
      <c r="A2" s="14"/>
      <c r="B2" s="203" t="s">
        <v>93</v>
      </c>
      <c r="C2" s="203"/>
      <c r="D2" s="203"/>
      <c r="E2" s="203"/>
      <c r="F2" s="203"/>
      <c r="G2" s="203"/>
      <c r="H2" s="203"/>
      <c r="I2" s="203"/>
      <c r="J2" s="203"/>
      <c r="K2" s="203"/>
      <c r="L2" s="203"/>
      <c r="M2" s="203"/>
      <c r="N2" s="203"/>
      <c r="O2" s="203"/>
      <c r="P2" s="203"/>
      <c r="Q2" s="203"/>
      <c r="R2" s="203"/>
    </row>
    <row r="3" spans="1:18" ht="13.5" customHeight="1" x14ac:dyDescent="0.25">
      <c r="A3" s="51"/>
      <c r="B3" s="199" t="s">
        <v>89</v>
      </c>
      <c r="C3" s="200"/>
      <c r="D3" s="200"/>
      <c r="E3" s="200"/>
      <c r="F3" s="200"/>
      <c r="G3" s="200"/>
      <c r="H3" s="200"/>
      <c r="I3" s="200"/>
      <c r="J3" s="200"/>
      <c r="K3" s="200"/>
      <c r="L3" s="200"/>
      <c r="M3" s="200"/>
      <c r="N3" s="200"/>
      <c r="O3" s="200"/>
      <c r="P3" s="200"/>
      <c r="Q3" s="200"/>
      <c r="R3" s="201"/>
    </row>
    <row r="4" spans="1:18" ht="13.5" customHeight="1" x14ac:dyDescent="0.25">
      <c r="A4" s="51"/>
      <c r="B4" s="199" t="s">
        <v>70</v>
      </c>
      <c r="C4" s="200"/>
      <c r="D4" s="200"/>
      <c r="E4" s="200"/>
      <c r="F4" s="200"/>
      <c r="G4" s="200"/>
      <c r="H4" s="200"/>
      <c r="I4" s="200"/>
      <c r="J4" s="200"/>
      <c r="K4" s="200"/>
      <c r="L4" s="200"/>
      <c r="M4" s="200"/>
      <c r="N4" s="200"/>
      <c r="O4" s="200"/>
      <c r="P4" s="200"/>
      <c r="Q4" s="200"/>
      <c r="R4" s="201"/>
    </row>
    <row r="5" spans="1:18" x14ac:dyDescent="0.25">
      <c r="A5" s="51"/>
      <c r="B5" s="202">
        <v>44561</v>
      </c>
      <c r="C5" s="200"/>
      <c r="D5" s="200"/>
      <c r="E5" s="200"/>
      <c r="F5" s="200"/>
      <c r="G5" s="200"/>
      <c r="H5" s="200"/>
      <c r="I5" s="200"/>
      <c r="J5" s="200"/>
      <c r="K5" s="200"/>
      <c r="L5" s="200"/>
      <c r="M5" s="200"/>
      <c r="N5" s="200"/>
      <c r="O5" s="200"/>
      <c r="P5" s="200"/>
      <c r="Q5" s="200"/>
      <c r="R5" s="201"/>
    </row>
    <row r="6" spans="1:18" x14ac:dyDescent="0.25">
      <c r="A6" s="51"/>
      <c r="B6" s="199" t="s">
        <v>73</v>
      </c>
      <c r="C6" s="200"/>
      <c r="D6" s="200"/>
      <c r="E6" s="200"/>
      <c r="F6" s="200"/>
      <c r="G6" s="200"/>
      <c r="H6" s="200"/>
      <c r="I6" s="200"/>
      <c r="J6" s="200"/>
      <c r="K6" s="200"/>
      <c r="L6" s="200"/>
      <c r="M6" s="200"/>
      <c r="N6" s="200"/>
      <c r="O6" s="200"/>
      <c r="P6" s="200"/>
      <c r="Q6" s="200"/>
      <c r="R6" s="201"/>
    </row>
    <row r="7" spans="1:18" s="54" customFormat="1" ht="90" x14ac:dyDescent="0.25">
      <c r="B7" s="55" t="s">
        <v>43</v>
      </c>
      <c r="C7" s="55" t="s">
        <v>44</v>
      </c>
      <c r="D7" s="55" t="s">
        <v>45</v>
      </c>
      <c r="E7" s="55" t="s">
        <v>46</v>
      </c>
      <c r="F7" s="55" t="s">
        <v>47</v>
      </c>
      <c r="G7" s="55" t="s">
        <v>48</v>
      </c>
      <c r="H7" s="55" t="s">
        <v>49</v>
      </c>
      <c r="I7" s="55" t="s">
        <v>50</v>
      </c>
      <c r="J7" s="55" t="s">
        <v>51</v>
      </c>
      <c r="K7" s="55" t="s">
        <v>52</v>
      </c>
      <c r="L7" s="55" t="s">
        <v>53</v>
      </c>
      <c r="M7" s="55" t="s">
        <v>71</v>
      </c>
      <c r="N7" s="55" t="s">
        <v>54</v>
      </c>
      <c r="O7" s="55" t="s">
        <v>88</v>
      </c>
      <c r="P7" s="55" t="s">
        <v>74</v>
      </c>
      <c r="Q7" s="55" t="s">
        <v>75</v>
      </c>
      <c r="R7" s="55" t="s">
        <v>76</v>
      </c>
    </row>
    <row r="8" spans="1:18" x14ac:dyDescent="0.25">
      <c r="B8" s="127" t="s">
        <v>179</v>
      </c>
      <c r="C8" s="128"/>
      <c r="D8" s="129" t="s">
        <v>180</v>
      </c>
      <c r="E8" s="130" t="s">
        <v>181</v>
      </c>
      <c r="F8" s="131">
        <v>44491</v>
      </c>
      <c r="G8" s="131"/>
      <c r="H8" s="129" t="s">
        <v>112</v>
      </c>
      <c r="I8" s="132">
        <v>5957577.8399999999</v>
      </c>
      <c r="J8" s="132">
        <v>5957577.8399999999</v>
      </c>
      <c r="K8" s="132">
        <v>5957577.8399999999</v>
      </c>
      <c r="L8" s="133"/>
      <c r="M8" s="134"/>
      <c r="N8" s="135"/>
      <c r="O8" s="130"/>
      <c r="P8" s="136">
        <v>0.91722059356645169</v>
      </c>
      <c r="Q8" s="137"/>
      <c r="R8" s="138"/>
    </row>
    <row r="9" spans="1:18" x14ac:dyDescent="0.25">
      <c r="B9" s="139" t="s">
        <v>179</v>
      </c>
      <c r="C9" s="140"/>
      <c r="D9" s="141" t="s">
        <v>180</v>
      </c>
      <c r="E9" s="142" t="s">
        <v>181</v>
      </c>
      <c r="F9" s="143">
        <v>44501</v>
      </c>
      <c r="G9" s="143"/>
      <c r="H9" s="141" t="s">
        <v>112</v>
      </c>
      <c r="I9" s="144">
        <v>48666.67</v>
      </c>
      <c r="J9" s="144">
        <v>48666.67</v>
      </c>
      <c r="K9" s="144">
        <v>48666.67</v>
      </c>
      <c r="L9" s="145"/>
      <c r="M9" s="146"/>
      <c r="N9" s="147"/>
      <c r="O9" s="142"/>
      <c r="P9" s="148">
        <v>7.4926544214993637E-3</v>
      </c>
      <c r="Q9" s="149"/>
      <c r="R9" s="150"/>
    </row>
    <row r="10" spans="1:18" x14ac:dyDescent="0.25">
      <c r="B10" s="151"/>
      <c r="C10" s="152"/>
      <c r="D10" s="152"/>
      <c r="E10" s="152"/>
      <c r="F10" s="153" t="s">
        <v>182</v>
      </c>
      <c r="G10" s="153"/>
      <c r="H10" s="153"/>
      <c r="I10" s="154">
        <v>296845.09000000003</v>
      </c>
      <c r="J10" s="155" t="s">
        <v>183</v>
      </c>
      <c r="K10" s="155" t="s">
        <v>183</v>
      </c>
      <c r="L10" s="155" t="s">
        <v>183</v>
      </c>
      <c r="M10" s="152"/>
      <c r="N10" s="152"/>
      <c r="O10" s="152"/>
      <c r="P10" s="156"/>
      <c r="Q10" s="152"/>
      <c r="R10" s="157"/>
    </row>
    <row r="11" spans="1:18" x14ac:dyDescent="0.25">
      <c r="B11" s="151"/>
      <c r="C11" s="152"/>
      <c r="D11" s="152"/>
      <c r="E11" s="152"/>
      <c r="F11" s="153" t="s">
        <v>184</v>
      </c>
      <c r="G11" s="153"/>
      <c r="H11" s="153"/>
      <c r="I11" s="154">
        <v>120373.11</v>
      </c>
      <c r="J11" s="155" t="s">
        <v>183</v>
      </c>
      <c r="K11" s="155" t="s">
        <v>183</v>
      </c>
      <c r="L11" s="155" t="s">
        <v>183</v>
      </c>
      <c r="M11" s="152"/>
      <c r="N11" s="152"/>
      <c r="O11" s="152"/>
      <c r="P11" s="152"/>
      <c r="Q11" s="152"/>
      <c r="R11" s="158"/>
    </row>
    <row r="12" spans="1:18" x14ac:dyDescent="0.25">
      <c r="B12" s="151"/>
      <c r="C12" s="152"/>
      <c r="D12" s="152"/>
      <c r="E12" s="152"/>
      <c r="F12" s="153" t="s">
        <v>185</v>
      </c>
      <c r="G12" s="153"/>
      <c r="H12" s="153"/>
      <c r="I12" s="159">
        <v>0</v>
      </c>
      <c r="J12" s="155" t="s">
        <v>183</v>
      </c>
      <c r="K12" s="155" t="s">
        <v>183</v>
      </c>
      <c r="L12" s="155" t="s">
        <v>183</v>
      </c>
      <c r="M12" s="152"/>
      <c r="N12" s="152"/>
      <c r="O12" s="152"/>
      <c r="P12" s="152"/>
      <c r="Q12" s="152"/>
      <c r="R12" s="158"/>
    </row>
    <row r="13" spans="1:18" x14ac:dyDescent="0.25">
      <c r="B13" s="160"/>
      <c r="C13" s="149"/>
      <c r="D13" s="149"/>
      <c r="E13" s="149"/>
      <c r="F13" s="161" t="s">
        <v>186</v>
      </c>
      <c r="G13" s="161"/>
      <c r="H13" s="161"/>
      <c r="I13" s="162">
        <f>+K8+K9+I10-I11</f>
        <v>6182716.4899999993</v>
      </c>
      <c r="J13" s="163">
        <f>SUM(J8:J9)</f>
        <v>6006244.5099999998</v>
      </c>
      <c r="K13" s="163">
        <f>SUM(K8:K9)</f>
        <v>6006244.5099999998</v>
      </c>
      <c r="L13" s="164" t="s">
        <v>183</v>
      </c>
      <c r="M13" s="165"/>
      <c r="N13" s="165"/>
      <c r="O13" s="165"/>
      <c r="P13" s="166"/>
      <c r="Q13" s="149"/>
      <c r="R13" s="150"/>
    </row>
    <row r="15" spans="1:18" x14ac:dyDescent="0.25">
      <c r="B15" s="199" t="s">
        <v>89</v>
      </c>
      <c r="C15" s="200"/>
      <c r="D15" s="200"/>
      <c r="E15" s="200"/>
      <c r="F15" s="200"/>
      <c r="G15" s="200"/>
      <c r="H15" s="200"/>
      <c r="I15" s="200"/>
      <c r="J15" s="200"/>
      <c r="K15" s="200"/>
      <c r="L15" s="200"/>
      <c r="M15" s="200"/>
      <c r="N15" s="200"/>
      <c r="O15" s="200"/>
      <c r="P15" s="200"/>
      <c r="Q15" s="200"/>
      <c r="R15" s="201"/>
    </row>
    <row r="16" spans="1:18" x14ac:dyDescent="0.25">
      <c r="B16" s="199" t="s">
        <v>70</v>
      </c>
      <c r="C16" s="200"/>
      <c r="D16" s="200"/>
      <c r="E16" s="200"/>
      <c r="F16" s="200"/>
      <c r="G16" s="200"/>
      <c r="H16" s="200"/>
      <c r="I16" s="200"/>
      <c r="J16" s="200"/>
      <c r="K16" s="200"/>
      <c r="L16" s="200"/>
      <c r="M16" s="200"/>
      <c r="N16" s="200"/>
      <c r="O16" s="200"/>
      <c r="P16" s="200"/>
      <c r="Q16" s="200"/>
      <c r="R16" s="201"/>
    </row>
    <row r="17" spans="2:18" x14ac:dyDescent="0.25">
      <c r="B17" s="202">
        <v>44196</v>
      </c>
      <c r="C17" s="200"/>
      <c r="D17" s="200"/>
      <c r="E17" s="200"/>
      <c r="F17" s="200"/>
      <c r="G17" s="200"/>
      <c r="H17" s="200"/>
      <c r="I17" s="200"/>
      <c r="J17" s="200"/>
      <c r="K17" s="200"/>
      <c r="L17" s="200"/>
      <c r="M17" s="200"/>
      <c r="N17" s="200"/>
      <c r="O17" s="200"/>
      <c r="P17" s="200"/>
      <c r="Q17" s="200"/>
      <c r="R17" s="201"/>
    </row>
    <row r="18" spans="2:18" x14ac:dyDescent="0.25">
      <c r="B18" s="199" t="s">
        <v>73</v>
      </c>
      <c r="C18" s="200"/>
      <c r="D18" s="200"/>
      <c r="E18" s="200"/>
      <c r="F18" s="200"/>
      <c r="G18" s="200"/>
      <c r="H18" s="200"/>
      <c r="I18" s="200"/>
      <c r="J18" s="200"/>
      <c r="K18" s="200"/>
      <c r="L18" s="200"/>
      <c r="M18" s="200"/>
      <c r="N18" s="200"/>
      <c r="O18" s="200"/>
      <c r="P18" s="200"/>
      <c r="Q18" s="200"/>
      <c r="R18" s="201"/>
    </row>
    <row r="19" spans="2:18" ht="90" x14ac:dyDescent="0.25">
      <c r="B19" s="55" t="s">
        <v>43</v>
      </c>
      <c r="C19" s="55" t="s">
        <v>44</v>
      </c>
      <c r="D19" s="55" t="s">
        <v>45</v>
      </c>
      <c r="E19" s="55" t="s">
        <v>46</v>
      </c>
      <c r="F19" s="55" t="s">
        <v>47</v>
      </c>
      <c r="G19" s="55" t="s">
        <v>48</v>
      </c>
      <c r="H19" s="55" t="s">
        <v>49</v>
      </c>
      <c r="I19" s="55" t="s">
        <v>50</v>
      </c>
      <c r="J19" s="55" t="s">
        <v>51</v>
      </c>
      <c r="K19" s="55" t="s">
        <v>52</v>
      </c>
      <c r="L19" s="55" t="s">
        <v>53</v>
      </c>
      <c r="M19" s="55" t="s">
        <v>71</v>
      </c>
      <c r="N19" s="55" t="s">
        <v>54</v>
      </c>
      <c r="O19" s="55" t="s">
        <v>88</v>
      </c>
      <c r="P19" s="55" t="s">
        <v>74</v>
      </c>
      <c r="Q19" s="55" t="s">
        <v>75</v>
      </c>
      <c r="R19" s="55" t="s">
        <v>76</v>
      </c>
    </row>
    <row r="20" spans="2:18" x14ac:dyDescent="0.25">
      <c r="B20" s="198" t="s">
        <v>92</v>
      </c>
      <c r="C20" s="198"/>
      <c r="D20" s="198"/>
      <c r="E20" s="198"/>
      <c r="F20" s="198"/>
      <c r="G20" s="198"/>
      <c r="H20" s="198"/>
      <c r="I20" s="198"/>
      <c r="J20" s="198"/>
      <c r="K20" s="198"/>
      <c r="L20" s="198"/>
      <c r="M20" s="198"/>
      <c r="N20" s="198"/>
      <c r="O20" s="198"/>
      <c r="P20" s="198"/>
      <c r="Q20" s="198"/>
      <c r="R20" s="198"/>
    </row>
  </sheetData>
  <mergeCells count="10">
    <mergeCell ref="B2:R2"/>
    <mergeCell ref="B3:R3"/>
    <mergeCell ref="B4:R4"/>
    <mergeCell ref="B5:R5"/>
    <mergeCell ref="B6:R6"/>
    <mergeCell ref="B20:R20"/>
    <mergeCell ref="B15:R15"/>
    <mergeCell ref="B16:R16"/>
    <mergeCell ref="B17:R17"/>
    <mergeCell ref="B18:R18"/>
  </mergeCells>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guOAKtbzB1x61/BrIfupDUQRwewwcEWm7mSDZH/0fX4=</DigestValue>
    </Reference>
    <Reference Type="http://www.w3.org/2000/09/xmldsig#Object" URI="#idOfficeObject">
      <DigestMethod Algorithm="http://www.w3.org/2001/04/xmlenc#sha256"/>
      <DigestValue>IyAbFDBVp/L+eVjpG8wDblXWA+4jC93FWbN1hzfa8sQ=</DigestValue>
    </Reference>
    <Reference Type="http://uri.etsi.org/01903#SignedProperties" URI="#idSignedProperties">
      <Transforms>
        <Transform Algorithm="http://www.w3.org/TR/2001/REC-xml-c14n-20010315"/>
      </Transforms>
      <DigestMethod Algorithm="http://www.w3.org/2001/04/xmlenc#sha256"/>
      <DigestValue>5HcPb/o6h6eTgBVloaIIIVuxnJMtgJnvzU0ix/s5bPE=</DigestValue>
    </Reference>
  </SignedInfo>
  <SignatureValue>VgS3+r9SruRUOZSv02+H6vIc+r2dCNpZNNnqtpji5B/K7tA4Bb6DGCYqiDG565Ix3NGSo9emoama
AAnMFXFldjuKKskDO6ESCvj0MhzURywFCDnpAChQ+yk/HnH3onMm2YIvVoFK6vRf32cSNPSZDZZa
BdiBZweXktw0c5kRSCmziFY3Mbfkw2AZPHwDcwSP0fhbJgwj6D19z5pGC9saSFLVzTYx0u06O6T9
oIfai2fLpUmHLcUFgcWFfv9rwvYV9DCP+lVvjZQxSEYpI9lkKqcHvogG+NGyM+mmunOkj3BY5wHv
H9Rt7j/6G5VoCen5bS00NrHklZWRWlo1/y2QTw==</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EjuZEsGfRlEWPfh9XbM2fd80DQ/uuDYfyPoz0zB7K7s=</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5MeqGoEd393KuP7MvSFc8K+6yT/CAMR8Tl2ODNmMlM4=</DigestValue>
      </Reference>
      <Reference URI="/xl/styles.xml?ContentType=application/vnd.openxmlformats-officedocument.spreadsheetml.styles+xml">
        <DigestMethod Algorithm="http://www.w3.org/2001/04/xmlenc#sha256"/>
        <DigestValue>jzYcsIkZMjMIaITYcq7sZr1h6m1wqBK/MB1dGtnDhGI=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9ymvef7B3/s2YFGzMCgGnIYDk/6xC2AP/i0X81WQIjw=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NfWXqLxTcbLT5DrzERDsBiPJTiFdB1pifK6tJ5M3j8g=</DigestValue>
      </Reference>
      <Reference URI="/xl/worksheets/sheet2.xml?ContentType=application/vnd.openxmlformats-officedocument.spreadsheetml.worksheet+xml">
        <DigestMethod Algorithm="http://www.w3.org/2001/04/xmlenc#sha256"/>
        <DigestValue>XlXZc0ZhIf6iWT2meM+HWbdfTHlMLXIDMVpx9GG6oFo=</DigestValue>
      </Reference>
      <Reference URI="/xl/worksheets/sheet3.xml?ContentType=application/vnd.openxmlformats-officedocument.spreadsheetml.worksheet+xml">
        <DigestMethod Algorithm="http://www.w3.org/2001/04/xmlenc#sha256"/>
        <DigestValue>3+a+oN9H3H4pEgcU888ow6fIxdkCXsJ1ncF12Q1v+hU=</DigestValue>
      </Reference>
      <Reference URI="/xl/worksheets/sheet4.xml?ContentType=application/vnd.openxmlformats-officedocument.spreadsheetml.worksheet+xml">
        <DigestMethod Algorithm="http://www.w3.org/2001/04/xmlenc#sha256"/>
        <DigestValue>8O6NFGkY2PKJ5SILgYi3keTPdcUc5DHVk0JHiBNzXBc=</DigestValue>
      </Reference>
      <Reference URI="/xl/worksheets/sheet5.xml?ContentType=application/vnd.openxmlformats-officedocument.spreadsheetml.worksheet+xml">
        <DigestMethod Algorithm="http://www.w3.org/2001/04/xmlenc#sha256"/>
        <DigestValue>YEao9KTsBrGy4iIcg5xvriy7YXHcDIV3efjwJX0tgwE=</DigestValue>
      </Reference>
      <Reference URI="/xl/worksheets/sheet6.xml?ContentType=application/vnd.openxmlformats-officedocument.spreadsheetml.worksheet+xml">
        <DigestMethod Algorithm="http://www.w3.org/2001/04/xmlenc#sha256"/>
        <DigestValue>dE4Jdhkacca6/30eoTxp23dqLOJgsxFTxHEJ88LLANc=</DigestValue>
      </Reference>
      <Reference URI="/xl/worksheets/sheet7.xml?ContentType=application/vnd.openxmlformats-officedocument.spreadsheetml.worksheet+xml">
        <DigestMethod Algorithm="http://www.w3.org/2001/04/xmlenc#sha256"/>
        <DigestValue>e5Xnkg6MJJhyQov7JyVKwRWiJHpTCGINhTejcQNn9Gc=</DigestValue>
      </Reference>
      <Reference URI="/xl/worksheets/sheet8.xml?ContentType=application/vnd.openxmlformats-officedocument.spreadsheetml.worksheet+xml">
        <DigestMethod Algorithm="http://www.w3.org/2001/04/xmlenc#sha256"/>
        <DigestValue>Bn8ZQCN4mYNiOKzJrIfc5/CILwEANMpDR9M8qXY52Cs=</DigestValue>
      </Reference>
    </Manifest>
    <SignatureProperties>
      <SignatureProperty Id="idSignatureTime" Target="#idPackageSignature">
        <mdssi:SignatureTime xmlns:mdssi="http://schemas.openxmlformats.org/package/2006/digital-signature">
          <mdssi:Format>YYYY-MM-DDThh:mm:ssTZD</mdssi:Format>
          <mdssi:Value>2022-03-18T17:22:12Z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CONATDOR</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2022-03-18T17:22:12Z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CONATDOR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2qvgdaHMSgWoPpbuyn35DqOYZhLQKPm2ji+qktKZrws=</DigestValue>
    </Reference>
    <Reference Type="http://www.w3.org/2000/09/xmldsig#Object" URI="#idOfficeObject">
      <DigestMethod Algorithm="http://www.w3.org/2001/04/xmlenc#sha256"/>
      <DigestValue>GTl7VQW4+S3VvNOe0M9hR0K37eGTCG6VaG5gLteK/nw=</DigestValue>
    </Reference>
    <Reference Type="http://uri.etsi.org/01903#SignedProperties" URI="#idSignedProperties">
      <Transforms>
        <Transform Algorithm="http://www.w3.org/TR/2001/REC-xml-c14n-20010315"/>
      </Transforms>
      <DigestMethod Algorithm="http://www.w3.org/2001/04/xmlenc#sha256"/>
      <DigestValue>VhGHS8BVbi2BJ3AmHIRxmw50ht57I3oFzXM0w5bfojY=</DigestValue>
    </Reference>
  </SignedInfo>
  <SignatureValue>a2UZWp4kCxyoh2VyC0hAI4CZxRFP3+l8a64nUDNDzgzfj2rf+WAfFPwRS3c89Mf/fBf35MUtyYrW
BmPdDE/WgaL8JBRlZGjsXLXghVggv0v74/NnkivEO4vr/zyHYVTCjmrQ4XOff0OhhZX1bv85o/23
hYiidjsoWX0Gv0RdrdcWDbQISLAfWM2ht+xNk603gzrMIQBKgSaxhkkdh70DASA/cWxCQIiSOy4Y
2vRfIyDL4USsVfxbDLvIdq5t0gn06EDzF8YlexKRymZ0TVMsf5vHD4rpOSO1e2MJMZ8gEyAMxabM
u2AQ+XJJE7pviXBGAGXnIh4Hc/kbCKpiRqxwhQ==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EjuZEsGfRlEWPfh9XbM2fd80DQ/uuDYfyPoz0zB7K7s=</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5MeqGoEd393KuP7MvSFc8K+6yT/CAMR8Tl2ODNmMlM4=</DigestValue>
      </Reference>
      <Reference URI="/xl/styles.xml?ContentType=application/vnd.openxmlformats-officedocument.spreadsheetml.styles+xml">
        <DigestMethod Algorithm="http://www.w3.org/2001/04/xmlenc#sha256"/>
        <DigestValue>jzYcsIkZMjMIaITYcq7sZr1h6m1wqBK/MB1dGtnDhGI=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9ymvef7B3/s2YFGzMCgGnIYDk/6xC2AP/i0X81WQIjw=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NfWXqLxTcbLT5DrzERDsBiPJTiFdB1pifK6tJ5M3j8g=</DigestValue>
      </Reference>
      <Reference URI="/xl/worksheets/sheet2.xml?ContentType=application/vnd.openxmlformats-officedocument.spreadsheetml.worksheet+xml">
        <DigestMethod Algorithm="http://www.w3.org/2001/04/xmlenc#sha256"/>
        <DigestValue>XlXZc0ZhIf6iWT2meM+HWbdfTHlMLXIDMVpx9GG6oFo=</DigestValue>
      </Reference>
      <Reference URI="/xl/worksheets/sheet3.xml?ContentType=application/vnd.openxmlformats-officedocument.spreadsheetml.worksheet+xml">
        <DigestMethod Algorithm="http://www.w3.org/2001/04/xmlenc#sha256"/>
        <DigestValue>3+a+oN9H3H4pEgcU888ow6fIxdkCXsJ1ncF12Q1v+hU=</DigestValue>
      </Reference>
      <Reference URI="/xl/worksheets/sheet4.xml?ContentType=application/vnd.openxmlformats-officedocument.spreadsheetml.worksheet+xml">
        <DigestMethod Algorithm="http://www.w3.org/2001/04/xmlenc#sha256"/>
        <DigestValue>8O6NFGkY2PKJ5SILgYi3keTPdcUc5DHVk0JHiBNzXBc=</DigestValue>
      </Reference>
      <Reference URI="/xl/worksheets/sheet5.xml?ContentType=application/vnd.openxmlformats-officedocument.spreadsheetml.worksheet+xml">
        <DigestMethod Algorithm="http://www.w3.org/2001/04/xmlenc#sha256"/>
        <DigestValue>YEao9KTsBrGy4iIcg5xvriy7YXHcDIV3efjwJX0tgwE=</DigestValue>
      </Reference>
      <Reference URI="/xl/worksheets/sheet6.xml?ContentType=application/vnd.openxmlformats-officedocument.spreadsheetml.worksheet+xml">
        <DigestMethod Algorithm="http://www.w3.org/2001/04/xmlenc#sha256"/>
        <DigestValue>dE4Jdhkacca6/30eoTxp23dqLOJgsxFTxHEJ88LLANc=</DigestValue>
      </Reference>
      <Reference URI="/xl/worksheets/sheet7.xml?ContentType=application/vnd.openxmlformats-officedocument.spreadsheetml.worksheet+xml">
        <DigestMethod Algorithm="http://www.w3.org/2001/04/xmlenc#sha256"/>
        <DigestValue>e5Xnkg6MJJhyQov7JyVKwRWiJHpTCGINhTejcQNn9Gc=</DigestValue>
      </Reference>
      <Reference URI="/xl/worksheets/sheet8.xml?ContentType=application/vnd.openxmlformats-officedocument.spreadsheetml.worksheet+xml">
        <DigestMethod Algorithm="http://www.w3.org/2001/04/xmlenc#sha256"/>
        <DigestValue>Bn8ZQCN4mYNiOKzJrIfc5/CILwEANMpDR9M8qXY52Cs=</DigestValue>
      </Reference>
    </Manifest>
    <SignatureProperties>
      <SignatureProperty Id="idSignatureTime" Target="#idPackageSignature">
        <mdssi:SignatureTime xmlns:mdssi="http://schemas.openxmlformats.org/package/2006/digital-signature">
          <mdssi:Format>YYYY-MM-DDThh:mm:ssTZD</mdssi:Format>
          <mdssi:Value>2022-03-18T17:32:52Z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16.0.14931/23</OfficeVersion>
          <ApplicationVersion>16.0.14931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2022-03-18T17:32:52Z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W6ByAjalt9nAzcES14d4o2txpewg9Rtc1lOTNLT7sVA=</DigestValue>
    </Reference>
    <Reference Type="http://www.w3.org/2000/09/xmldsig#Object" URI="#idOfficeObject">
      <DigestMethod Algorithm="http://www.w3.org/2001/04/xmlenc#sha256"/>
      <DigestValue>MdLH+Gj+Si6PcwPSV8tD1Nh9BxB6wVFjdonuJLCKihU=</DigestValue>
    </Reference>
    <Reference Type="http://uri.etsi.org/01903#SignedProperties" URI="#idSignedProperties">
      <Transforms>
        <Transform Algorithm="http://www.w3.org/TR/2001/REC-xml-c14n-20010315"/>
      </Transforms>
      <DigestMethod Algorithm="http://www.w3.org/2001/04/xmlenc#sha256"/>
      <DigestValue>o0itApovVg2UDS2Ew9BHLoWdvYoF+IBHkZOPfwYyZtI=</DigestValue>
    </Reference>
  </SignedInfo>
  <SignatureValue>rf9HXWpGT48SDrjeJ2j2O+GQn3qjYmWb3q6QhUP7j61j2KyoC4W6kWHxDwoeCbbN1VihO1EiC3QI
RIDkNg9zVT72qTOGgPxIqQmsQ9waWqBuvhMZLRTTTKxXZMQhxI+ZwAF4KnvE4lxdLe4CmMAaIQDW
SxWtlZVdpulvpDQcl/jq6vx6mAnHpzIQ5mwDEF6zHcaRG1j6MeoM2f80izxLKW7uNW1/oql10f7o
3KCPGqEeqJfY7jkXIgjIOZGoR03APluDKsbeLd0R/opDRxe8XRaS+f7CX/jKpe29ujujZQDBixh6
KdFTvm1YsVITtc9uuzJwW6rhIODJdQKraJa5HA==</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EjuZEsGfRlEWPfh9XbM2fd80DQ/uuDYfyPoz0zB7K7s=</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5MeqGoEd393KuP7MvSFc8K+6yT/CAMR8Tl2ODNmMlM4=</DigestValue>
      </Reference>
      <Reference URI="/xl/styles.xml?ContentType=application/vnd.openxmlformats-officedocument.spreadsheetml.styles+xml">
        <DigestMethod Algorithm="http://www.w3.org/2001/04/xmlenc#sha256"/>
        <DigestValue>jzYcsIkZMjMIaITYcq7sZr1h6m1wqBK/MB1dGtnDhGI=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9ymvef7B3/s2YFGzMCgGnIYDk/6xC2AP/i0X81WQIjw=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NfWXqLxTcbLT5DrzERDsBiPJTiFdB1pifK6tJ5M3j8g=</DigestValue>
      </Reference>
      <Reference URI="/xl/worksheets/sheet2.xml?ContentType=application/vnd.openxmlformats-officedocument.spreadsheetml.worksheet+xml">
        <DigestMethod Algorithm="http://www.w3.org/2001/04/xmlenc#sha256"/>
        <DigestValue>XlXZc0ZhIf6iWT2meM+HWbdfTHlMLXIDMVpx9GG6oFo=</DigestValue>
      </Reference>
      <Reference URI="/xl/worksheets/sheet3.xml?ContentType=application/vnd.openxmlformats-officedocument.spreadsheetml.worksheet+xml">
        <DigestMethod Algorithm="http://www.w3.org/2001/04/xmlenc#sha256"/>
        <DigestValue>3+a+oN9H3H4pEgcU888ow6fIxdkCXsJ1ncF12Q1v+hU=</DigestValue>
      </Reference>
      <Reference URI="/xl/worksheets/sheet4.xml?ContentType=application/vnd.openxmlformats-officedocument.spreadsheetml.worksheet+xml">
        <DigestMethod Algorithm="http://www.w3.org/2001/04/xmlenc#sha256"/>
        <DigestValue>8O6NFGkY2PKJ5SILgYi3keTPdcUc5DHVk0JHiBNzXBc=</DigestValue>
      </Reference>
      <Reference URI="/xl/worksheets/sheet5.xml?ContentType=application/vnd.openxmlformats-officedocument.spreadsheetml.worksheet+xml">
        <DigestMethod Algorithm="http://www.w3.org/2001/04/xmlenc#sha256"/>
        <DigestValue>YEao9KTsBrGy4iIcg5xvriy7YXHcDIV3efjwJX0tgwE=</DigestValue>
      </Reference>
      <Reference URI="/xl/worksheets/sheet6.xml?ContentType=application/vnd.openxmlformats-officedocument.spreadsheetml.worksheet+xml">
        <DigestMethod Algorithm="http://www.w3.org/2001/04/xmlenc#sha256"/>
        <DigestValue>dE4Jdhkacca6/30eoTxp23dqLOJgsxFTxHEJ88LLANc=</DigestValue>
      </Reference>
      <Reference URI="/xl/worksheets/sheet7.xml?ContentType=application/vnd.openxmlformats-officedocument.spreadsheetml.worksheet+xml">
        <DigestMethod Algorithm="http://www.w3.org/2001/04/xmlenc#sha256"/>
        <DigestValue>e5Xnkg6MJJhyQov7JyVKwRWiJHpTCGINhTejcQNn9Gc=</DigestValue>
      </Reference>
      <Reference URI="/xl/worksheets/sheet8.xml?ContentType=application/vnd.openxmlformats-officedocument.spreadsheetml.worksheet+xml">
        <DigestMethod Algorithm="http://www.w3.org/2001/04/xmlenc#sha256"/>
        <DigestValue>Bn8ZQCN4mYNiOKzJrIfc5/CILwEANMpDR9M8qXY52Cs=</DigestValue>
      </Reference>
    </Manifest>
    <SignatureProperties>
      <SignatureProperty Id="idSignatureTime" Target="#idPackageSignature">
        <mdssi:SignatureTime xmlns:mdssi="http://schemas.openxmlformats.org/package/2006/digital-signature">
          <mdssi:Format>YYYY-MM-DDThh:mm:ssTZD</mdssi:Format>
          <mdssi:Value>2022-03-18T21:09:52Z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2022-03-18T21:09:52Z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jsN1srs44jm095azxy9f0tgXiqhXm8C5DYjeHxyXB30=</DigestValue>
    </Reference>
    <Reference Type="http://www.w3.org/2000/09/xmldsig#Object" URI="#idOfficeObject">
      <DigestMethod Algorithm="http://www.w3.org/2001/04/xmlenc#sha256"/>
      <DigestValue>SHDoaxNrd+8e6JXwvJbaGIgYzIe8v1UkKDfEap5CGXs=</DigestValue>
    </Reference>
    <Reference Type="http://uri.etsi.org/01903#SignedProperties" URI="#idSignedProperties">
      <Transforms>
        <Transform Algorithm="http://www.w3.org/TR/2001/REC-xml-c14n-20010315"/>
      </Transforms>
      <DigestMethod Algorithm="http://www.w3.org/2001/04/xmlenc#sha256"/>
      <DigestValue>C+4Aay85G+vQqIB/eLYaetlBbzvzOanaae3fRkPt3Lw=</DigestValue>
    </Reference>
  </SignedInfo>
  <SignatureValue>JD2GfLgXtL1K3Dc945W6qR/JOjn6cKNBEoMVwfSgQnTliiGwg8QAQX2VfB0IhlO97IliANT0vmWC
bExw5/gcQAlD8WxKEO73xXJeqaeS2pD/gZ7Vc45fdMfxi89IwdI2Kpca+cqxAZAqISkw/oTckNXX
yziTWhuTP2irO0x6lUhpmf1TJ98SkWHVKTyLdVk7QgCBHPv4d2jkE5fic8kT0jewrnZs8z5PQNlu
EZVQBVuNmk72TnG/dQ/5+ZUMhryYFGifgXeE/mOoSEuEZhxr/V0ylyqV84lxWdkRLSt3dvS4xeOu
ghLqRHTpb6b2yiUTZJGqAKGX+ByW27Qk25sHqw==</SignatureValue>
  <KeyInfo>
    <X509Data>
      <X509Certificate>MIIH/zCCBeegAwIBAgIIEBh/UjtDSRwwDQYJKoZIhvcNAQELBQAwWzEXMBUGA1UEBRMOUlVDIDgwMDUwMTcyLTExGjAYBgNVBAMTEUNBLURPQ1VNRU5UQSBTLkEuMRcwFQYDVQQKEw5ET0NVTUVOVEEgUy5BLjELMAkGA1UEBhMCUFkwHhcNMjEwNDA3MTgxMjMwWhcNMjMwNDA3MTgyMjMwWjCBpDELMAkGA1UEBhMCUFkxFzAVBgNVBAQMDkFDVcORQSBOT0dVRVJBMREwDwYDVQQFEwhDSTk5MDc0NzEWMBQGA1UEKgwNQ0FSTE9TIE1JR1VFTDEXMBUGA1UECgwOUEVSU09OQSBGSVNJQ0ExETAPBgNVBAsMCEZJUk1BIEYyMSUwIwYDVQQDDBxDQVJMT1MgTUlHVUVMIEFDVcORQSBOT0dVRVJBMIIBIjANBgkqhkiG9w0BAQEFAAOCAQ8AMIIBCgKCAQEAyFkkV4/y0IeUlSejBOjF6giEGmdcCQQxFYfyYD5xtZAALoQSNHBIqqjzZnjNI/dmcebU6lMUKeInTEMWznbs0uNxD2vdFbU0Lv9w6150mhBUxRWa2n1JkNOwwb3FqNkY0PKUaGZZ3ALUkqTYJYLGcogk5Tu7zp/7IoNLf8CQMt87KXIHAXNGSb99MQbc1jerWPIJ1hKk5300lhXpPlKvWvReHvRqvFZGptfAS4z2ybumfSRXXDsFxMEIvO/19QKPYSyCZK4sqD/6X0BQaSAXCW4OS6PmLYyOTQIlHrxxYeHm/oUky88trNb3gHRum/JM1oAwdm7/mwMjwCDVFL1q7wIDAQABo4IDezCCA3cwDAYDVR0TAQH/BAIwADAOBgNVHQ8BAf8EBAMCBeAwKgYDVR0lAQH/BCAwHgYIKwYBBQUHAwEGCCsGAQUFBwMCBggrBgEFBQcDBDAdBgNVHQ4EFgQUlrb1UFs1jwam4wNGKQo9xA7PYLQ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8GA1UdEQQYMBaBFGNhY3VuYUBhbWFyYWw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SWBdKs69yDn8B5pWNpRS86bf0o680LAtsnBtAnG+G7Cl/pdMnUVMCop8OZbJP2vXuL0bfVIgz9QQ2lKUHydOwl9AMtLbv23d9qJ9R2p/znNezR9gBOlR6+Q+ChD0lyMSW2vrB+0iqfmZXYc0VPdSnwFZGOmK46R08cFHNcnjRKys5lxLh2siVlBzVe1+6hgAaSmcV7n3Rk8qF4CCSkYwhmoXp7RqHVtmVkdZvC3jChwc+zw7q0yAPi7Udn74BJgsOtYSde1T9qcS6Efrs9/RsS7Aj0Pnz6Z1csc9MXDtR5XKLlraBNVeNewOa0cyX8d/S0KTpN8WjKvrY138BLJLSmuUcgTytRDgvn5foynMo32IP9QVKbYMFCMALtEzZGkL92MFrupahkbsbmqj2BdwYzEQ7TWpm41YHT3bdSWQjJTq3f2QID9tJ6kc4lROxX8e7R/OrA9z2gXo7rPgtIC+nqw8SWi7CiYOqxCH2qasjPE7eS7FM/B9gkDIf/rqujvhI2GsPGLAV77APbWRuSdV7KpwjmUUBySpbTHEomKA+jI33jN5b3qmIMTiM6c3FS6CaQ+J3E1hSm8bhOELpZOCfz/aDQG67vNHomxHp8YMj2W/myjpA2tv0pMpPXs602oIWkfBkviDcIvsypdyph48uLazFq19grZQ4A892Cewq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EjuZEsGfRlEWPfh9XbM2fd80DQ/uuDYfyPoz0zB7K7s=</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5MeqGoEd393KuP7MvSFc8K+6yT/CAMR8Tl2ODNmMlM4=</DigestValue>
      </Reference>
      <Reference URI="/xl/styles.xml?ContentType=application/vnd.openxmlformats-officedocument.spreadsheetml.styles+xml">
        <DigestMethod Algorithm="http://www.w3.org/2001/04/xmlenc#sha256"/>
        <DigestValue>jzYcsIkZMjMIaITYcq7sZr1h6m1wqBK/MB1dGtnDhGI=</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9ymvef7B3/s2YFGzMCgGnIYDk/6xC2AP/i0X81WQIjw=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NfWXqLxTcbLT5DrzERDsBiPJTiFdB1pifK6tJ5M3j8g=</DigestValue>
      </Reference>
      <Reference URI="/xl/worksheets/sheet2.xml?ContentType=application/vnd.openxmlformats-officedocument.spreadsheetml.worksheet+xml">
        <DigestMethod Algorithm="http://www.w3.org/2001/04/xmlenc#sha256"/>
        <DigestValue>XlXZc0ZhIf6iWT2meM+HWbdfTHlMLXIDMVpx9GG6oFo=</DigestValue>
      </Reference>
      <Reference URI="/xl/worksheets/sheet3.xml?ContentType=application/vnd.openxmlformats-officedocument.spreadsheetml.worksheet+xml">
        <DigestMethod Algorithm="http://www.w3.org/2001/04/xmlenc#sha256"/>
        <DigestValue>3+a+oN9H3H4pEgcU888ow6fIxdkCXsJ1ncF12Q1v+hU=</DigestValue>
      </Reference>
      <Reference URI="/xl/worksheets/sheet4.xml?ContentType=application/vnd.openxmlformats-officedocument.spreadsheetml.worksheet+xml">
        <DigestMethod Algorithm="http://www.w3.org/2001/04/xmlenc#sha256"/>
        <DigestValue>8O6NFGkY2PKJ5SILgYi3keTPdcUc5DHVk0JHiBNzXBc=</DigestValue>
      </Reference>
      <Reference URI="/xl/worksheets/sheet5.xml?ContentType=application/vnd.openxmlformats-officedocument.spreadsheetml.worksheet+xml">
        <DigestMethod Algorithm="http://www.w3.org/2001/04/xmlenc#sha256"/>
        <DigestValue>YEao9KTsBrGy4iIcg5xvriy7YXHcDIV3efjwJX0tgwE=</DigestValue>
      </Reference>
      <Reference URI="/xl/worksheets/sheet6.xml?ContentType=application/vnd.openxmlformats-officedocument.spreadsheetml.worksheet+xml">
        <DigestMethod Algorithm="http://www.w3.org/2001/04/xmlenc#sha256"/>
        <DigestValue>dE4Jdhkacca6/30eoTxp23dqLOJgsxFTxHEJ88LLANc=</DigestValue>
      </Reference>
      <Reference URI="/xl/worksheets/sheet7.xml?ContentType=application/vnd.openxmlformats-officedocument.spreadsheetml.worksheet+xml">
        <DigestMethod Algorithm="http://www.w3.org/2001/04/xmlenc#sha256"/>
        <DigestValue>e5Xnkg6MJJhyQov7JyVKwRWiJHpTCGINhTejcQNn9Gc=</DigestValue>
      </Reference>
      <Reference URI="/xl/worksheets/sheet8.xml?ContentType=application/vnd.openxmlformats-officedocument.spreadsheetml.worksheet+xml">
        <DigestMethod Algorithm="http://www.w3.org/2001/04/xmlenc#sha256"/>
        <DigestValue>Bn8ZQCN4mYNiOKzJrIfc5/CILwEANMpDR9M8qXY52Cs=</DigestValue>
      </Reference>
    </Manifest>
    <SignatureProperties>
      <SignatureProperty Id="idSignatureTime" Target="#idPackageSignature">
        <mdssi:SignatureTime xmlns:mdssi="http://schemas.openxmlformats.org/package/2006/digital-signature">
          <mdssi:Format>YYYY-MM-DDThh:mm:ssTZD</mdssi:Format>
          <mdssi:Value>2022-03-21T14:30:27Z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2022-03-21T14:30:27Z</xd:SigningTime>
          <xd:SigningCertificate>
            <xd:Cert>
              <xd:CertDigest>
                <DigestMethod Algorithm="http://www.w3.org/2001/04/xmlenc#sha256"/>
                <DigestValue>0gWDs9B5cDWJ1lX9YVLtUMPI1dhNNcYBRXssvUAA21s=</DigestValue>
              </xd:CertDigest>
              <xd:IssuerSerial>
                <X509IssuerName>C=PY, O=DOCUMENTA S.A., CN=CA-DOCUMENTA S.A., SERIALNUMBER=RUC 80050172-1</X509IssuerName>
                <X509SerialNumber>1159816895206213916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2022-03-07T15:27:43Z</dcterms:modified>
</cp:coreProperties>
</file>