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CI\Privado\02- AFPISA\EEFF\2022\2 - 30.06.2022\PARA FIRMA\"/>
    </mc:Choice>
  </mc:AlternateContent>
  <bookViews>
    <workbookView xWindow="0" yWindow="0" windowWidth="24000" windowHeight="9735" tabRatio="922" activeTab="5"/>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FONDO'!$A$1:$I$44</definedName>
    <definedName name="_xlnm.Print_Area" localSheetId="2">'2 - EERR FONDO'!$A$1:$I$40</definedName>
    <definedName name="_xlnm.Print_Area" localSheetId="3">'3 - EFE FONDO'!$A$1:$I$40</definedName>
    <definedName name="_xlnm.Print_Area" localSheetId="4">'4 - PN FONDO'!$A$1:$F$29</definedName>
    <definedName name="_xlnm.Print_Area" localSheetId="5">'5 - NOTAS FONDO'!$A$1:$I$162</definedName>
    <definedName name="_xlnm.Print_Area" localSheetId="6">'5.2 - NOTA INVERSIONES'!$A$1:$Q$10</definedName>
    <definedName name="_xlnm.Print_Area" localSheetId="0">Caratula!$A$1:$I$30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3" i="5" l="1"/>
  <c r="K123" i="5"/>
  <c r="E123" i="5"/>
  <c r="C123" i="5"/>
  <c r="E121" i="5"/>
  <c r="C121" i="5"/>
  <c r="O12" i="12" l="1"/>
  <c r="O11" i="12"/>
  <c r="O8" i="12"/>
  <c r="E24" i="4"/>
  <c r="E25" i="4"/>
  <c r="E17" i="4"/>
  <c r="E19" i="4"/>
  <c r="E21" i="4"/>
  <c r="E23" i="4"/>
  <c r="D24" i="4"/>
  <c r="C24" i="4"/>
  <c r="H36" i="3"/>
  <c r="H34" i="3"/>
  <c r="F36" i="3"/>
  <c r="F34" i="3"/>
  <c r="H32" i="3"/>
  <c r="F32" i="3"/>
  <c r="H27" i="3"/>
  <c r="F27" i="3"/>
  <c r="H22" i="2"/>
  <c r="F22" i="2"/>
  <c r="H24" i="1"/>
  <c r="F24" i="1"/>
  <c r="L156" i="5"/>
  <c r="K156" i="5"/>
  <c r="E110" i="5"/>
  <c r="L110" i="5" s="1"/>
  <c r="E104" i="5"/>
  <c r="E108" i="5"/>
  <c r="C110" i="5"/>
  <c r="K110" i="5" s="1"/>
  <c r="L104" i="5"/>
  <c r="E88" i="5" l="1"/>
  <c r="C88" i="5"/>
  <c r="C104" i="5"/>
  <c r="K104" i="5" s="1"/>
  <c r="C102" i="5" l="1"/>
  <c r="H35" i="2"/>
  <c r="F35" i="2"/>
  <c r="H32" i="2"/>
  <c r="F32" i="2"/>
  <c r="H16" i="3"/>
  <c r="F16" i="3"/>
  <c r="F32" i="1"/>
  <c r="C114" i="5" l="1"/>
  <c r="C108" i="5"/>
  <c r="F43" i="3"/>
  <c r="H38" i="1"/>
  <c r="E117" i="5"/>
  <c r="H47" i="1" l="1"/>
  <c r="F42" i="2"/>
  <c r="L117" i="5"/>
  <c r="K117" i="5"/>
  <c r="L88" i="5"/>
  <c r="K88" i="5"/>
  <c r="B13" i="4"/>
  <c r="B13" i="3"/>
  <c r="F42" i="3"/>
  <c r="H32" i="1" l="1"/>
  <c r="H46" i="1" s="1"/>
  <c r="B12" i="3" l="1"/>
  <c r="B12" i="4" l="1"/>
  <c r="F46" i="1" l="1"/>
  <c r="H17" i="4" l="1"/>
  <c r="F48" i="1" l="1"/>
  <c r="B9" i="3"/>
  <c r="T144" i="5" l="1"/>
  <c r="U144" i="5"/>
  <c r="F47" i="1" l="1"/>
  <c r="H24" i="4"/>
</calcChain>
</file>

<file path=xl/sharedStrings.xml><?xml version="1.0" encoding="utf-8"?>
<sst xmlns="http://schemas.openxmlformats.org/spreadsheetml/2006/main" count="256" uniqueCount="204">
  <si>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</si>
  <si>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</si>
  <si>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</si>
  <si>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</si>
  <si>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</si>
  <si>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</si>
  <si>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</si>
  <si>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</si>
  <si>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</si>
  <si>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</si>
  <si>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</si>
  <si>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</si>
  <si>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</si>
  <si>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</si>
  <si>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</si>
  <si>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</si>
  <si>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</si>
  <si>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</si>
  <si>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</si>
  <si>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</si>
  <si>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</si>
  <si>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</si>
  <si>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</si>
  <si>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</si>
  <si>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</si>
  <si>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</si>
  <si>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</si>
  <si>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</si>
  <si>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Otros egresos</t>
  </si>
  <si>
    <t>Diferenci de cambio</t>
  </si>
  <si>
    <t>Comisión por corretaje</t>
  </si>
  <si>
    <t>3.7</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</si>
  <si>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</si>
  <si>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</si>
  <si>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</si>
  <si>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</si>
  <si>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</si>
  <si>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</si>
  <si>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</si>
  <si>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</si>
  <si>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</si>
  <si>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</si>
  <si>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</si>
  <si>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</si>
  <si>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</si>
  <si>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</si>
  <si>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</si>
  <si>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</si>
  <si>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</si>
  <si>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</si>
  <si>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</si>
  <si>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</si>
  <si>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</si>
  <si>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</si>
  <si>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</si>
  <si>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</si>
  <si>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</si>
  <si>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</si>
  <si>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</si>
  <si>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</si>
  <si>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</si>
  <si>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</si>
  <si>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</si>
  <si>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</si>
  <si>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</si>
  <si>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</si>
  <si>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</si>
  <si>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</si>
  <si>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</si>
  <si>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</si>
  <si>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</si>
  <si>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</si>
  <si>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</si>
  <si>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</si>
  <si>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</si>
  <si>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</si>
  <si>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</si>
  <si>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</si>
  <si>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</si>
  <si>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</si>
  <si>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</si>
  <si>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</si>
  <si>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</si>
  <si>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</si>
  <si>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</si>
  <si>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</si>
  <si>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</si>
  <si>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</si>
  <si>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</si>
  <si>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</si>
  <si>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</si>
  <si>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</si>
  <si>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</si>
  <si>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</si>
  <si>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</si>
  <si>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</si>
  <si>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</si>
  <si>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</si>
  <si>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</si>
  <si>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</si>
  <si>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</si>
  <si>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</si>
  <si>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</si>
  <si>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</si>
  <si>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</si>
  <si>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</si>
  <si>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</si>
  <si>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</si>
  <si>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</si>
  <si>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</si>
  <si>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</si>
  <si>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</si>
  <si>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</si>
  <si>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</si>
  <si>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</si>
  <si>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</si>
  <si>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</si>
  <si>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</si>
  <si>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</si>
  <si>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</si>
  <si>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</si>
  <si>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Los estados financieros han sido preparados de acuerdo con normas de información financiera vigentes en Paraguay y con las normas establecidas por la Comisión Nacional de Valores.</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</si>
  <si>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</si>
  <si>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</si>
  <si>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</si>
  <si>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Saldos iniciales</t>
  </si>
  <si>
    <t>Fondo de Inversión I en Desarrollos Inmobiliarios</t>
  </si>
  <si>
    <t>El Fondo de Inversión I en Desarrollos Inmobiliarios es un fondo de inversión, administrado por Puente Administradora de Fondos Patrimoniales de Inversión S.A.</t>
  </si>
  <si>
    <t>La comisión de administración representa un gasto a cargo del Fondo que será como máximo del 2,5% anual IVA incluido. La comisión de Administración, se devengará mensualmente sobre el Patrimonio del Fondo actualizado.</t>
  </si>
  <si>
    <t>El Fondo fue creado con el objeto de invertir en proyectos de desarrollo inmobiliario comerciales, industriales, logísticos y residenciales localizados o a localizarse en Paraguay.</t>
  </si>
  <si>
    <t>3.7  Política de reconocimiento de ingresos y gastos</t>
  </si>
  <si>
    <t>Los presentes estados financieros corresponden al primer ejercicio económico de la Sociedad, por lo que no se registran cambios de políticas y procedimientos contables.</t>
  </si>
  <si>
    <t>La Comisión Nacional de Valores aprobó su registro y su reglamento interno con fecha 19 de febrero de 2021 mediante Resolución CNV N° 8 E/21.</t>
  </si>
  <si>
    <t>5.4</t>
  </si>
  <si>
    <t>Financeria Solar</t>
  </si>
  <si>
    <t>DESARROLLO INMOBILIARIO</t>
  </si>
  <si>
    <t>COMPLEJO REPUBLICA SA</t>
  </si>
  <si>
    <t>FONDO MUTUO</t>
  </si>
  <si>
    <t>5.2 - NOTA INVERSIONES'</t>
  </si>
  <si>
    <t>5.3   Cuentas a cobrar</t>
  </si>
  <si>
    <t>Honorario por administración</t>
  </si>
  <si>
    <t>Período económico inicial irregular de 224 dias</t>
  </si>
  <si>
    <t>Presentado en forma comparativa con el ejercicio finalizado el 31 de diciembre de 2021</t>
  </si>
  <si>
    <t>31.12.2021</t>
  </si>
  <si>
    <t>Créditos fiscales</t>
  </si>
  <si>
    <t>Provisiones</t>
  </si>
  <si>
    <t>Incremento/Disminución de inversiones</t>
  </si>
  <si>
    <t>Incremento/Disminución de cuentas a cobrar</t>
  </si>
  <si>
    <t>Incremento/Disminución de otros pasivos</t>
  </si>
  <si>
    <t>Incremento/Disminución de otros créditos</t>
  </si>
  <si>
    <t>Total inversiones 31.12.2021</t>
  </si>
  <si>
    <t xml:space="preserve">Total </t>
  </si>
  <si>
    <t xml:space="preserve">Gastos y honorarios de formación </t>
  </si>
  <si>
    <t>el 30 de junio de 2022</t>
  </si>
  <si>
    <t>al 30 de junio de 2022</t>
  </si>
  <si>
    <t>Gastos a devengar</t>
  </si>
  <si>
    <t>30.06.2022</t>
  </si>
  <si>
    <t>por el período finalizado el 31 de junio de 2022</t>
  </si>
  <si>
    <t>Presentado en forma comparativa con el mismo periodo del ejercicio anterior finalizado el 30 de junio de 2021</t>
  </si>
  <si>
    <t>30.06.2021</t>
  </si>
  <si>
    <t>Saldos finales al 30.06.2022</t>
  </si>
  <si>
    <t>Saldos finales al 30.06.2021</t>
  </si>
  <si>
    <t>Los presentes estados financieros del Fondo, comprenden el Estado del Activo Neto, Estado de Ingresos y Egresos, Estado de Flujos de Efectivo y Estado de Variación del Activo Neto por el período comprendido entre el 1 de enero de 2022 y el 30 de junio de 2022.</t>
  </si>
  <si>
    <t>al período económico finalizado el 30 de junio de 2022</t>
  </si>
  <si>
    <t>A la fecha de emisión de los presentes estados financieros, no han ocurrido hechos significativos que impliquen alteraciones significativas a la estructura patrimonial o financiera o, a los resultados del Fondo al 30 de junio de 2022.</t>
  </si>
  <si>
    <t>Honorarios de auditoria</t>
  </si>
  <si>
    <t>Gastos de apertura</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</si>
  <si>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</si>
  <si>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</si>
  <si>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</si>
  <si>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</si>
  <si>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</si>
  <si>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</si>
  <si>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</si>
  <si>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</si>
  <si>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</si>
  <si>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</si>
  <si>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</si>
  <si>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</si>
  <si>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</si>
  <si>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COMPLEJO.REP</t>
  </si>
  <si>
    <t>80110199-9</t>
  </si>
  <si>
    <t>-</t>
  </si>
  <si>
    <t>Inmobiliario</t>
  </si>
  <si>
    <t>FMPUENTEUSD</t>
  </si>
  <si>
    <t>80114882-0</t>
  </si>
  <si>
    <t>Fondo Mutuo Liquidez Dólares</t>
  </si>
  <si>
    <t>Af+ Estable</t>
  </si>
  <si>
    <t>Bursátil</t>
  </si>
  <si>
    <t>FIDESII</t>
  </si>
  <si>
    <t>Fondo de Inversión II en Desarrollos Inmobiliarios</t>
  </si>
  <si>
    <t>Total inversiones 30.06.2022</t>
  </si>
  <si>
    <t>Otros créditos</t>
  </si>
  <si>
    <t>5.5</t>
  </si>
  <si>
    <t>5.5 Comisiones a pagar a la administradora</t>
  </si>
  <si>
    <t>5.4   Otros créditos</t>
  </si>
  <si>
    <t>Honorarios a pagar</t>
  </si>
  <si>
    <t>Acreedores varios</t>
  </si>
  <si>
    <t>5.6</t>
  </si>
  <si>
    <t>5.6   Acreedores varios</t>
  </si>
  <si>
    <t>Fondo Mutuo</t>
  </si>
  <si>
    <t>Las inversiones en fondos mutuos se valúan al valor actual del mismo con cambio en resultados.</t>
  </si>
  <si>
    <t>Desarrollos Imobiliarios</t>
  </si>
  <si>
    <t>Se valúan al valor de adquisición.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</si>
</sst>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64" formatCode="_-* #,##0\ _€_-;\-* #,##0\ _€_-;_-* &quot;-&quot;\ _€_-;_-@_-"/>
    <numFmt numFmtId="165" formatCode="_-* #,##0.00\ _€_-;\-* #,##0.00\ _€_-;_-* &quot;-&quot;??\ _€_-;_-@_-"/>
    <numFmt numFmtId="166" formatCode="_(* #,##0_);_(* \(#,##0\);_(* &quot;-&quot;_);_(@_)"/>
    <numFmt numFmtId="167" formatCode="_ * #,##0_ ;_ * \-#,##0_ ;_ * &quot;-&quot;??_ ;_ @_ "/>
    <numFmt numFmtId="168" formatCode="_ * #,##0.00_ ;_ * \-#,##0.00_ ;_ * &quot;-&quot;????_ ;_ @_ "/>
    <numFmt numFmtId="169" formatCode="General_)"/>
    <numFmt numFmtId="170" formatCode="_-* #,##0\ _€_-;\-* #,##0\ _€_-;_-* &quot;-&quot;??\ _€_-;_-@_-"/>
    <numFmt numFmtId="171" formatCode="_ * #,##0.00_ ;_ * \-#,##0.00_ ;_ * &quot;-&quot;_ ;_ @_ "/>
    <numFmt numFmtId="172" formatCode="_(* #,##0.00_);_(* \(#,##0.00\);_(* &quot;-&quot;_);_(@_)"/>
    <numFmt numFmtId="173" formatCode="0.0000%"/>
    <numFmt numFmtId="174" formatCode="_(* #,##0.00000_);_(* \(#,##0.00000\);_(* &quot;-&quot;_);_(@_)"/>
    <numFmt numFmtId="175" formatCode="_-* #,##0_-;\-* #,##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b/>
      <sz val="7"/>
      <color theme="1"/>
      <name val="Times New Roman"/>
      <family val="1"/>
    </font>
    <font>
      <b/>
      <sz val="10"/>
      <color theme="1"/>
      <name val="Times New Roman"/>
      <family val="1"/>
    </font>
    <font>
      <b/>
      <sz val="16"/>
      <color theme="1"/>
      <name val="Arial"/>
      <family val="2"/>
    </font>
    <font>
      <sz val="18"/>
      <color theme="1"/>
      <name val="Arial"/>
      <family val="2"/>
    </font>
    <font>
      <b/>
      <sz val="9"/>
      <color theme="1"/>
      <name val="Arial"/>
      <family val="2"/>
    </font>
    <font>
      <sz val="9"/>
      <color theme="1"/>
      <name val="Arial"/>
      <family val="2"/>
    </font>
    <font>
      <u/>
      <sz val="11"/>
      <color theme="10"/>
      <name val="Calibri"/>
      <family val="2"/>
      <scheme val="minor"/>
    </font>
    <font>
      <sz val="8"/>
      <color rgb="FF000000"/>
      <name val="Arial"/>
      <family val="2"/>
    </font>
    <font>
      <sz val="10"/>
      <color theme="1"/>
      <name val="Verdana"/>
      <family val="2"/>
    </font>
    <font>
      <sz val="12"/>
      <name val="Arial"/>
      <family val="2"/>
    </font>
    <font>
      <sz val="11"/>
      <color rgb="FF000000"/>
      <name val="Arial"/>
      <family val="2"/>
    </font>
    <font>
      <sz val="9"/>
      <color rgb="FF000000"/>
      <name val="Arial"/>
      <family val="2"/>
    </font>
    <font>
      <sz val="8"/>
      <name val="Arial"/>
      <family val="2"/>
    </font>
    <font>
      <b/>
      <sz val="8"/>
      <color rgb="FFFFFFFF"/>
      <name val="Arial"/>
      <family val="2"/>
    </font>
    <font>
      <b/>
      <sz val="9"/>
      <color rgb="FF00000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rgb="FF244062"/>
        <bgColor rgb="FF000000"/>
      </patternFill>
    </fill>
    <fill>
      <patternFill patternType="solid">
        <fgColor rgb="FF0070C0"/>
        <bgColor rgb="FF000000"/>
      </patternFill>
    </fill>
  </fills>
  <borders count="12">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9" fontId="9" fillId="0" borderId="0"/>
    <xf numFmtId="165" fontId="1" fillId="0" borderId="0" applyFont="0" applyFill="0" applyBorder="0" applyAlignment="0" applyProtection="0"/>
    <xf numFmtId="0" fontId="16" fillId="0" borderId="0"/>
    <xf numFmtId="165"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xf numFmtId="166" fontId="1" fillId="0" borderId="0" applyFont="0" applyFill="0" applyBorder="0" applyAlignment="0" applyProtection="0"/>
  </cellStyleXfs>
  <cellXfs count="292">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6"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7" fontId="3" fillId="0" borderId="0" xfId="0" applyNumberFormat="1" applyFont="1" applyAlignment="1">
      <alignment wrapText="1"/>
    </xf>
    <xf numFmtId="167"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8"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6" fontId="4" fillId="0" borderId="3" xfId="0" applyNumberFormat="1" applyFont="1" applyBorder="1" applyAlignment="1">
      <alignment vertical="center"/>
    </xf>
    <xf numFmtId="41" fontId="4" fillId="0" borderId="0" xfId="2" applyFont="1" applyFill="1" applyBorder="1" applyAlignment="1">
      <alignment vertical="center" wrapText="1"/>
    </xf>
    <xf numFmtId="166" fontId="3" fillId="0" borderId="0" xfId="2" applyNumberFormat="1" applyFont="1" applyFill="1" applyBorder="1" applyAlignment="1">
      <alignment vertical="center" wrapText="1"/>
    </xf>
    <xf numFmtId="41" fontId="3" fillId="0" borderId="0" xfId="2" applyFont="1" applyFill="1" applyBorder="1" applyAlignment="1">
      <alignment vertical="center"/>
    </xf>
    <xf numFmtId="166" fontId="3" fillId="0" borderId="0" xfId="0" applyNumberFormat="1" applyFont="1" applyAlignment="1">
      <alignment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6" fontId="4" fillId="0" borderId="0" xfId="4" applyFont="1" applyFill="1" applyBorder="1" applyAlignment="1">
      <alignment vertical="center"/>
    </xf>
    <xf numFmtId="41" fontId="4" fillId="0" borderId="3" xfId="0" applyNumberFormat="1" applyFont="1" applyFill="1" applyBorder="1" applyAlignment="1">
      <alignment vertical="center" wrapText="1"/>
    </xf>
    <xf numFmtId="167"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9" fontId="10" fillId="3" borderId="0" xfId="5" applyNumberFormat="1" applyFont="1" applyFill="1" applyBorder="1" applyAlignment="1" applyProtection="1">
      <alignment wrapText="1"/>
    </xf>
    <xf numFmtId="169"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6" fontId="4" fillId="0" borderId="3" xfId="4" applyFont="1" applyFill="1" applyBorder="1"/>
    <xf numFmtId="166" fontId="4" fillId="0" borderId="0" xfId="4" applyFont="1" applyFill="1" applyBorder="1"/>
    <xf numFmtId="0" fontId="4" fillId="0" borderId="0" xfId="0" applyFont="1" applyFill="1" applyBorder="1"/>
    <xf numFmtId="0" fontId="13" fillId="0" borderId="0" xfId="0" applyFont="1" applyFill="1" applyBorder="1"/>
    <xf numFmtId="166"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6" fontId="3" fillId="2" borderId="0" xfId="4" applyFont="1" applyFill="1" applyBorder="1"/>
    <xf numFmtId="0" fontId="3" fillId="0" borderId="0" xfId="0" applyFont="1" applyFill="1" applyBorder="1"/>
    <xf numFmtId="0" fontId="15" fillId="0" borderId="0" xfId="0" applyFont="1" applyFill="1" applyBorder="1"/>
    <xf numFmtId="166"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7" fontId="3" fillId="0" borderId="0" xfId="1" quotePrefix="1" applyNumberFormat="1" applyFont="1" applyFill="1" applyBorder="1"/>
    <xf numFmtId="166" fontId="4" fillId="2" borderId="0" xfId="4" applyFont="1" applyFill="1" applyBorder="1"/>
    <xf numFmtId="167"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9" fontId="12" fillId="3" borderId="0" xfId="5" applyNumberFormat="1" applyFont="1" applyFill="1" applyBorder="1" applyAlignment="1" applyProtection="1">
      <alignment horizontal="left" wrapText="1"/>
    </xf>
    <xf numFmtId="169" fontId="12" fillId="3" borderId="0" xfId="5" applyNumberFormat="1" applyFont="1" applyFill="1" applyBorder="1" applyAlignment="1" applyProtection="1">
      <alignment horizontal="left"/>
    </xf>
    <xf numFmtId="169" fontId="10" fillId="3" borderId="0" xfId="5" applyNumberFormat="1" applyFont="1" applyFill="1" applyBorder="1" applyAlignment="1" applyProtection="1">
      <alignment horizontal="left"/>
    </xf>
    <xf numFmtId="169"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0" fontId="6" fillId="0" borderId="0" xfId="0" applyFont="1" applyBorder="1"/>
    <xf numFmtId="0" fontId="6" fillId="0" borderId="0" xfId="0" applyFont="1" applyAlignment="1">
      <alignment vertical="center"/>
    </xf>
    <xf numFmtId="0" fontId="6" fillId="0" borderId="0" xfId="0" applyFont="1" applyAlignment="1">
      <alignment horizontal="center" wrapText="1"/>
    </xf>
    <xf numFmtId="0" fontId="18" fillId="0" borderId="0" xfId="7" applyFont="1"/>
    <xf numFmtId="0" fontId="16" fillId="0" borderId="0" xfId="7" applyFont="1"/>
    <xf numFmtId="166" fontId="16" fillId="0" borderId="0" xfId="7" applyNumberFormat="1" applyFont="1"/>
    <xf numFmtId="166" fontId="4" fillId="0" borderId="5" xfId="4" applyFont="1" applyBorder="1"/>
    <xf numFmtId="0" fontId="4" fillId="0" borderId="6" xfId="0" applyFont="1" applyBorder="1" applyAlignment="1">
      <alignment wrapText="1"/>
    </xf>
    <xf numFmtId="166" fontId="3" fillId="0" borderId="7" xfId="4" applyFont="1" applyBorder="1"/>
    <xf numFmtId="166" fontId="3" fillId="0" borderId="6" xfId="4" applyFont="1" applyBorder="1"/>
    <xf numFmtId="166" fontId="4" fillId="0" borderId="6" xfId="4" applyFont="1" applyBorder="1"/>
    <xf numFmtId="0" fontId="3" fillId="0" borderId="6" xfId="0" applyFont="1" applyBorder="1" applyAlignment="1">
      <alignment vertical="center" wrapText="1"/>
    </xf>
    <xf numFmtId="166" fontId="4" fillId="0" borderId="7" xfId="4" applyFont="1" applyBorder="1"/>
    <xf numFmtId="0" fontId="3" fillId="0" borderId="7" xfId="0" applyFont="1" applyBorder="1" applyAlignment="1">
      <alignment wrapText="1"/>
    </xf>
    <xf numFmtId="166"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9"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171" fontId="1" fillId="0" borderId="4" xfId="2" applyNumberFormat="1" applyFont="1" applyBorder="1"/>
    <xf numFmtId="0" fontId="1" fillId="0" borderId="0" xfId="0" applyFont="1" applyBorder="1"/>
    <xf numFmtId="41" fontId="1" fillId="0" borderId="0" xfId="2" applyFont="1" applyBorder="1"/>
    <xf numFmtId="171" fontId="1" fillId="0" borderId="0" xfId="2" applyNumberFormat="1" applyFont="1" applyBorder="1"/>
    <xf numFmtId="0" fontId="0" fillId="0" borderId="0" xfId="0" applyBorder="1"/>
    <xf numFmtId="41" fontId="0" fillId="0" borderId="0" xfId="2" applyFont="1" applyBorder="1"/>
    <xf numFmtId="171" fontId="0" fillId="0" borderId="0" xfId="2" applyNumberFormat="1" applyFont="1" applyBorder="1"/>
    <xf numFmtId="41" fontId="0" fillId="0" borderId="4" xfId="2" applyFont="1" applyBorder="1"/>
    <xf numFmtId="171"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0" fontId="23" fillId="4" borderId="0" xfId="0" applyFont="1" applyFill="1" applyAlignment="1">
      <alignment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1" fontId="0" fillId="0" borderId="4" xfId="2" applyNumberFormat="1" applyFont="1" applyBorder="1" applyAlignment="1">
      <alignment horizontal="right"/>
    </xf>
    <xf numFmtId="0" fontId="2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8" fillId="0" borderId="0" xfId="0" applyFont="1" applyAlignment="1">
      <alignment horizontal="center" vertical="center"/>
    </xf>
    <xf numFmtId="171" fontId="0" fillId="0" borderId="0" xfId="2" applyNumberFormat="1" applyFont="1" applyBorder="1" applyAlignment="1">
      <alignment horizontal="right"/>
    </xf>
    <xf numFmtId="171" fontId="23" fillId="0" borderId="0" xfId="0" applyNumberFormat="1" applyFont="1" applyAlignment="1">
      <alignment vertical="center"/>
    </xf>
    <xf numFmtId="171" fontId="0" fillId="0" borderId="0" xfId="0" applyNumberFormat="1"/>
    <xf numFmtId="171" fontId="1" fillId="0" borderId="0" xfId="2" applyNumberFormat="1" applyFont="1" applyBorder="1" applyAlignment="1">
      <alignment horizontal="right"/>
    </xf>
    <xf numFmtId="171" fontId="1" fillId="0" borderId="4" xfId="2" applyNumberFormat="1" applyFont="1" applyBorder="1" applyAlignment="1">
      <alignment horizontal="right"/>
    </xf>
    <xf numFmtId="0" fontId="28"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6" fontId="3" fillId="0" borderId="0" xfId="0" applyNumberFormat="1" applyFont="1" applyAlignment="1">
      <alignment wrapText="1"/>
    </xf>
    <xf numFmtId="41" fontId="16" fillId="0" borderId="0" xfId="2" applyFont="1" applyBorder="1" applyAlignment="1">
      <alignment wrapText="1"/>
    </xf>
    <xf numFmtId="41" fontId="16" fillId="0" borderId="0" xfId="2" applyFont="1" applyAlignment="1">
      <alignment wrapText="1"/>
    </xf>
    <xf numFmtId="41" fontId="5" fillId="4" borderId="0" xfId="2" applyFont="1" applyFill="1" applyBorder="1" applyAlignment="1">
      <alignment horizontal="right" vertical="center"/>
    </xf>
    <xf numFmtId="41" fontId="0" fillId="0" borderId="0" xfId="2" applyFont="1"/>
    <xf numFmtId="0" fontId="3" fillId="0" borderId="0" xfId="0" applyFont="1" applyFill="1" applyBorder="1" applyAlignment="1">
      <alignment horizontal="center"/>
    </xf>
    <xf numFmtId="166" fontId="18" fillId="0" borderId="0" xfId="7" applyNumberFormat="1" applyFont="1"/>
    <xf numFmtId="0" fontId="6" fillId="0" borderId="0" xfId="0" applyFont="1" applyAlignment="1">
      <alignment horizontal="center" vertical="center"/>
    </xf>
    <xf numFmtId="169" fontId="12" fillId="3" borderId="0" xfId="5" applyNumberFormat="1" applyFont="1" applyFill="1" applyBorder="1" applyAlignment="1" applyProtection="1">
      <alignment wrapText="1"/>
    </xf>
    <xf numFmtId="0" fontId="29" fillId="0" borderId="5" xfId="0" applyFont="1" applyBorder="1" applyAlignment="1">
      <alignment horizontal="center" vertical="center" wrapText="1"/>
    </xf>
    <xf numFmtId="166" fontId="29" fillId="0" borderId="5" xfId="10" applyFont="1" applyBorder="1" applyAlignment="1">
      <alignment horizontal="center" vertical="center" wrapText="1"/>
    </xf>
    <xf numFmtId="172" fontId="29" fillId="0" borderId="5" xfId="10" applyNumberFormat="1" applyFont="1" applyBorder="1" applyAlignment="1">
      <alignment horizontal="center" vertical="center" wrapText="1"/>
    </xf>
    <xf numFmtId="174" fontId="29" fillId="0" borderId="5" xfId="10" applyNumberFormat="1" applyFont="1" applyBorder="1" applyAlignment="1">
      <alignment horizontal="center" vertical="center" wrapText="1"/>
    </xf>
    <xf numFmtId="0" fontId="30" fillId="0" borderId="0" xfId="0" applyFont="1"/>
    <xf numFmtId="0" fontId="30" fillId="0" borderId="5" xfId="0" applyFont="1" applyFill="1" applyBorder="1"/>
    <xf numFmtId="14" fontId="30" fillId="0" borderId="5" xfId="0" applyNumberFormat="1" applyFont="1" applyFill="1" applyBorder="1"/>
    <xf numFmtId="41" fontId="30" fillId="0" borderId="5" xfId="2" applyFont="1" applyFill="1" applyBorder="1"/>
    <xf numFmtId="173" fontId="30" fillId="0" borderId="5" xfId="3" applyNumberFormat="1" applyFont="1" applyFill="1" applyBorder="1"/>
    <xf numFmtId="172" fontId="30" fillId="0" borderId="5" xfId="2" applyNumberFormat="1" applyFont="1" applyFill="1" applyBorder="1" applyAlignment="1">
      <alignment horizontal="center"/>
    </xf>
    <xf numFmtId="0" fontId="30" fillId="0" borderId="5" xfId="0" applyFont="1" applyFill="1" applyBorder="1" applyAlignment="1">
      <alignment horizontal="center"/>
    </xf>
    <xf numFmtId="172" fontId="30" fillId="0" borderId="5" xfId="2" applyNumberFormat="1" applyFont="1" applyFill="1" applyBorder="1"/>
    <xf numFmtId="0" fontId="29" fillId="0" borderId="5" xfId="0" applyFont="1" applyFill="1" applyBorder="1"/>
    <xf numFmtId="14" fontId="29" fillId="0" borderId="5" xfId="0" applyNumberFormat="1" applyFont="1" applyFill="1" applyBorder="1"/>
    <xf numFmtId="41" fontId="29" fillId="0" borderId="5" xfId="2" applyFont="1" applyFill="1" applyBorder="1"/>
    <xf numFmtId="173" fontId="29" fillId="0" borderId="5" xfId="3" applyNumberFormat="1" applyFont="1" applyFill="1" applyBorder="1"/>
    <xf numFmtId="172" fontId="29" fillId="0" borderId="5" xfId="2" applyNumberFormat="1" applyFont="1" applyFill="1" applyBorder="1" applyAlignment="1">
      <alignment horizontal="center"/>
    </xf>
    <xf numFmtId="0" fontId="29" fillId="0" borderId="5" xfId="0" applyFont="1" applyFill="1" applyBorder="1" applyAlignment="1">
      <alignment horizontal="center"/>
    </xf>
    <xf numFmtId="172" fontId="29" fillId="0" borderId="5" xfId="2" applyNumberFormat="1" applyFont="1" applyFill="1" applyBorder="1"/>
    <xf numFmtId="0" fontId="30" fillId="0" borderId="5" xfId="0" applyFont="1" applyFill="1" applyBorder="1" applyAlignment="1">
      <alignment horizontal="right"/>
    </xf>
    <xf numFmtId="171" fontId="30" fillId="0" borderId="5" xfId="2" applyNumberFormat="1" applyFont="1" applyFill="1" applyBorder="1"/>
    <xf numFmtId="9" fontId="30" fillId="0" borderId="5" xfId="3" applyFont="1" applyFill="1" applyBorder="1" applyAlignment="1">
      <alignment horizontal="center"/>
    </xf>
    <xf numFmtId="9" fontId="30" fillId="0" borderId="5" xfId="3" applyFont="1" applyFill="1" applyBorder="1" applyAlignment="1">
      <alignment horizontal="right"/>
    </xf>
    <xf numFmtId="0" fontId="29" fillId="0" borderId="0" xfId="0" applyFont="1" applyFill="1" applyBorder="1"/>
    <xf numFmtId="14" fontId="29" fillId="0" borderId="0" xfId="0" applyNumberFormat="1" applyFont="1" applyFill="1" applyBorder="1"/>
    <xf numFmtId="41" fontId="29" fillId="0" borderId="0" xfId="2" applyFont="1" applyFill="1" applyBorder="1"/>
    <xf numFmtId="173" fontId="29" fillId="0" borderId="0" xfId="3" applyNumberFormat="1" applyFont="1" applyFill="1" applyBorder="1"/>
    <xf numFmtId="172" fontId="29" fillId="0" borderId="0" xfId="2" applyNumberFormat="1" applyFont="1" applyFill="1" applyBorder="1" applyAlignment="1">
      <alignment horizontal="center"/>
    </xf>
    <xf numFmtId="0" fontId="29" fillId="0" borderId="0" xfId="0" applyFont="1" applyFill="1" applyBorder="1" applyAlignment="1">
      <alignment horizontal="center"/>
    </xf>
    <xf numFmtId="172" fontId="29" fillId="0" borderId="0" xfId="2" applyNumberFormat="1" applyFont="1" applyFill="1" applyBorder="1"/>
    <xf numFmtId="0" fontId="4" fillId="0" borderId="0" xfId="0" applyFont="1" applyFill="1" applyAlignment="1">
      <alignment vertical="center"/>
    </xf>
    <xf numFmtId="43" fontId="23" fillId="0" borderId="2" xfId="1" applyNumberFormat="1" applyFont="1" applyFill="1" applyBorder="1" applyAlignment="1">
      <alignment vertical="center" wrapText="1"/>
    </xf>
    <xf numFmtId="171" fontId="0" fillId="0" borderId="0" xfId="2" applyNumberFormat="1" applyFont="1" applyFill="1" applyBorder="1"/>
    <xf numFmtId="0" fontId="0" fillId="0" borderId="0" xfId="0"/>
    <xf numFmtId="0" fontId="4" fillId="0" borderId="0" xfId="0" applyFont="1" applyAlignment="1">
      <alignment vertical="center"/>
    </xf>
    <xf numFmtId="0" fontId="3" fillId="2" borderId="0" xfId="0" applyFont="1" applyFill="1" applyBorder="1"/>
    <xf numFmtId="0" fontId="16" fillId="0" borderId="0" xfId="0" quotePrefix="1" applyFont="1" applyFill="1" applyBorder="1"/>
    <xf numFmtId="169" fontId="10" fillId="3" borderId="0" xfId="5" applyNumberFormat="1" applyFont="1" applyFill="1" applyBorder="1" applyAlignment="1" applyProtection="1">
      <alignment horizontal="left"/>
    </xf>
    <xf numFmtId="41" fontId="0" fillId="0" borderId="0" xfId="0" applyNumberFormat="1"/>
    <xf numFmtId="41" fontId="1" fillId="0" borderId="4" xfId="2" applyFont="1" applyBorder="1"/>
    <xf numFmtId="171" fontId="0" fillId="0" borderId="4" xfId="2" applyNumberFormat="1" applyFont="1" applyBorder="1"/>
    <xf numFmtId="0" fontId="2" fillId="0" borderId="0" xfId="0" applyFont="1"/>
    <xf numFmtId="41" fontId="0" fillId="0" borderId="0" xfId="2" applyFont="1"/>
    <xf numFmtId="0" fontId="4" fillId="2" borderId="0" xfId="0" applyFont="1" applyFill="1" applyBorder="1" applyAlignment="1"/>
    <xf numFmtId="0" fontId="4" fillId="0" borderId="0" xfId="0" applyFont="1"/>
    <xf numFmtId="0" fontId="31" fillId="0" borderId="0" xfId="15" quotePrefix="1" applyAlignment="1">
      <alignment horizontal="left" vertical="center"/>
    </xf>
    <xf numFmtId="3" fontId="23" fillId="0" borderId="0" xfId="0" applyNumberFormat="1" applyFont="1" applyBorder="1" applyAlignment="1">
      <alignment horizontal="right" vertical="center"/>
    </xf>
    <xf numFmtId="0" fontId="33" fillId="0" borderId="0" xfId="0" applyFont="1" applyFill="1" applyBorder="1"/>
    <xf numFmtId="0" fontId="34" fillId="2" borderId="0" xfId="0" applyFont="1" applyFill="1" applyBorder="1" applyAlignment="1">
      <alignment horizontal="left" vertical="center"/>
    </xf>
    <xf numFmtId="166" fontId="4" fillId="0" borderId="0" xfId="1" quotePrefix="1" applyNumberFormat="1" applyFont="1" applyFill="1" applyBorder="1"/>
    <xf numFmtId="41" fontId="3" fillId="0" borderId="0" xfId="0" applyNumberFormat="1" applyFont="1" applyBorder="1" applyAlignment="1">
      <alignment vertical="center"/>
    </xf>
    <xf numFmtId="171" fontId="0" fillId="0" borderId="0" xfId="2" applyNumberFormat="1" applyFont="1"/>
    <xf numFmtId="169" fontId="10" fillId="3" borderId="0" xfId="5" applyNumberFormat="1" applyFont="1" applyFill="1" applyBorder="1" applyAlignment="1" applyProtection="1">
      <alignment horizontal="left"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4" xfId="0" applyFont="1" applyFill="1" applyBorder="1" applyAlignment="1">
      <alignment horizontal="center" wrapText="1"/>
    </xf>
    <xf numFmtId="41" fontId="23" fillId="0" borderId="0" xfId="2" applyFont="1" applyAlignment="1">
      <alignment vertical="center"/>
    </xf>
    <xf numFmtId="0" fontId="6" fillId="2" borderId="0" xfId="0" applyFont="1" applyFill="1" applyBorder="1" applyAlignment="1">
      <alignment horizontal="left" vertical="center"/>
    </xf>
    <xf numFmtId="0" fontId="21" fillId="0" borderId="0" xfId="0" applyFont="1" applyFill="1" applyBorder="1" applyAlignment="1">
      <alignment wrapText="1"/>
    </xf>
    <xf numFmtId="0" fontId="23" fillId="0" borderId="4" xfId="0" applyFont="1" applyFill="1" applyBorder="1" applyAlignment="1">
      <alignment horizontal="center" vertical="center"/>
    </xf>
    <xf numFmtId="170" fontId="23" fillId="0" borderId="4" xfId="6" applyNumberFormat="1" applyFont="1" applyFill="1" applyBorder="1" applyAlignment="1">
      <alignment horizontal="center" wrapText="1"/>
    </xf>
    <xf numFmtId="0" fontId="21" fillId="0" borderId="0" xfId="0" applyFont="1" applyFill="1" applyBorder="1"/>
    <xf numFmtId="0" fontId="23" fillId="0" borderId="0" xfId="0" applyFont="1" applyFill="1" applyBorder="1" applyAlignment="1">
      <alignment wrapText="1"/>
    </xf>
    <xf numFmtId="0" fontId="23" fillId="0" borderId="0" xfId="0" applyFont="1" applyFill="1" applyBorder="1" applyAlignment="1">
      <alignment horizontal="center" vertical="center"/>
    </xf>
    <xf numFmtId="170" fontId="23" fillId="0" borderId="0" xfId="6" applyNumberFormat="1" applyFont="1" applyFill="1" applyBorder="1" applyAlignment="1">
      <alignment horizontal="center" wrapText="1"/>
    </xf>
    <xf numFmtId="166" fontId="21" fillId="5" borderId="0" xfId="4" applyFont="1" applyFill="1" applyBorder="1" applyAlignment="1">
      <alignment vertical="center"/>
    </xf>
    <xf numFmtId="0" fontId="23"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vertical="center"/>
    </xf>
    <xf numFmtId="166" fontId="21" fillId="5" borderId="4" xfId="4" applyFont="1" applyFill="1" applyBorder="1" applyAlignment="1">
      <alignment vertical="center"/>
    </xf>
    <xf numFmtId="0" fontId="23" fillId="0" borderId="0" xfId="0" applyFont="1" applyFill="1" applyBorder="1" applyAlignment="1">
      <alignment vertical="center" wrapText="1"/>
    </xf>
    <xf numFmtId="166" fontId="23" fillId="5" borderId="0" xfId="4" applyFont="1" applyFill="1" applyBorder="1" applyAlignment="1">
      <alignment vertical="center"/>
    </xf>
    <xf numFmtId="0" fontId="23" fillId="5" borderId="0" xfId="0" applyFont="1" applyFill="1" applyBorder="1" applyAlignment="1">
      <alignment vertical="center" wrapText="1"/>
    </xf>
    <xf numFmtId="0" fontId="23" fillId="0" borderId="0" xfId="0" applyFont="1" applyFill="1" applyBorder="1" applyAlignment="1">
      <alignment horizontal="center" vertical="center" wrapText="1"/>
    </xf>
    <xf numFmtId="166" fontId="23" fillId="0" borderId="4" xfId="0" applyNumberFormat="1" applyFont="1" applyFill="1" applyBorder="1" applyAlignment="1">
      <alignment vertical="center" wrapText="1"/>
    </xf>
    <xf numFmtId="167" fontId="17" fillId="5" borderId="0" xfId="1" applyNumberFormat="1" applyFont="1" applyFill="1" applyBorder="1" applyAlignment="1">
      <alignment wrapText="1"/>
    </xf>
    <xf numFmtId="0" fontId="35" fillId="0" borderId="0" xfId="0" applyFont="1" applyFill="1" applyBorder="1"/>
    <xf numFmtId="0" fontId="21" fillId="0" borderId="0" xfId="0" applyFont="1" applyFill="1" applyBorder="1" applyAlignment="1"/>
    <xf numFmtId="167" fontId="17" fillId="5" borderId="0" xfId="0" applyNumberFormat="1" applyFont="1" applyFill="1" applyBorder="1" applyAlignment="1"/>
    <xf numFmtId="41" fontId="21" fillId="0" borderId="0" xfId="2" applyFont="1" applyFill="1" applyBorder="1" applyAlignment="1">
      <alignment horizontal="center" wrapText="1"/>
    </xf>
    <xf numFmtId="41" fontId="23" fillId="0" borderId="0" xfId="2" applyFont="1" applyFill="1" applyBorder="1" applyAlignment="1">
      <alignment horizontal="center" wrapText="1"/>
    </xf>
    <xf numFmtId="41" fontId="23" fillId="0" borderId="0" xfId="2" applyFont="1" applyFill="1" applyBorder="1" applyAlignment="1">
      <alignment wrapText="1"/>
    </xf>
    <xf numFmtId="41" fontId="21" fillId="5" borderId="0" xfId="2" applyFont="1" applyFill="1" applyBorder="1" applyAlignment="1">
      <alignment vertical="center"/>
    </xf>
    <xf numFmtId="41" fontId="21" fillId="5" borderId="4" xfId="2" applyFont="1" applyFill="1" applyBorder="1" applyAlignment="1">
      <alignment vertical="center"/>
    </xf>
    <xf numFmtId="41" fontId="23" fillId="5" borderId="0" xfId="2" applyFont="1" applyFill="1" applyBorder="1" applyAlignment="1">
      <alignment vertical="center" wrapText="1"/>
    </xf>
    <xf numFmtId="41" fontId="23" fillId="0" borderId="0" xfId="2" applyFont="1" applyFill="1" applyBorder="1" applyAlignment="1">
      <alignment vertical="center"/>
    </xf>
    <xf numFmtId="41" fontId="23" fillId="0" borderId="0" xfId="2" applyFont="1" applyFill="1" applyBorder="1" applyAlignment="1">
      <alignment vertical="center" wrapText="1"/>
    </xf>
    <xf numFmtId="41" fontId="23" fillId="0" borderId="4" xfId="2" applyFont="1" applyFill="1" applyBorder="1" applyAlignment="1">
      <alignment vertical="center" wrapText="1"/>
    </xf>
    <xf numFmtId="41" fontId="23" fillId="0" borderId="3" xfId="2" applyFont="1" applyFill="1" applyBorder="1" applyAlignment="1">
      <alignment vertical="center"/>
    </xf>
    <xf numFmtId="166" fontId="4" fillId="0" borderId="11" xfId="4" applyFont="1" applyBorder="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170" fontId="21" fillId="5" borderId="0" xfId="8" applyNumberFormat="1" applyFont="1" applyFill="1" applyBorder="1"/>
    <xf numFmtId="170" fontId="23" fillId="5" borderId="0" xfId="0" applyNumberFormat="1" applyFont="1" applyFill="1" applyBorder="1"/>
    <xf numFmtId="170" fontId="23" fillId="5" borderId="3" xfId="0" applyNumberFormat="1" applyFont="1" applyFill="1" applyBorder="1"/>
    <xf numFmtId="41" fontId="36" fillId="0" borderId="0" xfId="0" applyNumberFormat="1" applyFont="1" applyFill="1" applyBorder="1"/>
    <xf numFmtId="0" fontId="0" fillId="0" borderId="4" xfId="0" applyBorder="1"/>
    <xf numFmtId="166" fontId="21" fillId="5" borderId="0" xfId="2" applyNumberFormat="1" applyFont="1" applyFill="1" applyBorder="1" applyAlignment="1">
      <alignment vertical="center"/>
    </xf>
    <xf numFmtId="166" fontId="21" fillId="5" borderId="4" xfId="2" applyNumberFormat="1" applyFont="1" applyFill="1" applyBorder="1" applyAlignment="1">
      <alignment vertical="center"/>
    </xf>
    <xf numFmtId="41" fontId="6" fillId="0" borderId="0" xfId="0" applyNumberFormat="1" applyFont="1"/>
    <xf numFmtId="170" fontId="0" fillId="0" borderId="0" xfId="0" applyNumberFormat="1"/>
    <xf numFmtId="43" fontId="3" fillId="0" borderId="0" xfId="1" applyFont="1" applyAlignment="1">
      <alignment vertical="center"/>
    </xf>
    <xf numFmtId="0" fontId="37" fillId="0" borderId="5" xfId="0" applyNumberFormat="1" applyFont="1" applyFill="1" applyBorder="1" applyAlignment="1">
      <alignment vertical="center"/>
    </xf>
    <xf numFmtId="0" fontId="37" fillId="0" borderId="5" xfId="0" applyNumberFormat="1" applyFont="1" applyFill="1" applyBorder="1" applyAlignment="1">
      <alignment horizontal="center" vertical="center"/>
    </xf>
    <xf numFmtId="2" fontId="37" fillId="0" borderId="5" xfId="0" applyNumberFormat="1" applyFont="1" applyFill="1" applyBorder="1" applyAlignment="1">
      <alignment vertical="center"/>
    </xf>
    <xf numFmtId="14" fontId="37" fillId="0" borderId="5" xfId="0" applyNumberFormat="1" applyFont="1" applyFill="1" applyBorder="1" applyAlignment="1">
      <alignment vertical="center"/>
    </xf>
    <xf numFmtId="43" fontId="37" fillId="0" borderId="5" xfId="1" applyFont="1" applyFill="1" applyBorder="1" applyAlignment="1">
      <alignment vertical="center"/>
    </xf>
    <xf numFmtId="0" fontId="38" fillId="6" borderId="6" xfId="0" applyNumberFormat="1" applyFont="1" applyFill="1" applyBorder="1" applyAlignment="1">
      <alignment horizontal="center" vertical="center" wrapText="1"/>
    </xf>
    <xf numFmtId="175" fontId="38" fillId="6" borderId="6" xfId="1" applyNumberFormat="1" applyFont="1" applyFill="1" applyBorder="1" applyAlignment="1">
      <alignment horizontal="center" vertical="center" wrapText="1"/>
    </xf>
    <xf numFmtId="43" fontId="38" fillId="6" borderId="6" xfId="1" applyFont="1" applyFill="1" applyBorder="1" applyAlignment="1">
      <alignment horizontal="center" vertical="center" wrapText="1"/>
    </xf>
    <xf numFmtId="175" fontId="38" fillId="7" borderId="6" xfId="1" applyNumberFormat="1" applyFont="1" applyFill="1" applyBorder="1" applyAlignment="1">
      <alignment horizontal="center" vertical="center" wrapText="1"/>
    </xf>
    <xf numFmtId="0" fontId="36" fillId="0" borderId="0" xfId="0" applyFont="1" applyFill="1" applyBorder="1"/>
    <xf numFmtId="43" fontId="32" fillId="0" borderId="0" xfId="0" applyNumberFormat="1" applyFont="1" applyFill="1" applyBorder="1" applyAlignment="1"/>
    <xf numFmtId="3" fontId="32" fillId="0" borderId="5" xfId="0" applyNumberFormat="1" applyFont="1" applyFill="1" applyBorder="1" applyAlignment="1">
      <alignment horizontal="left" vertical="center"/>
    </xf>
    <xf numFmtId="0" fontId="39" fillId="0" borderId="5" xfId="0" applyFont="1" applyFill="1" applyBorder="1"/>
    <xf numFmtId="14" fontId="39" fillId="0" borderId="5" xfId="0" applyNumberFormat="1" applyFont="1" applyFill="1" applyBorder="1"/>
    <xf numFmtId="41" fontId="39" fillId="0" borderId="5" xfId="2" applyFont="1" applyFill="1" applyBorder="1"/>
    <xf numFmtId="41" fontId="39" fillId="0" borderId="0" xfId="0" applyNumberFormat="1" applyFont="1" applyFill="1" applyBorder="1"/>
    <xf numFmtId="173" fontId="39" fillId="0" borderId="5" xfId="3" applyNumberFormat="1" applyFont="1" applyFill="1" applyBorder="1"/>
    <xf numFmtId="172" fontId="39" fillId="0" borderId="5" xfId="2" applyNumberFormat="1" applyFont="1" applyFill="1" applyBorder="1" applyAlignment="1">
      <alignment horizontal="center"/>
    </xf>
    <xf numFmtId="172" fontId="39" fillId="0" borderId="5" xfId="2" applyNumberFormat="1" applyFont="1" applyFill="1" applyBorder="1"/>
    <xf numFmtId="166" fontId="39" fillId="0" borderId="5" xfId="2" applyNumberFormat="1" applyFont="1" applyFill="1" applyBorder="1"/>
    <xf numFmtId="0" fontId="39" fillId="0" borderId="0" xfId="0" applyFont="1" applyFill="1" applyBorder="1"/>
    <xf numFmtId="172" fontId="36" fillId="0" borderId="0" xfId="0" applyNumberFormat="1" applyFont="1" applyFill="1" applyBorder="1"/>
    <xf numFmtId="172" fontId="36" fillId="0" borderId="0" xfId="1" applyNumberFormat="1" applyFont="1" applyFill="1" applyBorder="1"/>
    <xf numFmtId="43" fontId="0" fillId="0" borderId="0" xfId="0" applyNumberFormat="1"/>
    <xf numFmtId="0" fontId="0" fillId="0" borderId="5" xfId="0" applyBorder="1"/>
    <xf numFmtId="41" fontId="37" fillId="0" borderId="5" xfId="2" applyFont="1" applyFill="1" applyBorder="1" applyAlignment="1">
      <alignment vertical="center"/>
    </xf>
    <xf numFmtId="169" fontId="12" fillId="3" borderId="0" xfId="5" applyNumberFormat="1" applyFont="1" applyFill="1" applyBorder="1" applyAlignment="1" applyProtection="1">
      <alignment horizontal="left" wrapText="1"/>
    </xf>
    <xf numFmtId="169"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cellXfs>
  <cellStyles count="17">
    <cellStyle name="Comma [0] 2" xfId="4"/>
    <cellStyle name="Comma [0] 2 2" xfId="11"/>
    <cellStyle name="Comma 3" xfId="6"/>
    <cellStyle name="Comma 3 2" xfId="12"/>
    <cellStyle name="Hipervínculo" xfId="15" builtinId="8"/>
    <cellStyle name="Millares" xfId="1" builtinId="3"/>
    <cellStyle name="Millares [0]" xfId="2" builtinId="6"/>
    <cellStyle name="Millares [0] 2" xfId="16"/>
    <cellStyle name="Millares [0] 5" xfId="9"/>
    <cellStyle name="Millares [0] 6" xfId="10"/>
    <cellStyle name="Millares [0] 6 2" xfId="14"/>
    <cellStyle name="Millares 9" xfId="8"/>
    <cellStyle name="Millares 9 2" xfId="13"/>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1830918</xdr:colOff>
      <xdr:row>0</xdr:row>
      <xdr:rowOff>148167</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1936751" y="148167"/>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6:E13"/>
  <sheetViews>
    <sheetView showGridLines="0" view="pageBreakPreview" topLeftCell="A4" zoomScaleNormal="100" zoomScaleSheetLayoutView="100" workbookViewId="0">
      <selection activeCell="J24" sqref="J24"/>
    </sheetView>
  </sheetViews>
  <sheetFormatPr baseColWidth="10" defaultRowHeight="15" x14ac:dyDescent="0.25"/>
  <sheetData>
    <row r="6" spans="4:5" ht="20.25" x14ac:dyDescent="0.25">
      <c r="E6" s="135" t="s">
        <v>119</v>
      </c>
    </row>
    <row r="7" spans="4:5" ht="20.25" x14ac:dyDescent="0.25">
      <c r="E7" s="135" t="s">
        <v>120</v>
      </c>
    </row>
    <row r="8" spans="4:5" ht="20.25" x14ac:dyDescent="0.25">
      <c r="E8" s="135" t="s">
        <v>126</v>
      </c>
    </row>
    <row r="9" spans="4:5" x14ac:dyDescent="0.25">
      <c r="E9" s="136"/>
    </row>
    <row r="10" spans="4:5" x14ac:dyDescent="0.25">
      <c r="E10" s="137"/>
    </row>
    <row r="11" spans="4:5" x14ac:dyDescent="0.25">
      <c r="E11" s="138" t="s">
        <v>124</v>
      </c>
    </row>
    <row r="12" spans="4:5" x14ac:dyDescent="0.25">
      <c r="E12" s="138" t="s">
        <v>153</v>
      </c>
    </row>
    <row r="13" spans="4:5" x14ac:dyDescent="0.25">
      <c r="D13" s="136"/>
      <c r="E13" s="154"/>
    </row>
  </sheetData>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128"/>
  <sheetViews>
    <sheetView showGridLines="0" view="pageBreakPreview" topLeftCell="A10" zoomScale="90" zoomScaleNormal="90" zoomScaleSheetLayoutView="90" workbookViewId="0">
      <selection activeCell="D31" sqref="D31"/>
    </sheetView>
  </sheetViews>
  <sheetFormatPr baseColWidth="10" defaultColWidth="11.42578125" defaultRowHeight="12.75" x14ac:dyDescent="0.2"/>
  <cols>
    <col min="1" max="1" width="2.28515625" style="1" customWidth="1"/>
    <col min="2" max="2" width="51.42578125" style="2" customWidth="1"/>
    <col min="3" max="3" width="1.7109375" style="2" customWidth="1"/>
    <col min="4" max="4" width="15.85546875" style="2" customWidth="1"/>
    <col min="5" max="5" width="2.14062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1"/>
      <c r="C4" s="41"/>
      <c r="D4" s="41"/>
      <c r="E4" s="41"/>
      <c r="F4" s="41"/>
      <c r="G4" s="41"/>
    </row>
    <row r="5" spans="2:8" x14ac:dyDescent="0.2">
      <c r="B5" s="41"/>
      <c r="C5" s="41"/>
      <c r="D5" s="41"/>
      <c r="E5" s="41"/>
      <c r="F5" s="41"/>
      <c r="G5" s="41"/>
    </row>
    <row r="6" spans="2:8" x14ac:dyDescent="0.2">
      <c r="B6" s="41"/>
      <c r="C6" s="41"/>
      <c r="D6" s="41"/>
      <c r="E6" s="41"/>
      <c r="F6" s="41"/>
      <c r="G6" s="41"/>
    </row>
    <row r="7" spans="2:8" x14ac:dyDescent="0.2">
      <c r="B7" s="41"/>
      <c r="C7" s="41"/>
      <c r="D7" s="41"/>
      <c r="E7" s="41"/>
      <c r="F7" s="41"/>
      <c r="G7" s="41"/>
    </row>
    <row r="8" spans="2:8" x14ac:dyDescent="0.2">
      <c r="B8" s="41"/>
      <c r="C8" s="41"/>
      <c r="D8" s="41"/>
      <c r="E8" s="41"/>
      <c r="F8" s="41"/>
      <c r="G8" s="41"/>
    </row>
    <row r="9" spans="2:8" ht="25.5" customHeight="1" x14ac:dyDescent="0.35">
      <c r="B9" s="284" t="s">
        <v>126</v>
      </c>
      <c r="C9" s="284"/>
      <c r="D9" s="284"/>
      <c r="E9" s="284"/>
      <c r="F9" s="284"/>
      <c r="G9" s="284"/>
    </row>
    <row r="10" spans="2:8" x14ac:dyDescent="0.2">
      <c r="B10" s="41"/>
      <c r="C10" s="41"/>
      <c r="D10" s="41"/>
      <c r="E10" s="41"/>
      <c r="F10" s="41"/>
      <c r="G10" s="41"/>
    </row>
    <row r="11" spans="2:8" s="36" customFormat="1" ht="23.25" x14ac:dyDescent="0.35">
      <c r="B11" s="285" t="s">
        <v>25</v>
      </c>
      <c r="C11" s="285"/>
      <c r="D11" s="285"/>
      <c r="E11" s="285"/>
      <c r="F11" s="285"/>
      <c r="G11" s="40"/>
    </row>
    <row r="12" spans="2:8" s="36" customFormat="1" ht="23.25" x14ac:dyDescent="0.35">
      <c r="B12" s="208" t="s">
        <v>154</v>
      </c>
      <c r="C12" s="208"/>
      <c r="D12" s="208"/>
      <c r="E12" s="208"/>
      <c r="F12" s="208"/>
      <c r="G12" s="40"/>
    </row>
    <row r="13" spans="2:8" s="36" customFormat="1" ht="20.25" customHeight="1" x14ac:dyDescent="0.2">
      <c r="B13" s="213" t="s">
        <v>142</v>
      </c>
      <c r="C13" s="39"/>
      <c r="D13" s="39"/>
      <c r="E13" s="39"/>
      <c r="F13" s="39"/>
      <c r="G13" s="37"/>
    </row>
    <row r="14" spans="2:8" s="36" customFormat="1" ht="22.15" customHeight="1" x14ac:dyDescent="0.2">
      <c r="B14" s="38" t="s">
        <v>24</v>
      </c>
      <c r="C14" s="38"/>
      <c r="D14" s="38"/>
      <c r="E14" s="38"/>
      <c r="F14" s="38"/>
      <c r="G14" s="37"/>
    </row>
    <row r="15" spans="2:8" ht="13.5" customHeight="1" x14ac:dyDescent="0.2">
      <c r="B15" s="6"/>
      <c r="C15" s="6"/>
      <c r="D15" s="6"/>
      <c r="E15" s="6"/>
      <c r="F15" s="6"/>
    </row>
    <row r="16" spans="2:8" ht="15" customHeight="1" x14ac:dyDescent="0.2">
      <c r="B16" s="1"/>
      <c r="C16" s="6"/>
      <c r="D16" s="209" t="s">
        <v>23</v>
      </c>
      <c r="E16" s="210"/>
      <c r="F16" s="211" t="s">
        <v>156</v>
      </c>
      <c r="G16" s="33"/>
      <c r="H16" s="32" t="s">
        <v>143</v>
      </c>
    </row>
    <row r="17" spans="2:10" s="5" customFormat="1" x14ac:dyDescent="0.25">
      <c r="B17" s="31" t="s">
        <v>22</v>
      </c>
      <c r="C17" s="31"/>
      <c r="D17" s="31"/>
      <c r="E17" s="31"/>
    </row>
    <row r="18" spans="2:10" s="5" customFormat="1" x14ac:dyDescent="0.25">
      <c r="B18" s="31"/>
      <c r="C18" s="31"/>
      <c r="D18" s="31"/>
      <c r="E18" s="31"/>
    </row>
    <row r="19" spans="2:10" s="5" customFormat="1" x14ac:dyDescent="0.25">
      <c r="B19" s="11" t="s">
        <v>21</v>
      </c>
      <c r="C19" s="18"/>
      <c r="D19" s="30" t="s">
        <v>20</v>
      </c>
      <c r="E19" s="18"/>
      <c r="F19" s="16">
        <v>14956</v>
      </c>
      <c r="G19" s="26"/>
      <c r="H19" s="16">
        <v>13193</v>
      </c>
    </row>
    <row r="20" spans="2:10" s="5" customFormat="1" x14ac:dyDescent="0.25">
      <c r="B20" s="11" t="s">
        <v>19</v>
      </c>
      <c r="C20" s="11"/>
      <c r="D20" s="30" t="s">
        <v>18</v>
      </c>
      <c r="E20" s="11"/>
      <c r="F20" s="16">
        <v>6095402</v>
      </c>
      <c r="G20" s="28"/>
      <c r="H20" s="16">
        <v>6057700</v>
      </c>
    </row>
    <row r="21" spans="2:10" s="5" customFormat="1" x14ac:dyDescent="0.25">
      <c r="B21" s="11" t="s">
        <v>17</v>
      </c>
      <c r="C21" s="11"/>
      <c r="D21" s="30" t="s">
        <v>16</v>
      </c>
      <c r="E21" s="11"/>
      <c r="F21" s="16">
        <v>250</v>
      </c>
      <c r="G21" s="16"/>
      <c r="H21" s="16">
        <v>1239</v>
      </c>
    </row>
    <row r="22" spans="2:10" s="5" customFormat="1" x14ac:dyDescent="0.25">
      <c r="B22" s="11" t="s">
        <v>192</v>
      </c>
      <c r="C22" s="11"/>
      <c r="D22" s="30" t="s">
        <v>133</v>
      </c>
      <c r="E22" s="11"/>
      <c r="F22" s="16">
        <v>2556</v>
      </c>
      <c r="G22" s="16"/>
      <c r="H22" s="257">
        <v>0</v>
      </c>
    </row>
    <row r="23" spans="2:10" s="5" customFormat="1" x14ac:dyDescent="0.25">
      <c r="B23" s="11" t="s">
        <v>144</v>
      </c>
      <c r="C23" s="11"/>
      <c r="D23" s="30"/>
      <c r="E23" s="11"/>
      <c r="F23" s="16">
        <v>318</v>
      </c>
      <c r="G23" s="16"/>
      <c r="H23" s="16">
        <v>318</v>
      </c>
    </row>
    <row r="24" spans="2:10" s="5" customFormat="1" ht="13.5" thickBot="1" x14ac:dyDescent="0.3">
      <c r="B24" s="18" t="s">
        <v>15</v>
      </c>
      <c r="C24" s="11"/>
      <c r="D24" s="29"/>
      <c r="E24" s="11"/>
      <c r="F24" s="27">
        <f>+SUM(F19:F23)</f>
        <v>6113482</v>
      </c>
      <c r="G24" s="28"/>
      <c r="H24" s="27">
        <f>+SUM(H19:H23)</f>
        <v>6072450</v>
      </c>
    </row>
    <row r="25" spans="2:10" s="5" customFormat="1" ht="13.5" thickTop="1" x14ac:dyDescent="0.25">
      <c r="B25" s="11"/>
      <c r="C25" s="11"/>
      <c r="D25" s="11"/>
      <c r="E25" s="11"/>
      <c r="F25" s="16"/>
      <c r="G25" s="13"/>
    </row>
    <row r="26" spans="2:10" s="5" customFormat="1" x14ac:dyDescent="0.25">
      <c r="B26" s="18" t="s">
        <v>14</v>
      </c>
      <c r="C26" s="18"/>
      <c r="D26" s="18"/>
      <c r="E26" s="18"/>
      <c r="F26" s="26"/>
      <c r="G26" s="25"/>
    </row>
    <row r="27" spans="2:10" s="5" customFormat="1" x14ac:dyDescent="0.25">
      <c r="B27" s="18"/>
      <c r="C27" s="18"/>
      <c r="D27" s="18"/>
      <c r="E27" s="18"/>
      <c r="F27" s="26"/>
      <c r="G27" s="25"/>
    </row>
    <row r="28" spans="2:10" s="5" customFormat="1" hidden="1" x14ac:dyDescent="0.25">
      <c r="B28" s="11" t="s">
        <v>13</v>
      </c>
      <c r="C28" s="11"/>
      <c r="D28" s="24"/>
      <c r="E28" s="11"/>
      <c r="F28" s="21">
        <v>0</v>
      </c>
      <c r="G28" s="16"/>
    </row>
    <row r="29" spans="2:10" s="5" customFormat="1" x14ac:dyDescent="0.25">
      <c r="B29" s="11" t="s">
        <v>12</v>
      </c>
      <c r="C29" s="24"/>
      <c r="D29" s="24" t="s">
        <v>193</v>
      </c>
      <c r="E29" s="11"/>
      <c r="F29" s="21">
        <v>3943</v>
      </c>
      <c r="G29" s="16"/>
      <c r="H29" s="21">
        <v>7409</v>
      </c>
    </row>
    <row r="30" spans="2:10" s="5" customFormat="1" x14ac:dyDescent="0.25">
      <c r="B30" s="11" t="s">
        <v>197</v>
      </c>
      <c r="C30" s="24"/>
      <c r="D30" s="24" t="s">
        <v>198</v>
      </c>
      <c r="E30" s="11"/>
      <c r="F30" s="21">
        <v>750</v>
      </c>
      <c r="G30" s="16"/>
      <c r="H30" s="21">
        <v>0</v>
      </c>
    </row>
    <row r="31" spans="2:10" s="5" customFormat="1" x14ac:dyDescent="0.25">
      <c r="B31" s="6" t="s">
        <v>145</v>
      </c>
      <c r="C31" s="6"/>
      <c r="D31" s="206"/>
      <c r="E31" s="6"/>
      <c r="F31" s="21">
        <v>841</v>
      </c>
      <c r="G31" s="16"/>
      <c r="H31" s="21">
        <v>0</v>
      </c>
    </row>
    <row r="32" spans="2:10" s="5" customFormat="1" ht="13.5" thickBot="1" x14ac:dyDescent="0.3">
      <c r="B32" s="15" t="s">
        <v>11</v>
      </c>
      <c r="C32" s="6"/>
      <c r="D32" s="6"/>
      <c r="E32" s="6"/>
      <c r="F32" s="19">
        <f>+F29+F31+F30</f>
        <v>5534</v>
      </c>
      <c r="G32" s="13"/>
      <c r="H32" s="19">
        <f>+H29+H31</f>
        <v>7409</v>
      </c>
      <c r="J32" s="23"/>
    </row>
    <row r="33" spans="2:9" s="5" customFormat="1" ht="13.5" thickTop="1" x14ac:dyDescent="0.25">
      <c r="B33" s="6"/>
      <c r="C33" s="6"/>
      <c r="D33" s="6"/>
      <c r="E33" s="6"/>
      <c r="F33" s="6"/>
      <c r="G33" s="22"/>
    </row>
    <row r="34" spans="2:9" s="5" customFormat="1" x14ac:dyDescent="0.25">
      <c r="B34" s="18" t="s">
        <v>10</v>
      </c>
      <c r="C34" s="6"/>
      <c r="D34" s="6"/>
      <c r="E34" s="6"/>
      <c r="F34" s="6"/>
      <c r="G34" s="22"/>
    </row>
    <row r="35" spans="2:9" s="5" customFormat="1" x14ac:dyDescent="0.25">
      <c r="B35" s="11" t="s">
        <v>9</v>
      </c>
      <c r="C35" s="6"/>
      <c r="D35" s="6"/>
      <c r="E35" s="6"/>
      <c r="F35" s="21">
        <v>6137970</v>
      </c>
      <c r="G35" s="22"/>
      <c r="H35" s="21">
        <v>6132000</v>
      </c>
    </row>
    <row r="36" spans="2:9" s="5" customFormat="1" x14ac:dyDescent="0.25">
      <c r="B36" s="11" t="s">
        <v>8</v>
      </c>
      <c r="C36" s="6"/>
      <c r="D36" s="6"/>
      <c r="E36" s="6"/>
      <c r="F36" s="21">
        <v>-66959</v>
      </c>
      <c r="G36" s="22"/>
      <c r="H36" s="21">
        <v>0</v>
      </c>
    </row>
    <row r="37" spans="2:9" s="5" customFormat="1" x14ac:dyDescent="0.25">
      <c r="B37" s="6" t="s">
        <v>7</v>
      </c>
      <c r="C37" s="6"/>
      <c r="D37" s="6"/>
      <c r="E37" s="6"/>
      <c r="F37" s="21">
        <v>36937</v>
      </c>
      <c r="G37" s="22"/>
      <c r="H37" s="21">
        <v>-66959</v>
      </c>
    </row>
    <row r="38" spans="2:9" s="5" customFormat="1" ht="13.5" thickBot="1" x14ac:dyDescent="0.3">
      <c r="B38" s="18" t="s">
        <v>6</v>
      </c>
      <c r="C38" s="18"/>
      <c r="D38" s="18"/>
      <c r="E38" s="18"/>
      <c r="F38" s="19">
        <v>6107948</v>
      </c>
      <c r="G38" s="20"/>
      <c r="H38" s="19">
        <f>+H35+H36+H37</f>
        <v>6065041</v>
      </c>
    </row>
    <row r="39" spans="2:9" s="5" customFormat="1" ht="13.5" thickTop="1" x14ac:dyDescent="0.25">
      <c r="B39" s="18" t="s">
        <v>5</v>
      </c>
      <c r="C39" s="11"/>
      <c r="D39" s="11"/>
      <c r="E39" s="11"/>
      <c r="F39" s="187">
        <v>6138</v>
      </c>
      <c r="G39" s="16"/>
      <c r="H39" s="17">
        <v>6132</v>
      </c>
      <c r="I39" s="12"/>
    </row>
    <row r="40" spans="2:9" s="5" customFormat="1" x14ac:dyDescent="0.25">
      <c r="B40" s="15" t="s">
        <v>4</v>
      </c>
      <c r="C40" s="6"/>
      <c r="D40" s="6"/>
      <c r="E40" s="6"/>
      <c r="F40" s="14">
        <v>995.10394265232969</v>
      </c>
      <c r="G40" s="13"/>
      <c r="H40" s="14">
        <v>989.08039791258966</v>
      </c>
      <c r="I40" s="12"/>
    </row>
    <row r="41" spans="2:9" s="5" customFormat="1" x14ac:dyDescent="0.25">
      <c r="B41" s="11"/>
      <c r="C41" s="11"/>
      <c r="D41" s="11"/>
      <c r="E41" s="11"/>
      <c r="F41" s="11"/>
      <c r="G41" s="6"/>
    </row>
    <row r="42" spans="2:9" s="5" customFormat="1" x14ac:dyDescent="0.25">
      <c r="B42" s="11"/>
      <c r="C42" s="11"/>
      <c r="D42" s="11"/>
      <c r="E42" s="11"/>
      <c r="F42" s="11"/>
      <c r="G42" s="6"/>
    </row>
    <row r="43" spans="2:9" x14ac:dyDescent="0.2">
      <c r="B43" s="10" t="s">
        <v>3</v>
      </c>
      <c r="C43" s="10"/>
      <c r="D43" s="10"/>
      <c r="E43" s="9"/>
    </row>
    <row r="46" spans="2:9" x14ac:dyDescent="0.2">
      <c r="F46" s="147">
        <f>+F38+F32-F24</f>
        <v>0</v>
      </c>
      <c r="H46" s="147">
        <f>+H38+H32-H24</f>
        <v>0</v>
      </c>
    </row>
    <row r="47" spans="2:9" x14ac:dyDescent="0.2">
      <c r="F47" s="147">
        <f>+F38-'4 - PN FONDO'!$E$24</f>
        <v>0</v>
      </c>
      <c r="H47" s="147">
        <f>+H38-'4 - PN FONDO'!E17</f>
        <v>0</v>
      </c>
    </row>
    <row r="48" spans="2:9" x14ac:dyDescent="0.2">
      <c r="F48" s="147">
        <f>+F37-'2 - EERR FONDO'!F35</f>
        <v>0</v>
      </c>
      <c r="H48" s="147"/>
    </row>
    <row r="49" spans="6:6" x14ac:dyDescent="0.2">
      <c r="F49" s="8"/>
    </row>
    <row r="50" spans="6:6" x14ac:dyDescent="0.2">
      <c r="F50" s="7"/>
    </row>
    <row r="100" spans="2:7" x14ac:dyDescent="0.2">
      <c r="G100" s="5"/>
    </row>
    <row r="101" spans="2:7" x14ac:dyDescent="0.2">
      <c r="B101" s="2" t="s">
        <v>2</v>
      </c>
      <c r="G101" s="5"/>
    </row>
    <row r="102" spans="2:7" x14ac:dyDescent="0.2">
      <c r="G102" s="5"/>
    </row>
    <row r="103" spans="2:7" x14ac:dyDescent="0.2">
      <c r="B103" s="2" t="s">
        <v>1</v>
      </c>
      <c r="G103" s="5"/>
    </row>
    <row r="104" spans="2:7" x14ac:dyDescent="0.2">
      <c r="B104" s="2" t="s">
        <v>0</v>
      </c>
      <c r="G104" s="5"/>
    </row>
    <row r="105" spans="2:7" x14ac:dyDescent="0.2">
      <c r="G105" s="5"/>
    </row>
    <row r="106" spans="2:7" x14ac:dyDescent="0.2">
      <c r="G106" s="5"/>
    </row>
    <row r="107" spans="2:7" x14ac:dyDescent="0.2">
      <c r="G107" s="6"/>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5"/>
    </row>
    <row r="128" spans="7:7" x14ac:dyDescent="0.2">
      <c r="G128" s="4"/>
    </row>
  </sheetData>
  <mergeCells count="2">
    <mergeCell ref="B9:G9"/>
    <mergeCell ref="B11:F11"/>
  </mergeCells>
  <pageMargins left="0.78740157480314965" right="0.78740157480314965"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45"/>
  <sheetViews>
    <sheetView showGridLines="0" view="pageBreakPreview" topLeftCell="A13" zoomScale="90" zoomScaleNormal="90" zoomScaleSheetLayoutView="90" workbookViewId="0">
      <selection activeCell="H35" sqref="H35"/>
    </sheetView>
  </sheetViews>
  <sheetFormatPr baseColWidth="10" defaultColWidth="11.42578125" defaultRowHeight="12.75" x14ac:dyDescent="0.2"/>
  <cols>
    <col min="1" max="1" width="2.28515625" style="1" customWidth="1"/>
    <col min="2" max="2" width="52.42578125" style="1" customWidth="1"/>
    <col min="3" max="3" width="1.7109375" style="1" customWidth="1"/>
    <col min="4" max="4" width="14.5703125" style="1" customWidth="1"/>
    <col min="5" max="5" width="2.140625" style="1" customWidth="1"/>
    <col min="6" max="6" width="17.85546875" style="42" customWidth="1"/>
    <col min="7" max="7" width="2.85546875" style="1" customWidth="1"/>
    <col min="8" max="8" width="17.85546875"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customHeight="1" x14ac:dyDescent="0.35">
      <c r="B9" s="284" t="s">
        <v>126</v>
      </c>
      <c r="C9" s="284"/>
      <c r="D9" s="284"/>
      <c r="E9" s="284"/>
      <c r="F9" s="284"/>
      <c r="G9" s="284"/>
      <c r="H9" s="155"/>
      <c r="I9" s="155"/>
      <c r="J9" s="155"/>
    </row>
    <row r="10" spans="2:12" ht="15" customHeight="1" x14ac:dyDescent="0.35">
      <c r="B10" s="284"/>
      <c r="C10" s="284"/>
      <c r="D10" s="284"/>
      <c r="E10" s="284"/>
      <c r="F10" s="284"/>
    </row>
    <row r="11" spans="2:12" ht="25.5" x14ac:dyDescent="0.35">
      <c r="B11" s="78" t="s">
        <v>39</v>
      </c>
      <c r="C11" s="77"/>
      <c r="D11" s="77"/>
      <c r="E11" s="77"/>
      <c r="F11" s="76"/>
    </row>
    <row r="12" spans="2:12" ht="25.5" x14ac:dyDescent="0.35">
      <c r="B12" s="193" t="s">
        <v>157</v>
      </c>
      <c r="C12" s="77"/>
      <c r="D12" s="77"/>
      <c r="E12" s="77"/>
      <c r="F12" s="76"/>
    </row>
    <row r="13" spans="2:12" ht="17.25" customHeight="1" x14ac:dyDescent="0.2">
      <c r="B13" s="213" t="s">
        <v>158</v>
      </c>
      <c r="C13" s="75"/>
      <c r="D13" s="75"/>
      <c r="E13" s="75"/>
      <c r="F13" s="75"/>
      <c r="G13" s="74"/>
      <c r="H13" s="74"/>
      <c r="I13" s="74"/>
    </row>
    <row r="14" spans="2:12" ht="21" customHeight="1" x14ac:dyDescent="0.2">
      <c r="B14" s="38" t="s">
        <v>24</v>
      </c>
      <c r="C14" s="38"/>
      <c r="D14" s="38"/>
      <c r="E14" s="38"/>
      <c r="F14" s="73"/>
    </row>
    <row r="15" spans="2:12" ht="12" customHeight="1" x14ac:dyDescent="0.2">
      <c r="B15" s="6"/>
      <c r="C15" s="6"/>
      <c r="D15" s="6"/>
      <c r="E15" s="6"/>
      <c r="F15" s="6"/>
      <c r="L15" s="70"/>
    </row>
    <row r="16" spans="2:12" x14ac:dyDescent="0.2">
      <c r="B16" s="72"/>
      <c r="C16" s="72"/>
      <c r="D16" s="35" t="s">
        <v>23</v>
      </c>
      <c r="E16" s="34"/>
      <c r="F16" s="32" t="s">
        <v>156</v>
      </c>
      <c r="G16" s="71"/>
      <c r="H16" s="32" t="s">
        <v>159</v>
      </c>
      <c r="L16" s="70"/>
    </row>
    <row r="17" spans="1:14" x14ac:dyDescent="0.2">
      <c r="A17" s="49"/>
      <c r="B17" s="48" t="s">
        <v>38</v>
      </c>
      <c r="C17" s="48"/>
      <c r="D17" s="48"/>
      <c r="E17" s="48"/>
      <c r="F17" s="47"/>
      <c r="G17" s="47"/>
      <c r="H17" s="47"/>
      <c r="L17" s="69"/>
    </row>
    <row r="18" spans="1:14" x14ac:dyDescent="0.2">
      <c r="A18" s="49"/>
      <c r="B18" s="48"/>
      <c r="C18" s="48"/>
      <c r="D18" s="48"/>
      <c r="E18" s="48"/>
      <c r="F18" s="48"/>
      <c r="G18" s="48"/>
      <c r="H18" s="48"/>
    </row>
    <row r="19" spans="1:14" x14ac:dyDescent="0.2">
      <c r="A19" s="49"/>
      <c r="B19" s="54" t="s">
        <v>37</v>
      </c>
      <c r="C19" s="54"/>
      <c r="D19" s="54"/>
      <c r="E19" s="54"/>
      <c r="F19" s="21">
        <v>39032</v>
      </c>
      <c r="G19" s="68"/>
      <c r="H19" s="21">
        <v>3292</v>
      </c>
    </row>
    <row r="20" spans="1:14" x14ac:dyDescent="0.2">
      <c r="A20" s="49"/>
      <c r="B20" s="64" t="s">
        <v>36</v>
      </c>
      <c r="C20" s="64"/>
      <c r="D20" s="64"/>
      <c r="E20" s="64"/>
      <c r="F20" s="21">
        <v>24738</v>
      </c>
      <c r="G20" s="48"/>
      <c r="H20" s="21">
        <v>0</v>
      </c>
    </row>
    <row r="21" spans="1:14" x14ac:dyDescent="0.2">
      <c r="A21" s="49"/>
      <c r="B21" s="192" t="s">
        <v>35</v>
      </c>
      <c r="C21" s="60"/>
      <c r="D21" s="60"/>
      <c r="E21" s="60"/>
      <c r="F21" s="50">
        <v>74</v>
      </c>
      <c r="G21" s="67"/>
      <c r="H21" s="66">
        <v>575</v>
      </c>
    </row>
    <row r="22" spans="1:14" x14ac:dyDescent="0.2">
      <c r="A22" s="49"/>
      <c r="B22" s="65" t="s">
        <v>34</v>
      </c>
      <c r="C22" s="64"/>
      <c r="D22" s="152"/>
      <c r="E22" s="64"/>
      <c r="F22" s="63">
        <f>+SUM(F19:F21)</f>
        <v>63844</v>
      </c>
      <c r="G22" s="48"/>
      <c r="H22" s="63">
        <f>+SUM(H19:H21)</f>
        <v>3867</v>
      </c>
    </row>
    <row r="23" spans="1:14" x14ac:dyDescent="0.2">
      <c r="A23" s="55"/>
      <c r="B23" s="54"/>
      <c r="C23" s="54"/>
      <c r="D23" s="54"/>
      <c r="E23" s="54"/>
      <c r="F23" s="59"/>
      <c r="G23" s="54"/>
      <c r="H23" s="59"/>
    </row>
    <row r="24" spans="1:14" x14ac:dyDescent="0.2">
      <c r="A24" s="49"/>
      <c r="B24" s="48" t="s">
        <v>33</v>
      </c>
      <c r="C24" s="48"/>
      <c r="D24" s="48"/>
      <c r="E24" s="48"/>
      <c r="F24" s="62"/>
      <c r="G24" s="47"/>
      <c r="H24" s="62"/>
    </row>
    <row r="25" spans="1:14" x14ac:dyDescent="0.2">
      <c r="A25" s="55"/>
      <c r="B25" s="54"/>
      <c r="C25" s="54"/>
      <c r="D25" s="54"/>
      <c r="E25" s="54"/>
      <c r="F25" s="61"/>
      <c r="G25" s="53"/>
      <c r="H25" s="61"/>
    </row>
    <row r="26" spans="1:14" x14ac:dyDescent="0.2">
      <c r="A26" s="55"/>
      <c r="B26" s="54" t="s">
        <v>32</v>
      </c>
      <c r="C26" s="54"/>
      <c r="D26" s="152" t="s">
        <v>31</v>
      </c>
      <c r="E26" s="54"/>
      <c r="F26" s="21">
        <v>-25085</v>
      </c>
      <c r="G26" s="53"/>
      <c r="H26" s="21">
        <v>-1379</v>
      </c>
    </row>
    <row r="27" spans="1:14" hidden="1" x14ac:dyDescent="0.2">
      <c r="A27" s="55"/>
      <c r="B27" s="54" t="s">
        <v>30</v>
      </c>
      <c r="C27" s="54"/>
      <c r="D27" s="54"/>
      <c r="E27" s="54"/>
      <c r="F27" s="21">
        <v>0</v>
      </c>
      <c r="G27" s="53"/>
      <c r="H27" s="21">
        <v>0</v>
      </c>
    </row>
    <row r="28" spans="1:14" hidden="1" x14ac:dyDescent="0.2">
      <c r="A28" s="55"/>
      <c r="B28" s="54" t="s">
        <v>29</v>
      </c>
      <c r="C28" s="54"/>
      <c r="D28" s="54"/>
      <c r="E28" s="54"/>
      <c r="F28" s="21">
        <v>0</v>
      </c>
      <c r="G28" s="53"/>
      <c r="H28" s="21">
        <v>0</v>
      </c>
    </row>
    <row r="29" spans="1:14" x14ac:dyDescent="0.2">
      <c r="A29" s="55"/>
      <c r="B29" s="54" t="s">
        <v>28</v>
      </c>
      <c r="C29" s="54"/>
      <c r="D29" s="152"/>
      <c r="E29" s="54"/>
      <c r="F29" s="21">
        <v>-65</v>
      </c>
      <c r="G29" s="53"/>
      <c r="H29" s="21">
        <v>0</v>
      </c>
    </row>
    <row r="30" spans="1:14" x14ac:dyDescent="0.2">
      <c r="A30" s="55"/>
      <c r="B30" s="192" t="s">
        <v>165</v>
      </c>
      <c r="C30" s="54"/>
      <c r="D30" s="152"/>
      <c r="E30" s="54"/>
      <c r="F30" s="21">
        <v>-1757</v>
      </c>
      <c r="G30" s="53"/>
      <c r="H30" s="21">
        <v>0</v>
      </c>
    </row>
    <row r="31" spans="1:14" x14ac:dyDescent="0.2">
      <c r="A31" s="55"/>
      <c r="B31" s="192" t="s">
        <v>166</v>
      </c>
      <c r="C31" s="54"/>
      <c r="D31" s="152"/>
      <c r="E31" s="54"/>
      <c r="F31" s="50">
        <v>0</v>
      </c>
      <c r="G31" s="53"/>
      <c r="H31" s="50">
        <v>-60000</v>
      </c>
    </row>
    <row r="32" spans="1:14" x14ac:dyDescent="0.2">
      <c r="A32" s="55"/>
      <c r="B32" s="58" t="s">
        <v>27</v>
      </c>
      <c r="C32" s="57"/>
      <c r="D32" s="57"/>
      <c r="E32" s="57"/>
      <c r="F32" s="205">
        <f>+SUM(F26:F31)</f>
        <v>-26907</v>
      </c>
      <c r="G32" s="56"/>
      <c r="H32" s="205">
        <f>+SUM(H26:H31)</f>
        <v>-61379</v>
      </c>
      <c r="I32" s="52"/>
      <c r="J32" s="52"/>
      <c r="K32" s="52"/>
      <c r="L32" s="52"/>
      <c r="M32" s="52"/>
      <c r="N32" s="52"/>
    </row>
    <row r="33" spans="1:11" x14ac:dyDescent="0.2">
      <c r="A33" s="55"/>
      <c r="B33" s="54"/>
      <c r="C33" s="54"/>
      <c r="D33" s="54"/>
      <c r="E33" s="54"/>
      <c r="F33" s="53"/>
      <c r="G33" s="54"/>
      <c r="H33" s="53"/>
      <c r="J33" s="52"/>
      <c r="K33" s="52"/>
    </row>
    <row r="34" spans="1:11" hidden="1" x14ac:dyDescent="0.2">
      <c r="A34" s="49"/>
      <c r="B34" s="48"/>
      <c r="C34" s="48"/>
      <c r="D34" s="48"/>
      <c r="E34" s="48"/>
      <c r="F34" s="51"/>
      <c r="G34" s="48"/>
      <c r="H34" s="50"/>
    </row>
    <row r="35" spans="1:11" ht="13.5" thickBot="1" x14ac:dyDescent="0.25">
      <c r="A35" s="49"/>
      <c r="B35" s="48" t="s">
        <v>26</v>
      </c>
      <c r="C35" s="48"/>
      <c r="D35" s="48"/>
      <c r="E35" s="48"/>
      <c r="F35" s="46">
        <f>+F22+F32</f>
        <v>36937</v>
      </c>
      <c r="G35" s="47"/>
      <c r="H35" s="46">
        <f>+H22+H32</f>
        <v>-57512</v>
      </c>
    </row>
    <row r="36" spans="1:11" ht="13.5" thickTop="1" x14ac:dyDescent="0.2"/>
    <row r="37" spans="1:11" x14ac:dyDescent="0.2">
      <c r="F37" s="45"/>
    </row>
    <row r="38" spans="1:11" x14ac:dyDescent="0.2">
      <c r="B38" s="10" t="s">
        <v>3</v>
      </c>
      <c r="C38" s="10"/>
      <c r="D38" s="10"/>
      <c r="E38" s="10"/>
      <c r="F38" s="45"/>
    </row>
    <row r="39" spans="1:11" x14ac:dyDescent="0.2">
      <c r="F39" s="45"/>
    </row>
    <row r="40" spans="1:11" x14ac:dyDescent="0.2">
      <c r="F40" s="45"/>
    </row>
    <row r="41" spans="1:11" x14ac:dyDescent="0.2">
      <c r="F41" s="45"/>
    </row>
    <row r="42" spans="1:11" x14ac:dyDescent="0.2">
      <c r="F42" s="45">
        <f>+F35-'4 - PN FONDO'!D23</f>
        <v>0</v>
      </c>
    </row>
    <row r="43" spans="1:11" x14ac:dyDescent="0.2">
      <c r="F43" s="45"/>
    </row>
    <row r="44" spans="1:11" x14ac:dyDescent="0.2">
      <c r="F44" s="45"/>
    </row>
    <row r="45" spans="1:11" x14ac:dyDescent="0.2">
      <c r="B45" s="44"/>
      <c r="C45" s="44"/>
      <c r="D45" s="44"/>
      <c r="E45" s="44"/>
      <c r="F45" s="43"/>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L50"/>
  <sheetViews>
    <sheetView showGridLines="0" view="pageBreakPreview" zoomScale="90" zoomScaleNormal="90" zoomScaleSheetLayoutView="90" workbookViewId="0">
      <selection activeCell="H36" sqref="H36"/>
    </sheetView>
  </sheetViews>
  <sheetFormatPr baseColWidth="10" defaultColWidth="11.42578125" defaultRowHeight="14.25" x14ac:dyDescent="0.2"/>
  <cols>
    <col min="1" max="1" width="1.5703125" style="36" customWidth="1"/>
    <col min="2" max="2" width="62.5703125" style="81" customWidth="1"/>
    <col min="3" max="3" width="2.42578125" style="80" customWidth="1"/>
    <col min="4" max="4" width="14.42578125" style="81" customWidth="1"/>
    <col min="5" max="5" width="2.28515625" style="80" customWidth="1"/>
    <col min="6" max="6" width="17.85546875" style="80" customWidth="1"/>
    <col min="7" max="7" width="2.85546875" style="36" customWidth="1"/>
    <col min="8" max="8" width="18" style="36" customWidth="1"/>
    <col min="9" max="9" width="2.85546875" style="36" customWidth="1"/>
    <col min="10" max="16384" width="11.42578125" style="36"/>
  </cols>
  <sheetData>
    <row r="9" spans="1:12" ht="25.5" x14ac:dyDescent="0.35">
      <c r="B9" s="284" t="str">
        <f>+'1 - EEFF FONDO'!$B$9:$G$9</f>
        <v>Fondo de Inversión I en Desarrollos Inmobiliarios</v>
      </c>
      <c r="C9" s="284"/>
      <c r="D9" s="284"/>
      <c r="E9" s="284"/>
      <c r="F9" s="284"/>
      <c r="G9" s="284"/>
      <c r="H9" s="284"/>
      <c r="I9" s="284"/>
      <c r="J9" s="284"/>
      <c r="K9" s="284"/>
      <c r="L9" s="284"/>
    </row>
    <row r="10" spans="1:12" ht="15.75" customHeight="1" x14ac:dyDescent="0.35">
      <c r="B10" s="284"/>
      <c r="C10" s="284"/>
      <c r="D10" s="284"/>
      <c r="E10" s="284"/>
      <c r="F10" s="284"/>
      <c r="G10" s="284"/>
      <c r="H10" s="284"/>
      <c r="I10" s="1"/>
      <c r="J10" s="1"/>
      <c r="K10" s="1"/>
      <c r="L10" s="1"/>
    </row>
    <row r="11" spans="1:12" ht="25.5" x14ac:dyDescent="0.35">
      <c r="B11" s="78" t="s">
        <v>51</v>
      </c>
      <c r="C11" s="78"/>
      <c r="D11" s="78"/>
      <c r="E11" s="78"/>
      <c r="F11" s="77"/>
      <c r="G11" s="77"/>
      <c r="H11" s="76"/>
      <c r="I11" s="1"/>
      <c r="J11" s="1"/>
      <c r="K11" s="1"/>
      <c r="L11" s="1"/>
    </row>
    <row r="12" spans="1:12" ht="25.5" x14ac:dyDescent="0.35">
      <c r="B12" s="193" t="str">
        <f>+'2 - EERR FONDO'!B12</f>
        <v>por el período finalizado el 31 de junio de 2022</v>
      </c>
      <c r="C12" s="77"/>
      <c r="D12" s="77"/>
      <c r="E12" s="77"/>
      <c r="F12" s="76"/>
      <c r="G12" s="77"/>
      <c r="H12" s="76"/>
      <c r="I12" s="1"/>
      <c r="J12" s="1"/>
      <c r="K12" s="1"/>
      <c r="L12" s="1"/>
    </row>
    <row r="13" spans="1:12" ht="20.25" customHeight="1" x14ac:dyDescent="0.2">
      <c r="B13" s="213" t="str">
        <f>+'2 - EERR FONDO'!$B$13</f>
        <v>Presentado en forma comparativa con el mismo periodo del ejercicio anterior finalizado el 30 de junio de 2021</v>
      </c>
      <c r="C13" s="74"/>
      <c r="D13" s="74"/>
      <c r="E13" s="74"/>
      <c r="F13" s="74"/>
      <c r="G13" s="84"/>
      <c r="H13" s="84"/>
    </row>
    <row r="14" spans="1:12" ht="20.25" customHeight="1" x14ac:dyDescent="0.2">
      <c r="B14" s="38" t="s">
        <v>24</v>
      </c>
      <c r="C14" s="38"/>
      <c r="D14" s="38"/>
      <c r="E14" s="38"/>
      <c r="F14" s="39"/>
      <c r="G14" s="84"/>
      <c r="H14" s="84"/>
    </row>
    <row r="15" spans="1:12" x14ac:dyDescent="0.2">
      <c r="A15" s="82"/>
      <c r="B15" s="38"/>
      <c r="C15" s="38"/>
      <c r="D15" s="38"/>
      <c r="E15" s="38"/>
      <c r="F15" s="38"/>
      <c r="G15" s="81"/>
    </row>
    <row r="16" spans="1:12" x14ac:dyDescent="0.2">
      <c r="A16" s="82"/>
      <c r="B16" s="214"/>
      <c r="C16" s="214"/>
      <c r="D16" s="215" t="s">
        <v>23</v>
      </c>
      <c r="E16" s="214"/>
      <c r="F16" s="216" t="str">
        <f>+'2 - EERR FONDO'!F16</f>
        <v>30.06.2022</v>
      </c>
      <c r="G16" s="217"/>
      <c r="H16" s="216" t="str">
        <f>+'2 - EERR FONDO'!H16</f>
        <v>30.06.2021</v>
      </c>
    </row>
    <row r="17" spans="1:8" x14ac:dyDescent="0.2">
      <c r="A17" s="82"/>
      <c r="B17" s="218" t="s">
        <v>50</v>
      </c>
      <c r="C17" s="214"/>
      <c r="D17" s="219"/>
      <c r="E17" s="214"/>
      <c r="F17" s="220"/>
      <c r="G17" s="217"/>
      <c r="H17" s="220"/>
    </row>
    <row r="18" spans="1:8" x14ac:dyDescent="0.2">
      <c r="A18" s="82"/>
      <c r="B18" s="214"/>
      <c r="C18" s="214"/>
      <c r="D18" s="219"/>
      <c r="E18" s="214"/>
      <c r="F18" s="220"/>
      <c r="G18" s="217"/>
      <c r="H18" s="220"/>
    </row>
    <row r="19" spans="1:8" x14ac:dyDescent="0.2">
      <c r="A19" s="82"/>
      <c r="B19" s="214" t="s">
        <v>0</v>
      </c>
      <c r="C19" s="214"/>
      <c r="D19" s="219"/>
      <c r="E19" s="214"/>
      <c r="F19" s="235">
        <v>36937</v>
      </c>
      <c r="G19" s="217"/>
      <c r="H19" s="221">
        <v>-57512</v>
      </c>
    </row>
    <row r="20" spans="1:8" x14ac:dyDescent="0.2">
      <c r="A20" s="82"/>
      <c r="B20" s="214"/>
      <c r="C20" s="214"/>
      <c r="D20" s="219"/>
      <c r="E20" s="214"/>
      <c r="F20" s="236"/>
      <c r="G20" s="217"/>
      <c r="H20" s="220"/>
    </row>
    <row r="21" spans="1:8" x14ac:dyDescent="0.2">
      <c r="A21" s="82"/>
      <c r="B21" s="218" t="s">
        <v>49</v>
      </c>
      <c r="C21" s="218"/>
      <c r="D21" s="222"/>
      <c r="E21" s="218"/>
      <c r="F21" s="237"/>
      <c r="G21" s="217"/>
      <c r="H21" s="218"/>
    </row>
    <row r="22" spans="1:8" x14ac:dyDescent="0.2">
      <c r="A22" s="82"/>
      <c r="B22" s="214" t="s">
        <v>146</v>
      </c>
      <c r="C22" s="218"/>
      <c r="D22" s="222"/>
      <c r="E22" s="218"/>
      <c r="F22" s="253">
        <v>-37702</v>
      </c>
      <c r="G22" s="217"/>
      <c r="H22" s="221">
        <v>-7345990</v>
      </c>
    </row>
    <row r="23" spans="1:8" x14ac:dyDescent="0.2">
      <c r="A23" s="82"/>
      <c r="B23" s="214" t="s">
        <v>147</v>
      </c>
      <c r="C23" s="218"/>
      <c r="D23" s="222"/>
      <c r="E23" s="218"/>
      <c r="F23" s="253">
        <v>1307</v>
      </c>
      <c r="G23" s="217"/>
      <c r="H23" s="221">
        <v>0</v>
      </c>
    </row>
    <row r="24" spans="1:8" s="83" customFormat="1" x14ac:dyDescent="0.2">
      <c r="A24" s="73"/>
      <c r="B24" s="214" t="s">
        <v>148</v>
      </c>
      <c r="C24" s="218"/>
      <c r="D24" s="222"/>
      <c r="E24" s="218"/>
      <c r="F24" s="253">
        <v>-4431</v>
      </c>
      <c r="G24" s="217"/>
      <c r="H24" s="221">
        <v>5556456</v>
      </c>
    </row>
    <row r="25" spans="1:8" s="83" customFormat="1" x14ac:dyDescent="0.25">
      <c r="A25" s="73"/>
      <c r="B25" s="223" t="s">
        <v>149</v>
      </c>
      <c r="C25" s="223"/>
      <c r="D25" s="223"/>
      <c r="E25" s="223"/>
      <c r="F25" s="254">
        <v>-318</v>
      </c>
      <c r="G25" s="224"/>
      <c r="H25" s="225">
        <v>0</v>
      </c>
    </row>
    <row r="26" spans="1:8" s="83" customFormat="1" x14ac:dyDescent="0.25">
      <c r="A26" s="73"/>
      <c r="B26" s="223"/>
      <c r="C26" s="223"/>
      <c r="D26" s="223"/>
      <c r="E26" s="223"/>
      <c r="F26" s="238"/>
      <c r="G26" s="224"/>
      <c r="H26" s="221"/>
    </row>
    <row r="27" spans="1:8" s="83" customFormat="1" x14ac:dyDescent="0.25">
      <c r="A27" s="73"/>
      <c r="B27" s="226" t="s">
        <v>48</v>
      </c>
      <c r="C27" s="226"/>
      <c r="D27" s="226"/>
      <c r="E27" s="226"/>
      <c r="F27" s="227">
        <f>+SUM(F19:F25)</f>
        <v>-4207</v>
      </c>
      <c r="G27" s="224"/>
      <c r="H27" s="227">
        <f>+SUM(H19:H25)</f>
        <v>-1847046</v>
      </c>
    </row>
    <row r="28" spans="1:8" s="83" customFormat="1" x14ac:dyDescent="0.25">
      <c r="A28" s="73"/>
      <c r="B28" s="226"/>
      <c r="C28" s="226"/>
      <c r="D28" s="226"/>
      <c r="E28" s="226"/>
      <c r="F28" s="240"/>
      <c r="G28" s="224"/>
      <c r="H28" s="228"/>
    </row>
    <row r="29" spans="1:8" s="83" customFormat="1" x14ac:dyDescent="0.2">
      <c r="A29" s="73"/>
      <c r="B29" s="218" t="s">
        <v>47</v>
      </c>
      <c r="C29" s="226"/>
      <c r="D29" s="226"/>
      <c r="E29" s="226"/>
      <c r="F29" s="240"/>
      <c r="G29" s="224"/>
      <c r="H29" s="228"/>
    </row>
    <row r="30" spans="1:8" s="83" customFormat="1" x14ac:dyDescent="0.25">
      <c r="A30" s="73"/>
      <c r="B30" s="223" t="s">
        <v>46</v>
      </c>
      <c r="C30" s="223"/>
      <c r="D30" s="223"/>
      <c r="E30" s="223"/>
      <c r="F30" s="239">
        <v>5970</v>
      </c>
      <c r="G30" s="224"/>
      <c r="H30" s="225">
        <v>3000000</v>
      </c>
    </row>
    <row r="31" spans="1:8" s="83" customFormat="1" hidden="1" x14ac:dyDescent="0.25">
      <c r="A31" s="73"/>
      <c r="B31" s="223" t="s">
        <v>45</v>
      </c>
      <c r="C31" s="223"/>
      <c r="D31" s="223"/>
      <c r="E31" s="223"/>
      <c r="F31" s="239">
        <v>0</v>
      </c>
      <c r="G31" s="224"/>
      <c r="H31" s="225">
        <v>0</v>
      </c>
    </row>
    <row r="32" spans="1:8" s="83" customFormat="1" ht="17.25" customHeight="1" x14ac:dyDescent="0.25">
      <c r="A32" s="73"/>
      <c r="B32" s="226" t="s">
        <v>44</v>
      </c>
      <c r="C32" s="226"/>
      <c r="D32" s="226"/>
      <c r="E32" s="226"/>
      <c r="F32" s="241">
        <f>+F30</f>
        <v>5970</v>
      </c>
      <c r="G32" s="224"/>
      <c r="H32" s="241">
        <f>+H30</f>
        <v>3000000</v>
      </c>
    </row>
    <row r="33" spans="1:8" s="83" customFormat="1" x14ac:dyDescent="0.25">
      <c r="A33" s="73"/>
      <c r="B33" s="226"/>
      <c r="C33" s="226"/>
      <c r="D33" s="226"/>
      <c r="E33" s="226"/>
      <c r="F33" s="242"/>
      <c r="G33" s="224"/>
      <c r="H33" s="226"/>
    </row>
    <row r="34" spans="1:8" s="83" customFormat="1" x14ac:dyDescent="0.25">
      <c r="A34" s="73"/>
      <c r="B34" s="226" t="s">
        <v>43</v>
      </c>
      <c r="C34" s="226"/>
      <c r="D34" s="226"/>
      <c r="E34" s="226"/>
      <c r="F34" s="241">
        <f>+F27+F32</f>
        <v>1763</v>
      </c>
      <c r="G34" s="224"/>
      <c r="H34" s="241">
        <f>+H27+H32</f>
        <v>1152954</v>
      </c>
    </row>
    <row r="35" spans="1:8" x14ac:dyDescent="0.2">
      <c r="A35" s="82"/>
      <c r="B35" s="226" t="s">
        <v>42</v>
      </c>
      <c r="C35" s="226"/>
      <c r="D35" s="229" t="s">
        <v>40</v>
      </c>
      <c r="E35" s="226"/>
      <c r="F35" s="243">
        <v>13193</v>
      </c>
      <c r="G35" s="224"/>
      <c r="H35" s="230">
        <v>0</v>
      </c>
    </row>
    <row r="36" spans="1:8" ht="15" thickBot="1" x14ac:dyDescent="0.25">
      <c r="B36" s="226" t="s">
        <v>41</v>
      </c>
      <c r="C36" s="226"/>
      <c r="D36" s="229" t="s">
        <v>40</v>
      </c>
      <c r="E36" s="226"/>
      <c r="F36" s="244">
        <f>+F34+F35</f>
        <v>14956</v>
      </c>
      <c r="G36" s="224"/>
      <c r="H36" s="244">
        <f>+H34+H35</f>
        <v>1152954</v>
      </c>
    </row>
    <row r="37" spans="1:8" ht="15" thickTop="1" x14ac:dyDescent="0.2">
      <c r="B37" s="214"/>
      <c r="C37" s="214"/>
      <c r="D37" s="214"/>
      <c r="E37" s="214"/>
      <c r="F37" s="231"/>
      <c r="G37" s="217"/>
      <c r="H37" s="232"/>
    </row>
    <row r="38" spans="1:8" x14ac:dyDescent="0.2">
      <c r="B38" s="214"/>
      <c r="C38" s="214"/>
      <c r="D38" s="214"/>
      <c r="E38" s="214"/>
      <c r="F38" s="231"/>
      <c r="G38" s="217"/>
      <c r="H38" s="232"/>
    </row>
    <row r="39" spans="1:8" x14ac:dyDescent="0.2">
      <c r="B39" s="233" t="s">
        <v>3</v>
      </c>
      <c r="C39" s="233"/>
      <c r="D39" s="233"/>
      <c r="E39" s="233"/>
      <c r="F39" s="234"/>
      <c r="G39" s="214"/>
      <c r="H39" s="232"/>
    </row>
    <row r="40" spans="1:8" x14ac:dyDescent="0.2">
      <c r="B40" s="2"/>
      <c r="C40" s="3"/>
      <c r="D40" s="2"/>
      <c r="E40" s="3"/>
      <c r="F40" s="148"/>
      <c r="G40" s="149"/>
      <c r="H40" s="148"/>
    </row>
    <row r="41" spans="1:8" x14ac:dyDescent="0.2">
      <c r="B41" s="36"/>
      <c r="C41" s="36"/>
      <c r="D41" s="36"/>
      <c r="E41" s="36"/>
      <c r="F41" s="36"/>
    </row>
    <row r="42" spans="1:8" x14ac:dyDescent="0.2">
      <c r="B42" s="36"/>
      <c r="C42" s="36"/>
      <c r="D42" s="36"/>
      <c r="E42" s="36"/>
      <c r="F42" s="255">
        <f>+F36-'1 - EEFF FONDO'!F19</f>
        <v>0</v>
      </c>
    </row>
    <row r="43" spans="1:8" x14ac:dyDescent="0.2">
      <c r="B43" s="36"/>
      <c r="C43" s="36"/>
      <c r="D43" s="36"/>
      <c r="E43" s="36"/>
      <c r="F43" s="255">
        <f>+F35-'1 - EEFF FONDO'!H19</f>
        <v>0</v>
      </c>
    </row>
    <row r="44" spans="1:8" x14ac:dyDescent="0.2">
      <c r="B44" s="36"/>
      <c r="C44" s="36"/>
      <c r="D44" s="36"/>
      <c r="E44" s="36"/>
      <c r="F44" s="36"/>
    </row>
    <row r="45" spans="1:8" x14ac:dyDescent="0.2">
      <c r="B45" s="36"/>
      <c r="C45" s="36"/>
      <c r="D45" s="36"/>
      <c r="E45" s="36"/>
      <c r="F45" s="36"/>
    </row>
    <row r="46" spans="1:8" x14ac:dyDescent="0.2">
      <c r="B46" s="36"/>
      <c r="C46" s="36"/>
      <c r="D46" s="36"/>
      <c r="E46" s="36"/>
      <c r="F46" s="36"/>
    </row>
    <row r="47" spans="1:8" x14ac:dyDescent="0.2">
      <c r="B47" s="36"/>
      <c r="C47" s="36"/>
      <c r="D47" s="36"/>
      <c r="E47" s="36"/>
      <c r="F47" s="36"/>
    </row>
    <row r="48" spans="1:8" x14ac:dyDescent="0.2">
      <c r="B48" s="36"/>
      <c r="C48" s="36"/>
      <c r="D48" s="36"/>
      <c r="E48" s="36"/>
      <c r="F48" s="36"/>
    </row>
    <row r="49" spans="2:6" x14ac:dyDescent="0.2">
      <c r="B49" s="36"/>
      <c r="C49" s="36"/>
      <c r="D49" s="36"/>
      <c r="E49" s="36"/>
      <c r="F49" s="36"/>
    </row>
    <row r="50" spans="2:6" x14ac:dyDescent="0.2">
      <c r="B50" s="36"/>
      <c r="C50" s="36"/>
      <c r="D50" s="36"/>
      <c r="E50" s="36"/>
      <c r="F50" s="36"/>
    </row>
  </sheetData>
  <mergeCells count="2">
    <mergeCell ref="B9:L9"/>
    <mergeCell ref="B10:H10"/>
  </mergeCells>
  <pageMargins left="0.78740157480314965" right="0.78740157480314965" top="0.74803149606299213" bottom="0.74803149606299213"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31"/>
  <sheetViews>
    <sheetView showGridLines="0" view="pageBreakPreview" topLeftCell="A4" zoomScale="90" zoomScaleNormal="90" zoomScaleSheetLayoutView="90" workbookViewId="0">
      <selection activeCell="E24" sqref="E24"/>
    </sheetView>
  </sheetViews>
  <sheetFormatPr baseColWidth="10" defaultColWidth="9.140625" defaultRowHeight="14.25" x14ac:dyDescent="0.2"/>
  <cols>
    <col min="1" max="1" width="2.140625" style="85" customWidth="1"/>
    <col min="2" max="2" width="50.7109375" style="85" customWidth="1"/>
    <col min="3" max="3" width="19.85546875" style="85" customWidth="1"/>
    <col min="4" max="4" width="23.140625" style="85" customWidth="1"/>
    <col min="5" max="5" width="24.5703125" style="85" customWidth="1"/>
    <col min="6" max="6" width="2.28515625" style="85" customWidth="1"/>
    <col min="7" max="7" width="9.140625" style="85"/>
    <col min="8" max="8" width="13.42578125" style="85" customWidth="1"/>
    <col min="9" max="16384" width="9.140625" style="85"/>
  </cols>
  <sheetData>
    <row r="5" spans="2:7" ht="15" x14ac:dyDescent="0.25">
      <c r="B5" s="106"/>
      <c r="C5" s="106"/>
      <c r="D5" s="106"/>
      <c r="E5" s="106"/>
    </row>
    <row r="6" spans="2:7" ht="15" x14ac:dyDescent="0.25">
      <c r="B6" s="106"/>
      <c r="C6" s="106"/>
      <c r="D6" s="106"/>
      <c r="E6" s="106"/>
    </row>
    <row r="7" spans="2:7" ht="15" x14ac:dyDescent="0.25">
      <c r="B7" s="106"/>
      <c r="C7" s="106"/>
      <c r="D7" s="106"/>
      <c r="E7" s="106"/>
    </row>
    <row r="8" spans="2:7" ht="15" x14ac:dyDescent="0.25">
      <c r="B8" s="106"/>
      <c r="C8" s="106"/>
      <c r="D8" s="106"/>
      <c r="E8" s="106"/>
    </row>
    <row r="9" spans="2:7" ht="25.5" x14ac:dyDescent="0.35">
      <c r="B9" s="284" t="s">
        <v>126</v>
      </c>
      <c r="C9" s="284"/>
      <c r="D9" s="284"/>
      <c r="E9" s="284"/>
      <c r="F9" s="284"/>
      <c r="G9" s="284"/>
    </row>
    <row r="10" spans="2:7" ht="15.75" customHeight="1" x14ac:dyDescent="0.35">
      <c r="B10" s="105"/>
      <c r="C10" s="104"/>
      <c r="D10" s="104"/>
      <c r="E10" s="104"/>
    </row>
    <row r="11" spans="2:7" ht="23.25" x14ac:dyDescent="0.35">
      <c r="B11" s="78" t="s">
        <v>56</v>
      </c>
      <c r="C11" s="104"/>
      <c r="D11" s="104"/>
      <c r="E11" s="104"/>
    </row>
    <row r="12" spans="2:7" ht="23.25" x14ac:dyDescent="0.35">
      <c r="B12" s="78" t="str">
        <f>+'3 - EFE FONDO'!B12</f>
        <v>por el período finalizado el 31 de junio de 2022</v>
      </c>
      <c r="C12" s="74"/>
      <c r="D12" s="74"/>
      <c r="E12" s="74"/>
    </row>
    <row r="13" spans="2:7" ht="21" customHeight="1" x14ac:dyDescent="0.2">
      <c r="B13" s="213" t="str">
        <f>+'2 - EERR FONDO'!$B$13</f>
        <v>Presentado en forma comparativa con el mismo periodo del ejercicio anterior finalizado el 30 de junio de 2021</v>
      </c>
      <c r="C13" s="75"/>
      <c r="D13" s="75"/>
      <c r="E13" s="75"/>
    </row>
    <row r="14" spans="2:7" ht="17.25" customHeight="1" x14ac:dyDescent="0.2">
      <c r="B14" s="38" t="s">
        <v>24</v>
      </c>
      <c r="C14" s="73"/>
      <c r="D14" s="73"/>
      <c r="E14" s="73"/>
    </row>
    <row r="15" spans="2:7" x14ac:dyDescent="0.2">
      <c r="B15" s="86"/>
      <c r="C15" s="86"/>
      <c r="D15" s="86"/>
      <c r="E15" s="86"/>
      <c r="F15" s="86"/>
    </row>
    <row r="16" spans="2:7" ht="18" customHeight="1" x14ac:dyDescent="0.2">
      <c r="B16" s="103" t="s">
        <v>55</v>
      </c>
      <c r="C16" s="101" t="s">
        <v>54</v>
      </c>
      <c r="D16" s="102" t="s">
        <v>53</v>
      </c>
      <c r="E16" s="101" t="s">
        <v>52</v>
      </c>
    </row>
    <row r="17" spans="2:8" ht="15.75" customHeight="1" x14ac:dyDescent="0.2">
      <c r="B17" s="100" t="s">
        <v>125</v>
      </c>
      <c r="C17" s="88">
        <v>6132000</v>
      </c>
      <c r="D17" s="88">
        <v>-66959</v>
      </c>
      <c r="E17" s="88">
        <f>+C17+D17</f>
        <v>6065041</v>
      </c>
      <c r="H17" s="153">
        <f>+E17-'1 - EEFF FONDO'!H38</f>
        <v>0</v>
      </c>
    </row>
    <row r="18" spans="2:8" x14ac:dyDescent="0.2">
      <c r="B18" s="99"/>
      <c r="C18" s="94"/>
      <c r="D18" s="94"/>
      <c r="E18" s="94"/>
    </row>
    <row r="19" spans="2:8" x14ac:dyDescent="0.2">
      <c r="B19" s="98" t="s">
        <v>46</v>
      </c>
      <c r="C19" s="90">
        <v>5970</v>
      </c>
      <c r="D19" s="90">
        <v>0</v>
      </c>
      <c r="E19" s="90">
        <f>+C19+D19</f>
        <v>5970</v>
      </c>
    </row>
    <row r="20" spans="2:8" x14ac:dyDescent="0.2">
      <c r="B20" s="95"/>
      <c r="C20" s="94"/>
      <c r="D20" s="90"/>
      <c r="E20" s="94"/>
    </row>
    <row r="21" spans="2:8" x14ac:dyDescent="0.2">
      <c r="B21" s="97" t="s">
        <v>45</v>
      </c>
      <c r="C21" s="96">
        <v>0</v>
      </c>
      <c r="D21" s="90">
        <v>0</v>
      </c>
      <c r="E21" s="90">
        <f>+C21+D21</f>
        <v>0</v>
      </c>
    </row>
    <row r="22" spans="2:8" x14ac:dyDescent="0.2">
      <c r="B22" s="95"/>
      <c r="C22" s="94"/>
      <c r="D22" s="90"/>
      <c r="E22" s="94"/>
    </row>
    <row r="23" spans="2:8" x14ac:dyDescent="0.2">
      <c r="B23" s="93" t="s">
        <v>7</v>
      </c>
      <c r="C23" s="92">
        <v>0</v>
      </c>
      <c r="D23" s="91">
        <v>36937</v>
      </c>
      <c r="E23" s="90">
        <f>+C23+D23</f>
        <v>36937</v>
      </c>
    </row>
    <row r="24" spans="2:8" x14ac:dyDescent="0.2">
      <c r="B24" s="89" t="s">
        <v>160</v>
      </c>
      <c r="C24" s="88">
        <f>+SUM(C17:C23)</f>
        <v>6137970</v>
      </c>
      <c r="D24" s="88">
        <f>+SUM(D17:D23)</f>
        <v>-30022</v>
      </c>
      <c r="E24" s="88">
        <f>+C24+D24</f>
        <v>6107948</v>
      </c>
      <c r="H24" s="153">
        <f>+E24-'1 - EEFF FONDO'!F38</f>
        <v>0</v>
      </c>
    </row>
    <row r="25" spans="2:8" x14ac:dyDescent="0.2">
      <c r="B25" s="89" t="s">
        <v>161</v>
      </c>
      <c r="C25" s="88">
        <v>3000000</v>
      </c>
      <c r="D25" s="88">
        <v>-57512</v>
      </c>
      <c r="E25" s="245">
        <f>+C25+D25</f>
        <v>2942488</v>
      </c>
      <c r="H25" s="153"/>
    </row>
    <row r="26" spans="2:8" x14ac:dyDescent="0.2">
      <c r="B26" s="86"/>
      <c r="C26" s="86"/>
      <c r="D26" s="86"/>
      <c r="E26" s="86"/>
    </row>
    <row r="27" spans="2:8" x14ac:dyDescent="0.2">
      <c r="B27" s="10" t="s">
        <v>3</v>
      </c>
      <c r="C27" s="86"/>
      <c r="D27" s="86"/>
      <c r="E27" s="87"/>
      <c r="F27" s="86"/>
    </row>
    <row r="28" spans="2:8" x14ac:dyDescent="0.2">
      <c r="B28" s="1"/>
      <c r="C28" s="86"/>
      <c r="D28" s="86"/>
      <c r="E28" s="87"/>
      <c r="F28" s="86"/>
    </row>
    <row r="29" spans="2:8" x14ac:dyDescent="0.2">
      <c r="B29" s="1"/>
      <c r="C29" s="86"/>
      <c r="D29" s="86"/>
      <c r="E29" s="87"/>
      <c r="F29" s="86"/>
    </row>
    <row r="30" spans="2:8" x14ac:dyDescent="0.2">
      <c r="B30" s="1"/>
      <c r="C30" s="86"/>
      <c r="D30" s="86"/>
      <c r="E30" s="87"/>
      <c r="F30" s="86"/>
    </row>
    <row r="31" spans="2:8" x14ac:dyDescent="0.2">
      <c r="B31" s="1"/>
      <c r="C31" s="86"/>
      <c r="D31" s="86"/>
      <c r="E31" s="87"/>
      <c r="F31" s="86"/>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U162"/>
  <sheetViews>
    <sheetView showGridLines="0" tabSelected="1" view="pageBreakPreview" topLeftCell="A28" zoomScaleNormal="100" zoomScaleSheetLayoutView="100" workbookViewId="0">
      <selection activeCell="H41" sqref="H41"/>
    </sheetView>
  </sheetViews>
  <sheetFormatPr baseColWidth="10" defaultRowHeight="15" outlineLevelRow="1"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2.85546875" customWidth="1"/>
    <col min="10" max="10" width="11.7109375" customWidth="1"/>
    <col min="11" max="11" width="12.140625" customWidth="1"/>
    <col min="12" max="12" width="6.5703125" bestFit="1" customWidth="1"/>
    <col min="13" max="13" width="5.7109375"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33" t="s">
        <v>118</v>
      </c>
    </row>
    <row r="7" spans="2:8" ht="23.25" x14ac:dyDescent="0.35">
      <c r="B7" s="144" t="s">
        <v>163</v>
      </c>
    </row>
    <row r="8" spans="2:8" hidden="1" outlineLevel="1" x14ac:dyDescent="0.25">
      <c r="B8" s="204" t="s">
        <v>141</v>
      </c>
    </row>
    <row r="9" spans="2:8" collapsed="1" x14ac:dyDescent="0.25">
      <c r="B9" s="38" t="s">
        <v>24</v>
      </c>
    </row>
    <row r="11" spans="2:8" ht="18" x14ac:dyDescent="0.25">
      <c r="B11" s="107" t="s">
        <v>117</v>
      </c>
      <c r="C11" s="107" t="s">
        <v>116</v>
      </c>
      <c r="D11" s="107"/>
    </row>
    <row r="13" spans="2:8" ht="33" customHeight="1" x14ac:dyDescent="0.25">
      <c r="B13" s="286" t="s">
        <v>127</v>
      </c>
      <c r="C13" s="286"/>
      <c r="D13" s="286"/>
      <c r="E13" s="286"/>
      <c r="F13" s="286"/>
      <c r="G13" s="286"/>
      <c r="H13" s="286"/>
    </row>
    <row r="14" spans="2:8" ht="33.75" customHeight="1" x14ac:dyDescent="0.25">
      <c r="B14" s="286" t="s">
        <v>129</v>
      </c>
      <c r="C14" s="286"/>
      <c r="D14" s="286"/>
      <c r="E14" s="286"/>
      <c r="F14" s="286"/>
      <c r="G14" s="286"/>
      <c r="H14" s="286"/>
    </row>
    <row r="15" spans="2:8" ht="25.5" customHeight="1" x14ac:dyDescent="0.25">
      <c r="B15" s="287" t="s">
        <v>132</v>
      </c>
      <c r="C15" s="287"/>
      <c r="D15" s="287"/>
      <c r="E15" s="287"/>
      <c r="F15" s="287"/>
      <c r="G15" s="287"/>
      <c r="H15" s="287"/>
    </row>
    <row r="16" spans="2:8" ht="6.75" customHeight="1" x14ac:dyDescent="0.25"/>
    <row r="17" spans="2:8" ht="18" x14ac:dyDescent="0.25">
      <c r="B17" s="107" t="s">
        <v>115</v>
      </c>
      <c r="C17" s="107" t="s">
        <v>114</v>
      </c>
      <c r="D17" s="107"/>
    </row>
    <row r="19" spans="2:8" ht="28.5" customHeight="1" x14ac:dyDescent="0.25">
      <c r="B19" s="286" t="s">
        <v>113</v>
      </c>
      <c r="C19" s="286"/>
      <c r="D19" s="286"/>
      <c r="E19" s="286"/>
      <c r="F19" s="286"/>
      <c r="G19" s="286"/>
      <c r="H19" s="286"/>
    </row>
    <row r="20" spans="2:8" ht="6.75" customHeight="1" x14ac:dyDescent="0.25">
      <c r="B20" s="132"/>
    </row>
    <row r="21" spans="2:8" ht="32.25" customHeight="1" x14ac:dyDescent="0.25">
      <c r="B21" s="286" t="s">
        <v>112</v>
      </c>
      <c r="C21" s="286"/>
      <c r="D21" s="286"/>
      <c r="E21" s="286"/>
      <c r="F21" s="286"/>
      <c r="G21" s="286"/>
      <c r="H21" s="286"/>
    </row>
    <row r="22" spans="2:8" ht="27" customHeight="1" x14ac:dyDescent="0.25">
      <c r="B22" s="286" t="s">
        <v>123</v>
      </c>
      <c r="C22" s="286"/>
      <c r="D22" s="286"/>
      <c r="E22" s="286"/>
      <c r="F22" s="286"/>
      <c r="G22" s="286"/>
      <c r="H22" s="286"/>
    </row>
    <row r="24" spans="2:8" ht="18" x14ac:dyDescent="0.25">
      <c r="B24" s="107" t="s">
        <v>111</v>
      </c>
      <c r="C24" s="107" t="s">
        <v>122</v>
      </c>
      <c r="D24" s="107"/>
    </row>
    <row r="26" spans="2:8" x14ac:dyDescent="0.25">
      <c r="B26" s="12" t="s">
        <v>110</v>
      </c>
    </row>
    <row r="27" spans="2:8" ht="7.5" customHeight="1" x14ac:dyDescent="0.25">
      <c r="B27" s="129"/>
    </row>
    <row r="28" spans="2:8" ht="26.25" customHeight="1" x14ac:dyDescent="0.25">
      <c r="B28" s="286" t="s">
        <v>121</v>
      </c>
      <c r="C28" s="286"/>
      <c r="D28" s="286"/>
      <c r="E28" s="286"/>
      <c r="F28" s="286"/>
      <c r="G28" s="286"/>
      <c r="H28" s="286"/>
    </row>
    <row r="30" spans="2:8" x14ac:dyDescent="0.25">
      <c r="B30" s="12" t="s">
        <v>109</v>
      </c>
    </row>
    <row r="31" spans="2:8" ht="7.5" customHeight="1" x14ac:dyDescent="0.25">
      <c r="B31" s="129"/>
    </row>
    <row r="32" spans="2:8" ht="36.75" customHeight="1" x14ac:dyDescent="0.25">
      <c r="B32" s="287" t="s">
        <v>162</v>
      </c>
      <c r="C32" s="287"/>
      <c r="D32" s="287"/>
      <c r="E32" s="287"/>
      <c r="F32" s="287"/>
      <c r="G32" s="287"/>
      <c r="H32" s="287"/>
    </row>
    <row r="34" spans="2:8" x14ac:dyDescent="0.25">
      <c r="B34" s="12" t="s">
        <v>108</v>
      </c>
      <c r="C34" s="12"/>
      <c r="D34" s="12"/>
    </row>
    <row r="35" spans="2:8" ht="8.25" customHeight="1" x14ac:dyDescent="0.25">
      <c r="B35" s="5"/>
    </row>
    <row r="36" spans="2:8" ht="17.25" customHeight="1" x14ac:dyDescent="0.25">
      <c r="B36" s="286" t="s">
        <v>107</v>
      </c>
      <c r="C36" s="286"/>
      <c r="D36" s="286"/>
      <c r="E36" s="286"/>
      <c r="F36" s="286"/>
      <c r="G36" s="286"/>
      <c r="H36" s="286"/>
    </row>
    <row r="37" spans="2:8" ht="8.25" customHeight="1" x14ac:dyDescent="0.25">
      <c r="B37" s="132"/>
    </row>
    <row r="38" spans="2:8" x14ac:dyDescent="0.25">
      <c r="B38" s="12" t="s">
        <v>106</v>
      </c>
      <c r="C38" s="129"/>
      <c r="D38" s="129"/>
    </row>
    <row r="39" spans="2:8" ht="8.25" customHeight="1" x14ac:dyDescent="0.25">
      <c r="B39" s="132"/>
    </row>
    <row r="40" spans="2:8" ht="13.5" customHeight="1" x14ac:dyDescent="0.25">
      <c r="B40" s="286" t="s">
        <v>105</v>
      </c>
      <c r="C40" s="286"/>
      <c r="D40" s="286"/>
      <c r="E40" s="286"/>
      <c r="F40" s="286"/>
      <c r="G40" s="286"/>
      <c r="H40" s="286"/>
    </row>
    <row r="41" spans="2:8" x14ac:dyDescent="0.25">
      <c r="B41" s="132"/>
    </row>
    <row r="42" spans="2:8" x14ac:dyDescent="0.25">
      <c r="B42" s="12" t="s">
        <v>104</v>
      </c>
      <c r="E42" s="129"/>
    </row>
    <row r="43" spans="2:8" x14ac:dyDescent="0.25">
      <c r="B43" s="129"/>
    </row>
    <row r="44" spans="2:8" s="189" customFormat="1" x14ac:dyDescent="0.25">
      <c r="B44" s="129" t="s">
        <v>200</v>
      </c>
    </row>
    <row r="45" spans="2:8" s="189" customFormat="1" x14ac:dyDescent="0.25">
      <c r="B45" s="286" t="s">
        <v>201</v>
      </c>
      <c r="C45" s="286"/>
      <c r="D45" s="286"/>
      <c r="E45" s="286"/>
      <c r="F45" s="286"/>
      <c r="G45" s="286"/>
      <c r="H45" s="286"/>
    </row>
    <row r="46" spans="2:8" s="189" customFormat="1" x14ac:dyDescent="0.25">
      <c r="B46" s="129"/>
    </row>
    <row r="47" spans="2:8" s="189" customFormat="1" x14ac:dyDescent="0.25">
      <c r="B47" s="129" t="s">
        <v>202</v>
      </c>
    </row>
    <row r="48" spans="2:8" x14ac:dyDescent="0.25">
      <c r="B48" s="286" t="s">
        <v>203</v>
      </c>
      <c r="C48" s="286"/>
      <c r="D48" s="286"/>
      <c r="E48" s="286"/>
      <c r="F48" s="286"/>
      <c r="G48" s="286"/>
      <c r="H48" s="286"/>
    </row>
    <row r="49" spans="2:8" x14ac:dyDescent="0.25">
      <c r="B49" s="132"/>
    </row>
    <row r="50" spans="2:8" x14ac:dyDescent="0.25">
      <c r="B50" s="12" t="s">
        <v>103</v>
      </c>
      <c r="C50" s="12"/>
      <c r="D50" s="12"/>
    </row>
    <row r="51" spans="2:8" ht="7.5" customHeight="1" x14ac:dyDescent="0.25">
      <c r="B51" s="12"/>
    </row>
    <row r="52" spans="2:8" x14ac:dyDescent="0.25">
      <c r="B52" s="286" t="s">
        <v>102</v>
      </c>
      <c r="C52" s="286"/>
      <c r="D52" s="286"/>
      <c r="E52" s="286"/>
      <c r="F52" s="286"/>
      <c r="G52" s="286"/>
      <c r="H52" s="286"/>
    </row>
    <row r="54" spans="2:8" x14ac:dyDescent="0.25">
      <c r="B54" s="186" t="s">
        <v>130</v>
      </c>
    </row>
    <row r="55" spans="2:8" ht="7.5" customHeight="1" x14ac:dyDescent="0.25"/>
    <row r="56" spans="2:8" x14ac:dyDescent="0.25">
      <c r="B56" s="289" t="s">
        <v>101</v>
      </c>
      <c r="C56" s="289"/>
      <c r="D56" s="289"/>
      <c r="E56" s="289"/>
      <c r="F56" s="289"/>
      <c r="G56" s="289"/>
      <c r="H56" s="289"/>
    </row>
    <row r="57" spans="2:8" x14ac:dyDescent="0.25">
      <c r="B57" s="132"/>
    </row>
    <row r="58" spans="2:8" x14ac:dyDescent="0.25">
      <c r="B58" s="290" t="s">
        <v>100</v>
      </c>
      <c r="C58" s="290"/>
      <c r="D58" s="290"/>
      <c r="E58" s="290"/>
      <c r="F58" s="290"/>
      <c r="G58" s="290"/>
      <c r="H58" s="290"/>
    </row>
    <row r="59" spans="2:8" ht="29.25" customHeight="1" x14ac:dyDescent="0.25">
      <c r="B59" s="286" t="s">
        <v>128</v>
      </c>
      <c r="C59" s="286"/>
      <c r="D59" s="286"/>
      <c r="E59" s="286"/>
      <c r="F59" s="286"/>
      <c r="G59" s="286"/>
      <c r="H59" s="286"/>
    </row>
    <row r="61" spans="2:8" x14ac:dyDescent="0.25">
      <c r="B61" s="290" t="s">
        <v>99</v>
      </c>
      <c r="C61" s="290"/>
      <c r="D61" s="290"/>
      <c r="E61" s="290"/>
      <c r="F61" s="290"/>
      <c r="G61" s="290"/>
      <c r="H61" s="290"/>
    </row>
    <row r="62" spans="2:8" x14ac:dyDescent="0.25">
      <c r="B62" s="132"/>
    </row>
    <row r="63" spans="2:8" ht="27.75" customHeight="1" x14ac:dyDescent="0.25">
      <c r="B63" s="286" t="s">
        <v>98</v>
      </c>
      <c r="C63" s="286"/>
      <c r="D63" s="286"/>
      <c r="E63" s="286"/>
      <c r="F63" s="286"/>
      <c r="G63" s="286"/>
      <c r="H63" s="286"/>
    </row>
    <row r="64" spans="2:8" x14ac:dyDescent="0.25">
      <c r="B64" s="129"/>
    </row>
    <row r="65" spans="2:8" x14ac:dyDescent="0.25">
      <c r="B65" s="290" t="s">
        <v>97</v>
      </c>
      <c r="C65" s="290"/>
      <c r="D65" s="290"/>
      <c r="E65" s="290"/>
      <c r="F65" s="290"/>
      <c r="G65" s="290"/>
      <c r="H65" s="290"/>
    </row>
    <row r="66" spans="2:8" ht="12" customHeight="1" x14ac:dyDescent="0.25">
      <c r="B66" s="129"/>
    </row>
    <row r="67" spans="2:8" ht="27" customHeight="1" x14ac:dyDescent="0.25">
      <c r="B67" s="291" t="s">
        <v>96</v>
      </c>
      <c r="C67" s="291"/>
      <c r="D67" s="291"/>
      <c r="E67" s="291"/>
      <c r="F67" s="291"/>
      <c r="G67" s="291"/>
      <c r="H67" s="291"/>
    </row>
    <row r="68" spans="2:8" ht="6.75" customHeight="1" x14ac:dyDescent="0.25">
      <c r="B68" s="132"/>
    </row>
    <row r="69" spans="2:8" x14ac:dyDescent="0.25">
      <c r="B69" s="289" t="s">
        <v>95</v>
      </c>
      <c r="C69" s="289"/>
      <c r="D69" s="289"/>
      <c r="E69" s="289"/>
      <c r="F69" s="289"/>
      <c r="G69" s="289"/>
      <c r="H69" s="289"/>
    </row>
    <row r="70" spans="2:8" ht="12" customHeight="1" x14ac:dyDescent="0.25">
      <c r="B70" s="132"/>
    </row>
    <row r="71" spans="2:8" x14ac:dyDescent="0.25">
      <c r="B71" s="130" t="s">
        <v>94</v>
      </c>
    </row>
    <row r="72" spans="2:8" x14ac:dyDescent="0.25">
      <c r="B72" s="289" t="s">
        <v>92</v>
      </c>
      <c r="C72" s="289"/>
      <c r="D72" s="289"/>
      <c r="E72" s="289"/>
      <c r="F72" s="289"/>
      <c r="G72" s="289"/>
      <c r="H72" s="289"/>
    </row>
    <row r="73" spans="2:8" ht="6.75" customHeight="1" x14ac:dyDescent="0.25">
      <c r="B73" s="131"/>
    </row>
    <row r="74" spans="2:8" x14ac:dyDescent="0.25">
      <c r="B74" s="130" t="s">
        <v>93</v>
      </c>
    </row>
    <row r="75" spans="2:8" x14ac:dyDescent="0.25">
      <c r="B75" s="289" t="s">
        <v>92</v>
      </c>
      <c r="C75" s="289"/>
      <c r="D75" s="289"/>
      <c r="E75" s="289"/>
      <c r="F75" s="289"/>
      <c r="G75" s="289"/>
      <c r="H75" s="289"/>
    </row>
    <row r="77" spans="2:8" ht="18" x14ac:dyDescent="0.25">
      <c r="B77" s="107" t="s">
        <v>91</v>
      </c>
      <c r="C77" s="107" t="s">
        <v>90</v>
      </c>
      <c r="D77" s="107"/>
    </row>
    <row r="79" spans="2:8" ht="27.75" customHeight="1" x14ac:dyDescent="0.25">
      <c r="B79" s="287" t="s">
        <v>131</v>
      </c>
      <c r="C79" s="287"/>
      <c r="D79" s="287"/>
      <c r="E79" s="287"/>
      <c r="F79" s="287"/>
      <c r="G79" s="287"/>
      <c r="H79" s="287"/>
    </row>
    <row r="81" spans="2:18" ht="18" x14ac:dyDescent="0.25">
      <c r="B81" s="107" t="s">
        <v>89</v>
      </c>
      <c r="C81" s="107" t="s">
        <v>88</v>
      </c>
      <c r="D81" s="107"/>
    </row>
    <row r="83" spans="2:18" x14ac:dyDescent="0.25">
      <c r="B83" s="12" t="s">
        <v>87</v>
      </c>
    </row>
    <row r="84" spans="2:18" x14ac:dyDescent="0.25">
      <c r="B84" s="12"/>
    </row>
    <row r="85" spans="2:18" s="189" customFormat="1" x14ac:dyDescent="0.25">
      <c r="B85" s="199" t="s">
        <v>55</v>
      </c>
      <c r="C85" s="246" t="s">
        <v>156</v>
      </c>
      <c r="D85" s="247"/>
      <c r="E85" s="246" t="s">
        <v>143</v>
      </c>
    </row>
    <row r="86" spans="2:18" s="189" customFormat="1" x14ac:dyDescent="0.25">
      <c r="B86" s="191" t="s">
        <v>86</v>
      </c>
      <c r="C86" s="248">
        <v>8601</v>
      </c>
      <c r="D86" s="249"/>
      <c r="E86" s="248">
        <v>12320</v>
      </c>
    </row>
    <row r="87" spans="2:18" s="189" customFormat="1" x14ac:dyDescent="0.25">
      <c r="B87" s="191" t="s">
        <v>134</v>
      </c>
      <c r="C87" s="248">
        <v>6355</v>
      </c>
      <c r="D87" s="249"/>
      <c r="E87" s="248">
        <v>873</v>
      </c>
    </row>
    <row r="88" spans="2:18" s="189" customFormat="1" ht="15.75" thickBot="1" x14ac:dyDescent="0.3">
      <c r="B88" s="200" t="s">
        <v>151</v>
      </c>
      <c r="C88" s="250">
        <f>+C86+C87</f>
        <v>14956</v>
      </c>
      <c r="D88" s="222"/>
      <c r="E88" s="250">
        <f>+E86+E87</f>
        <v>13193</v>
      </c>
      <c r="K88" s="194">
        <f>+C88-'1 - EEFF FONDO'!F19</f>
        <v>0</v>
      </c>
      <c r="L88" s="194">
        <f>E88-'1 - EEFF FONDO'!H19</f>
        <v>0</v>
      </c>
    </row>
    <row r="89" spans="2:18" ht="15.75" thickTop="1" x14ac:dyDescent="0.25">
      <c r="B89" s="125"/>
    </row>
    <row r="90" spans="2:18" s="114" customFormat="1" x14ac:dyDescent="0.25">
      <c r="B90" s="126"/>
      <c r="C90" s="150"/>
      <c r="D90" s="150"/>
      <c r="E90" s="6"/>
    </row>
    <row r="91" spans="2:18" s="114" customFormat="1" x14ac:dyDescent="0.25">
      <c r="B91" s="126" t="s">
        <v>85</v>
      </c>
      <c r="C91" s="126"/>
      <c r="D91" s="126"/>
      <c r="E91" s="128"/>
      <c r="F91" s="128"/>
    </row>
    <row r="93" spans="2:18" s="160" customFormat="1" ht="53.25" hidden="1" customHeight="1" x14ac:dyDescent="0.2">
      <c r="B93" s="156"/>
      <c r="C93" s="156"/>
      <c r="D93" s="156"/>
      <c r="E93" s="156"/>
      <c r="F93" s="156"/>
      <c r="G93" s="156"/>
      <c r="H93" s="156"/>
      <c r="I93" s="157"/>
      <c r="J93" s="157"/>
      <c r="K93" s="156"/>
      <c r="L93" s="157"/>
      <c r="M93" s="156"/>
      <c r="N93" s="156"/>
      <c r="O93" s="156"/>
      <c r="P93" s="158"/>
      <c r="Q93" s="156"/>
      <c r="R93" s="159"/>
    </row>
    <row r="94" spans="2:18" s="160" customFormat="1" ht="14.25" hidden="1" customHeight="1" x14ac:dyDescent="0.2">
      <c r="B94" s="161"/>
      <c r="C94" s="161"/>
      <c r="D94" s="161"/>
      <c r="E94" s="161"/>
      <c r="F94" s="162"/>
      <c r="G94" s="175"/>
      <c r="H94" s="166"/>
      <c r="I94" s="163"/>
      <c r="J94" s="163"/>
      <c r="K94" s="163"/>
      <c r="L94" s="163"/>
      <c r="M94" s="176"/>
      <c r="N94" s="165"/>
      <c r="O94" s="177"/>
      <c r="P94" s="178"/>
      <c r="Q94" s="167"/>
      <c r="R94" s="167"/>
    </row>
    <row r="95" spans="2:18" s="160" customFormat="1" ht="12" hidden="1" x14ac:dyDescent="0.2">
      <c r="B95" s="161"/>
      <c r="C95" s="161"/>
      <c r="D95" s="161"/>
      <c r="E95" s="161"/>
      <c r="F95" s="162"/>
      <c r="G95" s="161"/>
      <c r="H95" s="161"/>
      <c r="I95" s="163"/>
      <c r="J95" s="163"/>
      <c r="K95" s="163"/>
      <c r="L95" s="163"/>
      <c r="M95" s="164"/>
      <c r="N95" s="165"/>
      <c r="O95" s="166"/>
      <c r="P95" s="167"/>
      <c r="Q95" s="167"/>
      <c r="R95" s="167"/>
    </row>
    <row r="96" spans="2:18" s="160" customFormat="1" ht="12.75" hidden="1" customHeight="1" x14ac:dyDescent="0.2">
      <c r="B96" s="168"/>
      <c r="C96" s="168"/>
      <c r="D96" s="168"/>
      <c r="E96" s="168"/>
      <c r="F96" s="169"/>
      <c r="G96" s="168"/>
      <c r="H96" s="168"/>
      <c r="I96" s="170"/>
      <c r="J96" s="170"/>
      <c r="K96" s="170"/>
      <c r="L96" s="170"/>
      <c r="M96" s="171"/>
      <c r="N96" s="172"/>
      <c r="O96" s="173"/>
      <c r="P96" s="174"/>
      <c r="Q96" s="174"/>
      <c r="R96" s="174"/>
    </row>
    <row r="97" spans="2:18" s="160" customFormat="1" ht="12.75" hidden="1" customHeight="1" x14ac:dyDescent="0.2">
      <c r="B97" s="179"/>
      <c r="C97" s="179"/>
      <c r="D97" s="179"/>
      <c r="E97" s="179"/>
      <c r="F97" s="180"/>
      <c r="G97" s="179"/>
      <c r="H97" s="179"/>
      <c r="I97" s="181"/>
      <c r="J97" s="181"/>
      <c r="K97" s="181"/>
      <c r="L97" s="181"/>
      <c r="M97" s="182"/>
      <c r="N97" s="183"/>
      <c r="O97" s="184"/>
      <c r="P97" s="185"/>
      <c r="Q97" s="185"/>
      <c r="R97" s="185"/>
    </row>
    <row r="98" spans="2:18" s="160" customFormat="1" ht="12.75" customHeight="1" x14ac:dyDescent="0.2">
      <c r="B98" s="201" t="s">
        <v>138</v>
      </c>
      <c r="C98" s="179"/>
      <c r="D98" s="179"/>
      <c r="E98" s="179"/>
      <c r="F98" s="180"/>
      <c r="G98" s="179"/>
      <c r="H98" s="179"/>
      <c r="I98" s="181"/>
      <c r="J98" s="181"/>
      <c r="K98" s="181"/>
      <c r="L98" s="181"/>
      <c r="M98" s="182"/>
      <c r="N98" s="183"/>
      <c r="O98" s="184"/>
      <c r="P98" s="185"/>
      <c r="Q98" s="185"/>
      <c r="R98" s="185"/>
    </row>
    <row r="100" spans="2:18" s="189" customFormat="1" x14ac:dyDescent="0.25">
      <c r="B100" s="190" t="s">
        <v>139</v>
      </c>
    </row>
    <row r="101" spans="2:18" s="189" customFormat="1" x14ac:dyDescent="0.25">
      <c r="B101" s="190"/>
    </row>
    <row r="102" spans="2:18" s="189" customFormat="1" x14ac:dyDescent="0.25">
      <c r="B102" s="199" t="s">
        <v>55</v>
      </c>
      <c r="C102" s="246" t="str">
        <f>+C85</f>
        <v>30.06.2022</v>
      </c>
      <c r="D102" s="247"/>
      <c r="E102" s="246" t="s">
        <v>143</v>
      </c>
    </row>
    <row r="103" spans="2:18" s="189" customFormat="1" x14ac:dyDescent="0.25">
      <c r="B103" s="191" t="s">
        <v>81</v>
      </c>
      <c r="C103" s="248">
        <v>250</v>
      </c>
      <c r="D103" s="248"/>
      <c r="E103" s="248">
        <v>1239</v>
      </c>
    </row>
    <row r="104" spans="2:18" s="189" customFormat="1" ht="15.75" thickBot="1" x14ac:dyDescent="0.3">
      <c r="B104" s="200" t="s">
        <v>80</v>
      </c>
      <c r="C104" s="250">
        <f>+C103</f>
        <v>250</v>
      </c>
      <c r="D104" s="249"/>
      <c r="E104" s="250">
        <f>+E103</f>
        <v>1239</v>
      </c>
      <c r="K104" s="194">
        <f>+C104-'1 - EEFF FONDO'!F21</f>
        <v>0</v>
      </c>
      <c r="L104" s="194">
        <f>+E104-'1 - EEFF FONDO'!H21</f>
        <v>0</v>
      </c>
    </row>
    <row r="105" spans="2:18" s="189" customFormat="1" ht="15.75" thickTop="1" x14ac:dyDescent="0.25">
      <c r="B105" s="200"/>
      <c r="C105" s="202"/>
    </row>
    <row r="106" spans="2:18" s="189" customFormat="1" x14ac:dyDescent="0.25">
      <c r="B106" s="190" t="s">
        <v>195</v>
      </c>
    </row>
    <row r="107" spans="2:18" s="189" customFormat="1" x14ac:dyDescent="0.25">
      <c r="B107" s="190"/>
    </row>
    <row r="108" spans="2:18" s="189" customFormat="1" x14ac:dyDescent="0.25">
      <c r="B108" s="199" t="s">
        <v>55</v>
      </c>
      <c r="C108" s="246" t="str">
        <f>+$C$102</f>
        <v>30.06.2022</v>
      </c>
      <c r="D108" s="247"/>
      <c r="E108" s="246" t="str">
        <f>+$E$102</f>
        <v>31.12.2021</v>
      </c>
    </row>
    <row r="109" spans="2:18" s="189" customFormat="1" x14ac:dyDescent="0.25">
      <c r="B109" s="191" t="s">
        <v>155</v>
      </c>
      <c r="C109" s="248">
        <v>2556</v>
      </c>
      <c r="D109" s="248"/>
      <c r="E109" s="248">
        <v>0</v>
      </c>
    </row>
    <row r="110" spans="2:18" s="189" customFormat="1" ht="15.75" thickBot="1" x14ac:dyDescent="0.3">
      <c r="B110" s="200" t="s">
        <v>80</v>
      </c>
      <c r="C110" s="250">
        <f>+C109</f>
        <v>2556</v>
      </c>
      <c r="D110" s="249"/>
      <c r="E110" s="250">
        <f>+E109</f>
        <v>0</v>
      </c>
      <c r="K110" s="194">
        <f>+C110-'1 - EEFF FONDO'!$F$22</f>
        <v>0</v>
      </c>
      <c r="L110" s="281">
        <f>+E110-'1 - EEFF FONDO'!$H$22</f>
        <v>0</v>
      </c>
    </row>
    <row r="111" spans="2:18" s="189" customFormat="1" ht="15.75" thickTop="1" x14ac:dyDescent="0.25">
      <c r="B111" s="200"/>
      <c r="C111" s="202"/>
    </row>
    <row r="112" spans="2:18" s="189" customFormat="1" x14ac:dyDescent="0.25">
      <c r="B112" s="190" t="s">
        <v>194</v>
      </c>
    </row>
    <row r="113" spans="2:12" s="189" customFormat="1" x14ac:dyDescent="0.25">
      <c r="B113" s="190"/>
    </row>
    <row r="114" spans="2:12" s="189" customFormat="1" x14ac:dyDescent="0.25">
      <c r="B114" s="199" t="s">
        <v>55</v>
      </c>
      <c r="C114" s="246" t="str">
        <f>+C102</f>
        <v>30.06.2022</v>
      </c>
      <c r="D114" s="247"/>
      <c r="E114" s="246" t="s">
        <v>143</v>
      </c>
    </row>
    <row r="115" spans="2:12" s="189" customFormat="1" x14ac:dyDescent="0.25">
      <c r="B115" s="203" t="s">
        <v>140</v>
      </c>
      <c r="C115" s="248">
        <v>3943</v>
      </c>
      <c r="D115" s="248"/>
      <c r="E115" s="248">
        <v>3909</v>
      </c>
    </row>
    <row r="116" spans="2:12" s="189" customFormat="1" x14ac:dyDescent="0.25">
      <c r="B116" s="191" t="s">
        <v>152</v>
      </c>
      <c r="C116" s="248">
        <v>0</v>
      </c>
      <c r="D116" s="248"/>
      <c r="E116" s="248">
        <v>3500</v>
      </c>
    </row>
    <row r="117" spans="2:12" ht="15.75" thickBot="1" x14ac:dyDescent="0.3">
      <c r="B117" s="200" t="s">
        <v>151</v>
      </c>
      <c r="C117" s="250">
        <v>3943</v>
      </c>
      <c r="D117" s="249"/>
      <c r="E117" s="250">
        <f>+E115+E116</f>
        <v>7409</v>
      </c>
      <c r="K117" s="256">
        <f>+C117-'1 - EEFF FONDO'!F29</f>
        <v>0</v>
      </c>
      <c r="L117" s="256">
        <f>+E117-'1 - EEFF FONDO'!H29</f>
        <v>0</v>
      </c>
    </row>
    <row r="118" spans="2:12" s="189" customFormat="1" ht="15.75" thickTop="1" x14ac:dyDescent="0.25">
      <c r="B118" s="200"/>
      <c r="C118" s="249"/>
      <c r="D118" s="249"/>
      <c r="E118" s="249"/>
      <c r="K118" s="256"/>
      <c r="L118" s="256"/>
    </row>
    <row r="119" spans="2:12" s="189" customFormat="1" x14ac:dyDescent="0.25">
      <c r="B119" s="190" t="s">
        <v>199</v>
      </c>
      <c r="K119" s="256"/>
      <c r="L119" s="256"/>
    </row>
    <row r="120" spans="2:12" s="189" customFormat="1" x14ac:dyDescent="0.25">
      <c r="B120" s="190"/>
      <c r="K120" s="256"/>
      <c r="L120" s="256"/>
    </row>
    <row r="121" spans="2:12" s="189" customFormat="1" x14ac:dyDescent="0.25">
      <c r="B121" s="199" t="s">
        <v>55</v>
      </c>
      <c r="C121" s="246" t="str">
        <f>+$C$102</f>
        <v>30.06.2022</v>
      </c>
      <c r="D121" s="247"/>
      <c r="E121" s="246" t="str">
        <f>+$E$102</f>
        <v>31.12.2021</v>
      </c>
      <c r="K121" s="256"/>
      <c r="L121" s="256"/>
    </row>
    <row r="122" spans="2:12" s="189" customFormat="1" x14ac:dyDescent="0.25">
      <c r="B122" s="191" t="s">
        <v>196</v>
      </c>
      <c r="C122" s="248">
        <v>750</v>
      </c>
      <c r="D122" s="248"/>
      <c r="E122" s="248">
        <v>0</v>
      </c>
      <c r="K122" s="256"/>
      <c r="L122" s="256"/>
    </row>
    <row r="123" spans="2:12" s="189" customFormat="1" ht="15.75" thickBot="1" x14ac:dyDescent="0.3">
      <c r="B123" s="200" t="s">
        <v>80</v>
      </c>
      <c r="C123" s="250">
        <f>+C122</f>
        <v>750</v>
      </c>
      <c r="D123" s="249"/>
      <c r="E123" s="250">
        <f>+E122</f>
        <v>0</v>
      </c>
      <c r="K123" s="256">
        <f>+C123-'1 - EEFF FONDO'!F30</f>
        <v>0</v>
      </c>
      <c r="L123" s="256">
        <f>+E123-'1 - EEFF FONDO'!H30</f>
        <v>0</v>
      </c>
    </row>
    <row r="124" spans="2:12" s="189" customFormat="1" ht="15.75" thickTop="1" x14ac:dyDescent="0.25">
      <c r="B124" s="200"/>
      <c r="C124" s="249"/>
      <c r="D124" s="249"/>
      <c r="E124" s="249"/>
      <c r="K124" s="256"/>
      <c r="L124" s="256"/>
    </row>
    <row r="125" spans="2:12" x14ac:dyDescent="0.25">
      <c r="B125" s="125"/>
      <c r="C125" s="145"/>
      <c r="D125" s="127"/>
    </row>
    <row r="126" spans="2:12" ht="18" x14ac:dyDescent="0.25">
      <c r="B126" s="107" t="s">
        <v>79</v>
      </c>
      <c r="C126" s="107" t="s">
        <v>78</v>
      </c>
    </row>
    <row r="128" spans="2:12" ht="25.5" x14ac:dyDescent="0.25">
      <c r="B128" s="124"/>
      <c r="C128" s="123" t="s">
        <v>77</v>
      </c>
      <c r="D128" s="123"/>
      <c r="E128" s="123" t="s">
        <v>76</v>
      </c>
      <c r="F128" s="123" t="s">
        <v>75</v>
      </c>
    </row>
    <row r="129" spans="2:21" x14ac:dyDescent="0.25">
      <c r="B129" s="121" t="s">
        <v>74</v>
      </c>
      <c r="C129" s="122"/>
      <c r="D129" s="122"/>
      <c r="E129" s="122"/>
      <c r="F129" s="122"/>
    </row>
    <row r="130" spans="2:21" x14ac:dyDescent="0.25">
      <c r="B130" s="120" t="s">
        <v>73</v>
      </c>
      <c r="C130" s="207">
        <v>990.69390399999997</v>
      </c>
      <c r="D130" s="207"/>
      <c r="E130" s="198">
        <v>6074935.0199999996</v>
      </c>
      <c r="F130" s="189">
        <v>3</v>
      </c>
    </row>
    <row r="131" spans="2:21" x14ac:dyDescent="0.25">
      <c r="B131" s="120" t="s">
        <v>72</v>
      </c>
      <c r="C131" s="207">
        <v>992.00994100000003</v>
      </c>
      <c r="D131" s="207"/>
      <c r="E131" s="198">
        <v>6083004.96</v>
      </c>
      <c r="F131" s="189">
        <v>3</v>
      </c>
    </row>
    <row r="132" spans="2:21" x14ac:dyDescent="0.25">
      <c r="B132" s="120" t="s">
        <v>71</v>
      </c>
      <c r="C132" s="196">
        <v>993.73100099999999</v>
      </c>
      <c r="D132" s="196"/>
      <c r="E132" s="117">
        <v>6093558</v>
      </c>
      <c r="F132" s="252">
        <v>3</v>
      </c>
      <c r="K132" s="194"/>
      <c r="L132" s="141"/>
    </row>
    <row r="133" spans="2:21" hidden="1" x14ac:dyDescent="0.25">
      <c r="B133" s="121" t="s">
        <v>70</v>
      </c>
      <c r="C133" s="140"/>
      <c r="D133" s="140"/>
      <c r="F133" s="212"/>
      <c r="G133" s="120"/>
    </row>
    <row r="134" spans="2:21" hidden="1" x14ac:dyDescent="0.25">
      <c r="B134" s="120" t="s">
        <v>69</v>
      </c>
      <c r="C134" s="139"/>
      <c r="D134" s="139"/>
      <c r="E134" s="116"/>
      <c r="F134" s="115"/>
      <c r="G134" s="146"/>
    </row>
    <row r="135" spans="2:21" hidden="1" x14ac:dyDescent="0.25">
      <c r="B135" s="120" t="s">
        <v>68</v>
      </c>
      <c r="C135" s="139"/>
      <c r="D135" s="139"/>
      <c r="E135" s="116"/>
      <c r="F135" s="115"/>
      <c r="G135" s="146"/>
    </row>
    <row r="136" spans="2:21" hidden="1" x14ac:dyDescent="0.25">
      <c r="B136" s="120" t="s">
        <v>67</v>
      </c>
      <c r="C136" s="134"/>
      <c r="D136" s="134"/>
      <c r="E136" s="118"/>
      <c r="F136" s="117"/>
      <c r="G136" s="109"/>
    </row>
    <row r="137" spans="2:21" hidden="1" x14ac:dyDescent="0.25">
      <c r="B137" s="119" t="s">
        <v>66</v>
      </c>
      <c r="C137" s="141"/>
      <c r="D137" s="141"/>
      <c r="F137" s="198"/>
    </row>
    <row r="138" spans="2:21" hidden="1" x14ac:dyDescent="0.25">
      <c r="B138" t="s">
        <v>65</v>
      </c>
      <c r="C138" s="139"/>
      <c r="D138" s="139"/>
      <c r="E138" s="116"/>
      <c r="F138" s="115"/>
      <c r="G138" s="146"/>
    </row>
    <row r="139" spans="2:21" hidden="1" x14ac:dyDescent="0.25">
      <c r="B139" t="s">
        <v>64</v>
      </c>
      <c r="C139" s="139"/>
      <c r="D139" s="139"/>
      <c r="E139" s="116"/>
      <c r="F139" s="115"/>
      <c r="G139" s="146"/>
    </row>
    <row r="140" spans="2:21" hidden="1" x14ac:dyDescent="0.25">
      <c r="B140" t="s">
        <v>63</v>
      </c>
      <c r="C140" s="134"/>
      <c r="D140" s="134"/>
      <c r="E140" s="118"/>
      <c r="F140" s="117"/>
      <c r="G140" s="109"/>
    </row>
    <row r="141" spans="2:21" hidden="1" x14ac:dyDescent="0.25">
      <c r="B141" s="119" t="s">
        <v>62</v>
      </c>
      <c r="C141" s="116"/>
      <c r="D141" s="116"/>
      <c r="F141" s="115"/>
      <c r="G141" s="114"/>
    </row>
    <row r="142" spans="2:21" hidden="1" x14ac:dyDescent="0.25">
      <c r="B142" t="s">
        <v>61</v>
      </c>
      <c r="C142" s="142"/>
      <c r="D142" s="142"/>
      <c r="E142" s="113"/>
      <c r="F142" s="112"/>
      <c r="G142" s="111"/>
    </row>
    <row r="143" spans="2:21" hidden="1" x14ac:dyDescent="0.25">
      <c r="B143" t="s">
        <v>60</v>
      </c>
      <c r="C143" s="142"/>
      <c r="D143" s="142"/>
      <c r="E143" s="113"/>
      <c r="F143" s="112"/>
      <c r="G143" s="111"/>
    </row>
    <row r="144" spans="2:21" hidden="1" x14ac:dyDescent="0.25">
      <c r="B144" t="s">
        <v>59</v>
      </c>
      <c r="C144" s="143"/>
      <c r="D144" s="143"/>
      <c r="E144" s="110"/>
      <c r="F144" s="195"/>
      <c r="G144" s="109"/>
      <c r="I144" s="108"/>
      <c r="T144" s="151">
        <f>+E132-'1 - EEFF FONDO'!F38</f>
        <v>-14390</v>
      </c>
      <c r="U144" s="151">
        <f>+C132-'1 - EEFF FONDO'!F40</f>
        <v>-1.3729416523297004</v>
      </c>
    </row>
    <row r="145" spans="2:21" s="189" customFormat="1" hidden="1" x14ac:dyDescent="0.25">
      <c r="B145" s="197" t="s">
        <v>70</v>
      </c>
      <c r="F145" s="198"/>
      <c r="I145" s="194"/>
      <c r="T145" s="198"/>
      <c r="U145" s="198"/>
    </row>
    <row r="146" spans="2:21" s="189" customFormat="1" hidden="1" x14ac:dyDescent="0.25">
      <c r="B146" s="189" t="s">
        <v>69</v>
      </c>
      <c r="C146" s="188">
        <v>0</v>
      </c>
      <c r="D146" s="188"/>
      <c r="E146" s="198">
        <v>0</v>
      </c>
      <c r="F146" s="198">
        <v>0</v>
      </c>
      <c r="I146" s="194"/>
      <c r="T146" s="198"/>
      <c r="U146" s="198"/>
    </row>
    <row r="147" spans="2:21" s="189" customFormat="1" hidden="1" x14ac:dyDescent="0.25">
      <c r="B147" s="189" t="s">
        <v>68</v>
      </c>
      <c r="C147" s="188">
        <v>0</v>
      </c>
      <c r="D147" s="188"/>
      <c r="E147" s="198">
        <v>0</v>
      </c>
      <c r="F147" s="198">
        <v>0</v>
      </c>
      <c r="I147" s="194"/>
      <c r="T147" s="198"/>
      <c r="U147" s="198"/>
    </row>
    <row r="148" spans="2:21" s="189" customFormat="1" hidden="1" x14ac:dyDescent="0.25">
      <c r="B148" s="189" t="s">
        <v>67</v>
      </c>
      <c r="C148" s="196">
        <v>0</v>
      </c>
      <c r="D148" s="196"/>
      <c r="E148" s="195">
        <v>0</v>
      </c>
      <c r="F148" s="117">
        <v>0</v>
      </c>
      <c r="I148" s="194"/>
      <c r="T148" s="198"/>
      <c r="U148" s="198"/>
    </row>
    <row r="149" spans="2:21" s="189" customFormat="1" hidden="1" x14ac:dyDescent="0.25">
      <c r="B149" s="197" t="s">
        <v>66</v>
      </c>
      <c r="F149" s="198"/>
      <c r="I149" s="194"/>
      <c r="T149" s="198"/>
      <c r="U149" s="198"/>
    </row>
    <row r="150" spans="2:21" s="189" customFormat="1" hidden="1" x14ac:dyDescent="0.25">
      <c r="B150" s="189" t="s">
        <v>65</v>
      </c>
      <c r="C150" s="207">
        <v>0</v>
      </c>
      <c r="D150" s="207"/>
      <c r="E150" s="198">
        <v>0</v>
      </c>
      <c r="F150" s="198">
        <v>0</v>
      </c>
      <c r="I150" s="194"/>
      <c r="T150" s="198"/>
      <c r="U150" s="198"/>
    </row>
    <row r="151" spans="2:21" s="189" customFormat="1" hidden="1" x14ac:dyDescent="0.25">
      <c r="B151" s="189" t="s">
        <v>64</v>
      </c>
      <c r="C151" s="207">
        <v>0</v>
      </c>
      <c r="D151" s="207"/>
      <c r="E151" s="198">
        <v>0</v>
      </c>
      <c r="F151" s="198">
        <v>0</v>
      </c>
      <c r="I151" s="194"/>
      <c r="T151" s="198"/>
      <c r="U151" s="198"/>
    </row>
    <row r="152" spans="2:21" s="189" customFormat="1" hidden="1" x14ac:dyDescent="0.25">
      <c r="B152" s="189" t="s">
        <v>63</v>
      </c>
      <c r="C152" s="196">
        <v>0</v>
      </c>
      <c r="D152" s="196"/>
      <c r="E152" s="117">
        <v>0</v>
      </c>
      <c r="F152" s="117">
        <v>0</v>
      </c>
      <c r="I152" s="194"/>
      <c r="T152" s="198"/>
      <c r="U152" s="198"/>
    </row>
    <row r="153" spans="2:21" s="189" customFormat="1" x14ac:dyDescent="0.25">
      <c r="B153" s="189" t="s">
        <v>70</v>
      </c>
      <c r="C153" s="116"/>
      <c r="D153" s="116"/>
      <c r="E153" s="115"/>
      <c r="F153" s="115"/>
      <c r="I153" s="194"/>
      <c r="T153" s="198"/>
      <c r="U153" s="198"/>
    </row>
    <row r="154" spans="2:21" s="189" customFormat="1" x14ac:dyDescent="0.25">
      <c r="B154" s="189" t="s">
        <v>69</v>
      </c>
      <c r="C154" s="116">
        <v>994.22774000000004</v>
      </c>
      <c r="D154" s="116"/>
      <c r="E154" s="115">
        <v>6096604.5</v>
      </c>
      <c r="F154" s="115">
        <v>3</v>
      </c>
      <c r="I154" s="194"/>
      <c r="T154" s="198"/>
      <c r="U154" s="198"/>
    </row>
    <row r="155" spans="2:21" s="189" customFormat="1" x14ac:dyDescent="0.25">
      <c r="B155" s="189" t="s">
        <v>68</v>
      </c>
      <c r="C155" s="116">
        <v>994.86335899999995</v>
      </c>
      <c r="D155" s="116"/>
      <c r="E155" s="115">
        <v>6100502.1200000001</v>
      </c>
      <c r="F155" s="115">
        <v>4</v>
      </c>
      <c r="I155" s="194"/>
      <c r="T155" s="198"/>
      <c r="U155" s="198"/>
    </row>
    <row r="156" spans="2:21" s="189" customFormat="1" x14ac:dyDescent="0.25">
      <c r="B156" s="189" t="s">
        <v>67</v>
      </c>
      <c r="C156" s="196">
        <v>995.103928</v>
      </c>
      <c r="D156" s="196"/>
      <c r="E156" s="117">
        <v>6107947.9100000001</v>
      </c>
      <c r="F156" s="252">
        <v>10</v>
      </c>
      <c r="I156" s="194"/>
      <c r="K156" s="141">
        <f>+C156-'1 - EEFF FONDO'!F40</f>
        <v>-1.4652329696218658E-5</v>
      </c>
      <c r="L156" s="194">
        <f>+E156-'1 - EEFF FONDO'!F38</f>
        <v>-8.9999999850988388E-2</v>
      </c>
      <c r="T156" s="198"/>
      <c r="U156" s="198"/>
    </row>
    <row r="157" spans="2:21" s="189" customFormat="1" x14ac:dyDescent="0.25">
      <c r="C157" s="116"/>
      <c r="D157" s="116"/>
      <c r="E157" s="115"/>
      <c r="F157" s="115"/>
      <c r="I157" s="194"/>
      <c r="T157" s="198"/>
      <c r="U157" s="198"/>
    </row>
    <row r="158" spans="2:21" x14ac:dyDescent="0.25">
      <c r="D158" s="189"/>
    </row>
    <row r="159" spans="2:21" ht="18" x14ac:dyDescent="0.25">
      <c r="B159" s="107" t="s">
        <v>58</v>
      </c>
      <c r="C159" s="107" t="s">
        <v>57</v>
      </c>
    </row>
    <row r="161" spans="2:7" ht="34.5" customHeight="1" x14ac:dyDescent="0.25">
      <c r="B161" s="288" t="s">
        <v>164</v>
      </c>
      <c r="C161" s="288"/>
      <c r="D161" s="288"/>
      <c r="E161" s="288"/>
      <c r="F161" s="288"/>
      <c r="G161" s="288"/>
    </row>
    <row r="162" spans="2:7" ht="11.25" customHeight="1" x14ac:dyDescent="0.25">
      <c r="B162" s="288"/>
      <c r="C162" s="288"/>
      <c r="D162" s="288"/>
      <c r="E162" s="288"/>
      <c r="F162" s="288"/>
      <c r="G162" s="288"/>
    </row>
  </sheetData>
  <mergeCells count="26">
    <mergeCell ref="B162:G162"/>
    <mergeCell ref="B69:H69"/>
    <mergeCell ref="B52:H52"/>
    <mergeCell ref="B79:H79"/>
    <mergeCell ref="B72:H72"/>
    <mergeCell ref="B75:H75"/>
    <mergeCell ref="B161:G161"/>
    <mergeCell ref="B56:H56"/>
    <mergeCell ref="B58:H58"/>
    <mergeCell ref="B59:H59"/>
    <mergeCell ref="B61:H61"/>
    <mergeCell ref="B63:H63"/>
    <mergeCell ref="B65:H65"/>
    <mergeCell ref="B67:H67"/>
    <mergeCell ref="B36:H36"/>
    <mergeCell ref="B40:H40"/>
    <mergeCell ref="B48:H48"/>
    <mergeCell ref="B28:H28"/>
    <mergeCell ref="B13:H13"/>
    <mergeCell ref="B14:H14"/>
    <mergeCell ref="B15:H15"/>
    <mergeCell ref="B19:H19"/>
    <mergeCell ref="B21:H21"/>
    <mergeCell ref="B22:H22"/>
    <mergeCell ref="B32:H32"/>
    <mergeCell ref="B45:H45"/>
  </mergeCells>
  <hyperlinks>
    <hyperlink ref="B98" location="'5.2 - NOTA INVERSIONES'!B2" display="5.2 - NOTA INVERSIONES'"/>
  </hyperlinks>
  <pageMargins left="0.7" right="0.7" top="0.75" bottom="0.75" header="0.3" footer="0.3"/>
  <pageSetup scale="65" fitToHeight="0" orientation="portrait" r:id="rId1"/>
  <rowBreaks count="1" manualBreakCount="1">
    <brk id="6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6"/>
  <sheetViews>
    <sheetView showGridLines="0" view="pageBreakPreview" zoomScaleNormal="100" zoomScaleSheetLayoutView="100" workbookViewId="0">
      <selection activeCell="E8" sqref="E8"/>
    </sheetView>
  </sheetViews>
  <sheetFormatPr baseColWidth="10" defaultRowHeight="15" x14ac:dyDescent="0.25"/>
  <cols>
    <col min="1" max="1" width="2.7109375" customWidth="1"/>
    <col min="2" max="2" width="22.5703125" customWidth="1"/>
    <col min="3" max="3" width="25.7109375" customWidth="1"/>
    <col min="4" max="4" width="13.140625" customWidth="1"/>
    <col min="5" max="5" width="36" customWidth="1"/>
    <col min="10" max="10" width="15.85546875" bestFit="1" customWidth="1"/>
    <col min="11" max="11" width="12.42578125" bestFit="1" customWidth="1"/>
    <col min="16" max="16" width="14.140625" customWidth="1"/>
  </cols>
  <sheetData>
    <row r="2" spans="2:18" x14ac:dyDescent="0.25">
      <c r="B2" s="126" t="s">
        <v>85</v>
      </c>
    </row>
    <row r="4" spans="2:18" ht="33.75" x14ac:dyDescent="0.25">
      <c r="B4" s="263" t="s">
        <v>167</v>
      </c>
      <c r="C4" s="263" t="s">
        <v>168</v>
      </c>
      <c r="D4" s="263" t="s">
        <v>169</v>
      </c>
      <c r="E4" s="263" t="s">
        <v>84</v>
      </c>
      <c r="F4" s="263" t="s">
        <v>170</v>
      </c>
      <c r="G4" s="263" t="s">
        <v>171</v>
      </c>
      <c r="H4" s="263" t="s">
        <v>83</v>
      </c>
      <c r="I4" s="263" t="s">
        <v>172</v>
      </c>
      <c r="J4" s="263" t="s">
        <v>173</v>
      </c>
      <c r="K4" s="263" t="s">
        <v>174</v>
      </c>
      <c r="L4" s="264" t="s">
        <v>175</v>
      </c>
      <c r="M4" s="265" t="s">
        <v>176</v>
      </c>
      <c r="N4" s="265" t="s">
        <v>177</v>
      </c>
      <c r="O4" s="266" t="s">
        <v>178</v>
      </c>
      <c r="P4" s="264" t="s">
        <v>179</v>
      </c>
      <c r="Q4" s="267"/>
    </row>
    <row r="5" spans="2:18" x14ac:dyDescent="0.25">
      <c r="B5" s="258" t="s">
        <v>135</v>
      </c>
      <c r="C5" s="259" t="s">
        <v>180</v>
      </c>
      <c r="D5" s="260" t="s">
        <v>181</v>
      </c>
      <c r="E5" s="258" t="s">
        <v>136</v>
      </c>
      <c r="F5" s="258" t="s">
        <v>182</v>
      </c>
      <c r="G5" s="260">
        <v>0</v>
      </c>
      <c r="H5" s="258" t="s">
        <v>183</v>
      </c>
      <c r="I5" s="258" t="s">
        <v>82</v>
      </c>
      <c r="J5" s="261">
        <v>44348</v>
      </c>
      <c r="K5" s="261">
        <v>45347</v>
      </c>
      <c r="L5" s="262">
        <v>3502</v>
      </c>
      <c r="M5" s="262">
        <v>3502</v>
      </c>
      <c r="N5" s="262">
        <v>2359663.7021960001</v>
      </c>
      <c r="O5" s="283">
        <v>2360348</v>
      </c>
      <c r="P5" s="262">
        <v>2360348</v>
      </c>
      <c r="Q5" s="268"/>
      <c r="R5" s="251"/>
    </row>
    <row r="6" spans="2:18" x14ac:dyDescent="0.25">
      <c r="B6" s="258" t="s">
        <v>137</v>
      </c>
      <c r="C6" s="259" t="s">
        <v>184</v>
      </c>
      <c r="D6" s="260" t="s">
        <v>185</v>
      </c>
      <c r="E6" s="258" t="s">
        <v>186</v>
      </c>
      <c r="F6" s="258" t="s">
        <v>187</v>
      </c>
      <c r="G6" s="260">
        <v>0</v>
      </c>
      <c r="H6" s="258" t="s">
        <v>188</v>
      </c>
      <c r="I6" s="258" t="s">
        <v>82</v>
      </c>
      <c r="J6" s="261">
        <v>44715</v>
      </c>
      <c r="K6" s="261" t="s">
        <v>182</v>
      </c>
      <c r="L6" s="262">
        <v>1980.15345</v>
      </c>
      <c r="M6" s="262">
        <v>1980.15345</v>
      </c>
      <c r="N6" s="262">
        <v>2168937.9136621347</v>
      </c>
      <c r="O6" s="283">
        <v>2234791</v>
      </c>
      <c r="P6" s="262">
        <v>2234790.69</v>
      </c>
      <c r="Q6" s="268"/>
      <c r="R6" s="251"/>
    </row>
    <row r="7" spans="2:18" x14ac:dyDescent="0.25">
      <c r="B7" s="258" t="s">
        <v>135</v>
      </c>
      <c r="C7" s="259" t="s">
        <v>189</v>
      </c>
      <c r="D7" s="260" t="s">
        <v>182</v>
      </c>
      <c r="E7" s="269" t="s">
        <v>190</v>
      </c>
      <c r="F7" s="258" t="s">
        <v>182</v>
      </c>
      <c r="G7" s="260">
        <v>0</v>
      </c>
      <c r="H7" s="258" t="s">
        <v>183</v>
      </c>
      <c r="I7" s="258" t="s">
        <v>82</v>
      </c>
      <c r="J7" s="261">
        <v>44725</v>
      </c>
      <c r="K7" s="261" t="s">
        <v>182</v>
      </c>
      <c r="L7" s="262">
        <v>1500000</v>
      </c>
      <c r="M7" s="262">
        <v>1500000</v>
      </c>
      <c r="N7" s="262">
        <v>1500073</v>
      </c>
      <c r="O7" s="283">
        <v>1500263</v>
      </c>
      <c r="P7" s="262">
        <v>1500262.71</v>
      </c>
      <c r="Q7" s="268"/>
      <c r="R7" s="251"/>
    </row>
    <row r="8" spans="2:18" s="189" customFormat="1" x14ac:dyDescent="0.25">
      <c r="B8" s="270" t="s">
        <v>191</v>
      </c>
      <c r="C8" s="270"/>
      <c r="D8" s="270"/>
      <c r="E8" s="270"/>
      <c r="F8" s="271"/>
      <c r="G8" s="270"/>
      <c r="H8" s="270"/>
      <c r="I8" s="272"/>
      <c r="J8" s="272"/>
      <c r="K8" s="282"/>
      <c r="L8" s="272"/>
      <c r="M8" s="274"/>
      <c r="N8" s="275"/>
      <c r="O8" s="273">
        <f>+SUM(O5:O7)</f>
        <v>6095402</v>
      </c>
      <c r="P8" s="276"/>
      <c r="Q8" s="273"/>
    </row>
    <row r="9" spans="2:18" x14ac:dyDescent="0.25">
      <c r="B9" s="270" t="s">
        <v>150</v>
      </c>
      <c r="C9" s="270"/>
      <c r="D9" s="270"/>
      <c r="E9" s="270"/>
      <c r="F9" s="271"/>
      <c r="G9" s="270"/>
      <c r="H9" s="270"/>
      <c r="I9" s="272"/>
      <c r="J9" s="272"/>
      <c r="K9" s="282"/>
      <c r="L9" s="272"/>
      <c r="M9" s="274"/>
      <c r="N9" s="275"/>
      <c r="O9" s="277">
        <v>6057700</v>
      </c>
      <c r="P9" s="276"/>
      <c r="Q9" s="278"/>
    </row>
    <row r="10" spans="2:18" s="189" customFormat="1" x14ac:dyDescent="0.25">
      <c r="B10" s="267"/>
      <c r="C10" s="267"/>
      <c r="D10" s="267"/>
      <c r="E10" s="267"/>
      <c r="F10" s="267"/>
      <c r="G10" s="267"/>
      <c r="H10" s="267"/>
      <c r="I10" s="267"/>
      <c r="J10" s="267"/>
      <c r="K10" s="279"/>
      <c r="L10" s="267"/>
      <c r="M10" s="267"/>
      <c r="N10" s="267"/>
      <c r="O10" s="267"/>
      <c r="P10" s="267"/>
      <c r="Q10" s="267"/>
    </row>
    <row r="11" spans="2:18" s="189" customFormat="1" x14ac:dyDescent="0.25">
      <c r="B11" s="267"/>
      <c r="C11" s="267"/>
      <c r="D11" s="267"/>
      <c r="E11" s="267"/>
      <c r="F11" s="267"/>
      <c r="G11" s="267"/>
      <c r="H11" s="267"/>
      <c r="I11" s="267"/>
      <c r="J11" s="267"/>
      <c r="L11" s="267"/>
      <c r="M11" s="267"/>
      <c r="N11" s="267"/>
      <c r="O11" s="280">
        <f>+O8-'1 - EEFF FONDO'!F20</f>
        <v>0</v>
      </c>
      <c r="P11" s="267"/>
      <c r="Q11" s="267"/>
    </row>
    <row r="12" spans="2:18" s="189" customFormat="1" x14ac:dyDescent="0.25">
      <c r="B12" s="267"/>
      <c r="C12" s="267"/>
      <c r="D12" s="267"/>
      <c r="E12" s="267"/>
      <c r="F12" s="267"/>
      <c r="G12" s="267"/>
      <c r="H12" s="267"/>
      <c r="I12" s="267"/>
      <c r="J12" s="267"/>
      <c r="L12" s="267"/>
      <c r="M12" s="267"/>
      <c r="N12" s="267"/>
      <c r="O12" s="251">
        <f>+O9-'1 - EEFF FONDO'!H20</f>
        <v>0</v>
      </c>
      <c r="P12" s="267"/>
      <c r="Q12" s="267"/>
    </row>
    <row r="13" spans="2:18" s="189" customFormat="1" x14ac:dyDescent="0.25">
      <c r="B13" s="267"/>
      <c r="C13" s="267"/>
      <c r="D13" s="267"/>
      <c r="E13" s="267"/>
      <c r="F13" s="267"/>
      <c r="G13" s="267"/>
      <c r="H13" s="267"/>
      <c r="I13" s="267"/>
      <c r="J13" s="267"/>
      <c r="L13" s="267"/>
      <c r="M13" s="267"/>
      <c r="N13" s="267"/>
      <c r="O13" s="279"/>
      <c r="P13" s="267"/>
      <c r="Q13" s="267"/>
    </row>
    <row r="15" spans="2:18" x14ac:dyDescent="0.25">
      <c r="K15" s="108"/>
    </row>
    <row r="16" spans="2:18" x14ac:dyDescent="0.25">
      <c r="K16" s="108"/>
    </row>
  </sheetData>
  <pageMargins left="0.25" right="0.25" top="0.75" bottom="0.75" header="0.3" footer="0.3"/>
  <pageSetup scale="54"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x5li/jfUJ+94kQOd1UXTf4Kt6l2Mmgxw0PMLrjvSjCE=</DigestValue>
    </Reference>
    <Reference Type="http://www.w3.org/2000/09/xmldsig#Object" URI="#idOfficeObject">
      <DigestMethod Algorithm="http://www.w3.org/2001/04/xmlenc#sha256"/>
      <DigestValue>xIllOujEthSClVVRkKh+XGLkgAOsvHsyFelJg6LzrUk=</DigestValue>
    </Reference>
    <Reference Type="http://uri.etsi.org/01903#SignedProperties" URI="#idSignedProperties">
      <Transforms>
        <Transform Algorithm="http://www.w3.org/TR/2001/REC-xml-c14n-20010315"/>
      </Transforms>
      <DigestMethod Algorithm="http://www.w3.org/2001/04/xmlenc#sha256"/>
      <DigestValue>5QH9ewJ5IjdL/RVReOKa7haqSODAj7a2R0x3Z6TuLr8=</DigestValue>
    </Reference>
    <Reference Type="http://www.w3.org/2000/09/xmldsig#Object" URI="#idValidSigLnImg">
      <DigestMethod Algorithm="http://www.w3.org/2001/04/xmlenc#sha256"/>
      <DigestValue>xicbeOVDX7IWrY0tjX7aM7JWx9bonj1ZIYObNbbGE48=</DigestValue>
    </Reference>
    <Reference Type="http://www.w3.org/2000/09/xmldsig#Object" URI="#idInvalidSigLnImg">
      <DigestMethod Algorithm="http://www.w3.org/2001/04/xmlenc#sha256"/>
      <DigestValue>WMeKtt1sKQ9yxlXjOUeix57QMj4aVMUGN6oJmNL4SXU=</DigestValue>
    </Reference>
  </SignedInfo>
  <SignatureValue>NqPPYUidKuaFDMMvTu8QQRiymFnaxWXbo9N2uGjVS7lkUrempKf1z4rW2WSRRhyAe8KxFZf94/F0
RNcikXnkuj5/cZQ+uuG01L0tF3Iwpfc0OuQ7+PIsSJBr/xTUpjINccnmR4yYM9ltC5NkkmID2iR0
K9HT8a2D8z+S/7Vb89uFYhwC1Kvsng34B9CCfoD9MgKN6LTwgH/DjsPZQyMQWhM4ZhxIfkKAW+/d
qoYAipItI3aIiSYNL4bYiLkwZZ5/6ghwtzLK1v5lMSXLDXFKi7ii7BhrwNpTKYCd07dTcZBbrBtP
nsS0/arcH+SQU100SehPexf8n9LaGYov6cAltw==</SignatureValue>
  <KeyInfo>
    <X509Data>
      <X509Certificate>MIIH+DCCBeCgAwIBAgIIMyH8vjINVqcwDQYJKoZIhvcNAQELBQAwWzEXMBUGA1UEBRMOUlVDIDgwMDUwMTcyLTExGjAYBgNVBAMTEUNBLURPQ1VNRU5UQSBTLkEuMRcwFQYDVQQKEw5ET0NVTUVOVEEgUy5BLjELMAkGA1UEBhMCUFkwHhcNMjIwNDI5MTIzODMyWhcNMjQwNDI4MTI0ODMyWjCBnTELMAkGA1UEBhMCUFkxGDAWBgNVBAQMD01FTkRPWkEgVkFaUVVFWjESMBAGA1UEBRMJQ0k3MzU0MTk2MREwDwYDVQQqDAhSQVlNVU5ETzEXMBUGA1UECgwOUEVSU09OQSBGSVNJQ0ExETAPBgNVBAsMCEZJUk1BIEYyMSEwHwYDVQQDDBhSQVlNVU5ETyBNRU5ET1pBIFZBWlFVRVowggEiMA0GCSqGSIb3DQEBAQUAA4IBDwAwggEKAoIBAQDGVmgrteGwfDnwPMYJ3Ug/g3BuFBMYI1vX86vIKHP/V+eX473McQQPqMp38urVBsnPipmCNo8+aA1s5T0cC05qIO/2S7j1ld6LV8aHH5HoVxbl9r0PE0m/cfwMKNT97SbNfz5PDda+TkLeMm6s7Dcx2G6V8y+Li05iTi5yXqqzfSwFxyS1De4m2A99GdpNnrEKjKkvyu8nM2g864Ur4aFbg1PjrRho2F2ttMkJklsAbeprjfuQntMNJbvctTucYPdGD7AIMB6bRAOzHylLX9A5SK0huGNtmuCnhuEobYzkdROeyPbYqH2fsTwn4DUb3dNY9GX8SjXFXgys4B4WEnIlAgMBAAGjggN7MIIDdzAMBgNVHRMBAf8EAjAAMA4GA1UdDwEB/wQEAwIF4DAqBgNVHSUBAf8EIDAeBggrBgEFBQcDAQYIKwYBBQUHAwIGCCsGAQUFBwMEMB0GA1UdDgQWBBT/iRmfmWJxUD0FW3bz4psFp0Hgx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J+SCCtKv0fhIc+YGWZalblqZfarrxhPZTdGWzaRamUynZphojV27IlYJ7I0O0DgXo+h8Cri6yT5AIuaeIH16/uH51IjwZDVmKG7jhtqyq2akBjtATQxODLem9dxs0kbojm3TjUyOd/EDz5Juz3EFyq2xow/7E3Ee1EYqXACH2HJSSHHt+2RnXk/kV48jOdO8+S/ADvrSUi8vS0mXFaxwZPxE3tdKTOp7QsVGNbicWlTFEksgdMvJdJnvBrHU+4b8CfG4HFX73bub534Ok0o9WF0PX7MLh1lfj6bydgvaKLjCrzNWNYZOBBzG2pqCSIMmRj3YqfftDErSRKHxyWRaCda19eyS2T6r6Mop80Ne6acb6uKdLVAoeXwNKfMN9k7DYYRXJecHQiRJKb5PdCCQ3oTSTUZAcqFjal9ViMqH8wqugKAgueVhGYgh7PO1hJxZ+kW95z7Upw8TEqpHWdTP8GaU1hL8Cj8D8baYsYUdvQrQ+da3hHSeEfEHqcmmRB+irpQ7WzI5w4yOuOF8uLoOXRN/TLrZe+caFDwbRzWOI9lH60eiGAooRpDeaUxDoW+p5hEiXPUdNfGpfPHWeGBwKcCi/AYlqYHQUd+8qpaNSDhAS74e5UtdsX9SKPxtQh0FU6k02BatgXlRYcPvhf07AvfQNdbrWC2TVCQI6mxw87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CpopAesKTykWbpnwafDcyH+C81NyCbgkkhzO00vDV38=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+Pwe5MrOpgDOrp/PjSec252zDPSd+yLWw20C/8hRg/g=</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D6WdLR0THqolpL/J6q6O6SMDzA6iEFRdGrtV2GCR5Hs=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qN4vEBW08PLOI9MjtePi+D33uLqO33GwACKF3a4VYdk=</DigestValue>
      </Reference>
      <Reference URI="/xl/media/image2.emf?ContentType=image/x-emf">
        <DigestMethod Algorithm="http://www.w3.org/2001/04/xmlenc#sha256"/>
        <DigestValue>vM/LEkmwy1XEWkl84HuaSnqZNbT1+d4l7IZb+jKM0Ps=</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14jVaDJTg+Pv2qLXTVwgednm6GwOseyVRUYg/Iatra0=</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JLFgpeZ8ioqZucoCEgCzTRT33xYXyoPxBXcTmAIYXGw=</DigestValue>
      </Reference>
      <Reference URI="/xl/sharedStrings.xml?ContentType=application/vnd.openxmlformats-officedocument.spreadsheetml.sharedStrings+xml">
        <DigestMethod Algorithm="http://www.w3.org/2001/04/xmlenc#sha256"/>
        <DigestValue>iv3SYHlexQykF482kKbXPkUSZ+HdcovwjryZQ5uudno=</DigestValue>
      </Reference>
      <Reference URI="/xl/styles.xml?ContentType=application/vnd.openxmlformats-officedocument.spreadsheetml.styles+xml">
        <DigestMethod Algorithm="http://www.w3.org/2001/04/xmlenc#sha256"/>
        <DigestValue>JuZTZhLNbBvNkeTAOxSrw75AwgoEs3SFqzoSUpYS5No=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0WxSta881EFSFnutlrlI8se0GkTwAl4uYXvII4siqJ0=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y2I6eX9egZ0z+DRpnzoIkNdRcZ1iPaQLy+jsPXQRQO8=</DigestValue>
      </Reference>
      <Reference URI="/xl/worksheets/sheet2.xml?ContentType=application/vnd.openxmlformats-officedocument.spreadsheetml.worksheet+xml">
        <DigestMethod Algorithm="http://www.w3.org/2001/04/xmlenc#sha256"/>
        <DigestValue>KeEiRHLr9YWl3sXEjc6KzxPm7ryd0pG65I5HHWuXrsE=</DigestValue>
      </Reference>
      <Reference URI="/xl/worksheets/sheet3.xml?ContentType=application/vnd.openxmlformats-officedocument.spreadsheetml.worksheet+xml">
        <DigestMethod Algorithm="http://www.w3.org/2001/04/xmlenc#sha256"/>
        <DigestValue>OIecBNtw9Qc9pfKYiIS//QfubcxLRxl4MaYfAheuato=</DigestValue>
      </Reference>
      <Reference URI="/xl/worksheets/sheet4.xml?ContentType=application/vnd.openxmlformats-officedocument.spreadsheetml.worksheet+xml">
        <DigestMethod Algorithm="http://www.w3.org/2001/04/xmlenc#sha256"/>
        <DigestValue>7sTUKQlvy98Hn3jKN3RYO86xZW9Gr+eAGxIhzK7V8DY=</DigestValue>
      </Reference>
      <Reference URI="/xl/worksheets/sheet5.xml?ContentType=application/vnd.openxmlformats-officedocument.spreadsheetml.worksheet+xml">
        <DigestMethod Algorithm="http://www.w3.org/2001/04/xmlenc#sha256"/>
        <DigestValue>udxDESSmyU1Yz9a3My7j861LGKMfefJNjeWQOpAhFf4=</DigestValue>
      </Reference>
      <Reference URI="/xl/worksheets/sheet6.xml?ContentType=application/vnd.openxmlformats-officedocument.spreadsheetml.worksheet+xml">
        <DigestMethod Algorithm="http://www.w3.org/2001/04/xmlenc#sha256"/>
        <DigestValue>/cVpNCvSqO8EigRQE4/yKekZoyxX8No2udd/1NTVh7o=</DigestValue>
      </Reference>
      <Reference URI="/xl/worksheets/sheet7.xml?ContentType=application/vnd.openxmlformats-officedocument.spreadsheetml.worksheet+xml">
        <DigestMethod Algorithm="http://www.w3.org/2001/04/xmlenc#sha256"/>
        <DigestValue>T3ET6KEtPMgtXCfDWDFNXLMF1HJJ+A8zAniCbpxghG8=</DigestValue>
      </Reference>
    </Manifest>
    <SignatureProperties>
      <SignatureProperty Id="idSignatureTime" Target="#idPackageSignature">
        <mdssi:SignatureTime xmlns:mdssi="http://schemas.openxmlformats.org/package/2006/digital-signature">
          <mdssi:Format>YYYY-MM-DDThh:mm:ssTZD</mdssi:Format>
          <mdssi:Value>2022-07-30T01:01:41Z</mdssi:Value>
        </mdssi:SignatureTime>
      </SignatureProperty>
    </SignatureProperties>
  </Object>
  <Object Id="idOfficeObject">
    <SignatureProperties>
      <SignatureProperty Id="idOfficeV1Details" Target="#idPackageSignature">
        <SignatureInfoV1 xmlns="http://schemas.microsoft.com/office/2006/digsig">
          <SetupID>{44D452BB-D555-42FF-AC1E-2D7E7F93018B}</SetupID>
          <SignatureText>Raymundo Mendoza</SignatureText>
          <SignatureImage/>
          <SignatureComments/>
          <WindowsVersion>10.0</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2022-07-30T01:01:41Z</xd:SigningTime>
          <xd:SigningCertificate>
            <xd:Cert>
              <xd:CertDigest>
                <DigestMethod Algorithm="http://www.w3.org/2001/04/xmlenc#sha256"/>
                <DigestValue>XD6hpkSk3ObHcIwcu9hXolBN73G8VUC0pI2NG/bKXyM=</DigestValue>
              </xd:CertDigest>
              <xd:IssuerSerial>
                <X509IssuerName>C=PY, O=DOCUMENTA S.A., CN=CA-DOCUMENTA S.A., SERIALNUMBER=RUC 80050172-1</X509IssuerName>
                <X509SerialNumber>3684503863979497127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IBAAB/AAAAAAAAAAAAAADjFgAARAsAACBFTUYAAAEAHBoAAJ0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Bh97RBVTW0QQoAAABLAAAAAQAAAEwAAAAEAAAACQAAACcAAAAgAAAASwAAAFAAAABYAI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uwAAAEgAAAAlAAAADAAAAAMAAABUAAAArAAAACoAAAAzAAAAuQAAAEcAAAABAAAAYfe0QVU1tE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gAAAF0AAAAlAAAADAAAAAQ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h97RBVTW0QQoAAABwAAAAJQAAAEwAAAAEAAAACQAAAHAAAAD6AAAAfQAAAJgAAABGAGkAcgBtAGEAZABvACAAcABvAHIAOgAgAFIAQQBZAE0AVQBOAEQATwAgAE0ARQBOAEQATwBaAEEAIABWAEEAWgBRAFUARQBaAIA/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jFgAARAsAACBFTUYAAAEAdB8AALA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6gAAAAcKDQcKDQcJDQ4WMShFrjFU1TJV1gECBAIDBAECBQoRKyZBowsTMQIIAAAAfqbJd6PIeqDCQFZ4JTd0Lk/HMVPSGy5uFiE4GypVJ0KnHjN9AAABAGwAAACcz+7S6ffb7fnC0t1haH0hMm8aLXIuT8ggOIwoRKslP58cK08AAAENMQAAAMHg9P///////////+bm5k9SXjw/SzBRzTFU0y1NwSAyVzFGXwEBAi9eCA8mnM/u69/SvI9jt4tgjIR9FBosDBEjMVTUMlXWMVPRKUSeDxk4AAAAzYQAAADT6ff///////+Tk5MjK0krSbkvUcsuT8YVJFoTIFIrSbgtTcEQHEc4SgAAAJzP7vT6/bTa8kRleixHhy1Nwi5PxiQtTnBwcJKSki81SRwtZAgOIwQQAAAAweD02+35gsLqZ5q6Jz1jNEJyOUZ4qamp+/v7////wdPeVnCJAQECOcAAAACv1/Ho8/ubzu6CwuqMudS3u769vb3////////////L5fZymsABAgO5rQAAAK/X8fz9/uLx+snk9uTy+vz9/v///////////////8vl9nKawAECA8STAAAAotHvtdryxOL1xOL1tdry0+r32+350+r3tdryxOL1pdPvc5rAAQIDalcAAABpj7ZnjrZqj7Zqj7ZnjrZtkbdukrdtkbdnjrZqj7ZojrZ3rdUCAwQEEAAAAAAAAAAAAAAAAAAAAAAAAAAAAAAAAAAAAAAAAAAAAAAAAAAAAAAAADo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7AAAASAAAACUAAAAMAAAABAAAAFQAAACsAAAAKgAAADMAAAC5AAAARwAAAAEAAABh97RBVTW0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h97RBVTW0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/jHaeqaL0Cjqvt6PA/YPaZciq2LATZK5CP3861H034E=</DigestValue>
    </Reference>
    <Reference Type="http://www.w3.org/2000/09/xmldsig#Object" URI="#idOfficeObject">
      <DigestMethod Algorithm="http://www.w3.org/2001/04/xmlenc#sha256"/>
      <DigestValue>SA/UvwI1j9RFOr5AYyohbusxtHe5Gd4NHImYdMpiNQo=</DigestValue>
    </Reference>
    <Reference Type="http://uri.etsi.org/01903#SignedProperties" URI="#idSignedProperties">
      <Transforms>
        <Transform Algorithm="http://www.w3.org/TR/2001/REC-xml-c14n-20010315"/>
      </Transforms>
      <DigestMethod Algorithm="http://www.w3.org/2001/04/xmlenc#sha256"/>
      <DigestValue>R5yRATHga5/RUyKgMk5u1b1t2couJ1G3YbNoKgkbW6Q=</DigestValue>
    </Reference>
    <Reference Type="http://www.w3.org/2000/09/xmldsig#Object" URI="#idValidSigLnImg">
      <DigestMethod Algorithm="http://www.w3.org/2001/04/xmlenc#sha256"/>
      <DigestValue>YUrk6DpjFRLudCH+eHXGg+c6D/HIexZW43HxtUDOKmo=</DigestValue>
    </Reference>
    <Reference Type="http://www.w3.org/2000/09/xmldsig#Object" URI="#idInvalidSigLnImg">
      <DigestMethod Algorithm="http://www.w3.org/2001/04/xmlenc#sha256"/>
      <DigestValue>HeBAkVwNChwagqJ3Ijhie0TZKVv1PnIrqWML/MQNAQM=</DigestValue>
    </Reference>
  </SignedInfo>
  <SignatureValue>TYqPCSgTHIBS5RZJd+xEj1N3GtBllEVK+EVkC+f7lduCjtz6RmIhQt0/0pY/v9MspBDJkpqgD39Y
L9ckuWSXkpD125ImIv0XNsxlV35fDo4piTQ6/UU87+GmuXyxLeqMePpu0OwUNYdzfkxLj4/v+Ehl
98dqp/L8oYQdvMX9j5UMf1vo814z+QGhPnaIMffkzfMrrEZeP9CwQR92HV+D89xVuibcRA8+tjmu
R0GoDLflZemYUhBGRnEzunmv/Ft70kluWqzhtOdBG+r/tMuOgNAUnSLFgtSmAfUwFj6wHGVSM5rh
hDqtGb38F4YQyjosiXrJ4jVI4wwmptgfrwWdWg==</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CpopAesKTykWbpnwafDcyH+C81NyCbgkkhzO00vDV38=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+Pwe5MrOpgDOrp/PjSec252zDPSd+yLWw20C/8hRg/g=</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D6WdLR0THqolpL/J6q6O6SMDzA6iEFRdGrtV2GCR5Hs=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qN4vEBW08PLOI9MjtePi+D33uLqO33GwACKF3a4VYdk=</DigestValue>
      </Reference>
      <Reference URI="/xl/media/image2.emf?ContentType=image/x-emf">
        <DigestMethod Algorithm="http://www.w3.org/2001/04/xmlenc#sha256"/>
        <DigestValue>vM/LEkmwy1XEWkl84HuaSnqZNbT1+d4l7IZb+jKM0Ps=</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14jVaDJTg+Pv2qLXTVwgednm6GwOseyVRUYg/Iatra0=</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JLFgpeZ8ioqZucoCEgCzTRT33xYXyoPxBXcTmAIYXGw=</DigestValue>
      </Reference>
      <Reference URI="/xl/sharedStrings.xml?ContentType=application/vnd.openxmlformats-officedocument.spreadsheetml.sharedStrings+xml">
        <DigestMethod Algorithm="http://www.w3.org/2001/04/xmlenc#sha256"/>
        <DigestValue>iv3SYHlexQykF482kKbXPkUSZ+HdcovwjryZQ5uudno=</DigestValue>
      </Reference>
      <Reference URI="/xl/styles.xml?ContentType=application/vnd.openxmlformats-officedocument.spreadsheetml.styles+xml">
        <DigestMethod Algorithm="http://www.w3.org/2001/04/xmlenc#sha256"/>
        <DigestValue>JuZTZhLNbBvNkeTAOxSrw75AwgoEs3SFqzoSUpYS5No=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0WxSta881EFSFnutlrlI8se0GkTwAl4uYXvII4siqJ0=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y2I6eX9egZ0z+DRpnzoIkNdRcZ1iPaQLy+jsPXQRQO8=</DigestValue>
      </Reference>
      <Reference URI="/xl/worksheets/sheet2.xml?ContentType=application/vnd.openxmlformats-officedocument.spreadsheetml.worksheet+xml">
        <DigestMethod Algorithm="http://www.w3.org/2001/04/xmlenc#sha256"/>
        <DigestValue>KeEiRHLr9YWl3sXEjc6KzxPm7ryd0pG65I5HHWuXrsE=</DigestValue>
      </Reference>
      <Reference URI="/xl/worksheets/sheet3.xml?ContentType=application/vnd.openxmlformats-officedocument.spreadsheetml.worksheet+xml">
        <DigestMethod Algorithm="http://www.w3.org/2001/04/xmlenc#sha256"/>
        <DigestValue>OIecBNtw9Qc9pfKYiIS//QfubcxLRxl4MaYfAheuato=</DigestValue>
      </Reference>
      <Reference URI="/xl/worksheets/sheet4.xml?ContentType=application/vnd.openxmlformats-officedocument.spreadsheetml.worksheet+xml">
        <DigestMethod Algorithm="http://www.w3.org/2001/04/xmlenc#sha256"/>
        <DigestValue>7sTUKQlvy98Hn3jKN3RYO86xZW9Gr+eAGxIhzK7V8DY=</DigestValue>
      </Reference>
      <Reference URI="/xl/worksheets/sheet5.xml?ContentType=application/vnd.openxmlformats-officedocument.spreadsheetml.worksheet+xml">
        <DigestMethod Algorithm="http://www.w3.org/2001/04/xmlenc#sha256"/>
        <DigestValue>udxDESSmyU1Yz9a3My7j861LGKMfefJNjeWQOpAhFf4=</DigestValue>
      </Reference>
      <Reference URI="/xl/worksheets/sheet6.xml?ContentType=application/vnd.openxmlformats-officedocument.spreadsheetml.worksheet+xml">
        <DigestMethod Algorithm="http://www.w3.org/2001/04/xmlenc#sha256"/>
        <DigestValue>/cVpNCvSqO8EigRQE4/yKekZoyxX8No2udd/1NTVh7o=</DigestValue>
      </Reference>
      <Reference URI="/xl/worksheets/sheet7.xml?ContentType=application/vnd.openxmlformats-officedocument.spreadsheetml.worksheet+xml">
        <DigestMethod Algorithm="http://www.w3.org/2001/04/xmlenc#sha256"/>
        <DigestValue>T3ET6KEtPMgtXCfDWDFNXLMF1HJJ+A8zAniCbpxghG8=</DigestValue>
      </Reference>
    </Manifest>
    <SignatureProperties>
      <SignatureProperty Id="idSignatureTime" Target="#idPackageSignature">
        <mdssi:SignatureTime xmlns:mdssi="http://schemas.openxmlformats.org/package/2006/digital-signature">
          <mdssi:Format>YYYY-MM-DDThh:mm:ssTZD</mdssi:Format>
          <mdssi:Value>2022-07-30T21:15:57Z</mdssi:Value>
        </mdssi:SignatureTime>
      </SignatureProperty>
    </SignatureProperties>
  </Object>
  <Object Id="idOfficeObject">
    <SignatureProperties>
      <SignatureProperty Id="idOfficeV1Details" Target="#idPackageSignature">
        <SignatureInfoV1 xmlns="http://schemas.microsoft.com/office/2006/digsig">
          <SetupID>{37F32DA1-0DAB-48CF-8065-2721339EBB26}</SetupID>
          <SignatureText>Fiorella Cardozo</SignatureText>
          <SignatureImage/>
          <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2022-07-30T21:15:57Z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0wNkAAAAXFb1AygAAAD4eNwYiPgnKfDQ2jEAAAAAAAAAAAAA0wMCAAAAAgAAAAUAAAAAANMDzAHTAwAAAAAgAAAA5BrTAwAAAAAAAPAD4BrTAxO2CDlYmpkD7l3rdgAAAADuXet2AAAAAAAAAAAgAAAAkOCZKXSamQPLtQtaAADwAwAAAAAgAAAAPJ+ZA6APAADwnpkDBIxDUyAAAAABAAAAEnREU6eyCDkDAAAAPndEU2ZFaFP/////kOCZKQAAAAAAAAAAoZ9MdtRHrFMGAAAAzJuZA8ybmQMAAgAA/P///wEAAAAAAAAAAAAAAAAAAAAAAAAAAAAAADA5IA5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Lxh73YAAAAAyHn3AwAAAAAAifADAInwA57fjFQAAAAADFuZAwAAAQAAAAAAAAAAAAAAAAAAAAAA6InwAwAAAAAAAAAAAAAAAAAAAAAAAAAAAAAAAAAAAAAAAAAAAAAAAAAAAAAAAAAAAAAAAAAAAAAAAAAAAAAAAF4U8nYAAFYLyFuZAwjS63YAifADhez6UwAAAAAY0+t2//8AAAAAAAD70+t2+9PrdvhbmQP8W5kDnt+MVAAAAAAAAAAAAAAAAAcAAAAAAAAAoZ9MdgkAAAAHAAAAMFyZAzBcmQMAAgAA/P///wEAAAAAAAAAAAAAAAAAAAAwOSAO5MTVd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1SAQAAADybmQMgDQCEAAAAAGo1M9WQmpkDidEDVEArGQ7QsaARy7YIOQIAAABQnJkDk2toU/////9cnJkDRMFLUwuwCDktAAAAMKGZAxW9S1NAKxkOAAAAALCgmQMAAABCAZqZAwAAAAAAAABA4OynGAEAAAC8nJkDIAAAAAAAKxUAAAAAuJyZAwAAAAAAAAAAbJ2ZAAgAAAAHAAAA0LGgEeTT2jEBAAAAMmsAAAMAAAC4n5kDMj1FU5BxplMAAAAAAAAAAKGfTHbvswg5CQAAAEycmQNMnJkDAAIAAPz///8BAAAAAAAAAAAAAAAAAAAAAAAAAAAAAAAwOSAOZHYACAAAAAAlAAAADAAAAAMAAAAYAAAADAAAAAAAAAA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zI+mU9Bd1HQAifADyN+MVAAAAAAUy5oDpLKmUwzLmgMya2hT/////xjLmgMyPUVT0KimUwIAAAAMSLFTYIKPEU/nCzlcVvUDST1FU1xW9QNJPUVTDEixU0k9RVPUR6xTAAAAAPznr1PQqKZTdu6MAEDIhhFggo8RAAAAAAAArFNAyIYRUMiyU/CHY3V27oxUdu6MVBDHmgMVY+l2AABidYkAAAA8imN1ZcbqdoDh8ANFhlULNMeaA72VTXYAANR0KMeaAwAAAAAwx5oDAAAAAIXs+lMAANR0AAAAABMAFADI34xU0F3UdEjHmgNk9dh0AADUdAAAAAAwOSAOZHYACAAAAAAlAAAADAAAAAQAAAAYAAAADAAAAAAAAAA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A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A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MyPplPQXdR0AInwA8jfjFQAAAAAFMuaA6SyplMMy5oDMmtoU/////8Yy5oDMj1FU9CoplMCAAAADEixU2CCjxFP5ws5XFb1A0k9RVNcVvUDST1FUwxIsVNJPUVT1EesUwAAAAD8569T0KimU3bujABAyIYRYIKPEQAAAAAAAKxTQMiGEVDIslPwh2N1du6MVHbujFQQx5oDFWPpdgAAYnWJAAAAPIpjdWXG6naA4fADRYZVCzTHmgO9lU12AADUdCjHmgMAAAAAMMeaAwAAAACF7PpTAADUdAAAAAATABQAyN+MVNBd1HRIx5oDZPXYdAAA1HQAAAAAMDkgDmR2AAgAAAAAJQAAAAwAAAABAAAAGAAAAAwAAAD/AAAAEgAAAAwAAAABAAAAHgAAABgAAAAiAAAABAAAAHIAAAARAAAAJQAAAAwAAAABAAAAVAAAAKgAAAAjAAAABAAAAHAAAAAQAAAAAQAAANF2yUGrCslBIwAAAAQAAAAPAAAATAAAAAAAAAAAAAAAAAAAAP//////////bAAAAEYAaQByAG0AYQAgAG4AbwAgAHYA4QBsAGkAZABhAPAD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Lxh73YAAAAAyHn3AwAAAAAAifADAInwA57fjFQAAAAADFuZAwAAAQAAAAAAAAAAAAAAAAAAAAAA6InwAwAAAAAAAAAAAAAAAAAAAAAAAAAAAAAAAAAAAAAAAAAAAAAAAAAAAAAAAAAAAAAAAAAAAAAAAAAAAAAAAF4U8nYAAFYLyFuZAwjS63YAifADhez6UwAAAAAY0+t2//8AAAAAAAD70+t2+9PrdvhbmQP8W5kDnt+MVAAAAAAAAAAAAAAAAAcAAAAAAAAAoZ9MdgkAAAAHAAAAMFyZAzBcmQMAAgAA/P///wEAAAAAAAAAAAAAAAAAAAAwOSAO5MTVd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NMDZAAAAFxW9QMoAAAA+HjcGIj4Jynw0NoxAAAAAAAAAAAAANMDAgAAAAIAAAAFAAAAAADTA8wB0wMAAAAAIAAAAOQa0wMAAAAAAADwA+Aa0wMTtgg5WJqZA+5d63YAAAAA7l3rdgAAAAAAAAAAIAAAAJDgmSl0mpkDy7ULWgAA8AMAAAAAIAAAADyfmQOgDwAA8J6ZAwSMQ1MgAAAAAQAAABJ0RFOnsgg5AwAAAD53RFNmRWhT/////5DgmSkAAAAAAAAAAKGfTHbUR6xTBgAAAMybmQPMm5kDAAIAAPz///8BAAAAAAAAAAAAAAAAAAAAAAAAAAAAAAAwOSAOZHYACAAAAAAlAAAADAAAAAMAAAAYAAAADAAAAAAAAAASAAAADAAAAAEAAAAWAAAADAAAAAgAAABUAAAAVAAAAAoAAAAnAAAAHgAAAEoAAAABAAAA0XbJQasKyUEKAAAASwAAAAEAAABMAAAABAAAAAkAAAAnAAAAIAAAAEsAAABQAAAAWACM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DVIBAAAAPJuZAyANAIQAAAAAajUz1ZCamQOJ0QNUQCsZDtCxoBHLtgg5AgAAAFCcmQOTa2hT/////1ycmQNEwUtTC7AIOS0AAAAwoZkDFb1LU0ArGQ4AAAAAsKCZAwAAAEIBmpkDAAAAAAAAAEDg7KcYAQAAALycmQMgAAAAAAArFQAAAAC4nJkDAAAAAAAAAABsnZkACAAAAAcAAADQsaAR5NPaMQEAAAAyawAAAwAAALifmQMyPUVTkHGmUwAAAAAAAAAAoZ9Mdu+zCDkJAAAATJyZA0ycmQMAAgAA/P///wEAAAAAAAAAAAAAAAAAAAAAAAAAAAAAADA5IA5kdgAIAAAAACUAAAAMAAAABAAAABgAAAAMAAAAAAAAAB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A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2021-10-18T16:30:31Z</cp:lastPrinted>
  <dcterms:created xsi:type="dcterms:W3CDTF">2020-06-01T19:26:16Z</dcterms:created>
  <dcterms:modified xsi:type="dcterms:W3CDTF">2022-07-29T23:25:59Z</dcterms:modified>
</cp:coreProperties>
</file>