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rios\Desktop\"/>
    </mc:Choice>
  </mc:AlternateContent>
  <xr:revisionPtr revIDLastSave="0" documentId="13_ncr:1_{B599C125-8216-42FA-8124-587D4622E1E9}" xr6:coauthVersionLast="47" xr6:coauthVersionMax="47" xr10:uidLastSave="{00000000-0000-0000-0000-000000000000}"/>
  <bookViews>
    <workbookView xWindow="-120" yWindow="-120" windowWidth="20730" windowHeight="11160" tabRatio="798" xr2:uid="{00000000-000D-0000-FFFF-FFFF00000000}"/>
  </bookViews>
  <sheets>
    <sheet name="Caratula" sheetId="20" r:id="rId1"/>
    <sheet name="índice" sheetId="21" r:id="rId2"/>
    <sheet name="Activo" sheetId="16" r:id="rId3"/>
    <sheet name="Pasivo y PN" sheetId="11" r:id="rId4"/>
    <sheet name="Resultado" sheetId="13" r:id="rId5"/>
    <sheet name="Evolución del Patrimonio" sheetId="17" r:id="rId6"/>
    <sheet name="Flujo de Efectivo" sheetId="15" r:id="rId7"/>
    <sheet name="Nota A" sheetId="29" r:id="rId8"/>
    <sheet name="Nota B" sheetId="30" r:id="rId9"/>
    <sheet name="Nota C" sheetId="31" r:id="rId10"/>
    <sheet name="Nota D" sheetId="32" r:id="rId11"/>
    <sheet name="Nota E" sheetId="27" r:id="rId12"/>
    <sheet name="Nota F" sheetId="28" r:id="rId13"/>
    <sheet name="Nota G" sheetId="18" r:id="rId14"/>
    <sheet name="Nota H" sheetId="26" r:id="rId15"/>
    <sheet name="Nota I" sheetId="33" r:id="rId16"/>
    <sheet name="Nota J" sheetId="34" r:id="rId17"/>
    <sheet name="Nota K" sheetId="35" r:id="rId18"/>
  </sheets>
  <definedNames>
    <definedName name="_xlnm.Print_Area" localSheetId="2">Activo!$A$2:$D$55</definedName>
    <definedName name="_xlnm.Print_Area" localSheetId="5">'Evolución del Patrimonio'!$A$2:$G$38</definedName>
    <definedName name="_xlnm.Print_Area" localSheetId="6">'Flujo de Efectivo'!$A$2:$D$51</definedName>
    <definedName name="_xlnm.Print_Area" localSheetId="3">'Pasivo y PN'!$A$2:$D$44</definedName>
    <definedName name="_xlnm.Print_Area" localSheetId="4">Resultado!$A$2:$D$51</definedName>
    <definedName name="AS2DocOpenMode" hidden="1">"AS2DocumentEdit"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 i="16" l="1"/>
  <c r="F14" i="17"/>
  <c r="E19" i="17"/>
  <c r="G19" i="17" s="1"/>
  <c r="E16" i="17"/>
  <c r="E17" i="17"/>
  <c r="D14" i="17"/>
  <c r="D21" i="17"/>
  <c r="D22" i="17"/>
  <c r="C21" i="17"/>
  <c r="C22" i="17"/>
  <c r="F20" i="17"/>
  <c r="G20" i="17" s="1"/>
  <c r="G14" i="17"/>
  <c r="E14" i="17"/>
  <c r="B14" i="17"/>
  <c r="B21" i="17" s="1"/>
  <c r="B22" i="17" s="1"/>
  <c r="D38" i="13"/>
  <c r="D33" i="13"/>
  <c r="D31" i="13"/>
  <c r="D29" i="13"/>
  <c r="D27" i="13"/>
  <c r="D23" i="13"/>
  <c r="D19" i="13"/>
  <c r="D14" i="13"/>
  <c r="D8" i="13"/>
  <c r="D18" i="13" s="1"/>
  <c r="D22" i="13" s="1"/>
  <c r="D26" i="13" s="1"/>
  <c r="B41" i="15"/>
  <c r="B27" i="13"/>
  <c r="B38" i="13"/>
  <c r="B31" i="13"/>
  <c r="B19" i="13"/>
  <c r="B23" i="13"/>
  <c r="B14" i="13"/>
  <c r="B8" i="13"/>
  <c r="B18" i="13"/>
  <c r="B22" i="13"/>
  <c r="B26" i="13" s="1"/>
  <c r="B34" i="15"/>
  <c r="B30" i="15"/>
  <c r="B24" i="15"/>
  <c r="B16" i="15"/>
  <c r="G16" i="17"/>
  <c r="B36" i="15" l="1"/>
  <c r="D37" i="13"/>
  <c r="D41" i="13" s="1"/>
  <c r="D43" i="13" s="1"/>
  <c r="E18" i="17" s="1"/>
  <c r="E21" i="17" s="1"/>
  <c r="E22" i="17" s="1"/>
  <c r="B37" i="13"/>
  <c r="B41" i="13" s="1"/>
  <c r="B43" i="13" s="1"/>
  <c r="F18" i="17" l="1"/>
  <c r="F21" i="17" s="1"/>
  <c r="F22" i="17" s="1"/>
  <c r="G18" i="17"/>
  <c r="G21" i="17" s="1"/>
  <c r="G22" i="17" s="1"/>
</calcChain>
</file>

<file path=xl/sharedStrings.xml><?xml version="1.0" encoding="utf-8"?>
<sst xmlns="http://schemas.openxmlformats.org/spreadsheetml/2006/main" count="2395" uniqueCount="1544">
  <si>
    <t>ACTIVO</t>
  </si>
  <si>
    <t>PASIVO</t>
  </si>
  <si>
    <t>Pérdidas por Servicios</t>
  </si>
  <si>
    <t>Pérdidas Extraordinarias</t>
  </si>
  <si>
    <t>DISPONIBLE</t>
  </si>
  <si>
    <t>Caja</t>
  </si>
  <si>
    <t>Otras Instituciones Financieras</t>
  </si>
  <si>
    <t>Préstamos</t>
  </si>
  <si>
    <t>Sector No Financiero</t>
  </si>
  <si>
    <t>Propios</t>
  </si>
  <si>
    <t>TOTAL DE ACTIVO</t>
  </si>
  <si>
    <t>Banco Central del Paraguay</t>
  </si>
  <si>
    <t xml:space="preserve">Otras Instituciones Financieras </t>
  </si>
  <si>
    <t>Depósitos - Sector Privado</t>
  </si>
  <si>
    <t>Depósitos - Sector Público</t>
  </si>
  <si>
    <t xml:space="preserve">Otras Obligaciones </t>
  </si>
  <si>
    <t>OBLIGACIONES DIVERSAS</t>
  </si>
  <si>
    <t>Acreedores Fiscales</t>
  </si>
  <si>
    <t>Otras Obligaciones Diversas</t>
  </si>
  <si>
    <t xml:space="preserve">PROVISIONES </t>
  </si>
  <si>
    <t>TOTAL DE PASIVO</t>
  </si>
  <si>
    <t xml:space="preserve">AJUSTES AL PATRIMONIO </t>
  </si>
  <si>
    <t>RESERVAS</t>
  </si>
  <si>
    <t>RESULTADOS ACUMULADOS</t>
  </si>
  <si>
    <t>UTILIDAD DEL EJERCICIO</t>
  </si>
  <si>
    <t>TOTAL DE PATRIMONIO</t>
  </si>
  <si>
    <t>TOTAL DE PASIVO Y PATRIMONIO</t>
  </si>
  <si>
    <t>GANANCIAS FINANCIERAS</t>
  </si>
  <si>
    <t>Por Créditos Vencidos</t>
  </si>
  <si>
    <t>PERDIDAS FINANCIERAS</t>
  </si>
  <si>
    <t>Por Obligaciones - Sector Financiero</t>
  </si>
  <si>
    <t>Por Obligaciones - Sector No Financiero</t>
  </si>
  <si>
    <t>PREVISIONES</t>
  </si>
  <si>
    <t>RESULTADOS POR SERVICIOS</t>
  </si>
  <si>
    <t xml:space="preserve">Ganancias por Servicios </t>
  </si>
  <si>
    <t>RESULTADO BRUTO</t>
  </si>
  <si>
    <t>OTRAS GANANCIAS OPERATIVAS</t>
  </si>
  <si>
    <t>Ganancias por Créditos Diversos</t>
  </si>
  <si>
    <t xml:space="preserve">Otras </t>
  </si>
  <si>
    <t>OTRAS PERDIDAS OPERATIVAS</t>
  </si>
  <si>
    <t>Depreciaciones de Bienes de Uso</t>
  </si>
  <si>
    <t>Amortizaciones de Cargos Diferidos</t>
  </si>
  <si>
    <t>RESULTADO OPERATIVO NETO</t>
  </si>
  <si>
    <t>RESULTADOS EXTRAORDINARIOS</t>
  </si>
  <si>
    <t>Ganancias Extraordinarias</t>
  </si>
  <si>
    <t>Deudores por Productos Financieros Devengados</t>
  </si>
  <si>
    <t xml:space="preserve"> </t>
  </si>
  <si>
    <t xml:space="preserve">(Ganancias por Valuacion en Suspenso)   </t>
  </si>
  <si>
    <t>RESULTADO FINANCIERO ANTES DE PREVISIONES</t>
  </si>
  <si>
    <t>RESULTADO FINANCIERO DESPUES DE PREVISIONES</t>
  </si>
  <si>
    <t>Operaciones a Liquidar</t>
  </si>
  <si>
    <t>CREDITOS DOCUMENTARIOS</t>
  </si>
  <si>
    <t>GARANTIAS OTORGADAS</t>
  </si>
  <si>
    <t xml:space="preserve">LINEAS DE CREDITO </t>
  </si>
  <si>
    <t>Por Diferencia de Cotización de Valores  Públicos</t>
  </si>
  <si>
    <t>Por Renta y Diferencia de Cotización de Valores Públicos</t>
  </si>
  <si>
    <t>CUENTAS DE CONTINGENCIAS, ORDEN Y FIDEICOMISOS</t>
  </si>
  <si>
    <t>₲</t>
  </si>
  <si>
    <t>TOTAL DE CUENTAS DE CONTINGENCIAS (Nota E)</t>
  </si>
  <si>
    <t>Bienes Adquiridos en Recuperación de Créditos</t>
  </si>
  <si>
    <t>Obligaciones Debentures y Bonos Emitidos en circulación</t>
  </si>
  <si>
    <t>(Previsiones) (Nota C.6)</t>
  </si>
  <si>
    <r>
      <t xml:space="preserve">VALORES PUBLICOS </t>
    </r>
    <r>
      <rPr>
        <sz val="9"/>
        <rFont val="Times New Roman"/>
        <family val="1"/>
      </rPr>
      <t>(Nota C.3)</t>
    </r>
  </si>
  <si>
    <r>
      <t>INVERSIONES</t>
    </r>
    <r>
      <rPr>
        <sz val="9"/>
        <rFont val="Times New Roman"/>
        <family val="1"/>
      </rPr>
      <t xml:space="preserve"> (Nota C.7)</t>
    </r>
  </si>
  <si>
    <r>
      <t>BIENES DE USO</t>
    </r>
    <r>
      <rPr>
        <sz val="9"/>
        <rFont val="Times New Roman"/>
        <family val="1"/>
      </rPr>
      <t xml:space="preserve"> (Nota C.8)</t>
    </r>
  </si>
  <si>
    <r>
      <t>CARGOS DIFERIDOS</t>
    </r>
    <r>
      <rPr>
        <sz val="9"/>
        <rFont val="Times New Roman"/>
        <family val="1"/>
      </rPr>
      <t xml:space="preserve"> (Nota C.9)</t>
    </r>
  </si>
  <si>
    <t>CAPITAL INTEGRADO  (Nota B.5)</t>
  </si>
  <si>
    <t>Por Valuación de Activos y Pasivos Financieros en Moneda Extranjera (Nota F.2)</t>
  </si>
  <si>
    <t>Desafectación de Previsiones (Nota C.6)</t>
  </si>
  <si>
    <t>Por Valuación de otros Activos y Pasivos en Moneda Extranjera (Nota F.2)</t>
  </si>
  <si>
    <t>Constitución de Previsiones (Nota C.6)</t>
  </si>
  <si>
    <r>
      <t xml:space="preserve">CREDITOS VIGENTES INTERMED. FINANCIERA - SECT. FINANC. </t>
    </r>
    <r>
      <rPr>
        <sz val="9"/>
        <rFont val="Times New Roman"/>
        <family val="1"/>
      </rPr>
      <t>(Nota  C.5.1 y C.13)</t>
    </r>
  </si>
  <si>
    <r>
      <t xml:space="preserve">CREDITOS VIGENTES INTERMED. FINANCIERA - SECT. NO FINANC. </t>
    </r>
    <r>
      <rPr>
        <sz val="9"/>
        <rFont val="Times New Roman"/>
        <family val="1"/>
      </rPr>
      <t>(Nota C.5.2 y C.13)</t>
    </r>
  </si>
  <si>
    <r>
      <t xml:space="preserve">CREDITOS VENCIDOS POR INTERMED. FINANCIERA </t>
    </r>
    <r>
      <rPr>
        <sz val="9"/>
        <rFont val="Times New Roman"/>
        <family val="1"/>
      </rPr>
      <t>(Nota C.5.3)</t>
    </r>
  </si>
  <si>
    <t>Títulos Privados</t>
  </si>
  <si>
    <t>Corresponsales Créd. Doc. Diferidos</t>
  </si>
  <si>
    <t>Acreedores por Cargos Financieros Devengados</t>
  </si>
  <si>
    <t>Por Créditos Vigentes - Sector Financiero</t>
  </si>
  <si>
    <t>Por Créditos Vigentes - Sector No Financiero</t>
  </si>
  <si>
    <t>Retribuciones al Personal y Cargas Sociales</t>
  </si>
  <si>
    <t>RESULTADO DEL EJERCICIO ANTES DE IMPUESTO A LA RENTA</t>
  </si>
  <si>
    <t>GANANCIA DEL EJERCICIO DESPUES DE IMPUESTOS</t>
  </si>
  <si>
    <t>Rentas sobre Inversiones en el Sector privado</t>
  </si>
  <si>
    <r>
      <t xml:space="preserve">PATRIMONIO </t>
    </r>
    <r>
      <rPr>
        <sz val="9"/>
        <rFont val="Times New Roman"/>
        <family val="1"/>
      </rPr>
      <t>(Nota D)</t>
    </r>
  </si>
  <si>
    <t>Presentado en forma comparativa con el ejercicio económico anterior</t>
  </si>
  <si>
    <t>(cifras expresadas en Guaraníes)</t>
  </si>
  <si>
    <t>Total</t>
  </si>
  <si>
    <t>CONCEPTO</t>
  </si>
  <si>
    <t xml:space="preserve"> Utilidad del ejercicio</t>
  </si>
  <si>
    <t>(1) Ver Notas B.5) y D.2)</t>
  </si>
  <si>
    <t>(2) Ver Notas D.3.a)</t>
  </si>
  <si>
    <t xml:space="preserve">Las notas A a la K que se acompañan forman parte integrante de estos Estados Financieros. </t>
  </si>
  <si>
    <t>Saldos al 31 de diciembre de 2020</t>
  </si>
  <si>
    <t>GANANCIA DEL EJERCICIO</t>
  </si>
  <si>
    <t>MAS/MENOS EGRESOS QUE NO IMPLICAN APLICACIONES DE FONDOS</t>
  </si>
  <si>
    <t>Amortización del ejercicio</t>
  </si>
  <si>
    <t>Desafectación de previsiones</t>
  </si>
  <si>
    <t>Constitución de previsiones</t>
  </si>
  <si>
    <t>Ganancias por valuación en suspenso</t>
  </si>
  <si>
    <t>Depreciación del ejercicio</t>
  </si>
  <si>
    <t>ACTIVIDADES OPERATIVAS</t>
  </si>
  <si>
    <t>Aumento  neto de préstamos</t>
  </si>
  <si>
    <t>Aumento  neto en los cargos diferidos</t>
  </si>
  <si>
    <t>Aumento neto de obligaciones por intermediación financiera</t>
  </si>
  <si>
    <t>FONDOS NETOS DE ACTIVIDADES OPERATIVAS</t>
  </si>
  <si>
    <t>ACTIVIDADES DE INVERSION</t>
  </si>
  <si>
    <t>Aumento neto de valores públicos</t>
  </si>
  <si>
    <t>Aumento neto de bienes de uso</t>
  </si>
  <si>
    <t>FONDOS  NETOS DE ACTIVADES DE INVERSION</t>
  </si>
  <si>
    <t>ACTIVIDADES DE FINANCIAMIENTO</t>
  </si>
  <si>
    <t>Distribución de Dividendos</t>
  </si>
  <si>
    <t>FONDOS NETOS DE ACTIVIDADES DE FINANCIAMIENTO</t>
  </si>
  <si>
    <t>Efectivo y equivalentes de efectivo al inicio del ejercicio</t>
  </si>
  <si>
    <t>Efectivo y equivalentes de efectivo al cierre del ejercicio</t>
  </si>
  <si>
    <r>
      <t xml:space="preserve">CREDITOS DIVERSOS  </t>
    </r>
    <r>
      <rPr>
        <sz val="9"/>
        <rFont val="Times New Roman"/>
        <family val="1"/>
      </rPr>
      <t>(Nota C.16)</t>
    </r>
  </si>
  <si>
    <t>Capital
Integrado (1)</t>
  </si>
  <si>
    <t>Reserva de 
Revalúo</t>
  </si>
  <si>
    <t>Reserva
Legal (2)</t>
  </si>
  <si>
    <t>Resultados
 Acumulados</t>
  </si>
  <si>
    <t>Utilidad
del Ejercicio</t>
  </si>
  <si>
    <t xml:space="preserve">ESTADO DE FLUJO DE EFECTIVO CORRESPONDIENTE AL EJERCICIO ECONÓMICO FINALIZADO </t>
  </si>
  <si>
    <t xml:space="preserve"> Afectación de utilidades para pago de dividendos (3)</t>
  </si>
  <si>
    <t>Saldos al 31 de diciembre de 2021</t>
  </si>
  <si>
    <t>AUMENTO  NETO DE FONDOS</t>
  </si>
  <si>
    <t>AUMENTO NETO DE FONDOS</t>
  </si>
  <si>
    <t xml:space="preserve"> Transferencia de utilidades del ejercicio anterior </t>
  </si>
  <si>
    <t>ESTADO DE SITUACION PATRIMONIAL CORRESPONDIENTE AL EJERCICIO ECONÓMICO FINALIZADO EL 31 DE DICIEMBRE DE 2022</t>
  </si>
  <si>
    <t>ESTADO DE RESULTADOS CORRESPONDIENTE AL EJERCICIO ECONÓMICO FINALIZADO EL  31 DE  DICIEMBRE DE 2022</t>
  </si>
  <si>
    <t>ESTADO DE EVOLUCION DEL PATRIMONIO CORRESPONDIENTE AL EJERCICIO ECONÓMICO FINALIZADO EL  31 DE  DICIEMBRE DE 2022</t>
  </si>
  <si>
    <t>Saldos al 31 de diciembre de 2022</t>
  </si>
  <si>
    <t xml:space="preserve"> Constitución de reserva legal (3)</t>
  </si>
  <si>
    <t>(3) Aprobado por Asamblea de Accionistas de fecha: 16 de marzo del 2021</t>
  </si>
  <si>
    <t>Capitalización (4)</t>
  </si>
  <si>
    <t>(5) Aprobado por Asamblea de Accionistas de fecha: 15 de marzo del 2022</t>
  </si>
  <si>
    <t>EL  31 DE  DICIEMBRE DE 2022</t>
  </si>
  <si>
    <t xml:space="preserve"> Afectación de utilidades para pago de dividendos (6)</t>
  </si>
  <si>
    <t xml:space="preserve"> Constitución de reserva legal (5)</t>
  </si>
  <si>
    <t>(4) Aprobado por Asamblea de Accionistas de fecha: 15 de marzo del 2022 y 06 de mayo del 2022</t>
  </si>
  <si>
    <t>(6) Aprobado por Asamblea de Accionistas de fecha: 15 de marzo del 2022 y 27 de diciembre del 2022</t>
  </si>
  <si>
    <t>Disminución/Aumento neto de créditos diversos</t>
  </si>
  <si>
    <t>Disminución/Aumento neto obligaciones diversas</t>
  </si>
  <si>
    <t>Aumento neto de provisiones</t>
  </si>
  <si>
    <t>Aumento neto de inversiones</t>
  </si>
  <si>
    <t>Sector Público</t>
  </si>
  <si>
    <t>Otras (Nota F.3)</t>
  </si>
  <si>
    <t>NOTAS A LOS ESTADOS FINANCIEROS CORRESPONDIENTE AL EJERCICIO ECONÓMICO FINALIZADO EL 31 DE DICIEMBRE DE 2022
Presentado en forma comparativa con el ejercicio económico anterior
(cifras expresadas en Guaraníes)</t>
  </si>
  <si>
    <t>CONSIDERACIÓN POR LA ASAMBLEA DE ACCIONISTAS</t>
  </si>
  <si>
    <t>La aprobación de los Estados Financieros de BANCO ATLAS SOCIEDAD ANONIMA (en adelante, mencionada indistintamente como Banco Atlas S.A. o “la Entidad” o “el Banco”) al 31 de diciembre de 2022, serán considerados por la Asamblea Ordinaria de Accionistas para su aprobación, de conformidad a lo dispuesto en el Artículo N° 26 de los Estatutos Sociales, y con los términos y plazos previstos por el Artículo N° 1.079 del Código Civil.</t>
  </si>
  <si>
    <t>Los Estados Financieros correspondientes al ejercicio económico finalizado el 31 de diciembre de 2021 que se presentan en forma comparativa fueron aprobados por la Asamblea Ordinaria de Accionistas celebrada el 15 de marzo de 2022 según Acta N° 56, dentro del plazo establecido en los Estatutos Sociales y en concordancia con las disposiciones del Código Civil Paraguayo.</t>
  </si>
  <si>
    <t>INFORMACIÓN BÁSICA SOBRE LA ENTIDAD FINANCIERA</t>
  </si>
  <si>
    <t>B.1)</t>
  </si>
  <si>
    <t>Naturaleza Jurídica</t>
  </si>
  <si>
    <t>BANCO ATLAS SOCIEDAD ANÓNIMA (la “Entidad” o “Sociedad”) es una Sociedad Anónima de Capital Paraguayo. La Sociedad fue constituida originalmente bajo la denominación de CRISTAL FINANCIERA S.A. según escritura Nº 109 de fecha 16 de octubre de 1989. En fecha 24 de septiembre de 1997, mediante escritura pública N° 1.435, cambió de denominación a ATLAS SOCIEDAD ANÓNIMA DE FINANZAS.</t>
  </si>
  <si>
    <t>Por escritura pública N° 511 del 1° de diciembre de 2000, se dispuso el cambio de denominación a ATLAS SOCIEDAD ANÓNIMA DE FINANZAS EMISORA DE CAPITAL ABIERTO y por escritura pública N° 112 de fecha 13 de junio de 2002, fue resuelto el cambio de denominación de la firma por la de “FINANCIERA ATLAS” SOCIEDAD ANÓNIMA EMISORA DE CAPITAL ABIERTO.</t>
  </si>
  <si>
    <t>Posteriormente por escritura pública N° 1.008 de fecha 9 de diciembre de 2010, la Entidad pasó a denominarse BANCO ATLAS SOCIEDAD ANÓNIMA. Conforme a la Escritura Pública Nº 665 de fecha 18 de agosto de 2011, se formalizó la fusión por absorción del Banco Integración Sociedad Anónima, quedando BANCO ATLAS SOCIEDAD ANÓNIMA como continuadora de la citada sociedad.</t>
  </si>
  <si>
    <t>La Entidad desarrolla todas las actividades autorizadas a los Bancos comerciales de acuerdo con las leyes de la República del Paraguay y las disposiciones del regulador (Banco Central del Paraguay, “BCP”).</t>
  </si>
  <si>
    <t>Al 31 de diciembre de 2022 y 2021 la Entidad cuenta con 27 Sucursales.</t>
  </si>
  <si>
    <t>B.2)</t>
  </si>
  <si>
    <t>Base de Preparación de los Estados Financieros</t>
  </si>
  <si>
    <t>Los Estados Financieros han sido preparados de conformidad con las normas, reglamentaciones y disposiciones contables establecidas por el Banco Central del Paraguay (BCP) y la Superintendencia de Bancos (SIB), razón por la cual no incorporan algunas cuestiones de presentación y revelación no reguladas por el BCP pero que sin embargo éstas son normalmente requeridas en otros marcos contables elaborados por organizaciones consideradas relevantes en los procesos de emisión de normas para la preparación de estados financieros con fines generales. Las normas, reglamentaciones y disposiciones contables establecidas por el BCP difieren de tales marcos contables, principalmente en los siguientes aspectos:</t>
  </si>
  <si>
    <t>a) Los ajustes a los resultados de períodos anteriores se registran como resultados del período sin afectar directamente las cuentas del patrimonio neto de la Entidad.</t>
  </si>
  <si>
    <t>b) No se encuentra previsto el registro contable de activos o pasivos por impuesto diferido,</t>
  </si>
  <si>
    <t>c) Establecen criterios específicos para la clasificación y valuación de la cartera de créditos, el devengamiento y suspensión de intereses y ganancias por valuación, tal como se menciona en la nota C.5,</t>
  </si>
  <si>
    <t>d) Las Entidades deben constituir previsiones sobre la cartera de créditos, los riesgos contingentes y los activos en general en base a los parámetros establecidos en la Resolución N° 1, Acta 60, del Directorio del Banco Central del Paraguay del 28 de setiembre de 2007, y sus modificatorias,</t>
  </si>
  <si>
    <t>e) No se exige la revelación de las tasas promedio de interés ni del promedio de activos y pasivos que han devengado intereses,</t>
  </si>
  <si>
    <t>f) No se exige el cálculo ni la revelación de las ganancias por acción,</t>
  </si>
  <si>
    <t>g) No se exige la revelación de la base para identificar los riesgos generales de la industria bancaria y el tratamiento contable de dichos riesgos,</t>
  </si>
  <si>
    <t>h) No se contempla la consolidación de los Estados Financieros de Empresas Subsidiarias, razón por la cual las inversiones se encuentran valuadas a su valor de adquisición y que se exponen en la Nota C.7.</t>
  </si>
  <si>
    <t>i) Permite tratamientos contables para situaciones especiales en casos puntuales aprobados expresamente por la Superintendencia de Bancos.</t>
  </si>
  <si>
    <t>La revelación y/o cuantificación de estas diferencias no es exigida por el Banco Central del Paraguay.</t>
  </si>
  <si>
    <t>Los saldos incluidos en los estados financieros se han preparado sobre la base de costos históricos, excepto para el caso de las cuentas en moneda extranjera y los bienes de uso, según se explica en las Notas C.1) y C.8), y no reconocen en forma integral los efectos de la inflación en la situación patrimonial y financiera de la Entidad, sobre los resultados de sus operaciones y sobre los flujos de efectivo, en atención a que la corrección monetaria integral no constituye una práctica contable de aceptación generalizada en el Paraguay. Según el IPC publicado por el BCP, la inflación acumulada al 31 de diciembre de 2022 y 2021, fue del 8,1% y 6,8% respectivamente.</t>
  </si>
  <si>
    <t>En adición a lo mencionado en otras notas a los estados financieros, se han utilizado las siguientes políticas contables relevantes:</t>
  </si>
  <si>
    <t>(i) Políticas contables relevantes</t>
  </si>
  <si>
    <t>Disponible: valuado a su valor nominal en Guaraníes, neto de las previsiones establecidas por el BCP según la normativa aplicable vigente para las partidas conciliatorias de antigua data. Incluye inversiones overnight en bancos corresponsales.</t>
  </si>
  <si>
    <t>Efectivo y sus equivalentes: a los efectos de preparar el Estado de flujos de efectivo, se consideran efectivo los valores nominales incluidos en el rubro Disponible, desestimando las previsiones.</t>
  </si>
  <si>
    <t>(ii) Estimaciones:</t>
  </si>
  <si>
    <t>La preparación de estos estados financieros requiere que el Directorio y la Gerencia de la Entidad realicen ciertas estimaciones y supuestos que afectan los saldos de los activos y pasivos, la exposición de contingencias y el reconocimiento de los ingresos y gastos.</t>
  </si>
  <si>
    <t>Los activos y pasivos son reconocidos en los estados financieros cuando es probable que futuros beneficios económicos fluyan hacia o desde la Entidad y que las diferentes partidas tengan un costo o valor que pueda ser medido con fiabilidad.</t>
  </si>
  <si>
    <t>Si en el futuro estas estimaciones y supuestos, que se basan en el mejor criterio de la gerencia a la fecha de estos estados financieros, se modificaran con respecto a las actuales circunstancias, los estimados y supuestos originales serán adecuadamente modificados en la fecha en que se produzcan tales cambios.</t>
  </si>
  <si>
    <t>Las principales estimaciones relacionadas en los estados financieros se refieren a las previsiones sobre activos y riesgos crediticios de dudoso cobro, depreciaciones de bienes de uso, amortización de cargos diferidos y activos intangibles, previsiones sobre litigios judiciales iniciados contra la Entidad y a las previsiones para cubrir otras contingencias.</t>
  </si>
  <si>
    <t>(iii) Información comparativa</t>
  </si>
  <si>
    <t>Los estados financieros al 31 de diciembre de 2022 y la información complementaria relacionada con ellos, se presentan en forma comparativa con los correspondientes estados e información complementaria del año finalizado el 31 de diciembre de 2021.</t>
  </si>
  <si>
    <t>A los fines de la información comparativa, se ha efectuado una reclasificación sobre la información del ejercicio anterior para exponerla sobre bases uniformes en las cuentas “Ganancias por Créditos Diversos” y “Otras Pérdidas Operativas”. La modificación de la información comparativa no implica cambios en las decisiones tomadas en base a ella.</t>
  </si>
  <si>
    <t>(iv) Otros aspectos:</t>
  </si>
  <si>
    <t>• Se presenta el Estado de Evolución del Patrimonio Neto; y</t>
  </si>
  <si>
    <t>• Se incluyen revelaciones adicionales en los estados financieros</t>
  </si>
  <si>
    <t>B.3)</t>
  </si>
  <si>
    <t>Sucursales en el Exterior</t>
  </si>
  <si>
    <t>Al 31 de diciembre del 2022 y 2021 la Entidad no cuenta con sucursales en el exterior.</t>
  </si>
  <si>
    <t>B.4)</t>
  </si>
  <si>
    <t>Participación en Otras Sociedades</t>
  </si>
  <si>
    <t>La Entidad mantiene inversiones en títulos emitidos por el sector privado nacional, las cuales se encuentran valuadas a su costo de adquisición y se integran de la siguiente manera:</t>
  </si>
  <si>
    <t>Al 31 de diciembre de 2022</t>
  </si>
  <si>
    <t>Nombre</t>
  </si>
  <si>
    <t>Tipo de</t>
  </si>
  <si>
    <t>Moneda</t>
  </si>
  <si>
    <t>Valor nominal</t>
  </si>
  <si>
    <t>Cantidad de Acciones</t>
  </si>
  <si>
    <t>% de</t>
  </si>
  <si>
    <t>Valor Contable</t>
  </si>
  <si>
    <t>de la sociedad</t>
  </si>
  <si>
    <t>participación</t>
  </si>
  <si>
    <t>de Inversión</t>
  </si>
  <si>
    <t>de las acciones</t>
  </si>
  <si>
    <t>Participación</t>
  </si>
  <si>
    <t>Pronet S.A.</t>
  </si>
  <si>
    <t>Minoritaria</t>
  </si>
  <si>
    <t>Guaraníes</t>
  </si>
  <si>
    <t>3.718.400.000</t>
  </si>
  <si>
    <t>37.184 de /G100.000 c/u</t>
  </si>
  <si>
    <t>17,42%</t>
  </si>
  <si>
    <t>6.731.927.855</t>
  </si>
  <si>
    <t>Bancard S.A.</t>
  </si>
  <si>
    <t>9.675.000.000</t>
  </si>
  <si>
    <t>9.675 de /G1.000.000 c/u</t>
  </si>
  <si>
    <t>7,14%</t>
  </si>
  <si>
    <t>10.638.000.000</t>
  </si>
  <si>
    <t>Las Ardenas S.A.</t>
  </si>
  <si>
    <t>1.941.000.000</t>
  </si>
  <si>
    <t>38.820 de /G50.000 c/u</t>
  </si>
  <si>
    <t>20,00%</t>
  </si>
  <si>
    <t>4.171.587.500</t>
  </si>
  <si>
    <t>Atlas S.A. de Seguros (*)</t>
  </si>
  <si>
    <t>Mayoritaria</t>
  </si>
  <si>
    <t>6.930.000.000</t>
  </si>
  <si>
    <t>6.930 de ₲ 1.000.000 c/u</t>
  </si>
  <si>
    <t>99,00%</t>
  </si>
  <si>
    <t>Al 31 de diciembre de 2021</t>
  </si>
  <si>
    <t>2.898.100.000</t>
  </si>
  <si>
    <t>28.981 de /G100.000 c/u</t>
  </si>
  <si>
    <t>5.911.627.855</t>
  </si>
  <si>
    <t>1.050.000.000</t>
  </si>
  <si>
    <t>21.000 de /G50.000 c/u</t>
  </si>
  <si>
    <t>2.101.000.000</t>
  </si>
  <si>
    <t>6.930 de ₲ 1.000.000c/u</t>
  </si>
  <si>
    <t>(*) La constitución de la firma “Atlas SA de Seguros” fue dada por Escritura Pública Nro. 18 del 19 de diciembre de 2020, y autorizada por Superintendencia de Seguros (SIS) del BCP a iniciar sus operaciones de seguros según Resolución N° 11/22 de fecha 12 de enero de 2022.
Las referidas inversiones se exponen en la cuenta del activo Inversiones en Títulos Valores Emitidos por Sector Privado – Renta Variable (ver Nota C.7.).</t>
  </si>
  <si>
    <t>B.5)</t>
  </si>
  <si>
    <t>Composición del Capital Social y Características de las Acciones</t>
  </si>
  <si>
    <t>Concepto</t>
  </si>
  <si>
    <t>31.12.2022</t>
  </si>
  <si>
    <t>31.12.2021</t>
  </si>
  <si>
    <t>Capital autorizado</t>
  </si>
  <si>
    <t>1.200.000.000.000</t>
  </si>
  <si>
    <t>300.000.000.000</t>
  </si>
  <si>
    <t>Capital integrado</t>
  </si>
  <si>
    <t>335.000.000.000</t>
  </si>
  <si>
    <t>237.414.000.000</t>
  </si>
  <si>
    <t>En la Asamblea General Ordinaria celebrada en fecha 15 de marzo del 2022 se resuelve la no distribución de utilidades del ejercicio 2021 por valor de Gs. 180.219.104.644, manteniéndola como resultados acumulados una vez deducida la porción correspondiente a la reserva legal.
En  el  mismo  acto  se  resuelve  la  emisión,  suscripción  e  integración  de  acciones  por  un  valor  de Gs. 62.586.000.000, además de la realización de un aporte irrevocable a cuenta de integración de capital por hasta Gs. 35.000.000.000, ambos a ser transferidos de las utilidades acumuladas del ejercicio 2019.
En la Asamblea General Extraordinaria, celebrada en fecha 6 de mayo del 2022, se resuelve aumentar el capital social del BANCO ATLAS SOCIEDAD ANÓNIMA en la suma de guaraníes un billón doscientos mil millones (Gs. 1.200.000.000.000) representado por la cantidad de un millón doscientas mil (1.200.000) Acciones Ordinarias Nominativas con derecho a un voto cada una, de un valor nominal de guaraníes un millón (Gs. 1.000.000) cada una, y distribuidas en tres series. Cada serie está compuesta de la cantidad de cuatrocientas mil (400.000) acciones.
En el mismo acto se resuelve la emisión, suscripción e integración de acciones por un valor de Gs. 35.000.000.000 correspondiente al aporte irrevocable a cuenta de integración de capital aprobado previamente.</t>
  </si>
  <si>
    <t xml:space="preserve">Al 31 de diciembre de 2022 y 2021, la composición accionaria se encuentra estructurada de la siguiente manera: </t>
  </si>
  <si>
    <t>Accionistas</t>
  </si>
  <si>
    <t>Porcentaje de participación en votos</t>
  </si>
  <si>
    <t>Nacionalidad / País de Constitución</t>
  </si>
  <si>
    <t>Graciela Pappalardo de Zuccolillo</t>
  </si>
  <si>
    <t>18,34%</t>
  </si>
  <si>
    <t>Paraguay</t>
  </si>
  <si>
    <t>María Adelaida Zuccolillo Pappalardo</t>
  </si>
  <si>
    <t>13,61%</t>
  </si>
  <si>
    <t>Natalia Zuccolillo Pappalardo</t>
  </si>
  <si>
    <t>Andrea Zuccolillo Pappalardo</t>
  </si>
  <si>
    <t>Jorge Mendelzon Libster</t>
  </si>
  <si>
    <t>Miguel Ángel Zaldívar Silvera</t>
  </si>
  <si>
    <t>Santiago Llano Cavina</t>
  </si>
  <si>
    <t>B.6)</t>
  </si>
  <si>
    <t>Nómina del Directorio y Personal Superior</t>
  </si>
  <si>
    <t>Al 31 de diciembre de 2022:</t>
  </si>
  <si>
    <t>Directorio:</t>
  </si>
  <si>
    <t>Presidente</t>
  </si>
  <si>
    <t>Ing. Miguel A. Zaldívar Silvera</t>
  </si>
  <si>
    <t>Vicepresidente Primero</t>
  </si>
  <si>
    <t>Econ. Jorge Eduardo Mendelzon Libster</t>
  </si>
  <si>
    <t>Vicepresidente Segundo</t>
  </si>
  <si>
    <t>Econ. Santiago Llano Cavina</t>
  </si>
  <si>
    <t>Director Titular</t>
  </si>
  <si>
    <t>Lic. Juan Carlos Martin Colmán</t>
  </si>
  <si>
    <t>Econ. Celio Tunholi</t>
  </si>
  <si>
    <t>Abog. Jorge Enrique Vera Trinidad</t>
  </si>
  <si>
    <t>Lic. Hernando Lesme Romero</t>
  </si>
  <si>
    <t>Lic. Eduardo Monteiro Gomes</t>
  </si>
  <si>
    <t>Econ. Maria Epifania Gonzalez De Rodriguez</t>
  </si>
  <si>
    <t>Síndico Titular</t>
  </si>
  <si>
    <t>Abog. Cesar Eduardo Coll Rodriguez</t>
  </si>
  <si>
    <t>Síndico Suplente</t>
  </si>
  <si>
    <t>Lic. Carlos Aristides Sosa Acosta</t>
  </si>
  <si>
    <t>Plana Ejecutiva:</t>
  </si>
  <si>
    <t>Director Gerente General</t>
  </si>
  <si>
    <t>Director Jurídico-Fedatario Titular</t>
  </si>
  <si>
    <t>Director de Riesgos</t>
  </si>
  <si>
    <t>Directora de Operaciones y Tecnología</t>
  </si>
  <si>
    <t>Econ. Maria Epifania Gonzalez de Rodriguez</t>
  </si>
  <si>
    <t>Gerente Comercial</t>
  </si>
  <si>
    <t>Lic. Eduardo Antonio Añazco Barudi</t>
  </si>
  <si>
    <t>Gerente de Tecnología</t>
  </si>
  <si>
    <t>Lic. Carolina Bestard de Mongelós</t>
  </si>
  <si>
    <t>Gerente Administrativo y Operaciones-Fedatario Suplente</t>
  </si>
  <si>
    <t>Lic. Victor Manuel Sosa Martinez</t>
  </si>
  <si>
    <t>Gerente de Desarrollo Organizacional</t>
  </si>
  <si>
    <t>Lic. Mirtha Estela Gill Galván</t>
  </si>
  <si>
    <t>Oficial de Cumplimiento</t>
  </si>
  <si>
    <t>Ing. Cial. David Pachioni Faracco</t>
  </si>
  <si>
    <t>Gerente de Marketing</t>
  </si>
  <si>
    <t>Lic. Cinzia Pierina Rosini Vermiglio</t>
  </si>
  <si>
    <t>Gerente de Auditoría Interna</t>
  </si>
  <si>
    <t>Lic. Jorge Antonio Ortega Benitez</t>
  </si>
  <si>
    <t>Gerente de Servicios Digitales</t>
  </si>
  <si>
    <t>Lic. Felipe Martin Brun</t>
  </si>
  <si>
    <t>Gerente de Bca. Empresas</t>
  </si>
  <si>
    <t>Lic. Maria Veronica Fariña Martinez</t>
  </si>
  <si>
    <t>Gerente de Bca. Personas y Bca. Minorista</t>
  </si>
  <si>
    <t>Lic. Ariadna Maria Yasmin Lombardo Fischer</t>
  </si>
  <si>
    <t>Gerente de Riesgos</t>
  </si>
  <si>
    <t>Lic. Luis Augusto Mercado Aquino</t>
  </si>
  <si>
    <t>Contadora General</t>
  </si>
  <si>
    <t>Lic. Sonia Beatriz Rios de Coronel</t>
  </si>
  <si>
    <t>Al 31 de diciembre de 2021:</t>
  </si>
  <si>
    <t>Abog. César Coll Rodriguez</t>
  </si>
  <si>
    <t>Lic. Carlos Arístides Sosa Acosta</t>
  </si>
  <si>
    <t>Director Comercial</t>
  </si>
  <si>
    <t>Gerente Financiero</t>
  </si>
  <si>
    <t>Lic. Raúl Alberto Adle Román</t>
  </si>
  <si>
    <t>Lic. José Eduardo Rodríguez Leguizamón</t>
  </si>
  <si>
    <t>Gerente de Planif. y Control Financiero</t>
  </si>
  <si>
    <t>Lic. Marlene Soledad S. Fleitas de Arza</t>
  </si>
  <si>
    <t>Lic. Nestor Fabian Dure Aguirre</t>
  </si>
  <si>
    <t>Gerente de Banca Empresas</t>
  </si>
  <si>
    <t>Los Directores Titulares y Suplentes han sido electos por la Asamblea General Ordinaria de Accionistas del día 15 de marzo del 2022 y del día 16 de marzo del 2021, respectivamente</t>
  </si>
  <si>
    <t>INFORMACIÓN REFERENTE A LOS ACTIVOS Y PASIVOS</t>
  </si>
  <si>
    <t>C.1)</t>
  </si>
  <si>
    <t>Valuación de la Moneda Extranjera</t>
  </si>
  <si>
    <t>Los activos y pasivos en moneda extranjera se expresan en el estado de situación patrimonial a los tipos de cambio vigentes al cierre de cada ejercicio, proporcionados por la Mesa de Cambios del Departamento de Operaciones Internacionales del BCP, y no difieren significativamente de los tipos de cambio vigentes en el mercado libre de cambios:</t>
  </si>
  <si>
    <t>Tipo de Cambio</t>
  </si>
  <si>
    <t>Dólares estadounidenses</t>
  </si>
  <si>
    <t>7.345,93</t>
  </si>
  <si>
    <t>6.885,79</t>
  </si>
  <si>
    <t>Euros</t>
  </si>
  <si>
    <t>7.822,68</t>
  </si>
  <si>
    <t>7.805,73</t>
  </si>
  <si>
    <t>Reales</t>
  </si>
  <si>
    <t>1.405,70</t>
  </si>
  <si>
    <t>1.230,53</t>
  </si>
  <si>
    <t>Pesos argentinos</t>
  </si>
  <si>
    <t>41,57</t>
  </si>
  <si>
    <t>67,01</t>
  </si>
  <si>
    <t>Las diferencias de cambio originadas por fluctuaciones en los tipos de cambio, entre las fechas de concertación de las operaciones y su liquidación y/o valuación al cierre del ejercicio, son reconocidas en resultados, con las excepciones señaladas en Nota F.1).</t>
  </si>
  <si>
    <t>C.2)</t>
  </si>
  <si>
    <t xml:space="preserve">Posición en moneda extranjera </t>
  </si>
  <si>
    <t>A continuación se resume la posición en moneda extranjera de la Entidad:</t>
  </si>
  <si>
    <t>Importe</t>
  </si>
  <si>
    <t>Arbitrado a</t>
  </si>
  <si>
    <t>Equivalente en</t>
  </si>
  <si>
    <t>US$</t>
  </si>
  <si>
    <t>Activos totales en moneda extranjera</t>
  </si>
  <si>
    <t>612.077.080,20</t>
  </si>
  <si>
    <t>4.496.275.385.754</t>
  </si>
  <si>
    <t>Pasivos totales en moneda extranjera</t>
  </si>
  <si>
    <t>(607.688.459,87)</t>
  </si>
  <si>
    <t>(4.464.036.888.013)</t>
  </si>
  <si>
    <t>Posición sobre-comprada</t>
  </si>
  <si>
    <t>4.388.620,33</t>
  </si>
  <si>
    <t>32.238.497.741</t>
  </si>
  <si>
    <t>Posición</t>
  </si>
  <si>
    <t>Posición Arbitrada a USD</t>
  </si>
  <si>
    <t>Comprada</t>
  </si>
  <si>
    <t>Vendida</t>
  </si>
  <si>
    <t>Posición al 31 de diciembre de 2022</t>
  </si>
  <si>
    <t xml:space="preserve"> - Moneda que supera el 10% del tope de</t>
  </si>
  <si>
    <r>
      <t xml:space="preserve"> posición - </t>
    </r>
    <r>
      <rPr>
        <sz val="10"/>
        <color rgb="FF000000"/>
        <rFont val="Times New Roman"/>
        <family val="1"/>
      </rPr>
      <t>dólares estadounidenses</t>
    </r>
  </si>
  <si>
    <t>27.930.798.886</t>
  </si>
  <si>
    <t>-</t>
  </si>
  <si>
    <t>3.802.214,14</t>
  </si>
  <si>
    <t xml:space="preserve"> Posición – euros</t>
  </si>
  <si>
    <t>3.279.981.745</t>
  </si>
  <si>
    <t>446.503,27</t>
  </si>
  <si>
    <t xml:space="preserve"> Posición – reales</t>
  </si>
  <si>
    <t>1.027.717.110</t>
  </si>
  <si>
    <t>139.902,93</t>
  </si>
  <si>
    <t xml:space="preserve"> - Otras</t>
  </si>
  <si>
    <t>0,00</t>
  </si>
  <si>
    <t xml:space="preserve">Total </t>
  </si>
  <si>
    <t>574.531.870,76</t>
  </si>
  <si>
    <t>3.956.105.810.360</t>
  </si>
  <si>
    <t>(573.804.890,66)</t>
  </si>
  <si>
    <t>(3.951.099.978.057)</t>
  </si>
  <si>
    <t>726.980,10</t>
  </si>
  <si>
    <t>5.005.832.303</t>
  </si>
  <si>
    <t>Posición al 31 de diciembre de 2021</t>
  </si>
  <si>
    <t>Posición - Dólares estadounidenses</t>
  </si>
  <si>
    <t>1.800.940.129</t>
  </si>
  <si>
    <t>261.544,41</t>
  </si>
  <si>
    <t>Posición – Euros</t>
  </si>
  <si>
    <t>2.062.261.299</t>
  </si>
  <si>
    <t>299.495,24</t>
  </si>
  <si>
    <t>Posición – Reales</t>
  </si>
  <si>
    <t>1.102.551.190</t>
  </si>
  <si>
    <t>160.119,81</t>
  </si>
  <si>
    <t>40.079.685</t>
  </si>
  <si>
    <t>5.820,64</t>
  </si>
  <si>
    <t>Al cierre del año de 2022, la depreciación del guaraní respecto al dólar estadounidense fue del 6,68%, en comparación con el cierre del año 2021 (apreciación de 0,21% en el año 2021 con respecto al 2020).</t>
  </si>
  <si>
    <t>Al 31 de diciembre de 2022 y 2021, la posición neta en moneda extranjera no excedía el tope de posición fijado por el BCP según lo establece la Resolución Nº 7, Acta Nº 12 de fecha 30 de abril de 2007 y su modificatoria la Resolución N° 11, Acta N° 66 de fecha 17 de Setiembre de 2015.</t>
  </si>
  <si>
    <t>Efectivo y equivalentes en efectivo</t>
  </si>
  <si>
    <t>El saldo de Disponible considera el saldo de caja, saldos en efectivo, las disponibilidades en instituciones financieras, incluyendo los depósitos en el BCP cuya disponibilidad está restringida según se explica en Nota C.11).</t>
  </si>
  <si>
    <t>Para la confección del estado de flujos de efectivo el saldo de “Disponible” se presenta como “Efectivo y equivalentes de efectivo”, el saldo se muestra neto de previsiones, constituidas sobre depósitos en bancos del exterior que no tengan la calificación mínima requerida por la Superintendencia de Bancos y /o partidas pendientes de conciliación de antigua data con instituciones financieras, según lo establecido en la Resolución del Directorio del BCP Nº 1/2007 y sus modificaciones posteriores.</t>
  </si>
  <si>
    <t>C.3)</t>
  </si>
  <si>
    <t>Valores Públicos</t>
  </si>
  <si>
    <t>Los valores públicos en cartera al 31 de diciembre de 2022 y 2021, cotizables y no cotizables en bolsa, que han sido adquiridos a las tasas y precios ofrecidos en el mercado a la fecha de compra, se valúan a su valor de costo más los intereses devengados a cobrar al cierre del ejercicio, los que en ningún caso exceden su valor probable de realización.</t>
  </si>
  <si>
    <t>Los valores privados adquiridos por la Entidad corresponden a letras de regulación monetaria y bonos comprados del sector público y privado, emitidos en guaraníes y dólares americanos.</t>
  </si>
  <si>
    <t>Se encuentran registrados a su valor de costo más la renta devengada a percibir al cierre de cada ejercicio. De acuerdo con el Plan y Manual de cuentas de la Superintendencia de Bancos del Banco Central del Paraguay, los valores privados de corto plazo, es decir, aquellos que por su naturaleza son susceptibles de ser realizados de inmediato y que se mantienen por no más de un año se clasifican en el capítulo “Valores públicos y privados” y aquellos que son de largo plazo en el capítulo “Inversiones”.</t>
  </si>
  <si>
    <t>La cuenta de referencia incluía los siguientes valores públicos:</t>
  </si>
  <si>
    <t>Moneda de</t>
  </si>
  <si>
    <t>Importe en</t>
  </si>
  <si>
    <t>Importe en Guaraníes</t>
  </si>
  <si>
    <t>Emisión</t>
  </si>
  <si>
    <t>Valor Nominal</t>
  </si>
  <si>
    <t>Bonos del Tesoro Nacional</t>
  </si>
  <si>
    <t>40.280.000.000</t>
  </si>
  <si>
    <t>Dólares</t>
  </si>
  <si>
    <t>58.980.471.970</t>
  </si>
  <si>
    <t>Letras de Regulación Monetaria (*)</t>
  </si>
  <si>
    <t>794.015.860.075</t>
  </si>
  <si>
    <t>Agencia Financiera de Desarrollo</t>
  </si>
  <si>
    <t>50.577.000.000</t>
  </si>
  <si>
    <t>Rentas Devengadas</t>
  </si>
  <si>
    <t>30.471.583.224</t>
  </si>
  <si>
    <t>974.324.915.269</t>
  </si>
  <si>
    <t>55.086.320.000</t>
  </si>
  <si>
    <t>Letras de Regulación Monetaria</t>
  </si>
  <si>
    <t>702.579.519.771</t>
  </si>
  <si>
    <t>63.077.000.000</t>
  </si>
  <si>
    <t>13.553.370.798</t>
  </si>
  <si>
    <t>874.576.210.569</t>
  </si>
  <si>
    <t>(*) Las LRM que se encontraban garantizando operaciones con BCP al cierre del ejercicio totalizan Gs.
7.420.000.000.</t>
  </si>
  <si>
    <t>Las tasas anuales de interés cobradas sobre los valores públicos en cartera al 31 de diciembre de 2022 fluctúan entre 1,94 y el 9,98% en moneda nacional. Al 31 de diciembre de 2021 fluctuaban entre 1,10% y 8,10% en moneda nacional.</t>
  </si>
  <si>
    <t>C.4)</t>
  </si>
  <si>
    <t>Activos y Pasivos con Cláusula de Reajuste</t>
  </si>
  <si>
    <t>Al 31 de diciembre de 2022 y 2021 no existían activos ni pasivos con cláusula de reajuste del capital. Los préstamos tomados con la Agencia Financiera de Desarrollo (“AFD”) registrados al 31 de diciembre de 2022 en la cuenta Préstamos de Entidades Financieras por Gs. 657.693.109.479 (Gs. 433.610.879.658 al 31 de diciembre de 2021) y préstamos otorgados con fondos de la AFD, poseen cláusulas de reajustes de tasas de interés predeterminadas.</t>
  </si>
  <si>
    <t>C.5)</t>
  </si>
  <si>
    <t>Cartera de Créditos</t>
  </si>
  <si>
    <t>El riesgo crediticio es controlado por la Gerencia de la Entidad, principalmente a través de la evaluación y análisis de las transacciones individuales, para lo cual se consideran ciertos aspectos claramente definidos en las políticas de crédito de la Entidad, tanto para la banca empresas como para la banca personas según el caso, tales como la capacidad de pago demostrada y endeudamiento del deudor, la concentración crediticia de grupos económicos, límites individuales de otorgamiento de créditos, evaluación de sectores económicos, garantías computables y el requerimiento de capital de trabajo, de acuerdo con los riesgos de mercado.</t>
  </si>
  <si>
    <t>La cartera de créditos ha sido clasificada y valuada a su valor nominal más intereses devengados, neto de previsiones determinadas en función a la capacidad de pago y cumplimiento de los deudores o de un grupo de empresas vinculadas con respecto a la totalidad de sus obligaciones, de acuerdo con lo establecido en la Resolución del Directorio del BCP Nº 1, Acta 60 de fecha 28 de setiembre de 2007 y su modificatoria Resolución N° 37, Acta 72 de fecha 29 de noviembre de 2011, para lo cual:</t>
  </si>
  <si>
    <t>Los deudores se segmentaron en los siguientes tipos: i) Grandes Deudores Comerciales; ii) Medianos y Pequeños Deudores; iii) Microcréditos y; iv) Personales de Consumo o Vivienda.</t>
  </si>
  <si>
    <t>Los deudores han sido clasificados en 6 categorías de riesgo en base a la evaluación y calificación de la capacidad de pago de un deudor o de un grupo de deudores compuesto por personas vinculadas, con respecto a la totalidad de sus obligaciones. Una modificatoria de la Resolución N° 1/2007 del BCP requiere que la categoría 1 se disgregue en tres sub-categorías a los efectos del cómputo de las previsiones;</t>
  </si>
  <si>
    <t>Los intereses devengados sobre los créditos vigentes clasificados en las categorías “1” y “2” (en forma subjetiva) se han imputado a ganancias en su totalidad.</t>
  </si>
  <si>
    <t>Los intereses devengados y no cobrados a la fecha de cierre sobre los créditos vencidos y/o vigentes clasificados en categoría 2 y superior a “2”, que han sido reconocidos como ganancia hasta su entrada en mora o hasta el momento de su clasificación en una categoría 2 y superior a “2”, han sido previsionados en su totalidad.</t>
  </si>
  <si>
    <t>Los intereses devengados y no cobrados de deudores con créditos vencidos clasificados en la categoría 2, y los créditos vigentes clasificados en las categorías “3”, “4”, “5” y “6” se mantienen en suspenso y se reconocen como ganancia en el momento de su cobro. Los créditos amortizables se consideran vencidos a partir de los 61 días de mora de alguna de sus cuotas y los créditos a plazo fijo, al día siguiente de su vencimiento (ver Nota F.1).</t>
  </si>
  <si>
    <t>Las ganancias por valuación o ingresos por diferencias en cambio y los intereses generados por aquellas operaciones de créditos que se encuentren vencidas clasificadas en categoría “2” y los que se encuentren vigentes o vencidos clasificados en las categorías “3”, “4”, “5” o “6”, se mantienen en suspenso y se reconocen como resultados en el momento de su realización (ver Nota F.1).</t>
  </si>
  <si>
    <t>Se han constituido las previsiones específicas requeridas para cubrir las eventuales pérdidas que puedan derivarse de la no recuperación de la cartera conforme a los criterios y parámetros establecidos por el artículo 34 de la Resolución N° 1/2007 del BCP</t>
  </si>
  <si>
    <t>Se han constituido las previsiones genéricas sobre la cartera crediticia conforme los criterios y parámetros establecidos por Resolución del Directorio del Banco Central del Paraguay N° 1, Acta N° 60 de fecha 28 de setiembre de 2007 (equivalente al 1,60% y 1,64% respectivamente de su cartera de préstamos directos y de riesgos contingentes neta de previsiones específicas);</t>
  </si>
  <si>
    <t>Se han constituido previsiones genéricas determinadas según el modelo interno por Banca y extraordinarias de acuerdo con las disposiciones del Directorio de la Entidad
Los créditos incobrables que son desafectados del activo conforme a políticas internas de la Entidad y en las condiciones establecidas en la normativa banco centralista vigente en la materia, se registran y exponen en cuentas de orden.
Adicionalmente a los criterios mencionados arriba, la Entidad ha considerado la realización de ciertas operaciones y reprogramación a clientes bajo medidas excepcionales de apoyo a sectores afectados económicamente por la propagación del coronavirus (COVID-19), según las condiciones establecidas en la Resolución N° 4, Acta N° 18 de fecha 18 marzo de 2020 del Directorio del BCP. Los montos se consignan como “Medidas excepcionales de apoyo emitidas por el BCP – Reprogramaciones” en la Nota C.5.2.</t>
  </si>
  <si>
    <t>C.5.1)</t>
  </si>
  <si>
    <t xml:space="preserve"> Créditos Vigentes Sector Financiero</t>
  </si>
  <si>
    <t>En este rubro se incluyen colocaciones de corto, mediano y largo plazo en instituciones financieras locales y del exterior en moneda nacional y moneda extranjera, así como préstamos de corto plazo concedidos a instituciones financieras locales y cooperativas, que han sido pactados a las tasas y precios ofrecidos en el mercado al momento de la colocación o inversión.
Los porcentajes de previsión y categorías de riesgo definidos para la clasificación y constitución de previsiones de la cartera crediticia al 31 de diciembre de 2022 y 2021, se basan en los criterios establecidos para el efecto en la Resolución N° 1, Acta N° 60 del Directorio del BCP de fecha 28 de septiembre de 2007 y Resolución N° 37 Acta N° 72 de fecha 29 de noviembre de 2011 del Directorio del BCP.
Las previsiones, en caso de ser necesarias, se constituyen considerando adicionalmente los saldos contingentes. Para aquellos deudores que no cuenten con garantías computables, la previsión es calculada sobre el riesgo total (deuda dineraria más contingentes). Para el resto de los deudores, la previsión es calculada en dos tramos, computándose las garantías desde el segundo tramo.</t>
  </si>
  <si>
    <t>Las tasas anuales de interés cobradas sobre los créditos vigentes por intermediación financiera del sector financiero en cartera al 31 de diciembre de 2022, fluctuaron entre 4,70% y 13,00% en moneda local (al 31 de diciembre de 2021 fluctuaban entre 1,50% y 4,70%). En moneda extranjera las tasas fluctuaron entre el 3,70% y 10,00% (al 31 de diciembre de 2021 fluctuaban entre 1,40% y 10,00%). La composición del rubro es la siguiente:</t>
  </si>
  <si>
    <t>Categoría de Riesgo</t>
  </si>
  <si>
    <t>Saldo Contable</t>
  </si>
  <si>
    <t>Garantías</t>
  </si>
  <si>
    <t>Previsiones</t>
  </si>
  <si>
    <t>antes de</t>
  </si>
  <si>
    <t>Computables</t>
  </si>
  <si>
    <t>después</t>
  </si>
  <si>
    <t>Previsiones (*)</t>
  </si>
  <si>
    <t>para Previsiones</t>
  </si>
  <si>
    <t xml:space="preserve">Mínimo </t>
  </si>
  <si>
    <t>Constituidas</t>
  </si>
  <si>
    <t>de Previsiones</t>
  </si>
  <si>
    <t>(%)</t>
  </si>
  <si>
    <t>₲ (*)</t>
  </si>
  <si>
    <t>Categoría 1</t>
  </si>
  <si>
    <t>255.074.324.788</t>
  </si>
  <si>
    <t>38.449.845.694</t>
  </si>
  <si>
    <t xml:space="preserve">Más Operaciones a liquidar </t>
  </si>
  <si>
    <t>451.556.822</t>
  </si>
  <si>
    <t>Más Operaciones del Exterior</t>
  </si>
  <si>
    <t>344.300.116.235</t>
  </si>
  <si>
    <t>79.247.317</t>
  </si>
  <si>
    <t>Saldo neto contable</t>
  </si>
  <si>
    <t>255.153.572.105</t>
  </si>
  <si>
    <t>(*) incluyen intereses</t>
  </si>
  <si>
    <t>254.243.306.447</t>
  </si>
  <si>
    <t>18.189.371.896</t>
  </si>
  <si>
    <t>Categoría 1 a</t>
  </si>
  <si>
    <t>30.124.061.236</t>
  </si>
  <si>
    <t>14.208.921.106</t>
  </si>
  <si>
    <t>0,5</t>
  </si>
  <si>
    <t>(17.774.978)</t>
  </si>
  <si>
    <t>30.106.286.258</t>
  </si>
  <si>
    <t>284.367.367.683</t>
  </si>
  <si>
    <t>32.398.293.002</t>
  </si>
  <si>
    <t>284.349.592.705</t>
  </si>
  <si>
    <t>629.101.265.762</t>
  </si>
  <si>
    <t>C.5.2)</t>
  </si>
  <si>
    <t xml:space="preserve"> Créditos Vigentes Sector No Financiero</t>
  </si>
  <si>
    <t>La cartera de créditos vigentes de la entidad está compuesta como sigue:</t>
  </si>
  <si>
    <t>31 de Diciembre de</t>
  </si>
  <si>
    <t>Préstamos a plazo fijo no reajustables</t>
  </si>
  <si>
    <t>1.358.647.915.581</t>
  </si>
  <si>
    <t>1.254.671.402.272</t>
  </si>
  <si>
    <t>Préstamos amortizables no reajustables</t>
  </si>
  <si>
    <t>3.419.268.429.586</t>
  </si>
  <si>
    <t>2.732.262.767.996</t>
  </si>
  <si>
    <t>Créditos utilizados en cuenta corriente</t>
  </si>
  <si>
    <t>40.820.408.738</t>
  </si>
  <si>
    <t>32.171.637.310</t>
  </si>
  <si>
    <t>Deudores por créditos documentarios diferidos</t>
  </si>
  <si>
    <t>5.545.855.398</t>
  </si>
  <si>
    <t>9.295.422.289</t>
  </si>
  <si>
    <t>Deudores por utilización de tarjetas de crédito</t>
  </si>
  <si>
    <t>278.545.463.382</t>
  </si>
  <si>
    <t>215.649.686.180</t>
  </si>
  <si>
    <t>Documentos descontados</t>
  </si>
  <si>
    <t>246.926.431.030</t>
  </si>
  <si>
    <t>159.004.668.905</t>
  </si>
  <si>
    <t>Compra de cartera</t>
  </si>
  <si>
    <t>85.345.478.988</t>
  </si>
  <si>
    <t>48.629.037.391</t>
  </si>
  <si>
    <t>Operaciones a liquidar (*)</t>
  </si>
  <si>
    <t>15.694.268</t>
  </si>
  <si>
    <t>69.667.818</t>
  </si>
  <si>
    <t>Préstamos con recursos administrados por AFD (**)</t>
  </si>
  <si>
    <t>733.479.258.058</t>
  </si>
  <si>
    <t>535.254.733.680</t>
  </si>
  <si>
    <t>Préstamo del Sector Público</t>
  </si>
  <si>
    <t>88.151.160.000</t>
  </si>
  <si>
    <t>Medida Excepcional de Apoyo Emitida por BCP (***)</t>
  </si>
  <si>
    <t>47.556.197.293</t>
  </si>
  <si>
    <t>182.812.159.450</t>
  </si>
  <si>
    <t>(-) Suspensión por valuación</t>
  </si>
  <si>
    <t>(110.885.013)</t>
  </si>
  <si>
    <t>(67.802.273)</t>
  </si>
  <si>
    <t>Deudores por productos financieros devengados</t>
  </si>
  <si>
    <t>83.457.694.075</t>
  </si>
  <si>
    <t>64.132.323.779</t>
  </si>
  <si>
    <t>(-) Previsiones</t>
  </si>
  <si>
    <t>(116.129.080.532)</t>
  </si>
  <si>
    <t>(99.820.371.466)</t>
  </si>
  <si>
    <t>6.271.520.020.852</t>
  </si>
  <si>
    <t>5.134.065.333.331</t>
  </si>
  <si>
    <t>(*) Constituyen saldos de los contratos a término para compra o venta de divisas pactados con clientes del sector no financiero.</t>
  </si>
  <si>
    <t>(**) Corresponde a los préstamos otorgados con recursos de organismos como la Agencia Financiera de Desarrollo.</t>
  </si>
  <si>
    <t>(***)  En apoyo a sectores afectados económicamente por la propagación del coronavirus (COVID 19), desde el 16 de marzo del 2020 el BCP ha emitido una serie de medidas crediticias respaldadas por Resoluciones que mitigaron el efecto económico a los clientes de la entidad. Tales medidas fueron aplicadas en lo que respecta a la formalización de renovaciones, refinanciaciones y reestructuraciones, interrupción del cómputo de la mora, periodos de gracia de hasta 1 año, ponderación de deudas y el diferimiento de las previsiones constituidas entre otras medidas.</t>
  </si>
  <si>
    <t>De acuerdo con las normas de valuación de activos y riesgos crediticios establecidas por el Directorio del BCP, al 31 de diciembre de 2022 y 2021 la cartera de créditos vigentes de la Entidad está clasificada por riesgo como sigue:</t>
  </si>
  <si>
    <t>Saldo Contable antes de Previsiones</t>
  </si>
  <si>
    <t>Garantías Computables para Previsiones</t>
  </si>
  <si>
    <t>Saldo Contable después de Previsiones</t>
  </si>
  <si>
    <t>Mínimo (%)</t>
  </si>
  <si>
    <t>(*)</t>
  </si>
  <si>
    <t>5.845.955.261.807</t>
  </si>
  <si>
    <t>1.909.039.710.942</t>
  </si>
  <si>
    <t>(278.867.964)</t>
  </si>
  <si>
    <t>5.845.676.393.843</t>
  </si>
  <si>
    <t>Categoría 1a</t>
  </si>
  <si>
    <t>375.869.023.547</t>
  </si>
  <si>
    <t>119.978.588.921</t>
  </si>
  <si>
    <t>(856.125.709)</t>
  </si>
  <si>
    <t>375.012.897.838</t>
  </si>
  <si>
    <t>Categoría 1b</t>
  </si>
  <si>
    <t>116.743.317.017</t>
  </si>
  <si>
    <t>65.449.775.212</t>
  </si>
  <si>
    <t>1,5</t>
  </si>
  <si>
    <t>(872.736.905)</t>
  </si>
  <si>
    <t>115.870.580.112</t>
  </si>
  <si>
    <t>Categoría 2</t>
  </si>
  <si>
    <t>33.189.022.680</t>
  </si>
  <si>
    <t>6.947.825.508</t>
  </si>
  <si>
    <t>(1.736.130.882)</t>
  </si>
  <si>
    <t>31.452.891.798</t>
  </si>
  <si>
    <t>Categoría 3</t>
  </si>
  <si>
    <t>6.306.766.560</t>
  </si>
  <si>
    <t>134.207.319</t>
  </si>
  <si>
    <t>(1.450.345.486)</t>
  </si>
  <si>
    <t>4.856.421.074</t>
  </si>
  <si>
    <t>Categoría 4</t>
  </si>
  <si>
    <t>5.290.934.132</t>
  </si>
  <si>
    <t>1.559.684.472</t>
  </si>
  <si>
    <t>(2.375.087.105)</t>
  </si>
  <si>
    <t>2.915.847.027</t>
  </si>
  <si>
    <t>Categoría 5</t>
  </si>
  <si>
    <t>2.277.995.711</t>
  </si>
  <si>
    <t>721.317.943</t>
  </si>
  <si>
    <t>(1.452.277.450)</t>
  </si>
  <si>
    <t>825.718.261</t>
  </si>
  <si>
    <t>Categoría 6</t>
  </si>
  <si>
    <t>2.001.085.662</t>
  </si>
  <si>
    <t>(1.921.986.601)</t>
  </si>
  <si>
    <t>79.099.061</t>
  </si>
  <si>
    <t>6.387.633.407.116</t>
  </si>
  <si>
    <t>2.103.831.110.317</t>
  </si>
  <si>
    <t>(10.943.558.102)</t>
  </si>
  <si>
    <t>(**) 6.376.689.849.014</t>
  </si>
  <si>
    <t>Menos: Previsiones genéricas(****)</t>
  </si>
  <si>
    <t>105.185.522.430</t>
  </si>
  <si>
    <t>Más operaciones a liquidar</t>
  </si>
  <si>
    <t>Al 31 de Diciembre de 2021</t>
  </si>
  <si>
    <t>4.917.594.078.857</t>
  </si>
  <si>
    <t>1.514.674.869.600</t>
  </si>
  <si>
    <t>2.463.899.878</t>
  </si>
  <si>
    <t>4.915.130.178.979</t>
  </si>
  <si>
    <t>241.948.054.580</t>
  </si>
  <si>
    <t>96.391.168.064</t>
  </si>
  <si>
    <t>976.379.918</t>
  </si>
  <si>
    <t>240.971.674.662</t>
  </si>
  <si>
    <t>50.536.736.666</t>
  </si>
  <si>
    <t>29.559.728.690</t>
  </si>
  <si>
    <t>580.622.917</t>
  </si>
  <si>
    <t>49.956.113.749</t>
  </si>
  <si>
    <t>11.804.874.996</t>
  </si>
  <si>
    <t>5.531.672.639</t>
  </si>
  <si>
    <t>680.262.187</t>
  </si>
  <si>
    <t>11.124.612.809</t>
  </si>
  <si>
    <t>3.517.440.272</t>
  </si>
  <si>
    <t>299.020.301</t>
  </si>
  <si>
    <t>804.961.979</t>
  </si>
  <si>
    <t>2.712.478.293</t>
  </si>
  <si>
    <t>3.782.378.282</t>
  </si>
  <si>
    <t>665.598.063</t>
  </si>
  <si>
    <t>1.701.082.953</t>
  </si>
  <si>
    <t>2.081.295.329</t>
  </si>
  <si>
    <t>Categoria 5</t>
  </si>
  <si>
    <t>2.379.317.715</t>
  </si>
  <si>
    <t>2.114.599</t>
  </si>
  <si>
    <t>1.733.087.178</t>
  </si>
  <si>
    <t>646.230.537</t>
  </si>
  <si>
    <t xml:space="preserve">Categoria 6 </t>
  </si>
  <si>
    <t>2.253.155.611</t>
  </si>
  <si>
    <t>620.733.783</t>
  </si>
  <si>
    <t>1.652.765.626</t>
  </si>
  <si>
    <t>600.389.985</t>
  </si>
  <si>
    <t>Totales</t>
  </si>
  <si>
    <t>5.233.816.036.979</t>
  </si>
  <si>
    <t>1.647.744.905.739</t>
  </si>
  <si>
    <t>10.593.062.636</t>
  </si>
  <si>
    <t xml:space="preserve"> (**)5.223.222.974.343</t>
  </si>
  <si>
    <t>(89.227.308.830)</t>
  </si>
  <si>
    <t>(*)	Se aplican sobre el saldo sujeto a previsión siguiendo los criterios específicos de la Resolución 1/2007 del BCP y su modificatoria Resolución N° 37 Acta 72 de fecha 29 de noviembre de 2011.</t>
  </si>
  <si>
    <t>(**)	Incluye desembolsos por valor de /G 733.479.258.058.- realizados por el Banco, en virtud del convenio firmado con la AFD.</t>
  </si>
  <si>
    <t>(***)  Incluye desembolsos por valor de Gs. 542.678.277.211- realizados por el Banco, en virtud del convenio firmado con la AFD.</t>
  </si>
  <si>
    <t>(****) El saldo al 31 de diciembre de 2022 incluye las previsiones genéricas requeridas por la Resolución N° 1, Acta N° 60 del Directorio del BCP de fecha 28 de setiembre de 2007 constituidas por la Entidad a dicha fecha por Gs. 32.954.782.815.- (Gs.  27.185.570.480.- al 31.12.2021), así como previsiones adicionales a las mínimas requeridas por la referida normativa del BCP constituidas con base en los criterios de máxima prudencia valorativa siguiendo las políticas propias del Banco (modelo interno y extraordinaria) por Gs. 72.230.739.615.- (Gs.  62.041.738.350.- al 31.12.2021).
Los porcentajes de previsión y categorías de riesgo definidos para la clasificación y constitución de previsiones de la cartera crediticia al 31 de diciembre de 2022 y 2021, se basan en los criterios establecidos para el efecto en la Resolución N° 1, Acta N° 60 del Directorio del BCP de fecha 28 de setiembre de 2007 y su modificatoria Resolución N° 37 Acta 72 de fecha 29 de noviembre de 2011.
Las tasas anuales de interés de los créditos concedidos por la Entidad están reguladas por el mercado, pudiendo la Entidad fijar libremente sus tasas activas de interés, siempre que las mismas no superen los límites máximos fijados por el BCP a partir de los cuales la tasa de interés activa cobrada puede ser considerada usuraria. Las tasas nominales promedio de interés activas de la Entidad fluctúan de la siguiente manera:</t>
  </si>
  <si>
    <t>31 de diciembre de 2022</t>
  </si>
  <si>
    <t>Mínima</t>
  </si>
  <si>
    <t>Máxima</t>
  </si>
  <si>
    <t>Moneda nacional</t>
  </si>
  <si>
    <t>Comercial – menor o igual a 1 año</t>
  </si>
  <si>
    <t>16,22%</t>
  </si>
  <si>
    <t>26,71%</t>
  </si>
  <si>
    <t>Comercial – mayor a 1 año</t>
  </si>
  <si>
    <t>Consumo – menor o igual a 1 año</t>
  </si>
  <si>
    <t>Consumo – mayor a 1 año</t>
  </si>
  <si>
    <t>Tarjetas de crédito</t>
  </si>
  <si>
    <t>11,88%</t>
  </si>
  <si>
    <t>16,91%</t>
  </si>
  <si>
    <t>Sobregiros</t>
  </si>
  <si>
    <t>26,43%</t>
  </si>
  <si>
    <t>Moneda extranjera</t>
  </si>
  <si>
    <t>Comerciales-menor o igual a 1 año</t>
  </si>
  <si>
    <t>9,71%</t>
  </si>
  <si>
    <t>10,72%</t>
  </si>
  <si>
    <t>Comerciales- mayor a 1 año</t>
  </si>
  <si>
    <t>Consumo- menor a 1 año</t>
  </si>
  <si>
    <t>Consumo mayor a 1 año</t>
  </si>
  <si>
    <t>3,97%</t>
  </si>
  <si>
    <t>7,73%</t>
  </si>
  <si>
    <t>Adelanto por Cta. Importadores</t>
  </si>
  <si>
    <t>31 de diciembre de 2021</t>
  </si>
  <si>
    <t>28,60%</t>
  </si>
  <si>
    <t>12,38%</t>
  </si>
  <si>
    <t>21,00%</t>
  </si>
  <si>
    <t>11,24%</t>
  </si>
  <si>
    <t>13,38%</t>
  </si>
  <si>
    <t>Personales- menor a 1 año</t>
  </si>
  <si>
    <t>Personales mayor a 1 año</t>
  </si>
  <si>
    <t>4,01%</t>
  </si>
  <si>
    <t>12,00%</t>
  </si>
  <si>
    <t>C.5.3)</t>
  </si>
  <si>
    <t>Créditos Vencidos por Intermedicación Financiera</t>
  </si>
  <si>
    <t>antes</t>
  </si>
  <si>
    <t>26.590.289.261</t>
  </si>
  <si>
    <t>320.478.269</t>
  </si>
  <si>
    <t>(25.051.183.936)</t>
  </si>
  <si>
    <t>1.539.105.325</t>
  </si>
  <si>
    <t>2.620.194.146</t>
  </si>
  <si>
    <t>47.045.753</t>
  </si>
  <si>
    <t>(2.300.091.021)</t>
  </si>
  <si>
    <t>320.103.125</t>
  </si>
  <si>
    <t>Categoría 1 b</t>
  </si>
  <si>
    <t>1.977.954.520</t>
  </si>
  <si>
    <t>614.768.217</t>
  </si>
  <si>
    <t>(846.920.765)</t>
  </si>
  <si>
    <t>1.131.033.755</t>
  </si>
  <si>
    <t>32.753.750.297</t>
  </si>
  <si>
    <t>16.642.052.681</t>
  </si>
  <si>
    <t>(2.586.705.838)</t>
  </si>
  <si>
    <t>30.167.044.459</t>
  </si>
  <si>
    <t>19.064.064.113</t>
  </si>
  <si>
    <t>3.661.869.823</t>
  </si>
  <si>
    <t>(4.958.168.895)</t>
  </si>
  <si>
    <t>14.105.895.218</t>
  </si>
  <si>
    <t>14.572.823.761</t>
  </si>
  <si>
    <t>5.752.756.731</t>
  </si>
  <si>
    <t>(6.575.490.301)</t>
  </si>
  <si>
    <t>7.997.333.460</t>
  </si>
  <si>
    <t>16.061.875.825</t>
  </si>
  <si>
    <t>1.848.578.758</t>
  </si>
  <si>
    <t>(11.380.753.318)</t>
  </si>
  <si>
    <t>4.681.122.507</t>
  </si>
  <si>
    <t>37.960.962.991</t>
  </si>
  <si>
    <t>11.162.105.338</t>
  </si>
  <si>
    <t>(32.196.454.760)</t>
  </si>
  <si>
    <t>5.764.508.231</t>
  </si>
  <si>
    <t>151.601.914.914</t>
  </si>
  <si>
    <t>40.049.655.570</t>
  </si>
  <si>
    <t>(85.895.768.834)</t>
  </si>
  <si>
    <t>65.706.146.080</t>
  </si>
  <si>
    <t xml:space="preserve">Categoría 1 </t>
  </si>
  <si>
    <t>13.313.846.241</t>
  </si>
  <si>
    <t>428.777.949</t>
  </si>
  <si>
    <t>9.608.866.690</t>
  </si>
  <si>
    <t>3.704.979.551</t>
  </si>
  <si>
    <t>9.180.992.031</t>
  </si>
  <si>
    <t>6.857.464.887</t>
  </si>
  <si>
    <t>2.323.527.144</t>
  </si>
  <si>
    <t>3.027.996.176</t>
  </si>
  <si>
    <t>82.807.080</t>
  </si>
  <si>
    <t>2.139.053.018</t>
  </si>
  <si>
    <t>888.943.158</t>
  </si>
  <si>
    <t>18.472.179.147</t>
  </si>
  <si>
    <t>8.325.134.948</t>
  </si>
  <si>
    <t>2.023.558.388</t>
  </si>
  <si>
    <t>16.448.620.759</t>
  </si>
  <si>
    <t>11.607.522.776</t>
  </si>
  <si>
    <t>1.843.848.093</t>
  </si>
  <si>
    <t>3.478.709.963</t>
  </si>
  <si>
    <t>8.128.812.813</t>
  </si>
  <si>
    <t>7.117.622.004</t>
  </si>
  <si>
    <t>1.415.521.362</t>
  </si>
  <si>
    <t>3.667.267.563</t>
  </si>
  <si>
    <t>3.450.354.441</t>
  </si>
  <si>
    <t>26.586.286.306</t>
  </si>
  <si>
    <t>11.821.775.197</t>
  </si>
  <si>
    <t>15.972.296.492</t>
  </si>
  <si>
    <t>10.613.989.814</t>
  </si>
  <si>
    <t>19.968.711.061</t>
  </si>
  <si>
    <t>3.355.468.135</t>
  </si>
  <si>
    <t>17.491.537.566</t>
  </si>
  <si>
    <t>2.477.173.495</t>
  </si>
  <si>
    <t>109.275.155.742</t>
  </si>
  <si>
    <t>27.320.378.517</t>
  </si>
  <si>
    <t>61.238.754.567</t>
  </si>
  <si>
    <t>48.036.401.175</t>
  </si>
  <si>
    <t>a) Incluye capitales e intereses (préstamos y deudores por productos financieros devengados).</t>
  </si>
  <si>
    <t>b) }Los porcentajes de previsión y categorías de riesgo definidos para la clasificación y constitución de previsiones de la cartera crediticia al 31 de diciembre de 2022 y 31 de diciembre de 2021 se basan en los criterios establecidos para el efecto en la Resolución N° 1, Acta N° 60 del Directorio del BCP de fecha 28 de septiembre de 2007 y Resolución N° 37, Acta N° 72 de fecha 29 de noviembre de 2011 del Directorio del BCP</t>
  </si>
  <si>
    <t>c) Las previsiones se constituyen considerando adicionalmente los saldos contingentes. Para aquellos deudores que no cuenten con garantías computables, la previsión es calculada sobre el riesgo total (deuda dineraria más contingentes). Para el resto de los deudores, la previsión es calculada en dos tramos, computándose las garantías desde el segundo tramo.</t>
  </si>
  <si>
    <t>C.6)</t>
  </si>
  <si>
    <t>Previsiones sobre riesgos directos y contingentes</t>
  </si>
  <si>
    <t>Se han constituido todas las previsiones necesarias para cubrir eventuales pérdidas sobre riesgos directos y contingentes, de acuerdo con lo exigido por la Resolución Nº 1/07, Acta Nº 60 de fecha 28 de septiembre de 2007 y su modificatoria Resolución N° 37 Acta N° 72 de fecha 29 de noviembre de 2011. El movimiento registrado durante el ejercicio, en las cuentas de previsiones se resume como sigue:</t>
  </si>
  <si>
    <t>Saldos al Inicio del Ejercicio</t>
  </si>
  <si>
    <t>Constitución de Previsiones en el Ejercicio</t>
  </si>
  <si>
    <t>Aplicación de Previsiones en el Ejercicio</t>
  </si>
  <si>
    <t>Desafectación de Previsiones en el Ejercicio</t>
  </si>
  <si>
    <t>Valuación / Ajustes</t>
  </si>
  <si>
    <t>Saldos al Cierre del Ejercicio</t>
  </si>
  <si>
    <t>- Disponible</t>
  </si>
  <si>
    <t>219.724.116</t>
  </si>
  <si>
    <t>219.628.456</t>
  </si>
  <si>
    <t>1.257.250</t>
  </si>
  <si>
    <t>-  Créditos vigentes SF</t>
  </si>
  <si>
    <t>17.774.978</t>
  </si>
  <si>
    <t>51.193.053</t>
  </si>
  <si>
    <t>69.253.778</t>
  </si>
  <si>
    <t>-  Créditos vigentes SNF</t>
  </si>
  <si>
    <t>99.820.371.466</t>
  </si>
  <si>
    <t>73.350.659.216</t>
  </si>
  <si>
    <t>73.185.660</t>
  </si>
  <si>
    <t>55.749.973.734</t>
  </si>
  <si>
    <t>1.218.790.756</t>
  </si>
  <si>
    <t>(*)116.129.080.532</t>
  </si>
  <si>
    <t>-  Créditos diversos</t>
  </si>
  <si>
    <t>803.311.101</t>
  </si>
  <si>
    <t>1.354.146.388</t>
  </si>
  <si>
    <t>178.982.875</t>
  </si>
  <si>
    <t>363.013.868</t>
  </si>
  <si>
    <t>(66.826.702)</t>
  </si>
  <si>
    <t>1.682.287.448</t>
  </si>
  <si>
    <t>-  Créditos vencidos</t>
  </si>
  <si>
    <t>146.593.939.392</t>
  </si>
  <si>
    <t>52.291.506.375</t>
  </si>
  <si>
    <t>72.469.239.598</t>
  </si>
  <si>
    <t>(2.823.820.848)</t>
  </si>
  <si>
    <t>85.895.768.834</t>
  </si>
  <si>
    <t>- Inversiones</t>
  </si>
  <si>
    <t>2.615.509.213</t>
  </si>
  <si>
    <t>132.501.979</t>
  </si>
  <si>
    <t>2.748.011.192</t>
  </si>
  <si>
    <t>164.495.922.325</t>
  </si>
  <si>
    <t>221.702.164.144</t>
  </si>
  <si>
    <t>52.543.674.910</t>
  </si>
  <si>
    <t>128.871.109.434</t>
  </si>
  <si>
    <t>(1.673.103.131)</t>
  </si>
  <si>
    <t>206.456.405.256</t>
  </si>
  <si>
    <t xml:space="preserve">(*) Incluye previsiones genéricas por un total de Gs. 105.185.522.430 clasificado en
a) previsiones genéricas regulatorias según la Res. SB.SG N° 1/2007 por G.32.954.782.815, b) previsiones por modelo interno Gs. 42.430.739.615 y
c) previsiones genéricas extraordinarias autorizadas por el Directorio de la Entidad por G29.800.000.000.- </t>
  </si>
  <si>
    <t>-   Disponible</t>
  </si>
  <si>
    <t>423.853.057</t>
  </si>
  <si>
    <t>162.486.101</t>
  </si>
  <si>
    <t>580.275.670</t>
  </si>
  <si>
    <t>5.862.488</t>
  </si>
  <si>
    <t>-   Créditos vigentes SF</t>
  </si>
  <si>
    <t>19.392.580</t>
  </si>
  <si>
    <t>1.804.879</t>
  </si>
  <si>
    <t>-   Créditos vigentes SNF(*)</t>
  </si>
  <si>
    <t>95.828.748.513</t>
  </si>
  <si>
    <t>56.343.661.096</t>
  </si>
  <si>
    <t>46.022.522</t>
  </si>
  <si>
    <t>52.255.625.693</t>
  </si>
  <si>
    <t>50.389.928</t>
  </si>
  <si>
    <t>(*)99.820.371.466</t>
  </si>
  <si>
    <t>-   Créditos diversos</t>
  </si>
  <si>
    <t>1.650.740.214</t>
  </si>
  <si>
    <t>460.467.478</t>
  </si>
  <si>
    <t>1.013.119.325</t>
  </si>
  <si>
    <t>296.173.614</t>
  </si>
  <si>
    <t>(1.396.348)</t>
  </si>
  <si>
    <t>-   Créditos vencidos</t>
  </si>
  <si>
    <t>83.733.565.124</t>
  </si>
  <si>
    <t>128.604.604.904</t>
  </si>
  <si>
    <t>90.257.829.489</t>
  </si>
  <si>
    <t>60.839.705.944</t>
  </si>
  <si>
    <t>1.880.028</t>
  </si>
  <si>
    <t>-   Inversiones</t>
  </si>
  <si>
    <t>23.211.840.370</t>
  </si>
  <si>
    <t>756.780.168</t>
  </si>
  <si>
    <t>3.412.228.896</t>
  </si>
  <si>
    <t>17.940.882.429</t>
  </si>
  <si>
    <t>204.848.747.278</t>
  </si>
  <si>
    <t>186.347.392.327</t>
  </si>
  <si>
    <t>94.729.200.232</t>
  </si>
  <si>
    <t>131.914.468.229</t>
  </si>
  <si>
    <t>56.548.819</t>
  </si>
  <si>
    <t>(*)	Incluye previsiones genéricas por un total de Gs. 89.227.308.830 clasificado en a) previsiones genéricas regulatorias	según	la	Res.	SB.SG	N°	1/2007	por
G.	27.785.570.480,	b)	previsiones	por	modelo	interno	Gs.	33.741.738.350	y
b) previsiones genéricas extraordinarias autorizadas por el Directorio de la Entidad por G. 28.300.000.000.-</t>
  </si>
  <si>
    <t>C.7)</t>
  </si>
  <si>
    <t>Inversiones</t>
  </si>
  <si>
    <t>Representan la tenencia de títulos emitidos por el sector privado y bienes no aplicados al giro de la Entidad, valuados según su naturaleza como sigue:</t>
  </si>
  <si>
    <t>a)	Valores de renta variable emitidos por el sector privado (no cotizables): se valúan a su costo de adquisición el cual no excede su valor estimado de realización ni su valor patrimonial proporcional.</t>
  </si>
  <si>
    <t>b)	b)	Bienes recibidos en recuperación de créditos: se valúan al menor valor entre el monto del crédito recuperado y el valor de mercado de los bienes recibidos, conforme con las disposiciones del Banco Central del Paraguay en la materia. La Entidad constituye previsiones sobre los bienes adjudicados conforme a lo dispuesto en la Resolución N° 1/2007 Acta 60 de fecha 28 de setiembre de 2007 del Directorio del BCP. A los tres años de tenencia los bienes se previsionan en un 100%.</t>
  </si>
  <si>
    <t>A continuación se detallan las inversiones de la entidad:</t>
  </si>
  <si>
    <t>Títulos privados - Pronet S.A. (*)(**)</t>
  </si>
  <si>
    <t>Títulos privados - Bancard S.A. (*)(**)</t>
  </si>
  <si>
    <t>Títulos privados – Las Ardenas S.A. (*)(**)</t>
  </si>
  <si>
    <t>Títulos privados – Atlas S.A. de Seguros (*)</t>
  </si>
  <si>
    <t>78.234.453.000</t>
  </si>
  <si>
    <t>Bienes recibidos en recuperación de créditos</t>
  </si>
  <si>
    <t>9.508.675.334</t>
  </si>
  <si>
    <t>(2.748.011.192)</t>
  </si>
  <si>
    <t>6.760.664.142</t>
  </si>
  <si>
    <t>Rentas sobre inversiones en sector privado</t>
  </si>
  <si>
    <t>682.887.634</t>
  </si>
  <si>
    <t>116.897.531.323</t>
  </si>
  <si>
    <t>114.149.520.131</t>
  </si>
  <si>
    <t>Títulos privados - Pronet S.A. (*) (**)</t>
  </si>
  <si>
    <t>29.924.000.000</t>
  </si>
  <si>
    <t>7.578.275.209</t>
  </si>
  <si>
    <t>(2.615.509.213)</t>
  </si>
  <si>
    <t>4.962.765.996</t>
  </si>
  <si>
    <t>492.283.214</t>
  </si>
  <si>
    <t>63.575.186.278</t>
  </si>
  <si>
    <t>60.959.677.065</t>
  </si>
  <si>
    <t>(*)	Ver además nota B.4.</t>
  </si>
  <si>
    <t>Al 31 de diciembre de 2022 y 2021, la Entidad ha otorgado en carácter de garantía por las transacciones de usuarios en cajeros automáticos (ATM’s) o puntos de ventas (POS’s) de la red Infonet y por la emisión de tarjetas de crédito de las marcas Bancard Check, Mastercard y Visa un derecho real de prenda sobre las acciones que componen la inversión en Bancard S.A.</t>
  </si>
  <si>
    <t>C.8)</t>
  </si>
  <si>
    <t>Bienes de Uso</t>
  </si>
  <si>
    <t xml:space="preserve">El reconocimiento inicial de estos bienes corresponde al costo de adquisición. La medición posterior de estos activos se presenta neta de depreciaciones acumuladas y, en caso de corresponder, de deterioro. </t>
  </si>
  <si>
    <t>A partir del 31 de diciembre de 2020, y debido a la entrada en vigor de la Ley N° 6380/2019, es obligatoria la determinación del valor residual establecida por la reglamentación que incluye, además, las estimaciones de vida útil para cada tipo o clase de bien depreciables. El Poder Ejecutivo podrá establecer el revalúo obligatorio de los bienes del activo fijo, cuando la variación del Índice de Precios al Consumo (“IPC”) determinado por el BCP alcance al menos 20% (veinte por ciento), acumulado desde el ejercicio en el cual se haya dispuesto el último ajuste por revalúo. El reconocimiento del revalúo obligatorio establecido por el Poder Ejecutivo formará parte de una reserva patrimonial cuyo único destino podrá ser la capitalización.</t>
  </si>
  <si>
    <t>Al 31 de diciembre de 2022 y 2021, las mejoras o adiciones son activadas, mientras que los gastos de mantenimiento reparaciones que no aumentan el valor de los bienes ni su vida útil son cargados a resultados en el período en que se producen. Las depreciaciones son computadas a partir del año siguiente al de incorporación al Activo de la Entidad, mediante cargos mensuales a resultados sobre la base del sistema lineal, en los años estimados de vida útil.</t>
  </si>
  <si>
    <t>Al 31 de diciembre de 2022 y 2021, el valor residual de los bienes de uso es determinado en función al Decreto N° 3182/2019, los cuales en su conjunto no excede su valor recuperable al cierre del ejercicio económico.</t>
  </si>
  <si>
    <t>A continuación se expone la composición de los saldos:</t>
  </si>
  <si>
    <t>Tasa de Depreciación en % anual</t>
  </si>
  <si>
    <t>Valor de Costo Revaluado</t>
  </si>
  <si>
    <t>Depreciación Acumulada</t>
  </si>
  <si>
    <t>Valor Contable neto de Depreciación</t>
  </si>
  <si>
    <t>Propios:</t>
  </si>
  <si>
    <t>Instalaciones</t>
  </si>
  <si>
    <t>5.920.644.902</t>
  </si>
  <si>
    <t>(3.636.968.181)</t>
  </si>
  <si>
    <t>2.283.676.721</t>
  </si>
  <si>
    <t>Muebles y útiles</t>
  </si>
  <si>
    <t>10 y 20</t>
  </si>
  <si>
    <t>18.979.767.435</t>
  </si>
  <si>
    <t>(13.263.396.928)</t>
  </si>
  <si>
    <t>5.716.370.507</t>
  </si>
  <si>
    <t>Equipos</t>
  </si>
  <si>
    <t>178.734.207</t>
  </si>
  <si>
    <t>(173.416.011)</t>
  </si>
  <si>
    <t>5.318.196</t>
  </si>
  <si>
    <t>Equipos de computación</t>
  </si>
  <si>
    <t>25 y 50</t>
  </si>
  <si>
    <t>27.671.985.311</t>
  </si>
  <si>
    <t>(19.512.901.201)</t>
  </si>
  <si>
    <t>8.159.084.110</t>
  </si>
  <si>
    <t>Cajas de seguridad y tesoro</t>
  </si>
  <si>
    <t>201.685.299</t>
  </si>
  <si>
    <t>(183.720.978)</t>
  </si>
  <si>
    <t>17.964.321</t>
  </si>
  <si>
    <t>Material de transporte terrestre</t>
  </si>
  <si>
    <t>2.804.802.002</t>
  </si>
  <si>
    <t>(1.493.159.263)</t>
  </si>
  <si>
    <t>1.311.642.739</t>
  </si>
  <si>
    <t>55.757.619.156</t>
  </si>
  <si>
    <t>(38.263.562.562)</t>
  </si>
  <si>
    <t>17.494.056.594</t>
  </si>
  <si>
    <t>5.709.596.324</t>
  </si>
  <si>
    <t>(3.232.210.539)</t>
  </si>
  <si>
    <t>2.477.385.785</t>
  </si>
  <si>
    <t>12.845.479.447</t>
  </si>
  <si>
    <t>(9.318.411.355)</t>
  </si>
  <si>
    <t>3.527.068.092</t>
  </si>
  <si>
    <t>5.408.091.175</t>
  </si>
  <si>
    <t>(3.104.635.731)</t>
  </si>
  <si>
    <t>2.303.455.444</t>
  </si>
  <si>
    <t>24.802.730.791</t>
  </si>
  <si>
    <t>(18.464.743.873)</t>
  </si>
  <si>
    <t>6.337.986.918</t>
  </si>
  <si>
    <t>(173.678.598)</t>
  </si>
  <si>
    <t>28.006.701</t>
  </si>
  <si>
    <t>(1.071.849.066)</t>
  </si>
  <si>
    <t>1.732.952.936</t>
  </si>
  <si>
    <t>51.772.385.038</t>
  </si>
  <si>
    <t>(35.365.529.162)</t>
  </si>
  <si>
    <t>16.406.855.876</t>
  </si>
  <si>
    <t>De acuerdo con la Ley Nro. 861/96 Ley de Bancos, Art. 70, las Entidades financieras que operan en Paraguay tienen prohibido dar en garantía los bienes de uso, salvo los que se afecten en respaldo de las operaciones de arrendamiento financiero y al BCP. La legislación bancaria fija un límite para la inversión en bienes de uso que es el 50% del patrimonio efectivo. La inversión en bienes de uso de la Entidad al 31 de diciembre de 2022 y 2021 se encuentra dentro del límite establecido.</t>
  </si>
  <si>
    <t>C.9)</t>
  </si>
  <si>
    <t>Cargos Diferidos</t>
  </si>
  <si>
    <t>Saldo</t>
  </si>
  <si>
    <t>Aumento</t>
  </si>
  <si>
    <t>Amortizaciones</t>
  </si>
  <si>
    <t xml:space="preserve">Saldo </t>
  </si>
  <si>
    <t>neto Inicial</t>
  </si>
  <si>
    <t>neto Final</t>
  </si>
  <si>
    <t>Bienes intangibles</t>
  </si>
  <si>
    <t>4.103.965.639</t>
  </si>
  <si>
    <t>6.897.579.174</t>
  </si>
  <si>
    <t>(2.346.818.525)</t>
  </si>
  <si>
    <t>8.654.726.288</t>
  </si>
  <si>
    <t>Mejoras e instalaciones en inmuebles arrendados</t>
  </si>
  <si>
    <t>5.677.504.822</t>
  </si>
  <si>
    <t>344.788.611</t>
  </si>
  <si>
    <t>(1.269.500.926)</t>
  </si>
  <si>
    <t>4.752.792.507</t>
  </si>
  <si>
    <t>Materiales de escritorio y otros</t>
  </si>
  <si>
    <t>2.737.388.464</t>
  </si>
  <si>
    <t>1.685.762.141</t>
  </si>
  <si>
    <t>(2.803.525.723)</t>
  </si>
  <si>
    <t>1.619.624.882</t>
  </si>
  <si>
    <t>12.518.858.925</t>
  </si>
  <si>
    <t>8.928.129.926</t>
  </si>
  <si>
    <t>(6.419.845.174)</t>
  </si>
  <si>
    <t>15.027.143.677</t>
  </si>
  <si>
    <t>4.347.762.527</t>
  </si>
  <si>
    <t>1.605.094.468</t>
  </si>
  <si>
    <t>(1.848.891.356)</t>
  </si>
  <si>
    <t>Mejoras e instal. en inmuebl. arrendados</t>
  </si>
  <si>
    <t>6.595.405.054</t>
  </si>
  <si>
    <t>324.885.096</t>
  </si>
  <si>
    <t>(1.242.785.328)</t>
  </si>
  <si>
    <t>3.010.739.348</t>
  </si>
  <si>
    <t>3.251.209.898</t>
  </si>
  <si>
    <t>(3.524.560.782)</t>
  </si>
  <si>
    <t>13.953.906.929</t>
  </si>
  <si>
    <t>5.181.189.462</t>
  </si>
  <si>
    <t>(6.616.237.466)</t>
  </si>
  <si>
    <t>C.10)</t>
  </si>
  <si>
    <t>Obligaciones o debentures y bonos emitidos en circulación</t>
  </si>
  <si>
    <t>Al 31 de diciembre de 2022 y 2021, la entidad no cuenta con pasivos subordinados.</t>
  </si>
  <si>
    <t>C.11)</t>
  </si>
  <si>
    <t>Limitaciones a la libre disponibilidad de los activos o del patrimonio y cualquier restricción al derecho de propiedad</t>
  </si>
  <si>
    <t xml:space="preserve">	No existen bienes de disponibilidad restringida, con excepción de:</t>
  </si>
  <si>
    <t>a) Encajes legales y encajes especiales</t>
  </si>
  <si>
    <t xml:space="preserve">La cuenta Banco Central del Paraguay del rubro Disponible al 31 de diciembre de 2022 y 2021 incluye la suma de Gs. 1.045.975.705.679 y Gs. 1.009.593.177.767, </t>
  </si>
  <si>
    <t>respectivamente, que corresponden a cuentas de disponibilidad restringida mantenidas en BCP en concepto de encaje legal o encaje especial.</t>
  </si>
  <si>
    <t>b) Acciones de Bancard</t>
  </si>
  <si>
    <t>1.00.0	Al 31 de diciembre de 2022 y 2021, la Entidad tenía prendadas 6.953 acciones (valor nominal Gs.
1.01.0	c/u) en garantía de las operaciones de Bancard Check, Mastercard, Visa y de la Red Infonet,</t>
  </si>
  <si>
    <t>cuyo valor garantizado asciende hasta la suma de Gs. 6.953.000.000.-</t>
  </si>
  <si>
    <t>c) Valores Publicos y Privados</t>
  </si>
  <si>
    <t xml:space="preserve">Al 31 de diciembre 2022 y 2021 la Entidad mantiene Letras de Regulación Monetaria, a efectos de cubrir las garantías mínimas exigidas por el BCP, </t>
  </si>
  <si>
    <t>en el marco del reglamento general del Sistema de Pagos del Paraguay – SIPAP (ver Nota C.3).</t>
  </si>
  <si>
    <t>d) 	Distribución de utilidades</t>
  </si>
  <si>
    <r>
      <t xml:space="preserve">Reserva legal: </t>
    </r>
    <r>
      <rPr>
        <sz val="10"/>
        <rFont val="Times New Roman"/>
        <family val="1"/>
      </rPr>
      <t xml:space="preserve">De acuerdo con el Artículo 27° de la Ley N° 861 “General de Bancos, Financieras y Otras Entidades de Crédito”, </t>
    </r>
  </si>
  <si>
    <t xml:space="preserve">las entidades financieras deberán contar con una reserva no menor al equivalente del (100%) cien por ciento de su capital, la cual se constituirá transfiriendo anualmente no menos del 20% veinte por ciento de las </t>
  </si>
  <si>
    <t>utilidades netas de cada ejercicio económico.</t>
  </si>
  <si>
    <t xml:space="preserve">El Artículo 28 de la mencionada Ley, establece que los recursos de la reserva legal se aplicarán automáticamente a la cobertura de pérdidas registradas en el ejercicio económico. </t>
  </si>
  <si>
    <t xml:space="preserve">En los siguientes ejercicios, el total de las utilidades deberá destinarse a la reserva legal hasta tanto se alcance nuevamente el monto mínimo de la misma, o el más alto que se hubiere obtenido en el </t>
  </si>
  <si>
    <t>proceso de su constitución.</t>
  </si>
  <si>
    <t>Al 31 de diciembre del 2022 y al 31 de diciembre del 2021 la Reserva Legal constituida por la Entidad asciende a Gs. 300.000.000.000 y a Gs. 237.414.000.000 respectivamente.</t>
  </si>
  <si>
    <r>
      <rPr>
        <b/>
        <sz val="10"/>
        <rFont val="Times New Roman"/>
        <family val="1"/>
      </rPr>
      <t>Aprobación de estados financieros:</t>
    </r>
    <r>
      <rPr>
        <sz val="10"/>
        <rFont val="Times New Roman"/>
        <family val="1"/>
      </rPr>
      <t xml:space="preserve"> Según disposiciones de la Ley N° 861 “General de Bancos, Financieras y Otras Entidades de Crédito”, las entidades autorizadas a operar de acuerdo con esta Ley,</t>
    </r>
  </si>
  <si>
    <t xml:space="preserve">sean nacionales o extranjeras, podrán distribuir sus utilidades previa aprobación por parte de la SIB, de sus respectivos estados financieros anuales auditados, siempre y cuando ésta se expida </t>
  </si>
  <si>
    <t>dentro del término de ciento veinte días del cierre del ejercicio económico. Vencido el plazo sin que la SIB se pronuncie, las utilidades podrán ser distribuidas.</t>
  </si>
  <si>
    <r>
      <rPr>
        <b/>
        <sz val="10"/>
        <rFont val="Times New Roman"/>
        <family val="1"/>
      </rPr>
      <t>Impuesto a la distribución de utilidades:</t>
    </r>
    <r>
      <rPr>
        <sz val="10"/>
        <rFont val="Times New Roman"/>
        <family val="1"/>
      </rPr>
      <t xml:space="preserve"> Con la vigencia de la Ley 6.380/2019 “De Modernización y Simplificación del Sistema Tributario Nacional” que establece el Impuesto a los Dividendos y a las Utilidades (IDU), </t>
    </r>
  </si>
  <si>
    <t>la distribución está gravada a las tasas del 8% para residentes en el país y 15% para no residentes.</t>
  </si>
  <si>
    <r>
      <rPr>
        <b/>
        <sz val="10"/>
        <rFont val="Times New Roman"/>
        <family val="1"/>
      </rPr>
      <t>e) Corrección monetaria del capital:</t>
    </r>
    <r>
      <rPr>
        <sz val="10"/>
        <rFont val="Times New Roman"/>
        <family val="1"/>
      </rPr>
      <t xml:space="preserve"> </t>
    </r>
  </si>
  <si>
    <t xml:space="preserve">De acuerdo con el Artículo Nro. 11 de la Ley Nº 861/96, las entidades financieras deben actualizar anualmente su capital en función al IPC calculado por el BCP. </t>
  </si>
  <si>
    <t xml:space="preserve">El valor actualizado del capital mínimo para el ejercicio económico 2022 es de Gs. 60.514.000.000, de acuerdo con la Circular SB SG </t>
  </si>
  <si>
    <t>N°00001/2022, y para el año 2021 fue de Gs. 56.647.000.000, de acuerdo con la Circular SB SG N° 00001/2021.</t>
  </si>
  <si>
    <t>El capital integrado de la Entidad al 31 de diciembre de 2022 y 2021 (ver Nota D.2) se halla por encima del mínimo legal exigido a dichas fechas.</t>
  </si>
  <si>
    <t>f) 	Bienes de uso</t>
  </si>
  <si>
    <t xml:space="preserve">De acuerdo con la Ley Nro. 861/96 Ley de Bancos, Art. 70 las entidades bancarias tienen prohibido dar en garantía sus bienes de uso, salvo los que se afecten en respaldo de las operaciones de arrendamiento financiero </t>
  </si>
  <si>
    <t>y al BCP.</t>
  </si>
  <si>
    <t>C.12)</t>
  </si>
  <si>
    <t>Garantías Otorgadas Respecto a Pasivos</t>
  </si>
  <si>
    <t xml:space="preserve">Al 31 de diciembre de 2022 y 2021, no existen garantías otorgadas por la Entidad respecto a sus pasivos, con excepción de las obligaciones contraídas y emergentes con la AFD, cuyos contratos son y serán obligaciones directas e incondicionales de la Entidad, constituyéndose las mismas en créditos privilegiados con respecto a otras obligaciones y pasivos (actuales o contingentes) no garantizados y no subordinados, emitidos, creados o asumidos actualmente o en el futuro por la Entidad.
</t>
  </si>
  <si>
    <t>Estos préstamos, que garantizan las obligaciones con la AFD, corresponden a operaciones conceptualizadas como redescuento de cartera, aprobados dentro de los contratos establecidos entre ambas partes.</t>
  </si>
  <si>
    <t>C.13)</t>
  </si>
  <si>
    <t>Distribución de Créditos y Obligaciones por Intermediación Financiera según sus vencimientos</t>
  </si>
  <si>
    <t>La distribución de los créditos y obligaciones por intermediación financiera, abierta según sus vencimientos, se halla compuesta de la siguiente forma:</t>
  </si>
  <si>
    <t>(en Guaraníes)</t>
  </si>
  <si>
    <t>Plazos que Restan para su Vencimiento – Saldos Al 31 de Diciembre de 2020</t>
  </si>
  <si>
    <t>Hasta 30 Días</t>
  </si>
  <si>
    <t>De 31 hasta</t>
  </si>
  <si>
    <t>Desde 181 días</t>
  </si>
  <si>
    <t>Más de 1</t>
  </si>
  <si>
    <t>Más 3 Años</t>
  </si>
  <si>
    <t>180 Días</t>
  </si>
  <si>
    <t>Hasta 1 Año</t>
  </si>
  <si>
    <t>Año y Hasta</t>
  </si>
  <si>
    <t>General</t>
  </si>
  <si>
    <t>3 Años</t>
  </si>
  <si>
    <t>Créditos Vigentes Sector Financiero</t>
  </si>
  <si>
    <t>20.737.095.250</t>
  </si>
  <si>
    <t>80.073.218.734</t>
  </si>
  <si>
    <t>46.564.630.295</t>
  </si>
  <si>
    <t xml:space="preserve">102.401.435.124 </t>
  </si>
  <si>
    <t xml:space="preserve">5.377.192.702 </t>
  </si>
  <si>
    <t xml:space="preserve">255.153.572.105 </t>
  </si>
  <si>
    <t>Créditos vigentes sector no financiero</t>
  </si>
  <si>
    <t xml:space="preserve">537.003.426.293 </t>
  </si>
  <si>
    <t xml:space="preserve">1.817.987.540.018 </t>
  </si>
  <si>
    <t xml:space="preserve">1.111.830.974.742 </t>
  </si>
  <si>
    <t xml:space="preserve">1.547.019.589.183 </t>
  </si>
  <si>
    <t xml:space="preserve">1.257.678.490.615 </t>
  </si>
  <si>
    <t xml:space="preserve">6.271.520.020.852 </t>
  </si>
  <si>
    <t>Total de créditos vigentes</t>
  </si>
  <si>
    <t xml:space="preserve">557.740.521.543 </t>
  </si>
  <si>
    <t xml:space="preserve">1.898.060.758.753 </t>
  </si>
  <si>
    <t xml:space="preserve"> 1.158.395.605.037 </t>
  </si>
  <si>
    <t xml:space="preserve">1.649.421.024.307 </t>
  </si>
  <si>
    <t xml:space="preserve">1.263.055.683.318 </t>
  </si>
  <si>
    <t xml:space="preserve">6.526.673.592.958 </t>
  </si>
  <si>
    <t xml:space="preserve">Obligaciones Sector financiero </t>
  </si>
  <si>
    <t xml:space="preserve">316.550.712.880 </t>
  </si>
  <si>
    <t xml:space="preserve">188.055.617.556 </t>
  </si>
  <si>
    <t xml:space="preserve"> 225.988.729.486 </t>
  </si>
  <si>
    <t xml:space="preserve"> 233.153.440.230 </t>
  </si>
  <si>
    <t xml:space="preserve"> 531.873.312.115 </t>
  </si>
  <si>
    <t xml:space="preserve">1.495.621.812.267 </t>
  </si>
  <si>
    <t xml:space="preserve">Obligaciones sector no financiero </t>
  </si>
  <si>
    <t xml:space="preserve"> 4.976.432.801.606 </t>
  </si>
  <si>
    <t>346.481.235.233</t>
  </si>
  <si>
    <t>498.992.553.374</t>
  </si>
  <si>
    <t>1.086.135.913.522</t>
  </si>
  <si>
    <t xml:space="preserve"> 177.269.538.615</t>
  </si>
  <si>
    <t>7.085.312.042.350</t>
  </si>
  <si>
    <t>Total obligaciones</t>
  </si>
  <si>
    <t xml:space="preserve"> 5.292.983.514.487</t>
  </si>
  <si>
    <t>534.536.852.789</t>
  </si>
  <si>
    <t xml:space="preserve"> 724.981.282.860</t>
  </si>
  <si>
    <t>1.319.289.353.752</t>
  </si>
  <si>
    <t xml:space="preserve"> 709.142.850.730</t>
  </si>
  <si>
    <t>8.580.933.854.618</t>
  </si>
  <si>
    <t>Créditos vigentes sector financiero</t>
  </si>
  <si>
    <t>412.901.703.422</t>
  </si>
  <si>
    <t>76.863.657.783</t>
  </si>
  <si>
    <t>22.838.638.792</t>
  </si>
  <si>
    <t>103.913.180.189</t>
  </si>
  <si>
    <t>12.584.085.576</t>
  </si>
  <si>
    <t>361.271.465.432</t>
  </si>
  <si>
    <t>1.642.811.631.272</t>
  </si>
  <si>
    <t>878.096.159.235</t>
  </si>
  <si>
    <t>1.208.490.757.828</t>
  </si>
  <si>
    <t>1.043.395.319.564</t>
  </si>
  <si>
    <t>774.173.168.854</t>
  </si>
  <si>
    <t>1.719.675.289.055</t>
  </si>
  <si>
    <t>900.934.798.028</t>
  </si>
  <si>
    <t>1.312.403.938.017</t>
  </si>
  <si>
    <t>1.055.979.405.140</t>
  </si>
  <si>
    <t>5.763.166.599.093</t>
  </si>
  <si>
    <t xml:space="preserve">Obligaciones sector financiero </t>
  </si>
  <si>
    <t>467.596.987.623</t>
  </si>
  <si>
    <t>105.378.061.046</t>
  </si>
  <si>
    <t>132.541.714.144</t>
  </si>
  <si>
    <t>159.503.038.051</t>
  </si>
  <si>
    <t>350.711.846.524</t>
  </si>
  <si>
    <t>1.215.731.647.389</t>
  </si>
  <si>
    <t>4.849.066.235.291</t>
  </si>
  <si>
    <t>322.649.760.155</t>
  </si>
  <si>
    <t>304.130.051.633</t>
  </si>
  <si>
    <t>630.051.091.904</t>
  </si>
  <si>
    <t>134.194.637.264</t>
  </si>
  <si>
    <t>6.240.091.776.246</t>
  </si>
  <si>
    <t>5.316.663.222.914</t>
  </si>
  <si>
    <t>428.027.821.200</t>
  </si>
  <si>
    <t>436.671.765.777</t>
  </si>
  <si>
    <t>789.554.129.955</t>
  </si>
  <si>
    <t>484.906.483.788</t>
  </si>
  <si>
    <t>7.455.823.423.635</t>
  </si>
  <si>
    <t>(*) Incluye capital, intereses, operaciones a liquidar, deudores por créditos documentarios diferidos, netos de ganancias por valuación a realizar, neto de previsiones.</t>
  </si>
  <si>
    <t>(**) Incluye saldos de capital de depósitos, préstamos con entidades del exterior, corresponsales aceptantes de créditos documentarios, intereses devengados y operaciones a liquidar.</t>
  </si>
  <si>
    <t xml:space="preserve">La Gerencia de la Entidad controla su liquidez fundamentalmente mediante el calce de vencimientos de sus activos y pasivos, conforme a las estrategias de corto, mediano y largo plazo definidas y </t>
  </si>
  <si>
    <t>monitoreadas permanentemente, tanto para los activos como para los pasivos.</t>
  </si>
  <si>
    <t xml:space="preserve">Adicionalmente, la Entidad tiene definidos planes de contingencia para casos de necesidades de liquidez transitorias. La posición de liquidez es monitoreada y las pruebas de estrés de liquidez son </t>
  </si>
  <si>
    <t xml:space="preserve">llevadas a cabo de forma regular bajo una variedad de escenarios que abarcan tanto condiciones normales de mercado, como también más severas. Todas las políticas y procedimientos de liquidez </t>
  </si>
  <si>
    <t>se encuentran sujetos a la revisión y aprobación del Comité de Activos y Pasivos.</t>
  </si>
  <si>
    <t>C.14)</t>
  </si>
  <si>
    <t>Concentración de la Cartera Activa por número de Clientes</t>
  </si>
  <si>
    <t>La composición por número de clientes al 31 de diciembre de 2022 es como sigue:</t>
  </si>
  <si>
    <t>Número de Clientes</t>
  </si>
  <si>
    <t>Monto y Porcentaje de Cartera</t>
  </si>
  <si>
    <t>Vigente</t>
  </si>
  <si>
    <t>%</t>
  </si>
  <si>
    <t>Vencida</t>
  </si>
  <si>
    <t xml:space="preserve">10 Mayores deudores  </t>
  </si>
  <si>
    <t>642.227.152.084</t>
  </si>
  <si>
    <t>8.206.235.141</t>
  </si>
  <si>
    <t xml:space="preserve">50 Mayores deudores </t>
  </si>
  <si>
    <t>1.267.724.334.790</t>
  </si>
  <si>
    <t xml:space="preserve"> 11.076.221.193</t>
  </si>
  <si>
    <t xml:space="preserve">100 Mayores deudores  </t>
  </si>
  <si>
    <t>704.956.486.686</t>
  </si>
  <si>
    <t>9.689.806.193</t>
  </si>
  <si>
    <t xml:space="preserve">Otros  </t>
  </si>
  <si>
    <t>3.761.781.875.454</t>
  </si>
  <si>
    <t>36.733.883.553</t>
  </si>
  <si>
    <t>6.376.689.849.014</t>
  </si>
  <si>
    <t>Operaciones a liquidar</t>
  </si>
  <si>
    <t xml:space="preserve"> 15.694.268</t>
  </si>
  <si>
    <t>Menos: Previsiones genéricas</t>
  </si>
  <si>
    <t>(105.185.522.430)</t>
  </si>
  <si>
    <t>Saldo contable neto</t>
  </si>
  <si>
    <t>10 Mayores deudores</t>
  </si>
  <si>
    <t>505.282.024.480</t>
  </si>
  <si>
    <t>9.397.964.095</t>
  </si>
  <si>
    <t>50 Mayores deudores</t>
  </si>
  <si>
    <t>1.020.019.699.017</t>
  </si>
  <si>
    <t>8.764.792.105</t>
  </si>
  <si>
    <t>100 Mayores deudores</t>
  </si>
  <si>
    <t>629.749.752.681</t>
  </si>
  <si>
    <t>5.825.756.879</t>
  </si>
  <si>
    <t>Otros</t>
  </si>
  <si>
    <t>3.068.171.498.165</t>
  </si>
  <si>
    <t>24.047.888.096</t>
  </si>
  <si>
    <t>5.223.222.974.343</t>
  </si>
  <si>
    <t xml:space="preserve">(*) El cuadro refleja los 10 mayores deudores, los siguientes 50 mayores deudores y así sucesivamente. Los montos considerados en este cuadro incluyen los saldos de capital más intereses devengados luego de previsiones </t>
  </si>
  <si>
    <t>y ganancias por valuación a realizar.</t>
  </si>
  <si>
    <t xml:space="preserve"> C.15)</t>
  </si>
  <si>
    <t>Créditos, Obligaciones y Contingencias con Personas y Empresas Vinculadas</t>
  </si>
  <si>
    <t>Antes de Previsiones</t>
  </si>
  <si>
    <t>Después de Previsiones</t>
  </si>
  <si>
    <t>Activos</t>
  </si>
  <si>
    <t>16.253.434.600</t>
  </si>
  <si>
    <t>Contingencia</t>
  </si>
  <si>
    <t xml:space="preserve"> 7.337.794.290</t>
  </si>
  <si>
    <t>7.337.794.290</t>
  </si>
  <si>
    <t>23.591.228.890</t>
  </si>
  <si>
    <t>Pasivos</t>
  </si>
  <si>
    <t>Obligaciones por intermediación financiera SNF – depósitos</t>
  </si>
  <si>
    <t>657.328.536.684</t>
  </si>
  <si>
    <t>16.535.963.030</t>
  </si>
  <si>
    <t>7.035.750.650</t>
  </si>
  <si>
    <t>23.571.713.680</t>
  </si>
  <si>
    <t>476.564.416.679</t>
  </si>
  <si>
    <t>C.16)</t>
  </si>
  <si>
    <t>Créditos diversos</t>
  </si>
  <si>
    <t>La composición al 31 de diciembre de 2022 y 2021, es como sigue:</t>
  </si>
  <si>
    <t>Diversos - cheques plaza local para cámara compensadora</t>
  </si>
  <si>
    <t>18.620.562.884</t>
  </si>
  <si>
    <t>Cargos pagados por anticipado</t>
  </si>
  <si>
    <t>5.946.763.370</t>
  </si>
  <si>
    <t>Cuentas varias a cobrar</t>
  </si>
  <si>
    <t>5.847.210.637</t>
  </si>
  <si>
    <t>2.445.985.724</t>
  </si>
  <si>
    <t>Venta a plazo de bienes muebles e inmuebles</t>
  </si>
  <si>
    <t>48.241.369.832</t>
  </si>
  <si>
    <t>Créditos fiscales disponibles</t>
  </si>
  <si>
    <t>394.587.634</t>
  </si>
  <si>
    <t>9.291.628.508</t>
  </si>
  <si>
    <t>11.498.036.519</t>
  </si>
  <si>
    <t>Previsiones (ver Nota C.6.)</t>
  </si>
  <si>
    <t>(1.682.287.448)</t>
  </si>
  <si>
    <t>(803.311.101)</t>
  </si>
  <si>
    <t>76.191.611.541</t>
  </si>
  <si>
    <t>86.343.994.862</t>
  </si>
  <si>
    <t>C.17)</t>
  </si>
  <si>
    <t>Cualquier otro hecho que por su importancia justifique su exposición</t>
  </si>
  <si>
    <t>No existen otros hechos que por su importancia justifique su exposición</t>
  </si>
  <si>
    <t>C.18)</t>
  </si>
  <si>
    <t>Contingencias y Compromisos</t>
  </si>
  <si>
    <t xml:space="preserve">Debido a la existencia de juicios iniciados por terceros por supuestos daños y perjuicios, y con base en la opinión y estimación de los asesores legales de la Entidad, la misma tiene constituidas provisiones por Gs. 258.641.653 </t>
  </si>
  <si>
    <t>al 31 de diciembre de 2022 y Gs. 308.641.653 al 31 de diciembre de 2021 respectivamente, registradas en el rubro Provisiones y Previsiones. La Gerencia estima que estas previsiones son suficientes para cubrir las</t>
  </si>
  <si>
    <t xml:space="preserve"> mencionadas contingencias.</t>
  </si>
  <si>
    <t>PATRIMONIO</t>
  </si>
  <si>
    <t>D.1)</t>
  </si>
  <si>
    <t xml:space="preserve">Patrimonio Efectivo </t>
  </si>
  <si>
    <t>Los límites y restricciones para las operaciones de las Entidades financieras se determinan en función de su patrimonio efectivo.</t>
  </si>
  <si>
    <t>El patrimonio efectivo de la Entidad al 31 de diciembre de 2022 y 2021 asciende a
₲ 871.305.155.183 y ₲ 828.897.049.274, respectivamente. La Resolución N° 1 Acta N° 44 del 21 de julio de 2011 del directorio del BCP modificada por la Resolución Nº 3, Acta Nº 4 de fecha 2 de febrero de 2012, determinó la composición del Capital Principal (Nivel 1) y del Complementario (Nivel 2) de las Entidades financieras, a efectos del cálculo de su solvencia patrimonial. Esta Resolución establece, además, la proporción mínima que en todo momento deberá existir entre el Capital Principal y el importe de los Activos y Contingentes ponderados por riesgo la cual no podrá ser inferior al 8%. Asimismo, la proporción mínima entre el Capital Principal junto con el Capital Complementario y los activos y contingentes ponderados por riesgo no debe ser inferior al 12%.</t>
  </si>
  <si>
    <t>Al 31 de diciembre de 2022, la Entidad mantiene la relación en 10,79 % para el Capital Principal (Tier 1) y del 14,81 % para el Capital Principal y Capital Complementario (Tier 2). Al 31 de diciembre de 2021, la Entidad mantenía la relación en 9,54 % para el Capital Principal (Tier 1) y del 16,65 % para el Capital Principal y Capital Complementario (Tier 2).</t>
  </si>
  <si>
    <t>D.2)</t>
  </si>
  <si>
    <t>Capital Mínimo</t>
  </si>
  <si>
    <t>El capital mínimo e indexado por inflación al cierre del ejercicio 2022 que, en virtud de las disposiciones del BCP en la materia, obligatoriamente deben tener como capital integrado los Bancos que operan en el sistema financiero nacional, asciende a ₲ 60.514 millones según Circular SB SG N° 00001/2022. (₲ 56.647 millones al cierre del ejercicio 2021 según Circular SB SG N° 00001/2021). El eventual déficit de capital de la Entidad respecto al capital mínimo exigido anualmente a las Entidades financieras, debe ser cubierto antes de la finalización del primer semestre de cada año.</t>
  </si>
  <si>
    <t>Al 31 de diciembre de 2022, el capital   integrado de la Entidad asciende a ₲ 335.000.000.000. (₲ 237.414.000.000 al 31 de diciembre de 2021)</t>
  </si>
  <si>
    <t>D.3)</t>
  </si>
  <si>
    <t>Ajustes al patrimonio</t>
  </si>
  <si>
    <t xml:space="preserve">Corresponde a la contrapartida del revalúo de bienes de uso. De acuerdo con las disposiciones legales, la reserva de revalúo (ver Nota C.8) puede ser capitalizado, pero no puede ser distribuida a los accionistas como utilidades o dividendos.
</t>
  </si>
  <si>
    <t>D.4)</t>
  </si>
  <si>
    <t>Restricción a la distribución de utilidades</t>
  </si>
  <si>
    <r>
      <rPr>
        <b/>
        <sz val="10"/>
        <rFont val="Times New Roman"/>
        <family val="1"/>
      </rPr>
      <t>a)  Reserva Legal:</t>
    </r>
    <r>
      <rPr>
        <sz val="10"/>
        <rFont val="Times New Roman"/>
        <family val="1"/>
      </rPr>
      <t xml:space="preserve"> De acuerdo con la Ley N° 861/96 “General de Bancos, Financieras y Otras Entidades de Crédito” y sus modificatorias, las Entidades financieras deberán contar con una reserva no menor al equivalente </t>
    </r>
  </si>
  <si>
    <t>del 100% de su capital. Dicha reserva deberá ser constituida transfiriendo anualmente no menos del 20% de las utilidades netas de cada ejercicio financiero hasta alcanzar el 100% de su capital integrado.</t>
  </si>
  <si>
    <r>
      <rPr>
        <b/>
        <sz val="10"/>
        <rFont val="Times New Roman"/>
        <family val="1"/>
      </rPr>
      <t>b) Aprobación de Estados Financieros:</t>
    </r>
    <r>
      <rPr>
        <sz val="10"/>
        <rFont val="Times New Roman"/>
        <family val="1"/>
      </rPr>
      <t xml:space="preserve"> Según la Ley N° 861/96 “General de Bancos, Financieras y Otras Entidades de crédito” y sus modificatorias, las Entidades financieras autorizadas a operar de acuerdo con esta Ley, </t>
    </r>
  </si>
  <si>
    <t xml:space="preserve">sean nacionales o extranjeras, podrán distribuir sus utilidades una vez cumplidos los requisitos de publicación de balances, previo dictamen de los auditores externos, la autorización de la asamblea de accionistas </t>
  </si>
  <si>
    <t xml:space="preserve">y de la opinión de la Superintendencia de Bancos, siempre y cuando ésta última se expida dentro del término de ciento veinte días del cierre del ejercicio. A la fecha de emisión de los Estados Financieros adjuntos, </t>
  </si>
  <si>
    <t>la Entidad ha cumplido todos los requisitos mencionados precedentemente para poder distribuir sus utilidades acumuladas hasta el ejercicio 2021 inclusive.</t>
  </si>
  <si>
    <r>
      <t xml:space="preserve">c) Impuesto a la Renta: </t>
    </r>
    <r>
      <rPr>
        <sz val="10"/>
        <color rgb="FF000000"/>
        <rFont val="EYInterstate Light"/>
      </rPr>
      <t xml:space="preserve">De acuerdo con la legislación tributaria vigente, Ley N° 6380/19 “De Modernización y Simplificación del Sistema Tributario Nacional”, con vigencia a partir del 1 de enero de 2020, </t>
    </r>
  </si>
  <si>
    <t xml:space="preserve">se aplica el Impuesto a los Dividendos y Utilidades (“IDU”), que grava las utilidades, dividendos o rendimientos cobrados en carácter de accionista de una sociedad constituida en el país. Este impuesto se aplica por la vía </t>
  </si>
  <si>
    <t xml:space="preserve">de la retención, siendo el agente designado las entidades pagadoras de las utilidades y dividendos. Las tasas por aplicarse serán las siguientes: 8% si el que percibe los dividendos, utilidades o rendimientos es una persona </t>
  </si>
  <si>
    <t xml:space="preserve">física, jurídica u otro tipo de entidad residente en el país; y 15% siempre y cuando, el perceptor sea una entidad, persona </t>
  </si>
  <si>
    <t>INFORMACIÓN REFERENTE A LAS CONTINGENCIAS</t>
  </si>
  <si>
    <t>La composición del saldo de las Líneas de Crédito, Créditos documentarios, Garantías es la siguiente:</t>
  </si>
  <si>
    <t>Líneas de Crédito</t>
  </si>
  <si>
    <t>Créditos a utilizar en cuentas corrientes</t>
  </si>
  <si>
    <t>43.229.036.715</t>
  </si>
  <si>
    <t>13.043.217.428</t>
  </si>
  <si>
    <t>Créditos a utilizar mediante uso de tarjetas de crédito</t>
  </si>
  <si>
    <t>344.177.921.579</t>
  </si>
  <si>
    <t>286.380.482.274</t>
  </si>
  <si>
    <t>Otras líneas acordadas</t>
  </si>
  <si>
    <t>226.339.818.496</t>
  </si>
  <si>
    <t>244.747.506.586</t>
  </si>
  <si>
    <t>613.746.776.790</t>
  </si>
  <si>
    <t>544.171.206.288</t>
  </si>
  <si>
    <t>Al 31 de diciembre de 2022 y 2021, la Entidad no tiene líneas de créditos que individualmente superen el 10% del total del activo.</t>
  </si>
  <si>
    <t>INFORMACIÓN REFERENTE A LOS RESULTADOS</t>
  </si>
  <si>
    <t>F.1)</t>
  </si>
  <si>
    <t>Reconocimiento de las Ganancias y Pérdidas</t>
  </si>
  <si>
    <t>La Entidad aplicó el principio de lo devengado a los efectos del reconocimiento de ingresos e imputación de egresos o costos incurridos, con las siguientes excepciones en que los ingresos se reconocen como ganancia en el momento de su percepción o cobro conforme a las disposiciones del BCP en la materia:</t>
  </si>
  <si>
    <t xml:space="preserve">a. Los productos financieros devengados y no percibidos de deudores correspondientes a deudores y créditos clasificados en las categorías 2 (que no sean por criterios subjetivos), 3, 4, 5 y 6, que se reconoce como </t>
  </si>
  <si>
    <t>ganancias en el momento de su cobro. (ver Nota C.5)</t>
  </si>
  <si>
    <t>b. las ganancias por valuación de deudores con créditos vencidos y vigentes clasificados en las categorías 2 (que no sean por criterios subjetivos), 3, 4, 5 y 6, que se reconoce como ganancias en el momento de su cobro; (ver Nota C.5)</t>
  </si>
  <si>
    <t>c. Las ganancias por valuación de aquellas operaciones de créditos e inversiones en moneda extranjera vencidos o clasificados en categorías de riesgos superiores a la de “2”. (ver Nota.C.5)</t>
  </si>
  <si>
    <t xml:space="preserve"> d. 	Las ganancias por realizar y las ganancias por valuación de saldos en moneda extranjera de aquellas operaciones por venta de bienes a plazo, las cuales se reconocen como ingreso a medida que se cobran los créditos. (ver Nota C.5)</t>
  </si>
  <si>
    <t>e. Las ganancias por ajuste a valores de mercado de las inversiones en títulos de renta fija o variable con cotización en un mercado secundario de valores, las cuales se reconocen como ingreso cuando se realizan. (ver Nota C.7)</t>
  </si>
  <si>
    <t xml:space="preserve">f. ciertas comisiones por servicios bancarios que se reconocen como ingreso cuando se cobran. El Plan y Manual de cuentas del BCP establece que los ajustes de resultados de ejercicios anteriores se registran dentro del </t>
  </si>
  <si>
    <t>estado de resultados del ejercicio sin afectar las cuentas del patrimonio neto de la Entidad.</t>
  </si>
  <si>
    <t>F.2)</t>
  </si>
  <si>
    <t>Diferencias de Cambio en Moneda Extranjera</t>
  </si>
  <si>
    <t>Las diferencias de cambio correspondientes al mantenimiento de activos y pasivos en moneda extranjera se muestran netas en las líneas del Estado de Resultados denominadas “Valuación de Activos y Pasivos en Moneda Extranjera”, como sigue:</t>
  </si>
  <si>
    <t xml:space="preserve">Importe en </t>
  </si>
  <si>
    <t>Ganancias por valuación de activos y pasivos financieros en moneda extranjera</t>
  </si>
  <si>
    <t>2.952.851.346.449</t>
  </si>
  <si>
    <t>3.367.607.420.145</t>
  </si>
  <si>
    <t>Pérdidas por valuación de pasivos y activos financieros en moneda extranjera</t>
  </si>
  <si>
    <t>(2.939.150.804.492)</t>
  </si>
  <si>
    <t>(3.347.471.948.462)</t>
  </si>
  <si>
    <t>Diferencia de cambio neta sobre activos y pasivos financieros en moneda extranjera</t>
  </si>
  <si>
    <t>13.700.541.957</t>
  </si>
  <si>
    <t>20.135.471.683</t>
  </si>
  <si>
    <t>Ganancias por valuación de otros activos y pasivos en moneda extranjera</t>
  </si>
  <si>
    <t>5.253.136.228.643</t>
  </si>
  <si>
    <t>5.691.621.599.659</t>
  </si>
  <si>
    <t>Pérdidas por valuación de otros pasivos y activos en moneda extranjera</t>
  </si>
  <si>
    <t>(5.246.391.017.245)</t>
  </si>
  <si>
    <t>(5.686.672.996.456)</t>
  </si>
  <si>
    <t>Diferencia de cambio neta sobre otros activos y pasivos en moneda extranjera</t>
  </si>
  <si>
    <t>6.745.211.398</t>
  </si>
  <si>
    <t>4.948.603.203</t>
  </si>
  <si>
    <t>Diferencia de cambio neta sobre el total de activos y pasivos en moneda extranjera</t>
  </si>
  <si>
    <t>20.445.753.355</t>
  </si>
  <si>
    <t>25.084.074.886</t>
  </si>
  <si>
    <t>De acuerdo con lo mencionado en los puntos b) y c) de la Nota F.1) anterior, las diferencias de cambio correspondientes al mantenimiento de créditos e inversiones en moneda extranjera clasificados en las categorías “3”, “4”, “5” y “6” y a “Deudores por venta de bienes a plazo en moneda extranjera”, se reconocen como ingreso en función a su realización. Las diferencias de cambio netas por operaciones de cambio y arbitraje se exponen en las líneas del estado de resultados denominadas “Otras ganancias operativas – Ganancias por créditos diversos”.</t>
  </si>
  <si>
    <t>F.3)</t>
  </si>
  <si>
    <t>Impuesto a la Renta</t>
  </si>
  <si>
    <t>El impuesto a la renta que se carga a los resultados del año a la tasa del 10% se basa en la Ley N° 6380/19 “De Modernización y Simplificación del Sistema Tributario Nacional”, con vigencia a partir del 1 de enero de 2020, la cual plantea el siguiente esquema de imposición: Impuesto a la Renta Empresarial (“IRE”). Con la vigencia de la Ley 6.380/2019 “De Modernización y Simplificación del Sistema Tributario Nacional” que establece el Impuesto a los Dividendos y a las Utilidades (IDU), la distribución de utilidades está gravada a las tasas del 8% para residentes en el país y 15% para no residentes.</t>
  </si>
  <si>
    <t>El cargo a resultados en concepto de impuesto a la renta al 31 de diciembre de 2022 asciende a Gs. 16.835.695.949 (Gs. 17.609.921.396 al 31 de diciembre de 2021).</t>
  </si>
  <si>
    <t xml:space="preserve">La registración contable del impuesto diferido no está prevista en las normas emitidas por el BCP. La Entidad determina el impuesto a la renta aplicando la tasa vigente sobre la utilidad impositiva estimada, sin considerar el </t>
  </si>
  <si>
    <t>efecto de las diferencias temporarias entre el resultado contable y el impositivo.</t>
  </si>
  <si>
    <t xml:space="preserve">F.4) </t>
  </si>
  <si>
    <t>Aportes al Fondo de Garantía de Depósitos (FGD)</t>
  </si>
  <si>
    <t xml:space="preserve">En virtud de lo dispuesto en la Ley N° 2.334 de fecha 12 de diciembre de 2003, la cual entre otras cosas crea un nuevo régimen de garantía legal de los depósitos del sistema financiero nacional que tiene por objeto la protección parcial del ahorro público en las Entidades financieras privadas autorizadas a operar por el BCP hasta el equivalente de 75 salarios mínimos por depositante. 
</t>
  </si>
  <si>
    <t xml:space="preserve">A partir del tercer trimestre del año 2004 las Entidades financieras aportan trimestralmente en forma obligatoria al FGD creado por dicha Ley y administrado por el BCP, el 0,12% de los saldos promedios trimestrales de su cartera </t>
  </si>
  <si>
    <t xml:space="preserve">de depósitos en moneda nacional y extranjera. El monto aportado por la Entidad al FGD en los ejercicios 2022 y 2021, que constituyen gastos no recuperables y se exponen en el rubro gastos generales, </t>
  </si>
  <si>
    <t xml:space="preserve"> ascienden a G/ 32.620.923.505 y G/ 29.068.560.223, respectivamente</t>
  </si>
  <si>
    <t>EFECTOS INFLACIONARIOS</t>
  </si>
  <si>
    <t>No se han efectuado ajustes por inflación sobre los mencionados estados financieros (ver Nota B.2).</t>
  </si>
  <si>
    <t xml:space="preserve">El saldo de esta cuenta corresponde a depósitos mantenidos en el BCP en los siguientes conceptos: 
</t>
  </si>
  <si>
    <t>Encaje legal - guaraníes</t>
  </si>
  <si>
    <t>382.294.159.901</t>
  </si>
  <si>
    <t>368.446.152.654</t>
  </si>
  <si>
    <t>Encaje legal - moneda extranjera</t>
  </si>
  <si>
    <t>663.094.367.504</t>
  </si>
  <si>
    <t>640.565.104.380</t>
  </si>
  <si>
    <t>Encaje especial - Resolución Nº 1/131 y 189/93</t>
  </si>
  <si>
    <t>587.178.274</t>
  </si>
  <si>
    <t>581.920.733</t>
  </si>
  <si>
    <t>Depósitos en dólares estadounidenses</t>
  </si>
  <si>
    <t>170.515.998.526</t>
  </si>
  <si>
    <t>176.150.319.198</t>
  </si>
  <si>
    <t>Depósitos por operaciones monetarias</t>
  </si>
  <si>
    <t>4.241.995.502</t>
  </si>
  <si>
    <t>6.318.348.191</t>
  </si>
  <si>
    <t>Total </t>
  </si>
  <si>
    <t>1.220.733.699.707</t>
  </si>
  <si>
    <t>1.192.061.845.156</t>
  </si>
  <si>
    <t>Los encajes legales, cuya disponibilidad está restringida, se originan en las siguientes disposiciones del BCP vigentes al 31 de diciembre de 2022.</t>
  </si>
  <si>
    <t>H.1)</t>
  </si>
  <si>
    <t>Encaje legal – Moneda Nacional</t>
  </si>
  <si>
    <t>Conforme con lo establecido en la Resolución del Directorio del BCP Nº 30, Acta Nº 44 de fecha 28 de setiembre de 2012, los Bancos deben mantener encajes legales sobre los depósitos en moneda nacional, en la siguiente proporción:</t>
  </si>
  <si>
    <t>Vista</t>
  </si>
  <si>
    <t>De 2 días</t>
  </si>
  <si>
    <t>De 361 días</t>
  </si>
  <si>
    <t>a 360 días</t>
  </si>
  <si>
    <t>y más</t>
  </si>
  <si>
    <t>Cuenta adelanto</t>
  </si>
  <si>
    <t>Cuenta corriente</t>
  </si>
  <si>
    <t>Depósitos de ahorro</t>
  </si>
  <si>
    <t xml:space="preserve">Depósitos de ahorro a plazo </t>
  </si>
  <si>
    <t>CDA</t>
  </si>
  <si>
    <t xml:space="preserve">Títulos de inversión </t>
  </si>
  <si>
    <t>En el caso de depósitos captados bajo la modalidad de imposiciones periódicas iguales (“Ahorro Programado”), sustentados por un contrato específico para el efecto, sobre el saldo acumulado se aplicará la tasa del Encaje Legal que corresponda al plazo promedio del contrato de depósitos periódicos.</t>
  </si>
  <si>
    <t>H.2)</t>
  </si>
  <si>
    <t>Encaje Legal - Moneda Extranjera</t>
  </si>
  <si>
    <t xml:space="preserve">Conforme con lo establecido en la Resolución del Directorio del BCP Nº 31, Acta Nº 44 de fecha 28 de setiembre de 2012, desde la fecha de vigencia de la misma los Bancos deben mantener encajes legales sobre los depósitos en moneda extranjera en la siguiente proporción:
</t>
  </si>
  <si>
    <t>De 541 días</t>
  </si>
  <si>
    <t>Más de</t>
  </si>
  <si>
    <t>hasta 540 días</t>
  </si>
  <si>
    <t>hasta 1080 días</t>
  </si>
  <si>
    <t>24,00%</t>
  </si>
  <si>
    <t>Depósito de ahorro</t>
  </si>
  <si>
    <t>16,5%</t>
  </si>
  <si>
    <t>Certificado de depósito de ahorro</t>
  </si>
  <si>
    <t>Título de inversión</t>
  </si>
  <si>
    <t>H.3)</t>
  </si>
  <si>
    <t>Encajes especiales por cancelación anticipada de o rescate anticipado de los instrumentos a plazo (Resolución N° 11, Acta N° 25 del 20 de abril de 2010, y Resolución Nº 30, Acta Nº44 del 28 de setiembre del 2012)</t>
  </si>
  <si>
    <t>En caso de cancelaciones anticipadas de instrumentos para cuyos plazos originales correspondería una tasa de encaje diferente a los depósitos en cuenta corriente, se aplicará por un plazo equivalente al tiempo transcurrido entre la fecha de inicio de la operación y la fecha de la cancelación anticipada, la siguiente tasa de encaje legal:</t>
  </si>
  <si>
    <t>•	Para depósitos en moneda nacional, la tasa de encaje aplicada sobre los depósitos en cuenta corriente moneda nacional más 2 (dos) puntos porcentuales,</t>
  </si>
  <si>
    <t>•	Para los depósitos en moneda extranjera, tasa de encaje aplicada sobre depósitos en cuenta corriente moneda extranjera más 4 (cuatro) puntos porcentuales.</t>
  </si>
  <si>
    <t>OBLIGACIONES POR INTERMEDIACIÓN FINANCIERA</t>
  </si>
  <si>
    <t>El saldo del rubro incluye operaciones a liquidar e intereses devengados y se compone como sigue:</t>
  </si>
  <si>
    <t>31 de Diciembre</t>
  </si>
  <si>
    <t>Sector Financiero</t>
  </si>
  <si>
    <t>Depósitos</t>
  </si>
  <si>
    <t>360.184.489.786</t>
  </si>
  <si>
    <t>457.439.219.434</t>
  </si>
  <si>
    <t>Corresponsales aceptantes de créditos documentarios</t>
  </si>
  <si>
    <t>172.041.058.545</t>
  </si>
  <si>
    <t>237.786.151.819</t>
  </si>
  <si>
    <t>Préstamos obtenidos de la AFD (*)</t>
  </si>
  <si>
    <t>657.693.109.479</t>
  </si>
  <si>
    <t>433.610.879.658</t>
  </si>
  <si>
    <t>Préstamos de entidades financieras del país</t>
  </si>
  <si>
    <t>55.000.000.000</t>
  </si>
  <si>
    <t>Prestamos de entidades financieras del exterior (*)</t>
  </si>
  <si>
    <t>198.340.110.000</t>
  </si>
  <si>
    <t>34.428.950.000</t>
  </si>
  <si>
    <t>Sobregiros en Cuenta Corriente</t>
  </si>
  <si>
    <t>1.128.396.232</t>
  </si>
  <si>
    <t>3.729.489.258</t>
  </si>
  <si>
    <t>Operac. Pend. de Compensación ATM</t>
  </si>
  <si>
    <t>33.887.014.274</t>
  </si>
  <si>
    <t>23.222.764.026</t>
  </si>
  <si>
    <t>Acreedores por cargos financieros devengados</t>
  </si>
  <si>
    <t>11.801.778.553</t>
  </si>
  <si>
    <t>16.218.770.905</t>
  </si>
  <si>
    <t>Total Sector Financiero</t>
  </si>
  <si>
    <t>1.495.621.812.267</t>
  </si>
  <si>
    <t>Depósitos - sector privado</t>
  </si>
  <si>
    <t>Cuentas corrientes</t>
  </si>
  <si>
    <t>2.409.150.757.389</t>
  </si>
  <si>
    <t>2.566.021.693.695</t>
  </si>
  <si>
    <t>Depósitos a la vista</t>
  </si>
  <si>
    <t>1.273.011.538.977</t>
  </si>
  <si>
    <t>1.234.972.093.585</t>
  </si>
  <si>
    <t>Certificados de depósito de ahorro</t>
  </si>
  <si>
    <t>1.630.499.208.103</t>
  </si>
  <si>
    <t>1.084.780.767.808</t>
  </si>
  <si>
    <t>Depósitos a la vista combinadas con Ctas. Ctes.</t>
  </si>
  <si>
    <t>1.167.915.052.551</t>
  </si>
  <si>
    <t>828.315.074.606</t>
  </si>
  <si>
    <t>Depósitos a la vista-documentos pendientes de Conf.</t>
  </si>
  <si>
    <t>14.534.920.045</t>
  </si>
  <si>
    <t>8.665.536.592</t>
  </si>
  <si>
    <t>Depósitos a plazo por ahorro programado</t>
  </si>
  <si>
    <t>8.221.721.136</t>
  </si>
  <si>
    <t>6.236.812.429</t>
  </si>
  <si>
    <t>Giros y transferencias a pagar</t>
  </si>
  <si>
    <t>114.671.951</t>
  </si>
  <si>
    <t>6.503.447.870.152</t>
  </si>
  <si>
    <t>5.728.991.978.715</t>
  </si>
  <si>
    <t>Obligaciones por tarjetas de crédito</t>
  </si>
  <si>
    <t xml:space="preserve"> 5.630.478.110</t>
  </si>
  <si>
    <t>4.772.381.925</t>
  </si>
  <si>
    <t>12.253.489.766</t>
  </si>
  <si>
    <t>7.939.938.524</t>
  </si>
  <si>
    <t xml:space="preserve">Depósitos a la vista </t>
  </si>
  <si>
    <t>4.543.012.955</t>
  </si>
  <si>
    <t>3.718.946.482</t>
  </si>
  <si>
    <t>37.544.355.333</t>
  </si>
  <si>
    <t>140.086.689.184</t>
  </si>
  <si>
    <t>325.178.880.650</t>
  </si>
  <si>
    <t>170.854.481.950</t>
  </si>
  <si>
    <t>Bonos Emitidos y en Circulación</t>
  </si>
  <si>
    <t>146.918.600.000</t>
  </si>
  <si>
    <t>137.715.800.000</t>
  </si>
  <si>
    <t>532.068.816.814</t>
  </si>
  <si>
    <t>465.088.238.065</t>
  </si>
  <si>
    <t>3.014.785.309</t>
  </si>
  <si>
    <t>12.504.041.533</t>
  </si>
  <si>
    <t>46.780.570.075</t>
  </si>
  <si>
    <t>33.507.517.933</t>
  </si>
  <si>
    <t>Total Sector no Financiero</t>
  </si>
  <si>
    <t>(*) Corresponde al saldo de los préstamos obtenidos de la Agencia Financiera de Desarrollo, con fechas de vencimiento comprendidas entre el 1 de Enero de 2023 y el 5 de Octubre de 2052, a tasas de interés anual reajustables anualmente que oscilan entre 4% y 9,5% en moneda nacional (4,0% y 10,0 % al 31 de diciembre de 2021) y entre 3,95% y 5% en US$ (4,75% y 5,75% al 31 de diciembre de 2021).</t>
  </si>
  <si>
    <t>Las tasas anuales de interés pagadas por la Entidad sobre sus depósitos a la vista y a plazo están reguladas por el mercado, pudiendo la Entidad fijar libremente sus tasas pasivas de interés dentro de los límites establecidos por el BCP. Las tasas nominales promedio de interés pasivas de la Entidad fluctúan de la siguiente manera:</t>
  </si>
  <si>
    <t>31 de Diciembre de 2022</t>
  </si>
  <si>
    <t>M/N</t>
  </si>
  <si>
    <t>M/E</t>
  </si>
  <si>
    <t>Ahorro a la vista</t>
  </si>
  <si>
    <t>0,05%</t>
  </si>
  <si>
    <t>0,10%</t>
  </si>
  <si>
    <t>0,01%</t>
  </si>
  <si>
    <t>0,03%</t>
  </si>
  <si>
    <t>Ahorro programado – hasta 365 días (*)</t>
  </si>
  <si>
    <t>0,50%</t>
  </si>
  <si>
    <t>Ahorro programado – Más de 365 días (*)</t>
  </si>
  <si>
    <t>Certificado de depósitos de ahorro - hasta 180 días (*)</t>
  </si>
  <si>
    <t>0,60%</t>
  </si>
  <si>
    <t>0,15%</t>
  </si>
  <si>
    <t>Certificado de depósitos de ahorro - hasta 365 días (*)</t>
  </si>
  <si>
    <t>0,61%</t>
  </si>
  <si>
    <t>2,10%</t>
  </si>
  <si>
    <t>0,16%</t>
  </si>
  <si>
    <t>0,25 %</t>
  </si>
  <si>
    <t>Certificado de depósitos de ahorro - Más de 365 días (*)</t>
  </si>
  <si>
    <t>2,11%</t>
  </si>
  <si>
    <t>2,90%</t>
  </si>
  <si>
    <t>0,26%</t>
  </si>
  <si>
    <t>0,45%</t>
  </si>
  <si>
    <t>31 de Diciembre de 2021</t>
  </si>
  <si>
    <t xml:space="preserve">  0,25 %</t>
  </si>
  <si>
    <t>(*) Las tasas de interés varían conforme al plazo de las operaciones</t>
  </si>
  <si>
    <t>CUENTAS DE ORDEN</t>
  </si>
  <si>
    <t>Garantías recibidas</t>
  </si>
  <si>
    <t>Garantías reales computables</t>
  </si>
  <si>
    <t>4.385.780.465.389</t>
  </si>
  <si>
    <t>3.427.146.744.559</t>
  </si>
  <si>
    <t>Garantías de firmas</t>
  </si>
  <si>
    <t>2.523.379.416.017</t>
  </si>
  <si>
    <t>1.977.715.866.339</t>
  </si>
  <si>
    <t>Administración de valores y depósitos</t>
  </si>
  <si>
    <t>437.854.265.452</t>
  </si>
  <si>
    <t>322.116.106.709</t>
  </si>
  <si>
    <t>Negocios en el exterior y cobranzas</t>
  </si>
  <si>
    <t>Cobranzas de Importación</t>
  </si>
  <si>
    <t>17.326.684.215</t>
  </si>
  <si>
    <t>Otras cuentas de orden</t>
  </si>
  <si>
    <t>Fideicomisos (*)</t>
  </si>
  <si>
    <t>7.125.935.870.557</t>
  </si>
  <si>
    <t>3.383.484.646.183</t>
  </si>
  <si>
    <t>Otras cuentas de orden – diversas</t>
  </si>
  <si>
    <t>2.608.195.507.539</t>
  </si>
  <si>
    <t>2.155.110.022.717</t>
  </si>
  <si>
    <t>Pólizas de seguros contratadas</t>
  </si>
  <si>
    <t>109.473.258.325</t>
  </si>
  <si>
    <t>90.244.796.551</t>
  </si>
  <si>
    <t>Deudores incobrables</t>
  </si>
  <si>
    <t>138.609.549.739</t>
  </si>
  <si>
    <t>129.197.616.075</t>
  </si>
  <si>
    <t>Posición de cambios</t>
  </si>
  <si>
    <t>Contratos Forward-Valor Nocional</t>
  </si>
  <si>
    <t>101.909.692.000</t>
  </si>
  <si>
    <t>Venta y Cesión de Cartera - Sect. No Financ.</t>
  </si>
  <si>
    <t>453.920.309.645</t>
  </si>
  <si>
    <t>401.021.282.968</t>
  </si>
  <si>
    <t>Total Cuentas de Orden</t>
  </si>
  <si>
    <t>17.832.713.824.619</t>
  </si>
  <si>
    <t>11.992.952.606.404</t>
  </si>
  <si>
    <t xml:space="preserve">(*)  	Por Nota SB.SG. N° 0037/2002 de fecha 4 de enero de 2002, y ratificada por Nota SB. SG. Nº 00195/2011 de fecha 25 de febrero de 2011, la Superintendencia de Bancos del BCP comunicó que la Entidad ha dado cumplimiento a los requisitos previstos en las normativas vigentes para la apertura de la Unidad de Negocios Fiduciarios. 
</t>
  </si>
  <si>
    <t xml:space="preserve">A partir de dicha comunicación se ha resuelto la habilitación de la “Unidad de Negocios Fiduciarios”, constituyendo una unidad separada y claramente diferenciada de las demás actividades del banco, para actuar como fiduciarios en contratos de fideicomiso siendo la finalidad de la unidad realizar operaciones bajo el amparo legal de las garantías y seguridades jurídicas previstas en la Ley 921/96 de Negocios Fiduciarios, a los efectos de dar lugar a la formación de patrimonios autónomos con bienes a ser transferidos por los fideicomitentes al fiduciario para cumplir con las instrucciones de los fideicomitentes en cada convenio. </t>
  </si>
  <si>
    <t>Al cierre de ejercicio 2022 y 2021 la Unidad de Negocios Fiduciarios presenta los siguientes importes en concepto de Activos y Patrimonio Autónomo</t>
  </si>
  <si>
    <t>Ejercicio</t>
  </si>
  <si>
    <t>Cantidad de negocios fiduciarios</t>
  </si>
  <si>
    <t>Activo fiduciario</t>
  </si>
  <si>
    <t>Patrimonio autónomo</t>
  </si>
  <si>
    <t>8.955.976.100.055</t>
  </si>
  <si>
    <t>4.968.938.118.489</t>
  </si>
  <si>
    <t>HECHOS POSTERIORES AL CIERRE DEL EJERCICIO</t>
  </si>
  <si>
    <t xml:space="preserve">Entre la fecha de cierre del ejercicio 2022 y la fecha de presentación de estos Estados Financieros, no han ocurrido hechos significativos de carácter financiero o de otra índole que impliquen alteraciones significativas </t>
  </si>
  <si>
    <t>a la estructura patrimonial o financiera o a los resultados o que requieran alguna revelación por parte de la Entidad.</t>
  </si>
  <si>
    <t>ESTADOS FINANCIEROS Y NOTAS AL 31/12/2022</t>
  </si>
  <si>
    <t>Presentado en forma comparativa con el ejercicio económico finalizado el 31 de diciembre  de 2021</t>
  </si>
  <si>
    <t>Síndico</t>
  </si>
  <si>
    <t>EY Paraguay - Auditores y Asesores de Negocios S.R.L.</t>
  </si>
  <si>
    <t>Registro CNV N° AE 028</t>
  </si>
  <si>
    <t>INDICE</t>
  </si>
  <si>
    <t>REF.</t>
  </si>
  <si>
    <t>ESTADO DE SITUACIÓN PATRIMONIAL (ACTIVO)</t>
  </si>
  <si>
    <t>Activo</t>
  </si>
  <si>
    <t>ESTADO DE SITUACIÓN PATRIMONIAL (PASIVO Y PN)</t>
  </si>
  <si>
    <t>Pasivo y PN</t>
  </si>
  <si>
    <t>ESTADO DE RESULTADOS</t>
  </si>
  <si>
    <t>Resultado</t>
  </si>
  <si>
    <t>ESTADO DE EVOLUCIÓN DEL PATRIMONIO NETO</t>
  </si>
  <si>
    <t>Evolucion de Patrimonio</t>
  </si>
  <si>
    <t>ESTADO DE FLUJOS DE EFECTIVO</t>
  </si>
  <si>
    <t>Flujo de Efectivo</t>
  </si>
  <si>
    <t>Nota A</t>
  </si>
  <si>
    <t>Nota B</t>
  </si>
  <si>
    <t>Nota C</t>
  </si>
  <si>
    <t>Nota D</t>
  </si>
  <si>
    <t>Nota E</t>
  </si>
  <si>
    <t>Nota F</t>
  </si>
  <si>
    <t>Nota G</t>
  </si>
  <si>
    <t>Nota H</t>
  </si>
  <si>
    <t>Nota I</t>
  </si>
  <si>
    <t>BANCO ATLAS SOCIEDAD ANÓNIMA</t>
  </si>
  <si>
    <t>Lic. Sonia Ríos de Coronel</t>
  </si>
  <si>
    <t>Cat."A"</t>
  </si>
  <si>
    <t>Pat. Prof.  010-0024020</t>
  </si>
  <si>
    <t>Abog. César Eduardo Coll</t>
  </si>
  <si>
    <t>Ing. Miguel Angel Zaldivar Silvera</t>
  </si>
  <si>
    <t>Nota J</t>
  </si>
  <si>
    <t>Nota K</t>
  </si>
  <si>
    <t>NOTA A:   CONSIDERACIÓN POR LA ASAMBLEA DE ACCIONISTAS</t>
  </si>
  <si>
    <t>NOTA B:   INFORMACIÓN BÁSICA SOBRE LA ENTIDAD FINANCIERA</t>
  </si>
  <si>
    <t>NOTA C:   INFORMACIÓN REFERENTE A LOS ACTIVOS Y PASIVOS</t>
  </si>
  <si>
    <t>NOTA D:   PATRIMONIO</t>
  </si>
  <si>
    <t>NOTA E:   INFORMACIÓN REFERENTE A LAS CONTINGENCIAS</t>
  </si>
  <si>
    <t>NOTA F:   INFORMACIÓN REFERENTE A LOS RESULTADOS</t>
  </si>
  <si>
    <t>NOTA G:   EFECTOS INFLACIONARIOS</t>
  </si>
  <si>
    <t>NOTA H:   DEPÓSITOS EN EL BANCO CENTRAL DEL PARAGUAY</t>
  </si>
  <si>
    <t>NOTA I:   OBLIGACIONES POR INTERMEDIACIÓN FINANCIERA</t>
  </si>
  <si>
    <t>NOTA J:   CUENTAS DE ORDEN</t>
  </si>
  <si>
    <t>NOTA K:   HECHOS POSTERIORES AL CIERRE DEL EJERCICIO</t>
  </si>
  <si>
    <t>DEPÓSITOS EN EL BANCO CENTRAL DEL PARAGUAY</t>
  </si>
  <si>
    <t>Luis Alberto Ayala Albertini Acosta</t>
  </si>
  <si>
    <t>Socio</t>
  </si>
  <si>
    <t>La firma del Auditor Externo Independiente es a fines de indentificación de la presente información confrome Dictamen de Auditoría Independiente emitido en fecha 23/02/2023</t>
  </si>
  <si>
    <t>Banco Central del Paraguay (Notas C.11 y H)</t>
  </si>
  <si>
    <t>TOTAL DE CUENTAS DE ORDEN (Nota J)</t>
  </si>
  <si>
    <t>TOTAL DE CUENTAS DE ORDEN  DE FIDEICOMISOS (Nota J)</t>
  </si>
  <si>
    <r>
      <t xml:space="preserve">OBLIGACIONES INTERM. FINANC.- SECT. FINANC. </t>
    </r>
    <r>
      <rPr>
        <sz val="9"/>
        <rFont val="Times New Roman"/>
        <family val="1"/>
      </rPr>
      <t>(Nota C.13 y I)</t>
    </r>
  </si>
  <si>
    <r>
      <t xml:space="preserve">OBLIGACIONES INT. FINANC.- SECT. NO FINANC. </t>
    </r>
    <r>
      <rPr>
        <sz val="9"/>
        <rFont val="Times New Roman"/>
        <family val="1"/>
      </rPr>
      <t>(Nota C.13 y I)</t>
    </r>
  </si>
  <si>
    <t>Gastos Generales (Nota F.4)</t>
  </si>
  <si>
    <r>
      <t xml:space="preserve">IMPUESTO A LA RENTA </t>
    </r>
    <r>
      <rPr>
        <sz val="9"/>
        <rFont val="Times New Roman"/>
        <family val="1"/>
      </rPr>
      <t>(Nota F.5)</t>
    </r>
  </si>
  <si>
    <t>Contadora RUC Nº: 1218782-8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</si>
</sst>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1" formatCode="_ * #,##0_ ;_ * \-#,##0_ ;_ * &quot;-&quot;_ ;_ @_ "/>
    <numFmt numFmtId="43" formatCode="_ * #,##0.00_ ;_ * \-#,##0.00_ ;_ * &quot;-&quot;??_ ;_ @_ "/>
    <numFmt numFmtId="164" formatCode="_(* #,##0_);_(* \(#,##0\);_(* &quot;-&quot;_);_(@_)"/>
    <numFmt numFmtId="165" formatCode="_-* #,##0_-;\-* #,##0_-;_-* &quot;-&quot;_-;_-@_-"/>
    <numFmt numFmtId="166" formatCode="_-* #,##0.00_-;\-* #,##0.00_-;_-* &quot;-&quot;??_-;_-@_-"/>
    <numFmt numFmtId="167" formatCode="_-* #,##0\ _€_-;\-* #,##0\ _€_-;_-* &quot;-&quot;\ _€_-;_-@_-"/>
    <numFmt numFmtId="168" formatCode="_-* #,##0.00\ &quot;€&quot;_-;\-* #,##0.00\ &quot;€&quot;_-;_-* &quot;-&quot;??\ &quot;€&quot;_-;_-@_-"/>
    <numFmt numFmtId="169" formatCode="_-* #,##0.00\ _€_-;\-* #,##0.00\ _€_-;_-* &quot;-&quot;??\ _€_-;_-@_-"/>
    <numFmt numFmtId="170" formatCode="_-* #,##0.00\ _P_t_s_-;\-* #,##0.00\ _P_t_s_-;_-* &quot;-&quot;\ _P_t_s_-;_-@_-"/>
    <numFmt numFmtId="171" formatCode="dd/mm/yyyy;@"/>
    <numFmt numFmtId="172" formatCode="_-* #,##0\ _€_-;\-* #,##0\ _€_-;_-* &quot;-&quot;??\ _€_-;_-@_-"/>
    <numFmt numFmtId="173" formatCode="_([$€]* #,##0.00_);_([$€]* \(#,##0.00\);_([$€]* &quot;-&quot;??_);_(@_)"/>
    <numFmt numFmtId="174" formatCode="_-* #,##0\ _D_M_-;\-* #,##0\ _D_M_-;_-* &quot;-&quot;\ _D_M_-;_-@_-"/>
    <numFmt numFmtId="175" formatCode="#,##0;\(#,##0\)"/>
  </numFmts>
  <fonts count="50">
    <font>
      <sz val="11"/>
      <color theme="1"/>
      <name val="Calibri"/>
      <family val="2"/>
      <scheme val="minor"/>
    </font>
    <font>
      <sz val="11"/>
      <color indexed="8"/>
      <name val="Calibri"/>
      <family val="2"/>
    </font>
    <font>
      <sz val="10"/>
      <name val="Times New Roman"/>
      <family val="1"/>
    </font>
    <font>
      <sz val="8"/>
      <name val="Times New Roman"/>
      <family val="1"/>
    </font>
    <font>
      <b/>
      <sz val="8"/>
      <name val="Times New Roman"/>
      <family val="1"/>
    </font>
    <font>
      <b/>
      <sz val="10"/>
      <name val="Times New Roman"/>
      <family val="1"/>
    </font>
    <font>
      <b/>
      <sz val="9"/>
      <name val="Times New Roman"/>
      <family val="1"/>
    </font>
    <font>
      <sz val="10"/>
      <name val="Arial"/>
      <family val="2"/>
    </font>
    <font>
      <sz val="11"/>
      <name val="Times New Roman"/>
      <family val="1"/>
    </font>
    <font>
      <sz val="9"/>
      <name val="Times New Roman"/>
      <family val="1"/>
    </font>
    <font>
      <b/>
      <sz val="11"/>
      <name val="Times New Roman"/>
      <family val="1"/>
    </font>
    <font>
      <sz val="11"/>
      <color indexed="8"/>
      <name val="Times New Roman"/>
      <family val="1"/>
    </font>
    <font>
      <sz val="10"/>
      <color indexed="8"/>
      <name val="Arial"/>
      <family val="2"/>
    </font>
    <font>
      <sz val="12"/>
      <name val="Times New Roman"/>
      <family val="1"/>
    </font>
    <font>
      <b/>
      <sz val="16"/>
      <name val="Times New Roman"/>
      <family val="1"/>
    </font>
    <font>
      <b/>
      <sz val="22"/>
      <name val="Times New Roman"/>
      <family val="1"/>
    </font>
    <font>
      <sz val="8"/>
      <color indexed="8"/>
      <name val="Times New Roman"/>
      <family val="1"/>
    </font>
    <font>
      <sz val="10"/>
      <name val="Arial"/>
      <family val="2"/>
    </font>
    <font>
      <sz val="10"/>
      <color indexed="64"/>
      <name val="Arial"/>
      <family val="2"/>
    </font>
    <font>
      <sz val="10"/>
      <name val="Courier"/>
      <family val="3"/>
    </font>
    <font>
      <sz val="10"/>
      <name val="MS Sans Serif"/>
      <family val="2"/>
    </font>
    <font>
      <sz val="9"/>
      <color indexed="8"/>
      <name val="Times New Roman"/>
      <family val="1"/>
    </font>
    <font>
      <b/>
      <sz val="16"/>
      <name val="Arial"/>
      <family val="2"/>
    </font>
    <font>
      <b/>
      <sz val="9.5"/>
      <name val="Times New Roman"/>
      <family val="1"/>
    </font>
    <font>
      <sz val="7"/>
      <name val="Times New Roman"/>
      <family val="1"/>
    </font>
    <font>
      <sz val="11"/>
      <color theme="1"/>
      <name val="Calibri"/>
      <family val="2"/>
      <scheme val="minor"/>
    </font>
    <font>
      <sz val="9"/>
      <color theme="1"/>
      <name val="Calibri"/>
      <family val="2"/>
      <scheme val="minor"/>
    </font>
    <font>
      <sz val="11"/>
      <color rgb="FF9C6500"/>
      <name val="Calibri"/>
      <family val="2"/>
      <scheme val="minor"/>
    </font>
    <font>
      <sz val="18"/>
      <color theme="3"/>
      <name val="Cambria"/>
      <family val="2"/>
      <scheme val="major"/>
    </font>
    <font>
      <b/>
      <sz val="18"/>
      <color theme="3"/>
      <name val="Cambria"/>
      <family val="2"/>
      <scheme val="major"/>
    </font>
    <font>
      <b/>
      <sz val="11"/>
      <color theme="1"/>
      <name val="Calibri"/>
      <family val="2"/>
      <scheme val="minor"/>
    </font>
    <font>
      <b/>
      <sz val="9"/>
      <color theme="1"/>
      <name val="Times New Roman"/>
      <family val="1"/>
    </font>
    <font>
      <b/>
      <sz val="11"/>
      <color theme="1"/>
      <name val="Times New Roman"/>
      <family val="1"/>
    </font>
    <font>
      <sz val="11"/>
      <color theme="1"/>
      <name val="Times New Roman"/>
      <family val="1"/>
    </font>
    <font>
      <sz val="9"/>
      <color theme="1"/>
      <name val="Times New Roman"/>
      <family val="1"/>
    </font>
    <font>
      <sz val="10"/>
      <color theme="1"/>
      <name val="Times New Roman"/>
      <family val="1"/>
    </font>
    <font>
      <b/>
      <sz val="9"/>
      <color theme="0"/>
      <name val="Times New Roman"/>
      <family val="1"/>
    </font>
    <font>
      <sz val="10"/>
      <color rgb="FF000000"/>
      <name val="Times New Roman"/>
      <family val="1"/>
    </font>
    <font>
      <b/>
      <sz val="10"/>
      <color rgb="FF000000"/>
      <name val="Times New Roman"/>
      <family val="1"/>
    </font>
    <font>
      <sz val="10"/>
      <color rgb="FF1F497D"/>
      <name val="Times New Roman"/>
      <family val="1"/>
    </font>
    <font>
      <sz val="10"/>
      <color rgb="FF000000"/>
      <name val="EYInterstate Light"/>
    </font>
    <font>
      <sz val="11"/>
      <color rgb="FF000000"/>
      <name val="Arial"/>
      <family val="2"/>
    </font>
    <font>
      <sz val="11"/>
      <color rgb="FF000000"/>
      <name val="Times New Roman"/>
      <family val="1"/>
    </font>
    <font>
      <b/>
      <sz val="11"/>
      <color rgb="FF000000"/>
      <name val="Times New Roman"/>
      <family val="1"/>
    </font>
    <font>
      <b/>
      <sz val="14"/>
      <color rgb="FF000000"/>
      <name val="Times New Roman"/>
      <family val="1"/>
    </font>
    <font>
      <b/>
      <sz val="10"/>
      <color theme="1"/>
      <name val="Times New Roman"/>
      <family val="1"/>
    </font>
    <font>
      <b/>
      <sz val="10"/>
      <color theme="1"/>
      <name val="Trebuchet MS"/>
      <family val="2"/>
    </font>
    <font>
      <sz val="11"/>
      <color theme="1"/>
      <name val="Trebuchet MS"/>
      <family val="2"/>
    </font>
    <font>
      <b/>
      <sz val="10"/>
      <name val="Trebuchet MS"/>
      <family val="2"/>
    </font>
    <font>
      <u/>
      <sz val="11"/>
      <color theme="10"/>
      <name val="Calibri"/>
      <family val="2"/>
      <scheme val="minor"/>
    </font>
  </fonts>
  <fills count="22">
    <fill>
      <patternFill patternType="none"/>
    </fill>
    <fill>
      <patternFill patternType="gray125"/>
    </fill>
    <fill>
      <patternFill patternType="solid">
        <fgColor indexed="3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9"/>
        <bgColor indexed="26"/>
      </patternFill>
    </fill>
    <fill>
      <patternFill patternType="solid">
        <fgColor rgb="FFD9D9D9"/>
        <bgColor indexed="64"/>
      </patternFill>
    </fill>
    <fill>
      <patternFill patternType="solid">
        <fgColor rgb="FFFFFFFF"/>
        <bgColor indexed="64"/>
      </patternFill>
    </fill>
    <fill>
      <patternFill patternType="solid">
        <fgColor rgb="FFDAE3F3"/>
        <bgColor rgb="FFDAE3F3"/>
      </patternFill>
    </fill>
  </fills>
  <borders count="34">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s>
  <cellStyleXfs count="419">
    <xf numFmtId="0" fontId="0" fillId="0" borderId="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165" fontId="25" fillId="0" borderId="0" applyFont="0" applyFill="0" applyBorder="0" applyAlignment="0" applyProtection="0"/>
    <xf numFmtId="173" fontId="7" fillId="0" borderId="0" applyFont="0" applyFill="0" applyBorder="0" applyAlignment="0" applyProtection="0"/>
    <xf numFmtId="0" fontId="1" fillId="0" borderId="0"/>
    <xf numFmtId="169" fontId="1" fillId="0" borderId="0" applyFont="0" applyFill="0" applyBorder="0" applyAlignment="0" applyProtection="0"/>
    <xf numFmtId="167" fontId="1" fillId="0" borderId="0" applyFont="0" applyFill="0" applyBorder="0" applyAlignment="0" applyProtection="0"/>
    <xf numFmtId="174" fontId="7" fillId="0" borderId="0" applyFont="0" applyFill="0" applyBorder="0" applyAlignment="0" applyProtection="0"/>
    <xf numFmtId="41" fontId="7" fillId="0" borderId="0" applyFont="0" applyFill="0" applyBorder="0" applyAlignment="0" applyProtection="0"/>
    <xf numFmtId="174" fontId="7"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6"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0" fontId="1" fillId="2" borderId="0" applyNumberFormat="0" applyBorder="0" applyAlignment="0" applyProtection="0"/>
    <xf numFmtId="169" fontId="25" fillId="0" borderId="0" applyFont="0" applyFill="0" applyBorder="0" applyAlignment="0" applyProtection="0"/>
    <xf numFmtId="169" fontId="7" fillId="0" borderId="0" applyFont="0" applyFill="0" applyBorder="0" applyAlignment="0" applyProtection="0"/>
    <xf numFmtId="169" fontId="25"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0" fontId="27" fillId="15" borderId="0" applyNumberFormat="0" applyBorder="0" applyAlignment="0" applyProtection="0"/>
    <xf numFmtId="0" fontId="18" fillId="0" borderId="0"/>
    <xf numFmtId="0" fontId="25" fillId="0" borderId="0"/>
    <xf numFmtId="0" fontId="25" fillId="0" borderId="0"/>
    <xf numFmtId="0" fontId="7" fillId="0" borderId="0"/>
    <xf numFmtId="0" fontId="25" fillId="0" borderId="0"/>
    <xf numFmtId="0" fontId="25" fillId="0" borderId="0"/>
    <xf numFmtId="0" fontId="17" fillId="0" borderId="0"/>
    <xf numFmtId="0" fontId="12" fillId="0" borderId="0"/>
    <xf numFmtId="37" fontId="19" fillId="0" borderId="0"/>
    <xf numFmtId="0" fontId="25" fillId="0" borderId="0"/>
    <xf numFmtId="0" fontId="25" fillId="0" borderId="0"/>
    <xf numFmtId="0" fontId="25" fillId="0" borderId="0"/>
    <xf numFmtId="0" fontId="1" fillId="0" borderId="0"/>
    <xf numFmtId="0" fontId="7" fillId="0" borderId="0"/>
    <xf numFmtId="0" fontId="7" fillId="0" borderId="0"/>
    <xf numFmtId="0" fontId="25" fillId="0" borderId="0"/>
    <xf numFmtId="0" fontId="25" fillId="0" borderId="0"/>
    <xf numFmtId="0" fontId="1" fillId="0" borderId="0"/>
    <xf numFmtId="0" fontId="7" fillId="0" borderId="0"/>
    <xf numFmtId="0" fontId="2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7" fillId="0" borderId="0"/>
    <xf numFmtId="0" fontId="25" fillId="0" borderId="0"/>
    <xf numFmtId="0" fontId="18" fillId="0" borderId="0"/>
    <xf numFmtId="0" fontId="26" fillId="0" borderId="0"/>
    <xf numFmtId="0" fontId="25" fillId="0" borderId="0"/>
    <xf numFmtId="0" fontId="25" fillId="16" borderId="14" applyNumberFormat="0" applyFont="0" applyAlignment="0" applyProtection="0"/>
    <xf numFmtId="0" fontId="25" fillId="16" borderId="14" applyNumberFormat="0" applyFont="0" applyAlignment="0" applyProtection="0"/>
    <xf numFmtId="0" fontId="25" fillId="16" borderId="14" applyNumberFormat="0" applyFont="0" applyAlignment="0" applyProtection="0"/>
    <xf numFmtId="0" fontId="25" fillId="16" borderId="14" applyNumberFormat="0" applyFont="0" applyAlignment="0" applyProtection="0"/>
    <xf numFmtId="0" fontId="25" fillId="16" borderId="14" applyNumberFormat="0" applyFont="0" applyAlignment="0" applyProtection="0"/>
    <xf numFmtId="0" fontId="25" fillId="16" borderId="14" applyNumberFormat="0" applyFont="0" applyAlignment="0" applyProtection="0"/>
    <xf numFmtId="0" fontId="1" fillId="16" borderId="14" applyNumberFormat="0" applyFont="0" applyAlignment="0" applyProtection="0"/>
    <xf numFmtId="0" fontId="25" fillId="16" borderId="14" applyNumberFormat="0" applyFont="0" applyAlignment="0" applyProtection="0"/>
    <xf numFmtId="0" fontId="25" fillId="16" borderId="14" applyNumberFormat="0" applyFont="0" applyAlignment="0" applyProtection="0"/>
    <xf numFmtId="0" fontId="25" fillId="16" borderId="14" applyNumberFormat="0" applyFont="0" applyAlignment="0" applyProtection="0"/>
    <xf numFmtId="0" fontId="25" fillId="16" borderId="14" applyNumberFormat="0" applyFont="0" applyAlignment="0" applyProtection="0"/>
    <xf numFmtId="0" fontId="25" fillId="16" borderId="14" applyNumberFormat="0" applyFont="0" applyAlignment="0" applyProtection="0"/>
    <xf numFmtId="0" fontId="25" fillId="16" borderId="14" applyNumberFormat="0" applyFont="0" applyAlignment="0" applyProtection="0"/>
    <xf numFmtId="0" fontId="25" fillId="16" borderId="14" applyNumberFormat="0" applyFont="0" applyAlignment="0" applyProtection="0"/>
    <xf numFmtId="0" fontId="25" fillId="16" borderId="14" applyNumberFormat="0" applyFont="0" applyAlignment="0" applyProtection="0"/>
    <xf numFmtId="0" fontId="25" fillId="16" borderId="14" applyNumberFormat="0" applyFont="0" applyAlignment="0" applyProtection="0"/>
    <xf numFmtId="0" fontId="25" fillId="16" borderId="14" applyNumberFormat="0" applyFont="0" applyAlignment="0" applyProtection="0"/>
    <xf numFmtId="0" fontId="25" fillId="16" borderId="14" applyNumberFormat="0" applyFont="0" applyAlignment="0" applyProtection="0"/>
    <xf numFmtId="0" fontId="25" fillId="16" borderId="14" applyNumberFormat="0" applyFont="0" applyAlignment="0" applyProtection="0"/>
    <xf numFmtId="0" fontId="25" fillId="16" borderId="14" applyNumberFormat="0" applyFont="0" applyAlignment="0" applyProtection="0"/>
    <xf numFmtId="0" fontId="25" fillId="16" borderId="14" applyNumberFormat="0" applyFont="0" applyAlignment="0" applyProtection="0"/>
    <xf numFmtId="0" fontId="25" fillId="16" borderId="14" applyNumberFormat="0" applyFont="0" applyAlignment="0" applyProtection="0"/>
    <xf numFmtId="9" fontId="25" fillId="0" borderId="0" applyFont="0" applyFill="0" applyBorder="0" applyAlignment="0" applyProtection="0"/>
    <xf numFmtId="9" fontId="7"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30" fillId="0" borderId="15" applyNumberFormat="0" applyFill="0" applyAlignment="0" applyProtection="0"/>
    <xf numFmtId="0" fontId="41" fillId="0" borderId="0"/>
    <xf numFmtId="0" fontId="49" fillId="0" borderId="0" applyNumberFormat="0" applyFill="0" applyBorder="0" applyAlignment="0" applyProtection="0"/>
  </cellStyleXfs>
  <cellXfs count="385">
    <xf numFmtId="0" fontId="0" fillId="0" borderId="0" xfId="0"/>
    <xf numFmtId="0" fontId="2" fillId="0" borderId="0" xfId="0" applyFont="1"/>
    <xf numFmtId="0" fontId="3" fillId="0" borderId="0" xfId="0" applyFont="1"/>
    <xf numFmtId="0" fontId="9" fillId="0" borderId="0" xfId="0" applyFont="1"/>
    <xf numFmtId="171" fontId="6" fillId="0" borderId="0" xfId="281" applyNumberFormat="1" applyFont="1" applyFill="1" applyBorder="1" applyAlignment="1">
      <alignment horizontal="center"/>
    </xf>
    <xf numFmtId="164" fontId="6" fillId="0" borderId="0" xfId="281" applyNumberFormat="1" applyFont="1" applyFill="1" applyBorder="1"/>
    <xf numFmtId="167" fontId="8" fillId="17" borderId="0" xfId="281" applyFont="1" applyFill="1" applyBorder="1" applyAlignment="1">
      <alignment horizontal="left"/>
    </xf>
    <xf numFmtId="0" fontId="3" fillId="17" borderId="0" xfId="0" applyFont="1" applyFill="1"/>
    <xf numFmtId="171" fontId="6" fillId="17" borderId="0" xfId="281" applyNumberFormat="1" applyFont="1" applyFill="1" applyBorder="1" applyAlignment="1">
      <alignment horizontal="center"/>
    </xf>
    <xf numFmtId="0" fontId="31" fillId="17" borderId="0" xfId="0" applyFont="1" applyFill="1" applyAlignment="1">
      <alignment horizontal="center" vertical="top"/>
    </xf>
    <xf numFmtId="3" fontId="6" fillId="17" borderId="0" xfId="281" applyNumberFormat="1" applyFont="1" applyFill="1" applyBorder="1"/>
    <xf numFmtId="167" fontId="9" fillId="17" borderId="0" xfId="281" applyFont="1" applyFill="1" applyBorder="1"/>
    <xf numFmtId="0" fontId="9" fillId="17" borderId="0" xfId="0" applyFont="1" applyFill="1"/>
    <xf numFmtId="167" fontId="3" fillId="17" borderId="0" xfId="281" applyFont="1" applyFill="1" applyBorder="1"/>
    <xf numFmtId="167" fontId="2" fillId="17" borderId="0" xfId="281" applyFont="1" applyFill="1" applyBorder="1"/>
    <xf numFmtId="0" fontId="11" fillId="17" borderId="0" xfId="0" applyFont="1" applyFill="1"/>
    <xf numFmtId="167" fontId="8" fillId="17" borderId="0" xfId="281" applyFont="1" applyFill="1" applyBorder="1"/>
    <xf numFmtId="169" fontId="3" fillId="17" borderId="0" xfId="280" applyFont="1" applyFill="1" applyBorder="1" applyAlignment="1"/>
    <xf numFmtId="0" fontId="13" fillId="17" borderId="0" xfId="0" applyFont="1" applyFill="1"/>
    <xf numFmtId="0" fontId="6" fillId="17" borderId="0" xfId="0" applyFont="1" applyFill="1"/>
    <xf numFmtId="0" fontId="31" fillId="17" borderId="0" xfId="0" applyFont="1" applyFill="1" applyAlignment="1">
      <alignment horizontal="center" vertical="center"/>
    </xf>
    <xf numFmtId="0" fontId="32" fillId="17" borderId="0" xfId="0" applyFont="1" applyFill="1" applyAlignment="1">
      <alignment horizontal="center" vertical="top"/>
    </xf>
    <xf numFmtId="171" fontId="6" fillId="17" borderId="1" xfId="281" applyNumberFormat="1" applyFont="1" applyFill="1" applyBorder="1" applyAlignment="1">
      <alignment horizontal="center"/>
    </xf>
    <xf numFmtId="0" fontId="5" fillId="17" borderId="0" xfId="0" applyFont="1" applyFill="1"/>
    <xf numFmtId="0" fontId="2" fillId="17" borderId="0" xfId="0" applyFont="1" applyFill="1"/>
    <xf numFmtId="0" fontId="8" fillId="17" borderId="0" xfId="0" applyFont="1" applyFill="1"/>
    <xf numFmtId="0" fontId="16" fillId="17" borderId="0" xfId="0" applyFont="1" applyFill="1"/>
    <xf numFmtId="0" fontId="10" fillId="17" borderId="0" xfId="0" applyFont="1" applyFill="1"/>
    <xf numFmtId="172" fontId="11" fillId="17" borderId="0" xfId="0" applyNumberFormat="1" applyFont="1" applyFill="1"/>
    <xf numFmtId="167" fontId="25" fillId="17" borderId="0" xfId="281" applyFont="1" applyFill="1" applyBorder="1"/>
    <xf numFmtId="166" fontId="11" fillId="17" borderId="0" xfId="280" applyNumberFormat="1" applyFont="1" applyFill="1"/>
    <xf numFmtId="0" fontId="33" fillId="17" borderId="0" xfId="0" applyFont="1" applyFill="1"/>
    <xf numFmtId="166" fontId="8" fillId="17" borderId="0" xfId="280" applyNumberFormat="1" applyFont="1" applyFill="1"/>
    <xf numFmtId="166" fontId="2" fillId="17" borderId="0" xfId="280" applyNumberFormat="1" applyFont="1" applyFill="1"/>
    <xf numFmtId="0" fontId="9" fillId="17" borderId="2" xfId="0" applyFont="1" applyFill="1" applyBorder="1"/>
    <xf numFmtId="0" fontId="31" fillId="17" borderId="3" xfId="0" applyFont="1" applyFill="1" applyBorder="1" applyAlignment="1">
      <alignment horizontal="center" vertical="top"/>
    </xf>
    <xf numFmtId="0" fontId="6" fillId="17" borderId="4" xfId="0" applyFont="1" applyFill="1" applyBorder="1"/>
    <xf numFmtId="164" fontId="6" fillId="17" borderId="5" xfId="280" applyNumberFormat="1" applyFont="1" applyFill="1" applyBorder="1"/>
    <xf numFmtId="0" fontId="9" fillId="17" borderId="6" xfId="0" applyFont="1" applyFill="1" applyBorder="1"/>
    <xf numFmtId="164" fontId="34" fillId="17" borderId="7" xfId="280" applyNumberFormat="1" applyFont="1" applyFill="1" applyBorder="1"/>
    <xf numFmtId="164" fontId="34" fillId="17" borderId="7" xfId="280" applyNumberFormat="1" applyFont="1" applyFill="1" applyBorder="1" applyAlignment="1">
      <alignment horizontal="center"/>
    </xf>
    <xf numFmtId="164" fontId="9" fillId="17" borderId="7" xfId="280" applyNumberFormat="1" applyFont="1" applyFill="1" applyBorder="1"/>
    <xf numFmtId="0" fontId="6" fillId="17" borderId="8" xfId="0" applyFont="1" applyFill="1" applyBorder="1"/>
    <xf numFmtId="166" fontId="31" fillId="17" borderId="8" xfId="280" applyNumberFormat="1" applyFont="1" applyFill="1" applyBorder="1"/>
    <xf numFmtId="166" fontId="6" fillId="17" borderId="9" xfId="280" applyNumberFormat="1" applyFont="1" applyFill="1" applyBorder="1"/>
    <xf numFmtId="166" fontId="6" fillId="17" borderId="0" xfId="280" applyNumberFormat="1" applyFont="1" applyFill="1" applyBorder="1"/>
    <xf numFmtId="166" fontId="3" fillId="17" borderId="0" xfId="280" applyNumberFormat="1" applyFont="1" applyFill="1"/>
    <xf numFmtId="0" fontId="34" fillId="17" borderId="0" xfId="0" applyFont="1" applyFill="1"/>
    <xf numFmtId="169" fontId="34" fillId="17" borderId="0" xfId="280" applyFont="1" applyFill="1"/>
    <xf numFmtId="166" fontId="21" fillId="17" borderId="0" xfId="280" applyNumberFormat="1" applyFont="1" applyFill="1"/>
    <xf numFmtId="0" fontId="9" fillId="17" borderId="0" xfId="0" applyFont="1" applyFill="1" applyAlignment="1">
      <alignment horizontal="center"/>
    </xf>
    <xf numFmtId="0" fontId="0" fillId="17" borderId="0" xfId="0" applyFill="1"/>
    <xf numFmtId="0" fontId="5" fillId="0" borderId="0" xfId="0" applyFont="1"/>
    <xf numFmtId="3" fontId="2" fillId="17" borderId="0" xfId="0" applyNumberFormat="1" applyFont="1" applyFill="1"/>
    <xf numFmtId="164" fontId="31" fillId="0" borderId="10" xfId="281" applyNumberFormat="1" applyFont="1" applyFill="1" applyBorder="1"/>
    <xf numFmtId="164" fontId="6" fillId="0" borderId="11" xfId="281" applyNumberFormat="1" applyFont="1" applyFill="1" applyBorder="1" applyAlignment="1">
      <alignment horizontal="right"/>
    </xf>
    <xf numFmtId="164" fontId="6" fillId="0" borderId="0" xfId="281" applyNumberFormat="1" applyFont="1" applyFill="1" applyBorder="1" applyAlignment="1">
      <alignment horizontal="right"/>
    </xf>
    <xf numFmtId="164" fontId="9" fillId="0" borderId="0" xfId="281" applyNumberFormat="1" applyFont="1" applyFill="1" applyBorder="1" applyAlignment="1">
      <alignment horizontal="right"/>
    </xf>
    <xf numFmtId="3" fontId="6" fillId="0" borderId="10" xfId="281" applyNumberFormat="1" applyFont="1" applyFill="1" applyBorder="1" applyAlignment="1">
      <alignment horizontal="right"/>
    </xf>
    <xf numFmtId="3" fontId="6" fillId="0" borderId="0" xfId="281" applyNumberFormat="1" applyFont="1" applyFill="1" applyBorder="1" applyAlignment="1">
      <alignment horizontal="right"/>
    </xf>
    <xf numFmtId="164" fontId="6" fillId="0" borderId="11" xfId="281" applyNumberFormat="1" applyFont="1" applyFill="1" applyBorder="1"/>
    <xf numFmtId="164" fontId="9" fillId="0" borderId="0" xfId="281" applyNumberFormat="1" applyFont="1" applyFill="1" applyBorder="1"/>
    <xf numFmtId="167" fontId="2" fillId="0" borderId="0" xfId="281" applyFont="1" applyFill="1" applyBorder="1"/>
    <xf numFmtId="3" fontId="6" fillId="0" borderId="10" xfId="281" applyNumberFormat="1" applyFont="1" applyFill="1" applyBorder="1"/>
    <xf numFmtId="3" fontId="6" fillId="0" borderId="0" xfId="281" applyNumberFormat="1" applyFont="1" applyFill="1" applyBorder="1"/>
    <xf numFmtId="0" fontId="6" fillId="0" borderId="0" xfId="0" applyFont="1"/>
    <xf numFmtId="164" fontId="34" fillId="0" borderId="0" xfId="281" applyNumberFormat="1" applyFont="1" applyFill="1" applyBorder="1"/>
    <xf numFmtId="164" fontId="31" fillId="0" borderId="11" xfId="281" applyNumberFormat="1" applyFont="1" applyFill="1" applyBorder="1"/>
    <xf numFmtId="0" fontId="35" fillId="0" borderId="0" xfId="0" applyFont="1"/>
    <xf numFmtId="172" fontId="2" fillId="0" borderId="0" xfId="0" applyNumberFormat="1" applyFont="1"/>
    <xf numFmtId="3" fontId="2" fillId="0" borderId="0" xfId="0" applyNumberFormat="1" applyFont="1"/>
    <xf numFmtId="0" fontId="10" fillId="0" borderId="0" xfId="0" applyFont="1" applyAlignment="1">
      <alignment horizontal="left"/>
    </xf>
    <xf numFmtId="0" fontId="4" fillId="0" borderId="0" xfId="0" applyFont="1" applyAlignment="1">
      <alignment horizontal="center"/>
    </xf>
    <xf numFmtId="0" fontId="31" fillId="0" borderId="0" xfId="0" applyFont="1" applyAlignment="1">
      <alignment horizontal="center" vertical="top"/>
    </xf>
    <xf numFmtId="167" fontId="3" fillId="0" borderId="0" xfId="281" applyFont="1" applyFill="1" applyBorder="1"/>
    <xf numFmtId="0" fontId="2" fillId="0" borderId="0" xfId="0" applyFont="1" applyAlignment="1">
      <alignment horizontal="center"/>
    </xf>
    <xf numFmtId="14" fontId="5" fillId="0" borderId="0" xfId="0" applyNumberFormat="1" applyFont="1" applyAlignment="1">
      <alignment horizontal="center"/>
    </xf>
    <xf numFmtId="14" fontId="5" fillId="17" borderId="0" xfId="0" applyNumberFormat="1" applyFont="1" applyFill="1" applyAlignment="1">
      <alignment horizontal="center"/>
    </xf>
    <xf numFmtId="175" fontId="2" fillId="17" borderId="0" xfId="0" applyNumberFormat="1" applyFont="1" applyFill="1"/>
    <xf numFmtId="175" fontId="35" fillId="17" borderId="0" xfId="291" applyNumberFormat="1" applyFont="1" applyFill="1"/>
    <xf numFmtId="175" fontId="5" fillId="17" borderId="0" xfId="0" applyNumberFormat="1" applyFont="1" applyFill="1"/>
    <xf numFmtId="175" fontId="5" fillId="17" borderId="12" xfId="0" applyNumberFormat="1" applyFont="1" applyFill="1" applyBorder="1"/>
    <xf numFmtId="175" fontId="5" fillId="17" borderId="10" xfId="0" applyNumberFormat="1" applyFont="1" applyFill="1" applyBorder="1"/>
    <xf numFmtId="175" fontId="5" fillId="17" borderId="1" xfId="0" applyNumberFormat="1" applyFont="1" applyFill="1" applyBorder="1"/>
    <xf numFmtId="0" fontId="31" fillId="0" borderId="1" xfId="0" applyFont="1" applyBorder="1" applyAlignment="1">
      <alignment horizontal="center" vertical="top"/>
    </xf>
    <xf numFmtId="175" fontId="35" fillId="17" borderId="1" xfId="291" applyNumberFormat="1" applyFont="1" applyFill="1" applyBorder="1"/>
    <xf numFmtId="175" fontId="5" fillId="17" borderId="11" xfId="0" applyNumberFormat="1" applyFont="1" applyFill="1" applyBorder="1"/>
    <xf numFmtId="175" fontId="35" fillId="17" borderId="1" xfId="0" applyNumberFormat="1" applyFont="1" applyFill="1" applyBorder="1"/>
    <xf numFmtId="0" fontId="23" fillId="17" borderId="0" xfId="0" applyFont="1" applyFill="1"/>
    <xf numFmtId="166" fontId="6" fillId="17" borderId="9" xfId="280" applyNumberFormat="1" applyFont="1" applyFill="1" applyBorder="1" applyAlignment="1">
      <alignment horizontal="center" vertical="center" wrapText="1"/>
    </xf>
    <xf numFmtId="0" fontId="6" fillId="17" borderId="8" xfId="0" applyFont="1" applyFill="1" applyBorder="1" applyAlignment="1">
      <alignment horizontal="center" vertical="center" wrapText="1"/>
    </xf>
    <xf numFmtId="167" fontId="15" fillId="17" borderId="0" xfId="281" applyFont="1" applyFill="1" applyBorder="1" applyAlignment="1"/>
    <xf numFmtId="0" fontId="14" fillId="0" borderId="0" xfId="0" applyFont="1"/>
    <xf numFmtId="167" fontId="14" fillId="0" borderId="0" xfId="281" applyFont="1" applyFill="1" applyBorder="1" applyAlignment="1"/>
    <xf numFmtId="0" fontId="14" fillId="0" borderId="13" xfId="0" applyFont="1" applyBorder="1"/>
    <xf numFmtId="0" fontId="22" fillId="0" borderId="13" xfId="0" applyFont="1" applyBorder="1"/>
    <xf numFmtId="172" fontId="9" fillId="17" borderId="0" xfId="280" applyNumberFormat="1" applyFont="1" applyFill="1" applyBorder="1" applyAlignment="1">
      <alignment horizontal="left" indent="1"/>
    </xf>
    <xf numFmtId="172" fontId="6" fillId="17" borderId="0" xfId="280" applyNumberFormat="1" applyFont="1" applyFill="1" applyBorder="1" applyAlignment="1">
      <alignment horizontal="left" indent="1"/>
    </xf>
    <xf numFmtId="166" fontId="36" fillId="17" borderId="0" xfId="280" applyNumberFormat="1" applyFont="1" applyFill="1" applyBorder="1"/>
    <xf numFmtId="3" fontId="10" fillId="0" borderId="0" xfId="0" applyNumberFormat="1" applyFont="1"/>
    <xf numFmtId="0" fontId="9" fillId="0" borderId="6" xfId="0" applyFont="1" applyBorder="1"/>
    <xf numFmtId="0" fontId="31" fillId="17" borderId="1" xfId="0" applyFont="1" applyFill="1" applyBorder="1" applyAlignment="1">
      <alignment horizontal="center" vertical="top"/>
    </xf>
    <xf numFmtId="175" fontId="2" fillId="17" borderId="1" xfId="0" applyNumberFormat="1" applyFont="1" applyFill="1" applyBorder="1"/>
    <xf numFmtId="171" fontId="6" fillId="0" borderId="1" xfId="281" applyNumberFormat="1" applyFont="1" applyFill="1" applyBorder="1" applyAlignment="1">
      <alignment horizontal="center"/>
    </xf>
    <xf numFmtId="170" fontId="2" fillId="0" borderId="0" xfId="281" applyNumberFormat="1" applyFont="1" applyFill="1" applyBorder="1"/>
    <xf numFmtId="0" fontId="11" fillId="0" borderId="0" xfId="0" applyFont="1"/>
    <xf numFmtId="175" fontId="35" fillId="0" borderId="0" xfId="291" applyNumberFormat="1" applyFont="1" applyFill="1"/>
    <xf numFmtId="175" fontId="2" fillId="0" borderId="0" xfId="0" applyNumberFormat="1" applyFont="1"/>
    <xf numFmtId="175" fontId="35" fillId="0" borderId="1" xfId="291" applyNumberFormat="1" applyFont="1" applyFill="1" applyBorder="1"/>
    <xf numFmtId="166" fontId="24" fillId="17" borderId="0" xfId="280" applyNumberFormat="1" applyFont="1" applyFill="1" applyBorder="1"/>
    <xf numFmtId="166" fontId="24" fillId="17" borderId="0" xfId="280" applyNumberFormat="1" applyFont="1" applyFill="1"/>
    <xf numFmtId="0" fontId="5" fillId="18" borderId="0" xfId="279" applyFont="1" applyFill="1"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justify" vertical="center"/>
    </xf>
    <xf numFmtId="0" fontId="2" fillId="0" borderId="0" xfId="0" applyFont="1" applyAlignment="1">
      <alignment horizontal="left"/>
    </xf>
    <xf numFmtId="0" fontId="5" fillId="0" borderId="0" xfId="0" applyFont="1" applyAlignment="1">
      <alignment horizontal="justify" vertical="center"/>
    </xf>
    <xf numFmtId="0" fontId="2" fillId="0" borderId="0" xfId="0" applyFont="1" applyAlignment="1">
      <alignment horizontal="left" vertical="center" indent="8"/>
    </xf>
    <xf numFmtId="0" fontId="2" fillId="0" borderId="0" xfId="0" applyFont="1" applyAlignment="1">
      <alignment horizontal="left" vertical="center" wrapText="1"/>
    </xf>
    <xf numFmtId="0" fontId="5" fillId="19" borderId="19" xfId="0" applyFont="1" applyFill="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horizontal="center" vertical="center" wrapText="1"/>
    </xf>
    <xf numFmtId="0" fontId="2" fillId="0" borderId="21" xfId="0" applyFont="1" applyBorder="1" applyAlignment="1">
      <alignment horizontal="center" vertical="center"/>
    </xf>
    <xf numFmtId="3" fontId="2" fillId="0" borderId="21" xfId="0" applyNumberFormat="1" applyFont="1" applyBorder="1" applyAlignment="1">
      <alignment horizontal="right" vertical="center"/>
    </xf>
    <xf numFmtId="10" fontId="2" fillId="0" borderId="21" xfId="0" applyNumberFormat="1" applyFont="1" applyBorder="1" applyAlignment="1">
      <alignment horizontal="right" vertical="center"/>
    </xf>
    <xf numFmtId="0" fontId="2" fillId="0" borderId="18" xfId="0" applyFont="1" applyBorder="1" applyAlignment="1">
      <alignment vertical="center"/>
    </xf>
    <xf numFmtId="0" fontId="2" fillId="0" borderId="19" xfId="0" applyFont="1" applyBorder="1" applyAlignment="1">
      <alignment horizontal="center" vertical="center" wrapText="1"/>
    </xf>
    <xf numFmtId="0" fontId="2" fillId="0" borderId="19" xfId="0" applyFont="1" applyBorder="1" applyAlignment="1">
      <alignment horizontal="center" vertical="center"/>
    </xf>
    <xf numFmtId="3" fontId="2" fillId="0" borderId="19" xfId="0" applyNumberFormat="1" applyFont="1" applyBorder="1" applyAlignment="1">
      <alignment horizontal="right" vertical="center"/>
    </xf>
    <xf numFmtId="10" fontId="2" fillId="0" borderId="19" xfId="0" applyNumberFormat="1" applyFont="1" applyBorder="1" applyAlignment="1">
      <alignment horizontal="right" vertical="center"/>
    </xf>
    <xf numFmtId="0" fontId="5" fillId="0" borderId="0" xfId="0" applyFont="1" applyAlignment="1">
      <alignment vertical="center" wrapText="1"/>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2" fillId="0" borderId="16" xfId="0" applyFont="1" applyBorder="1" applyAlignment="1">
      <alignment vertical="center"/>
    </xf>
    <xf numFmtId="0" fontId="37" fillId="0" borderId="16" xfId="0" applyFont="1" applyBorder="1" applyAlignment="1">
      <alignment horizontal="right" vertical="center"/>
    </xf>
    <xf numFmtId="0" fontId="2" fillId="0" borderId="17" xfId="0" applyFont="1" applyBorder="1" applyAlignment="1">
      <alignment horizontal="right" vertical="center"/>
    </xf>
    <xf numFmtId="0" fontId="37" fillId="0" borderId="18" xfId="0" applyFont="1" applyBorder="1" applyAlignment="1">
      <alignment horizontal="right" vertical="center"/>
    </xf>
    <xf numFmtId="0" fontId="2" fillId="0" borderId="19" xfId="0" applyFont="1" applyBorder="1" applyAlignment="1">
      <alignment horizontal="right" vertical="center"/>
    </xf>
    <xf numFmtId="0" fontId="38" fillId="19" borderId="23" xfId="0" applyFont="1" applyFill="1" applyBorder="1" applyAlignment="1">
      <alignment horizontal="center" vertical="center" wrapText="1"/>
    </xf>
    <xf numFmtId="0" fontId="38" fillId="19" borderId="24" xfId="0" applyFont="1" applyFill="1" applyBorder="1" applyAlignment="1">
      <alignment horizontal="center" vertical="center" wrapText="1"/>
    </xf>
    <xf numFmtId="0" fontId="37" fillId="0" borderId="23" xfId="0" applyFont="1" applyBorder="1" applyAlignment="1">
      <alignment vertical="center"/>
    </xf>
    <xf numFmtId="0" fontId="37" fillId="0" borderId="24" xfId="0" applyFont="1" applyBorder="1" applyAlignment="1">
      <alignment horizontal="center" vertical="center"/>
    </xf>
    <xf numFmtId="0" fontId="37" fillId="0" borderId="18" xfId="0" applyFont="1" applyBorder="1" applyAlignment="1">
      <alignment vertical="center"/>
    </xf>
    <xf numFmtId="0" fontId="37" fillId="0" borderId="19" xfId="0" applyFont="1" applyBorder="1" applyAlignment="1">
      <alignment horizontal="center" vertical="center"/>
    </xf>
    <xf numFmtId="0" fontId="38" fillId="0" borderId="18" xfId="0" applyFont="1" applyBorder="1" applyAlignment="1">
      <alignment horizontal="center" vertical="center"/>
    </xf>
    <xf numFmtId="9" fontId="38" fillId="0" borderId="19" xfId="0" applyNumberFormat="1" applyFont="1" applyBorder="1" applyAlignment="1">
      <alignment horizontal="center" vertical="center"/>
    </xf>
    <xf numFmtId="0" fontId="38" fillId="0" borderId="19" xfId="0" applyFont="1" applyBorder="1" applyAlignment="1">
      <alignment horizontal="center" vertical="center"/>
    </xf>
    <xf numFmtId="0" fontId="2" fillId="0" borderId="0" xfId="0" applyFont="1" applyAlignment="1">
      <alignment horizontal="left" vertical="center" indent="9"/>
    </xf>
    <xf numFmtId="0" fontId="37" fillId="0" borderId="0" xfId="0" applyFont="1" applyAlignment="1">
      <alignment vertical="center"/>
    </xf>
    <xf numFmtId="0" fontId="37" fillId="0" borderId="0" xfId="0" applyFont="1" applyAlignment="1">
      <alignment horizontal="justify" vertical="center"/>
    </xf>
    <xf numFmtId="0" fontId="5" fillId="19" borderId="19" xfId="0" applyFont="1" applyFill="1" applyBorder="1" applyAlignment="1">
      <alignment horizontal="center" vertical="center" wrapText="1"/>
    </xf>
    <xf numFmtId="0" fontId="37" fillId="0" borderId="20" xfId="0" applyFont="1" applyBorder="1" applyAlignment="1">
      <alignment vertical="center" wrapText="1"/>
    </xf>
    <xf numFmtId="0" fontId="37" fillId="0" borderId="20" xfId="0" applyFont="1" applyBorder="1" applyAlignment="1">
      <alignment horizontal="right" vertical="center" wrapText="1"/>
    </xf>
    <xf numFmtId="0" fontId="37" fillId="0" borderId="18" xfId="0" applyFont="1" applyBorder="1" applyAlignment="1">
      <alignment vertical="center" wrapText="1"/>
    </xf>
    <xf numFmtId="0" fontId="37" fillId="0" borderId="18" xfId="0" applyFont="1" applyBorder="1" applyAlignment="1">
      <alignment horizontal="right" vertical="center" wrapText="1"/>
    </xf>
    <xf numFmtId="0" fontId="5" fillId="19" borderId="16" xfId="0" applyFont="1" applyFill="1" applyBorder="1" applyAlignment="1">
      <alignment horizontal="center" vertical="center" wrapText="1"/>
    </xf>
    <xf numFmtId="0" fontId="5" fillId="19" borderId="20" xfId="0" applyFont="1" applyFill="1" applyBorder="1" applyAlignment="1">
      <alignment horizontal="center" vertical="center" wrapText="1"/>
    </xf>
    <xf numFmtId="0" fontId="5" fillId="19" borderId="18" xfId="0" applyFont="1" applyFill="1" applyBorder="1" applyAlignment="1">
      <alignment horizontal="center" vertical="center" wrapText="1"/>
    </xf>
    <xf numFmtId="0" fontId="2" fillId="0" borderId="23" xfId="0" applyFont="1" applyBorder="1" applyAlignment="1">
      <alignment vertical="center" wrapText="1"/>
    </xf>
    <xf numFmtId="0" fontId="37" fillId="0" borderId="23" xfId="0" applyFont="1" applyBorder="1" applyAlignment="1">
      <alignment horizontal="right" vertical="center" wrapText="1"/>
    </xf>
    <xf numFmtId="0" fontId="37" fillId="0" borderId="24" xfId="0" applyFont="1" applyBorder="1" applyAlignment="1">
      <alignment horizontal="right" vertical="center" wrapText="1"/>
    </xf>
    <xf numFmtId="0" fontId="2" fillId="0" borderId="18" xfId="0" applyFont="1" applyBorder="1" applyAlignment="1">
      <alignment vertical="center" wrapText="1"/>
    </xf>
    <xf numFmtId="0" fontId="37" fillId="0" borderId="19" xfId="0" applyFont="1" applyBorder="1" applyAlignment="1">
      <alignment horizontal="right" vertical="center" wrapText="1"/>
    </xf>
    <xf numFmtId="0" fontId="5" fillId="0" borderId="18" xfId="0" applyFont="1" applyBorder="1" applyAlignment="1">
      <alignment vertical="center" wrapText="1"/>
    </xf>
    <xf numFmtId="0" fontId="5" fillId="0" borderId="18" xfId="0" applyFont="1" applyBorder="1" applyAlignment="1">
      <alignment horizontal="right" vertical="center" wrapText="1"/>
    </xf>
    <xf numFmtId="0" fontId="5" fillId="0" borderId="19" xfId="0" applyFont="1" applyBorder="1" applyAlignment="1">
      <alignment horizontal="right" vertical="center" wrapText="1"/>
    </xf>
    <xf numFmtId="0" fontId="5" fillId="19" borderId="16" xfId="0" applyFont="1" applyFill="1" applyBorder="1" applyAlignment="1">
      <alignment horizontal="center" vertical="center"/>
    </xf>
    <xf numFmtId="0" fontId="5" fillId="19" borderId="18" xfId="0" applyFont="1" applyFill="1" applyBorder="1" applyAlignment="1">
      <alignment horizontal="center" vertical="center"/>
    </xf>
    <xf numFmtId="0" fontId="38" fillId="19" borderId="19" xfId="0" applyFont="1" applyFill="1" applyBorder="1" applyAlignment="1">
      <alignment horizontal="center" vertical="center"/>
    </xf>
    <xf numFmtId="0" fontId="38" fillId="0" borderId="26" xfId="0" applyFont="1" applyBorder="1" applyAlignment="1">
      <alignment vertical="center"/>
    </xf>
    <xf numFmtId="0" fontId="37" fillId="20" borderId="27" xfId="0" applyFont="1" applyFill="1" applyBorder="1" applyAlignment="1">
      <alignment horizontal="right" vertical="center"/>
    </xf>
    <xf numFmtId="0" fontId="37" fillId="0" borderId="24" xfId="0" applyFont="1" applyBorder="1" applyAlignment="1">
      <alignment horizontal="right" vertical="center"/>
    </xf>
    <xf numFmtId="0" fontId="38" fillId="0" borderId="20" xfId="0" applyFont="1" applyBorder="1" applyAlignment="1">
      <alignment vertical="center"/>
    </xf>
    <xf numFmtId="0" fontId="37" fillId="20" borderId="21" xfId="0" applyFont="1" applyFill="1" applyBorder="1" applyAlignment="1">
      <alignment horizontal="right" vertical="center"/>
    </xf>
    <xf numFmtId="0" fontId="37" fillId="0" borderId="21" xfId="0" applyFont="1" applyBorder="1" applyAlignment="1">
      <alignment horizontal="righ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8" fillId="0" borderId="18" xfId="0" applyFont="1" applyBorder="1" applyAlignment="1">
      <alignment vertical="center"/>
    </xf>
    <xf numFmtId="0" fontId="5" fillId="0" borderId="23" xfId="0" applyFont="1" applyBorder="1" applyAlignment="1">
      <alignment horizontal="right" vertical="center" wrapText="1"/>
    </xf>
    <xf numFmtId="0" fontId="38" fillId="20" borderId="24" xfId="0" applyFont="1" applyFill="1" applyBorder="1" applyAlignment="1">
      <alignment horizontal="right" vertical="center"/>
    </xf>
    <xf numFmtId="0" fontId="38" fillId="0" borderId="19" xfId="0" applyFont="1" applyBorder="1" applyAlignment="1">
      <alignment horizontal="right" vertical="center"/>
    </xf>
    <xf numFmtId="0" fontId="37" fillId="20" borderId="19" xfId="0" applyFont="1" applyFill="1" applyBorder="1" applyAlignment="1">
      <alignment horizontal="center" vertical="center"/>
    </xf>
    <xf numFmtId="0" fontId="37" fillId="20" borderId="20" xfId="0" applyFont="1" applyFill="1" applyBorder="1" applyAlignment="1">
      <alignment horizontal="right" vertical="center"/>
    </xf>
    <xf numFmtId="0" fontId="37" fillId="20" borderId="19" xfId="0" applyFont="1" applyFill="1" applyBorder="1" applyAlignment="1">
      <alignment horizontal="right" vertical="center"/>
    </xf>
    <xf numFmtId="0" fontId="38" fillId="20" borderId="19" xfId="0" applyFont="1" applyFill="1" applyBorder="1" applyAlignment="1">
      <alignment horizontal="right" vertical="center"/>
    </xf>
    <xf numFmtId="0" fontId="38" fillId="0" borderId="23" xfId="0" applyFont="1" applyBorder="1" applyAlignment="1">
      <alignment horizontal="right" vertical="center"/>
    </xf>
    <xf numFmtId="0" fontId="38" fillId="0" borderId="0" xfId="0" applyFont="1" applyAlignment="1">
      <alignment vertical="center"/>
    </xf>
    <xf numFmtId="0" fontId="38" fillId="0" borderId="0" xfId="0" applyFont="1" applyAlignment="1">
      <alignment horizontal="left" vertical="center" indent="5"/>
    </xf>
    <xf numFmtId="0" fontId="38" fillId="19" borderId="17" xfId="0" applyFont="1" applyFill="1" applyBorder="1" applyAlignment="1">
      <alignment horizontal="center" vertical="center" wrapText="1"/>
    </xf>
    <xf numFmtId="0" fontId="38" fillId="19" borderId="21" xfId="0" applyFont="1" applyFill="1" applyBorder="1" applyAlignment="1">
      <alignment horizontal="center" vertical="center" wrapText="1"/>
    </xf>
    <xf numFmtId="0" fontId="2" fillId="19" borderId="19" xfId="0" applyFont="1" applyFill="1" applyBorder="1" applyAlignment="1">
      <alignment vertical="center" wrapText="1"/>
    </xf>
    <xf numFmtId="0" fontId="38" fillId="19" borderId="19" xfId="0" applyFont="1" applyFill="1" applyBorder="1" applyAlignment="1">
      <alignment horizontal="center" vertical="center" wrapText="1"/>
    </xf>
    <xf numFmtId="0" fontId="38" fillId="0" borderId="21" xfId="0" applyFont="1" applyBorder="1" applyAlignment="1">
      <alignment horizontal="center" vertical="center" wrapText="1"/>
    </xf>
    <xf numFmtId="0" fontId="37" fillId="0" borderId="20" xfId="0" applyFont="1" applyBorder="1" applyAlignment="1">
      <alignment horizontal="right" vertical="center"/>
    </xf>
    <xf numFmtId="0" fontId="38" fillId="0" borderId="19" xfId="0" applyFont="1" applyBorder="1" applyAlignment="1">
      <alignment horizontal="center" vertical="center" wrapText="1"/>
    </xf>
    <xf numFmtId="0" fontId="38" fillId="0" borderId="18" xfId="0" applyFont="1" applyBorder="1" applyAlignment="1">
      <alignment vertical="center" wrapText="1"/>
    </xf>
    <xf numFmtId="0" fontId="37" fillId="0" borderId="19" xfId="0" applyFont="1" applyBorder="1" applyAlignment="1">
      <alignment vertical="center" wrapText="1"/>
    </xf>
    <xf numFmtId="0" fontId="38" fillId="0" borderId="18" xfId="0" applyFont="1" applyBorder="1" applyAlignment="1">
      <alignment horizontal="right" vertical="center" wrapText="1"/>
    </xf>
    <xf numFmtId="0" fontId="38" fillId="0" borderId="19" xfId="0" applyFont="1" applyBorder="1" applyAlignment="1">
      <alignment horizontal="right" vertical="center" wrapText="1"/>
    </xf>
    <xf numFmtId="0" fontId="5" fillId="19" borderId="17" xfId="0" applyFont="1" applyFill="1" applyBorder="1" applyAlignment="1">
      <alignment horizontal="center" vertical="center" wrapText="1"/>
    </xf>
    <xf numFmtId="0" fontId="2" fillId="0" borderId="28" xfId="0" applyFont="1" applyBorder="1" applyAlignment="1">
      <alignment vertical="center" wrapText="1"/>
    </xf>
    <xf numFmtId="3" fontId="2" fillId="0" borderId="29" xfId="0" applyNumberFormat="1" applyFont="1" applyBorder="1" applyAlignment="1">
      <alignment horizontal="right" vertical="center" wrapText="1"/>
    </xf>
    <xf numFmtId="0" fontId="2" fillId="0" borderId="29" xfId="0" applyFont="1" applyBorder="1" applyAlignment="1">
      <alignment horizontal="center" vertical="center" wrapText="1"/>
    </xf>
    <xf numFmtId="0" fontId="2" fillId="0" borderId="29" xfId="0" applyFont="1" applyBorder="1" applyAlignment="1">
      <alignment horizontal="right" vertical="center" wrapText="1"/>
    </xf>
    <xf numFmtId="0" fontId="38" fillId="19" borderId="18" xfId="0" applyFont="1" applyFill="1" applyBorder="1" applyAlignment="1">
      <alignment vertical="center" wrapText="1"/>
    </xf>
    <xf numFmtId="3" fontId="38" fillId="19" borderId="19" xfId="0" applyNumberFormat="1" applyFont="1" applyFill="1" applyBorder="1" applyAlignment="1">
      <alignment horizontal="right" vertical="center" wrapText="1"/>
    </xf>
    <xf numFmtId="3" fontId="5" fillId="0" borderId="19"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0" fontId="2" fillId="0" borderId="19" xfId="0" applyFont="1" applyBorder="1" applyAlignment="1">
      <alignment horizontal="right" vertical="center" wrapText="1"/>
    </xf>
    <xf numFmtId="0" fontId="5" fillId="0" borderId="0" xfId="0" applyFont="1" applyAlignment="1">
      <alignment horizontal="left" vertical="center" indent="12"/>
    </xf>
    <xf numFmtId="0" fontId="38" fillId="19" borderId="16" xfId="0" applyFont="1" applyFill="1" applyBorder="1" applyAlignment="1">
      <alignment horizontal="center" vertical="center"/>
    </xf>
    <xf numFmtId="0" fontId="38" fillId="19" borderId="18" xfId="0" applyFont="1" applyFill="1" applyBorder="1" applyAlignment="1">
      <alignment horizontal="center" vertical="center"/>
    </xf>
    <xf numFmtId="0" fontId="5" fillId="0" borderId="0" xfId="0" applyFont="1" applyAlignment="1">
      <alignment horizontal="left" vertical="center" indent="5"/>
    </xf>
    <xf numFmtId="0" fontId="5" fillId="19" borderId="17" xfId="0" applyFont="1" applyFill="1" applyBorder="1" applyAlignment="1">
      <alignment horizontal="center" vertical="center"/>
    </xf>
    <xf numFmtId="0" fontId="5" fillId="19" borderId="19" xfId="0" applyFont="1" applyFill="1" applyBorder="1" applyAlignment="1">
      <alignment horizontal="center" wrapText="1"/>
    </xf>
    <xf numFmtId="0" fontId="38" fillId="19" borderId="23" xfId="0" applyFont="1" applyFill="1" applyBorder="1" applyAlignment="1">
      <alignment horizontal="justify" vertical="center" wrapText="1"/>
    </xf>
    <xf numFmtId="0" fontId="38" fillId="0" borderId="20" xfId="0" applyFont="1" applyBorder="1" applyAlignment="1">
      <alignment vertical="center" wrapText="1"/>
    </xf>
    <xf numFmtId="0" fontId="2" fillId="0" borderId="30" xfId="0" applyFont="1" applyBorder="1"/>
    <xf numFmtId="0" fontId="37" fillId="0" borderId="19" xfId="0" applyFont="1" applyBorder="1" applyAlignment="1">
      <alignment vertical="center"/>
    </xf>
    <xf numFmtId="10" fontId="37" fillId="0" borderId="19" xfId="0" applyNumberFormat="1" applyFont="1" applyBorder="1" applyAlignment="1">
      <alignment horizontal="center" vertical="center"/>
    </xf>
    <xf numFmtId="0" fontId="37" fillId="0" borderId="18" xfId="0" applyFont="1" applyBorder="1" applyAlignment="1">
      <alignment horizontal="justify" vertical="center" wrapText="1"/>
    </xf>
    <xf numFmtId="0" fontId="37" fillId="0" borderId="19" xfId="0" applyFont="1" applyBorder="1" applyAlignment="1">
      <alignment horizontal="center" vertical="center" wrapText="1"/>
    </xf>
    <xf numFmtId="0" fontId="37" fillId="0" borderId="0" xfId="0" applyFont="1" applyAlignment="1">
      <alignment vertical="center" wrapText="1"/>
    </xf>
    <xf numFmtId="10" fontId="37"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19" borderId="21" xfId="0" applyFont="1" applyFill="1" applyBorder="1" applyAlignment="1">
      <alignment horizontal="center" vertical="center" wrapText="1"/>
    </xf>
    <xf numFmtId="0" fontId="2" fillId="0" borderId="24" xfId="0" applyFont="1" applyBorder="1" applyAlignment="1">
      <alignment horizontal="right" vertical="center" wrapText="1"/>
    </xf>
    <xf numFmtId="0" fontId="2"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2" fillId="0" borderId="20" xfId="0" applyFont="1" applyBorder="1" applyAlignment="1">
      <alignment vertical="center" wrapText="1"/>
    </xf>
    <xf numFmtId="0" fontId="2" fillId="0" borderId="21" xfId="0" applyFont="1" applyBorder="1" applyAlignment="1">
      <alignment horizontal="right" vertical="center" wrapText="1"/>
    </xf>
    <xf numFmtId="0" fontId="2" fillId="0" borderId="0" xfId="0" applyFont="1" applyAlignment="1">
      <alignment horizontal="left" vertical="center" indent="5"/>
    </xf>
    <xf numFmtId="0" fontId="5" fillId="0" borderId="24" xfId="0" applyFont="1" applyBorder="1" applyAlignment="1">
      <alignment horizontal="center" vertical="center" wrapText="1"/>
    </xf>
    <xf numFmtId="0" fontId="5" fillId="0" borderId="20" xfId="0" applyFont="1" applyBorder="1" applyAlignment="1">
      <alignment vertical="center" wrapText="1"/>
    </xf>
    <xf numFmtId="0" fontId="5" fillId="0" borderId="21" xfId="0" applyFont="1" applyBorder="1" applyAlignment="1">
      <alignment horizontal="center" vertical="center" wrapText="1"/>
    </xf>
    <xf numFmtId="0" fontId="2" fillId="0" borderId="23" xfId="0" applyFont="1" applyBorder="1" applyAlignment="1">
      <alignment horizontal="justify" vertical="center"/>
    </xf>
    <xf numFmtId="0" fontId="5" fillId="0" borderId="27"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5" fillId="0" borderId="0" xfId="0" applyFont="1" applyAlignment="1">
      <alignment horizontal="left" vertical="center" indent="1"/>
    </xf>
    <xf numFmtId="0" fontId="5" fillId="0" borderId="23" xfId="0" applyFont="1" applyBorder="1" applyAlignment="1">
      <alignment vertical="center" wrapText="1"/>
    </xf>
    <xf numFmtId="0" fontId="38" fillId="0" borderId="24" xfId="0" applyFont="1" applyBorder="1" applyAlignment="1">
      <alignment horizontal="right" vertical="center" wrapText="1"/>
    </xf>
    <xf numFmtId="0" fontId="38" fillId="0" borderId="0" xfId="0" applyFont="1" applyAlignment="1">
      <alignment horizontal="justify" vertical="center"/>
    </xf>
    <xf numFmtId="3" fontId="2" fillId="0" borderId="23" xfId="0" applyNumberFormat="1" applyFont="1" applyBorder="1" applyAlignment="1">
      <alignment horizontal="right" vertical="center"/>
    </xf>
    <xf numFmtId="0" fontId="2" fillId="0" borderId="24" xfId="0" applyFont="1" applyBorder="1" applyAlignment="1">
      <alignment horizontal="center" vertical="center"/>
    </xf>
    <xf numFmtId="3" fontId="2" fillId="0" borderId="24" xfId="0" applyNumberFormat="1" applyFont="1" applyBorder="1" applyAlignment="1">
      <alignment horizontal="right" vertical="center"/>
    </xf>
    <xf numFmtId="3" fontId="2" fillId="0" borderId="18" xfId="0" applyNumberFormat="1" applyFont="1" applyBorder="1" applyAlignment="1">
      <alignment horizontal="right" vertical="center"/>
    </xf>
    <xf numFmtId="0" fontId="5" fillId="0" borderId="18" xfId="0" applyFont="1" applyBorder="1" applyAlignment="1">
      <alignment vertical="center"/>
    </xf>
    <xf numFmtId="3" fontId="5" fillId="0" borderId="18" xfId="0" applyNumberFormat="1" applyFont="1" applyBorder="1" applyAlignment="1">
      <alignment horizontal="right" vertical="center"/>
    </xf>
    <xf numFmtId="0" fontId="5" fillId="0" borderId="19" xfId="0" applyFont="1" applyBorder="1" applyAlignment="1">
      <alignment horizontal="center" vertical="center"/>
    </xf>
    <xf numFmtId="3" fontId="5" fillId="0" borderId="19" xfId="0" applyNumberFormat="1" applyFont="1" applyBorder="1" applyAlignment="1">
      <alignment horizontal="right" vertical="center"/>
    </xf>
    <xf numFmtId="3" fontId="5" fillId="0" borderId="18" xfId="0" applyNumberFormat="1" applyFont="1" applyBorder="1" applyAlignment="1">
      <alignment horizontal="right" vertical="center" wrapText="1"/>
    </xf>
    <xf numFmtId="2" fontId="5" fillId="19" borderId="18" xfId="0" applyNumberFormat="1" applyFont="1" applyFill="1" applyBorder="1" applyAlignment="1">
      <alignment horizontal="center" vertical="center" wrapText="1"/>
    </xf>
    <xf numFmtId="0" fontId="5" fillId="0" borderId="26" xfId="0" applyFont="1" applyBorder="1" applyAlignment="1">
      <alignment vertical="center" wrapText="1"/>
    </xf>
    <xf numFmtId="0" fontId="2" fillId="0" borderId="27" xfId="0" applyFont="1" applyBorder="1" applyAlignment="1">
      <alignment horizontal="right" vertical="center" wrapText="1"/>
    </xf>
    <xf numFmtId="0" fontId="2" fillId="0" borderId="23" xfId="0" applyFont="1" applyBorder="1" applyAlignment="1">
      <alignment horizontal="right" vertical="center" wrapText="1"/>
    </xf>
    <xf numFmtId="0" fontId="2" fillId="0" borderId="18" xfId="0" applyFont="1" applyBorder="1" applyAlignment="1">
      <alignment horizontal="right" vertical="center" wrapText="1"/>
    </xf>
    <xf numFmtId="0" fontId="5" fillId="0" borderId="24" xfId="0" applyFont="1" applyBorder="1" applyAlignment="1">
      <alignment horizontal="center" vertical="center"/>
    </xf>
    <xf numFmtId="0" fontId="37" fillId="0" borderId="0" xfId="0" applyFont="1" applyAlignment="1">
      <alignment horizontal="left" vertical="center" indent="8"/>
    </xf>
    <xf numFmtId="0" fontId="39" fillId="0" borderId="0" xfId="0" applyFont="1" applyAlignment="1">
      <alignment vertical="center"/>
    </xf>
    <xf numFmtId="0" fontId="38" fillId="19" borderId="18" xfId="0" applyFont="1" applyFill="1" applyBorder="1" applyAlignment="1">
      <alignment horizontal="center" vertical="center" wrapText="1"/>
    </xf>
    <xf numFmtId="0" fontId="2" fillId="0" borderId="0" xfId="0" applyFont="1" applyAlignment="1">
      <alignment horizontal="left" vertical="center" indent="11"/>
    </xf>
    <xf numFmtId="0" fontId="38" fillId="19" borderId="20" xfId="0" applyFont="1" applyFill="1" applyBorder="1" applyAlignment="1">
      <alignment horizontal="center" vertical="center" wrapText="1"/>
    </xf>
    <xf numFmtId="0" fontId="2" fillId="0" borderId="0" xfId="0" applyFont="1" applyAlignment="1">
      <alignment horizontal="left" vertical="top" wrapText="1"/>
    </xf>
    <xf numFmtId="0" fontId="5" fillId="19" borderId="31" xfId="0" applyFont="1" applyFill="1" applyBorder="1" applyAlignment="1">
      <alignment horizontal="center" vertical="center"/>
    </xf>
    <xf numFmtId="0" fontId="5" fillId="19" borderId="20" xfId="0" applyFont="1" applyFill="1" applyBorder="1" applyAlignment="1">
      <alignment horizontal="center" vertical="center"/>
    </xf>
    <xf numFmtId="0" fontId="2" fillId="0" borderId="31" xfId="0" applyFont="1" applyBorder="1" applyAlignment="1">
      <alignment vertical="center"/>
    </xf>
    <xf numFmtId="0" fontId="5" fillId="0" borderId="25" xfId="0" applyFont="1" applyBorder="1" applyAlignment="1">
      <alignment vertical="center"/>
    </xf>
    <xf numFmtId="0" fontId="38" fillId="0" borderId="32" xfId="0" applyFont="1" applyBorder="1" applyAlignment="1">
      <alignment horizontal="right" vertical="center"/>
    </xf>
    <xf numFmtId="0" fontId="5" fillId="19" borderId="13" xfId="0" applyFont="1" applyFill="1" applyBorder="1" applyAlignment="1">
      <alignment horizontal="center" vertical="center"/>
    </xf>
    <xf numFmtId="0" fontId="5" fillId="19" borderId="30" xfId="0" applyFont="1" applyFill="1" applyBorder="1" applyAlignment="1">
      <alignment horizontal="center" vertical="center"/>
    </xf>
    <xf numFmtId="0" fontId="2" fillId="20" borderId="31" xfId="0" applyFont="1" applyFill="1" applyBorder="1" applyAlignment="1">
      <alignment vertical="center"/>
    </xf>
    <xf numFmtId="9" fontId="2" fillId="20" borderId="20" xfId="0" applyNumberFormat="1" applyFont="1" applyFill="1" applyBorder="1" applyAlignment="1">
      <alignment horizontal="center" vertical="center"/>
    </xf>
    <xf numFmtId="0" fontId="2" fillId="20" borderId="21" xfId="0" applyFont="1" applyFill="1" applyBorder="1" applyAlignment="1">
      <alignment horizontal="center" vertical="center"/>
    </xf>
    <xf numFmtId="0" fontId="2" fillId="20" borderId="20" xfId="0" applyFont="1" applyFill="1" applyBorder="1" applyAlignment="1">
      <alignment horizontal="center" vertical="center"/>
    </xf>
    <xf numFmtId="9" fontId="2" fillId="20" borderId="21" xfId="0" applyNumberFormat="1" applyFont="1" applyFill="1" applyBorder="1" applyAlignment="1">
      <alignment horizontal="center" vertical="center"/>
    </xf>
    <xf numFmtId="0" fontId="2" fillId="20" borderId="25" xfId="0" applyFont="1" applyFill="1" applyBorder="1" applyAlignment="1">
      <alignment vertical="center"/>
    </xf>
    <xf numFmtId="0" fontId="2" fillId="20" borderId="18" xfId="0" applyFont="1" applyFill="1" applyBorder="1" applyAlignment="1">
      <alignment horizontal="center" vertical="center"/>
    </xf>
    <xf numFmtId="9" fontId="2" fillId="20" borderId="19" xfId="0" applyNumberFormat="1" applyFont="1" applyFill="1" applyBorder="1" applyAlignment="1">
      <alignment horizontal="center" vertical="center"/>
    </xf>
    <xf numFmtId="0" fontId="2" fillId="20" borderId="19" xfId="0" applyFont="1" applyFill="1" applyBorder="1" applyAlignment="1">
      <alignment horizontal="center" vertical="center"/>
    </xf>
    <xf numFmtId="0" fontId="2" fillId="20" borderId="16" xfId="0" applyFont="1" applyFill="1" applyBorder="1" applyAlignment="1">
      <alignment horizontal="right" vertical="center"/>
    </xf>
    <xf numFmtId="0" fontId="2" fillId="20" borderId="21" xfId="0" applyFont="1" applyFill="1" applyBorder="1" applyAlignment="1">
      <alignment horizontal="right" vertical="center"/>
    </xf>
    <xf numFmtId="0" fontId="2" fillId="20" borderId="20" xfId="0" applyFont="1" applyFill="1" applyBorder="1" applyAlignment="1">
      <alignment horizontal="right" vertical="center"/>
    </xf>
    <xf numFmtId="0" fontId="2" fillId="20" borderId="18" xfId="0" applyFont="1" applyFill="1" applyBorder="1" applyAlignment="1">
      <alignment horizontal="right" vertical="center"/>
    </xf>
    <xf numFmtId="0" fontId="2" fillId="20" borderId="19" xfId="0" applyFont="1" applyFill="1" applyBorder="1" applyAlignment="1">
      <alignment horizontal="right" vertical="center"/>
    </xf>
    <xf numFmtId="0" fontId="2" fillId="0" borderId="0" xfId="0" applyFont="1" applyAlignment="1">
      <alignment horizontal="center" vertical="center"/>
    </xf>
    <xf numFmtId="0" fontId="37" fillId="0" borderId="16" xfId="0" applyFont="1" applyBorder="1" applyAlignment="1">
      <alignment vertical="center"/>
    </xf>
    <xf numFmtId="0" fontId="38" fillId="20" borderId="20" xfId="0" applyFont="1" applyFill="1" applyBorder="1" applyAlignment="1">
      <alignment vertical="center"/>
    </xf>
    <xf numFmtId="0" fontId="38" fillId="19" borderId="18" xfId="0" applyFont="1" applyFill="1" applyBorder="1" applyAlignment="1">
      <alignment vertical="center"/>
    </xf>
    <xf numFmtId="0" fontId="38" fillId="19" borderId="32" xfId="0" applyFont="1" applyFill="1" applyBorder="1" applyAlignment="1">
      <alignment horizontal="right" vertical="center"/>
    </xf>
    <xf numFmtId="0" fontId="2" fillId="0" borderId="21" xfId="0" applyFont="1" applyBorder="1"/>
    <xf numFmtId="0" fontId="38" fillId="0" borderId="33" xfId="0" applyFont="1" applyBorder="1" applyAlignment="1">
      <alignment horizontal="right" vertical="center"/>
    </xf>
    <xf numFmtId="0" fontId="37" fillId="0" borderId="32" xfId="0" applyFont="1" applyBorder="1" applyAlignment="1">
      <alignment horizontal="right" vertical="center"/>
    </xf>
    <xf numFmtId="0" fontId="5" fillId="19" borderId="24" xfId="0" applyFont="1" applyFill="1" applyBorder="1" applyAlignment="1">
      <alignment horizontal="center" vertical="center" wrapText="1"/>
    </xf>
    <xf numFmtId="0" fontId="5" fillId="19" borderId="18" xfId="0" applyFont="1" applyFill="1" applyBorder="1" applyAlignment="1">
      <alignment vertical="center" wrapText="1"/>
    </xf>
    <xf numFmtId="0" fontId="2" fillId="0" borderId="23" xfId="0" applyFont="1" applyBorder="1" applyAlignment="1">
      <alignment horizontal="justify" vertical="center" wrapText="1"/>
    </xf>
    <xf numFmtId="0" fontId="37" fillId="0" borderId="23" xfId="0" applyFont="1" applyBorder="1" applyAlignment="1">
      <alignment horizontal="center" vertical="center" wrapText="1"/>
    </xf>
    <xf numFmtId="9" fontId="37" fillId="0" borderId="18" xfId="0" applyNumberFormat="1" applyFont="1" applyBorder="1" applyAlignment="1">
      <alignment horizontal="center" vertical="center" wrapText="1"/>
    </xf>
    <xf numFmtId="0" fontId="37" fillId="0" borderId="18" xfId="0" applyFont="1"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9" fontId="2" fillId="0" borderId="0" xfId="0" applyNumberFormat="1" applyFont="1" applyAlignment="1">
      <alignment horizontal="center" vertical="center" wrapText="1"/>
    </xf>
    <xf numFmtId="0" fontId="38" fillId="0" borderId="16" xfId="0" applyFont="1" applyBorder="1" applyAlignment="1">
      <alignment horizontal="left" vertical="center"/>
    </xf>
    <xf numFmtId="0" fontId="2" fillId="0" borderId="16" xfId="0" applyFont="1" applyBorder="1" applyAlignment="1">
      <alignment horizontal="right"/>
    </xf>
    <xf numFmtId="0" fontId="37" fillId="0" borderId="20" xfId="0" applyFont="1" applyBorder="1" applyAlignment="1">
      <alignment horizontal="left" vertical="center"/>
    </xf>
    <xf numFmtId="0" fontId="38" fillId="0" borderId="20" xfId="0" applyFont="1" applyBorder="1" applyAlignment="1">
      <alignment horizontal="left" vertical="center"/>
    </xf>
    <xf numFmtId="0" fontId="2" fillId="0" borderId="20" xfId="0" applyFont="1" applyBorder="1" applyAlignment="1">
      <alignment horizontal="right"/>
    </xf>
    <xf numFmtId="0" fontId="38" fillId="0" borderId="18" xfId="0" applyFont="1" applyBorder="1" applyAlignment="1">
      <alignment horizontal="left" vertical="center"/>
    </xf>
    <xf numFmtId="0" fontId="38" fillId="0" borderId="24" xfId="0" applyFont="1" applyBorder="1" applyAlignment="1">
      <alignment horizontal="right" vertical="center"/>
    </xf>
    <xf numFmtId="0" fontId="5" fillId="19" borderId="23" xfId="0" applyFont="1" applyFill="1" applyBorder="1" applyAlignment="1">
      <alignment horizontal="center" vertical="center" wrapText="1"/>
    </xf>
    <xf numFmtId="0" fontId="2" fillId="0" borderId="18" xfId="0" applyFont="1" applyBorder="1" applyAlignment="1">
      <alignment horizontal="center" vertical="center" wrapText="1"/>
    </xf>
    <xf numFmtId="3" fontId="5" fillId="0" borderId="0" xfId="0" applyNumberFormat="1" applyFont="1"/>
    <xf numFmtId="0" fontId="42" fillId="21" borderId="0" xfId="417" applyFont="1" applyFill="1"/>
    <xf numFmtId="0" fontId="7" fillId="0" borderId="0" xfId="361"/>
    <xf numFmtId="0" fontId="43" fillId="21" borderId="0" xfId="417" applyFont="1" applyFill="1"/>
    <xf numFmtId="0" fontId="45" fillId="20" borderId="0" xfId="0" applyFont="1" applyFill="1" applyAlignment="1">
      <alignment horizontal="center" vertical="center"/>
    </xf>
    <xf numFmtId="0" fontId="45" fillId="20" borderId="0" xfId="0" applyFont="1" applyFill="1" applyAlignment="1">
      <alignment vertical="center"/>
    </xf>
    <xf numFmtId="0" fontId="43" fillId="21" borderId="0" xfId="417" applyFont="1" applyFill="1" applyAlignment="1">
      <alignment horizontal="center"/>
    </xf>
    <xf numFmtId="0" fontId="42" fillId="21" borderId="0" xfId="417" applyFont="1" applyFill="1" applyAlignment="1">
      <alignment horizontal="center"/>
    </xf>
    <xf numFmtId="0" fontId="2" fillId="0" borderId="0" xfId="361" applyFont="1"/>
    <xf numFmtId="0" fontId="46" fillId="0" borderId="0" xfId="361" applyFont="1" applyAlignment="1">
      <alignment vertical="center"/>
    </xf>
    <xf numFmtId="0" fontId="47" fillId="0" borderId="0" xfId="361" applyFont="1"/>
    <xf numFmtId="0" fontId="48" fillId="17" borderId="9" xfId="361" applyFont="1" applyFill="1" applyBorder="1" applyAlignment="1">
      <alignment horizontal="center" vertical="center"/>
    </xf>
    <xf numFmtId="0" fontId="46" fillId="0" borderId="9" xfId="361" applyFont="1" applyBorder="1" applyAlignment="1">
      <alignment horizontal="center" vertical="center"/>
    </xf>
    <xf numFmtId="0" fontId="47" fillId="0" borderId="7" xfId="361" applyFont="1" applyBorder="1"/>
    <xf numFmtId="0" fontId="49" fillId="0" borderId="7" xfId="418" applyBorder="1" applyAlignment="1">
      <alignment horizontal="center"/>
    </xf>
    <xf numFmtId="0" fontId="47" fillId="0" borderId="2" xfId="361" applyFont="1" applyBorder="1"/>
    <xf numFmtId="0" fontId="49" fillId="0" borderId="2" xfId="418" applyBorder="1" applyAlignment="1">
      <alignment horizontal="center"/>
    </xf>
    <xf numFmtId="0" fontId="5" fillId="0" borderId="0" xfId="0" applyFont="1" applyAlignment="1">
      <alignment vertical="top" wrapText="1"/>
    </xf>
    <xf numFmtId="0" fontId="43" fillId="21" borderId="0" xfId="417" applyFont="1" applyFill="1" applyAlignment="1">
      <alignment horizontal="center"/>
    </xf>
    <xf numFmtId="0" fontId="44" fillId="21" borderId="0" xfId="417" applyFont="1" applyFill="1" applyAlignment="1">
      <alignment horizontal="center"/>
    </xf>
    <xf numFmtId="0" fontId="42" fillId="21" borderId="0" xfId="417" applyFont="1" applyFill="1" applyAlignment="1">
      <alignment horizontal="center"/>
    </xf>
    <xf numFmtId="0" fontId="42" fillId="21" borderId="0" xfId="417" applyFont="1" applyFill="1" applyAlignment="1">
      <alignment horizontal="center" wrapText="1"/>
    </xf>
    <xf numFmtId="0" fontId="10" fillId="17" borderId="0" xfId="0" applyFont="1" applyFill="1" applyAlignment="1">
      <alignment horizontal="left"/>
    </xf>
    <xf numFmtId="0" fontId="5" fillId="0" borderId="0" xfId="0" applyFont="1" applyAlignment="1">
      <alignment horizontal="center" vertical="top"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0" xfId="0" applyFont="1" applyAlignment="1">
      <alignment horizontal="left" vertical="center"/>
    </xf>
    <xf numFmtId="0" fontId="5" fillId="19" borderId="0" xfId="0" applyFont="1" applyFill="1" applyAlignment="1">
      <alignment horizontal="center" vertical="center"/>
    </xf>
    <xf numFmtId="0" fontId="5" fillId="19" borderId="16" xfId="0" applyFont="1" applyFill="1" applyBorder="1" applyAlignment="1">
      <alignment horizontal="center" vertical="center" wrapText="1"/>
    </xf>
    <xf numFmtId="0" fontId="5" fillId="19" borderId="20" xfId="0" applyFont="1" applyFill="1" applyBorder="1" applyAlignment="1">
      <alignment horizontal="center" vertical="center" wrapText="1"/>
    </xf>
    <xf numFmtId="0" fontId="5" fillId="19" borderId="18" xfId="0" applyFont="1" applyFill="1" applyBorder="1" applyAlignment="1">
      <alignment horizontal="center" vertical="center" wrapText="1"/>
    </xf>
    <xf numFmtId="0" fontId="5" fillId="19" borderId="16" xfId="0" applyFont="1" applyFill="1" applyBorder="1" applyAlignment="1">
      <alignment horizontal="center" vertical="center"/>
    </xf>
    <xf numFmtId="0" fontId="5" fillId="19" borderId="18" xfId="0" applyFont="1" applyFill="1" applyBorder="1" applyAlignment="1">
      <alignment horizontal="center" vertical="center"/>
    </xf>
    <xf numFmtId="0" fontId="38" fillId="19" borderId="26" xfId="0" applyFont="1" applyFill="1" applyBorder="1" applyAlignment="1">
      <alignment horizontal="center" vertical="center"/>
    </xf>
    <xf numFmtId="0" fontId="38" fillId="19" borderId="24" xfId="0" applyFont="1" applyFill="1" applyBorder="1" applyAlignment="1">
      <alignment horizontal="center" vertical="center"/>
    </xf>
    <xf numFmtId="0" fontId="38" fillId="19" borderId="16" xfId="0" applyFont="1" applyFill="1" applyBorder="1" applyAlignment="1">
      <alignment horizontal="center" vertical="center" wrapText="1"/>
    </xf>
    <xf numFmtId="0" fontId="38" fillId="19" borderId="18" xfId="0" applyFont="1" applyFill="1" applyBorder="1" applyAlignment="1">
      <alignment horizontal="center" vertical="center" wrapText="1"/>
    </xf>
    <xf numFmtId="0" fontId="38" fillId="19" borderId="20" xfId="0" applyFont="1" applyFill="1" applyBorder="1" applyAlignment="1">
      <alignment horizontal="center" vertical="center" wrapText="1"/>
    </xf>
    <xf numFmtId="0" fontId="38" fillId="19" borderId="22" xfId="0" applyFont="1" applyFill="1" applyBorder="1" applyAlignment="1">
      <alignment horizontal="center" vertical="center" wrapText="1"/>
    </xf>
    <xf numFmtId="0" fontId="38" fillId="19" borderId="17" xfId="0" applyFont="1" applyFill="1" applyBorder="1" applyAlignment="1">
      <alignment horizontal="center" vertical="center" wrapText="1"/>
    </xf>
    <xf numFmtId="0" fontId="5" fillId="19" borderId="25" xfId="0" applyFont="1" applyFill="1" applyBorder="1" applyAlignment="1">
      <alignment horizontal="center" vertical="center" wrapText="1"/>
    </xf>
    <xf numFmtId="0" fontId="5" fillId="19" borderId="19" xfId="0" applyFont="1" applyFill="1" applyBorder="1" applyAlignment="1">
      <alignment horizontal="center" vertical="center" wrapText="1"/>
    </xf>
    <xf numFmtId="0" fontId="38" fillId="19" borderId="25" xfId="0" applyFont="1" applyFill="1" applyBorder="1" applyAlignment="1">
      <alignment horizontal="center" vertical="center" wrapText="1"/>
    </xf>
    <xf numFmtId="0" fontId="38" fillId="19" borderId="19" xfId="0" applyFont="1" applyFill="1" applyBorder="1" applyAlignment="1">
      <alignment horizontal="center" vertical="center" wrapText="1"/>
    </xf>
    <xf numFmtId="0" fontId="5" fillId="19" borderId="22" xfId="0" applyFont="1" applyFill="1" applyBorder="1" applyAlignment="1">
      <alignment horizontal="center" vertical="center" wrapText="1"/>
    </xf>
    <xf numFmtId="0" fontId="5" fillId="19" borderId="17" xfId="0" applyFont="1" applyFill="1" applyBorder="1" applyAlignment="1">
      <alignment horizontal="center"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4" xfId="0" applyFont="1" applyBorder="1" applyAlignment="1">
      <alignment vertical="center" wrapText="1"/>
    </xf>
    <xf numFmtId="0" fontId="38" fillId="19" borderId="16" xfId="0" applyFont="1" applyFill="1" applyBorder="1" applyAlignment="1">
      <alignment horizontal="center" vertical="center"/>
    </xf>
    <xf numFmtId="0" fontId="38" fillId="19" borderId="20" xfId="0" applyFont="1" applyFill="1" applyBorder="1" applyAlignment="1">
      <alignment horizontal="center" vertical="center"/>
    </xf>
    <xf numFmtId="0" fontId="38" fillId="19" borderId="18" xfId="0" applyFont="1" applyFill="1" applyBorder="1" applyAlignment="1">
      <alignment horizontal="center"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24" xfId="0" applyFont="1" applyBorder="1" applyAlignment="1">
      <alignment vertical="center" wrapText="1"/>
    </xf>
    <xf numFmtId="0" fontId="5" fillId="19" borderId="22" xfId="0" applyFont="1" applyFill="1" applyBorder="1" applyAlignment="1">
      <alignment horizontal="center" vertical="center"/>
    </xf>
    <xf numFmtId="0" fontId="5" fillId="19" borderId="17" xfId="0" applyFont="1" applyFill="1" applyBorder="1" applyAlignment="1">
      <alignment horizontal="center" vertical="center"/>
    </xf>
    <xf numFmtId="0" fontId="5" fillId="0" borderId="0" xfId="0" applyFont="1" applyAlignment="1">
      <alignment horizontal="center" vertical="center" wrapText="1"/>
    </xf>
    <xf numFmtId="0" fontId="5" fillId="19" borderId="26" xfId="0" applyFont="1" applyFill="1" applyBorder="1" applyAlignment="1">
      <alignment horizontal="center" vertical="center" wrapText="1"/>
    </xf>
    <xf numFmtId="0" fontId="5" fillId="19" borderId="27" xfId="0" applyFont="1" applyFill="1" applyBorder="1" applyAlignment="1">
      <alignment horizontal="center" vertical="center" wrapText="1"/>
    </xf>
    <xf numFmtId="0" fontId="5" fillId="19" borderId="24" xfId="0" applyFont="1" applyFill="1" applyBorder="1" applyAlignment="1">
      <alignment horizontal="center" vertical="center" wrapText="1"/>
    </xf>
    <xf numFmtId="0" fontId="2" fillId="0" borderId="0" xfId="0" applyFont="1" applyAlignment="1">
      <alignment horizontal="left" vertical="top" wrapText="1"/>
    </xf>
    <xf numFmtId="2" fontId="5" fillId="19" borderId="16" xfId="0" applyNumberFormat="1" applyFont="1" applyFill="1" applyBorder="1" applyAlignment="1">
      <alignment horizontal="center" vertical="center" wrapText="1"/>
    </xf>
    <xf numFmtId="2" fontId="5" fillId="19" borderId="20" xfId="0" applyNumberFormat="1" applyFont="1" applyFill="1" applyBorder="1" applyAlignment="1">
      <alignment horizontal="center" vertical="center" wrapText="1"/>
    </xf>
    <xf numFmtId="0" fontId="5" fillId="19" borderId="20" xfId="0" applyFont="1" applyFill="1" applyBorder="1" applyAlignment="1">
      <alignment horizontal="center" vertical="center"/>
    </xf>
    <xf numFmtId="0" fontId="5" fillId="19" borderId="26" xfId="0" applyFont="1" applyFill="1" applyBorder="1" applyAlignment="1">
      <alignment horizontal="center" vertical="center"/>
    </xf>
    <xf numFmtId="0" fontId="5" fillId="19" borderId="27" xfId="0" applyFont="1" applyFill="1" applyBorder="1" applyAlignment="1">
      <alignment horizontal="center" vertical="center"/>
    </xf>
    <xf numFmtId="0" fontId="5" fillId="19" borderId="24" xfId="0" applyFont="1" applyFill="1" applyBorder="1" applyAlignment="1">
      <alignment horizontal="center" vertical="center"/>
    </xf>
    <xf numFmtId="0" fontId="5" fillId="19" borderId="16" xfId="0" applyFont="1" applyFill="1" applyBorder="1" applyAlignment="1">
      <alignment vertical="center" wrapText="1"/>
    </xf>
    <xf numFmtId="0" fontId="5" fillId="19" borderId="18" xfId="0" applyFont="1" applyFill="1" applyBorder="1" applyAlignment="1">
      <alignment vertical="center" wrapText="1"/>
    </xf>
  </cellXfs>
  <cellStyles count="419">
    <cellStyle name="20% - Énfasis1 10" xfId="1" xr:uid="{00000000-0005-0000-0000-000000000000}"/>
    <cellStyle name="20% - Énfasis1 11" xfId="2" xr:uid="{00000000-0005-0000-0000-000001000000}"/>
    <cellStyle name="20% - Énfasis1 12" xfId="3" xr:uid="{00000000-0005-0000-0000-000002000000}"/>
    <cellStyle name="20% - Énfasis1 13" xfId="4" xr:uid="{00000000-0005-0000-0000-000003000000}"/>
    <cellStyle name="20% - Énfasis1 14" xfId="5" xr:uid="{00000000-0005-0000-0000-000004000000}"/>
    <cellStyle name="20% - Énfasis1 15" xfId="6" xr:uid="{00000000-0005-0000-0000-000005000000}"/>
    <cellStyle name="20% - Énfasis1 16" xfId="7" xr:uid="{00000000-0005-0000-0000-000006000000}"/>
    <cellStyle name="20% - Énfasis1 2" xfId="8" xr:uid="{00000000-0005-0000-0000-000007000000}"/>
    <cellStyle name="20% - Énfasis1 2 2" xfId="9" xr:uid="{00000000-0005-0000-0000-000008000000}"/>
    <cellStyle name="20% - Énfasis1 2 3" xfId="10" xr:uid="{00000000-0005-0000-0000-000009000000}"/>
    <cellStyle name="20% - Énfasis1 3" xfId="11" xr:uid="{00000000-0005-0000-0000-00000A000000}"/>
    <cellStyle name="20% - Énfasis1 3 2" xfId="12" xr:uid="{00000000-0005-0000-0000-00000B000000}"/>
    <cellStyle name="20% - Énfasis1 3 3" xfId="13" xr:uid="{00000000-0005-0000-0000-00000C000000}"/>
    <cellStyle name="20% - Énfasis1 4" xfId="14" xr:uid="{00000000-0005-0000-0000-00000D000000}"/>
    <cellStyle name="20% - Énfasis1 4 2" xfId="15" xr:uid="{00000000-0005-0000-0000-00000E000000}"/>
    <cellStyle name="20% - Énfasis1 4 3" xfId="16" xr:uid="{00000000-0005-0000-0000-00000F000000}"/>
    <cellStyle name="20% - Énfasis1 5" xfId="17" xr:uid="{00000000-0005-0000-0000-000010000000}"/>
    <cellStyle name="20% - Énfasis1 5 2" xfId="18" xr:uid="{00000000-0005-0000-0000-000011000000}"/>
    <cellStyle name="20% - Énfasis1 5 3" xfId="19" xr:uid="{00000000-0005-0000-0000-000012000000}"/>
    <cellStyle name="20% - Énfasis1 6" xfId="20" xr:uid="{00000000-0005-0000-0000-000013000000}"/>
    <cellStyle name="20% - Énfasis1 7" xfId="21" xr:uid="{00000000-0005-0000-0000-000014000000}"/>
    <cellStyle name="20% - Énfasis1 8" xfId="22" xr:uid="{00000000-0005-0000-0000-000015000000}"/>
    <cellStyle name="20% - Énfasis1 9" xfId="23" xr:uid="{00000000-0005-0000-0000-000016000000}"/>
    <cellStyle name="20% - Énfasis2 10" xfId="24" xr:uid="{00000000-0005-0000-0000-000017000000}"/>
    <cellStyle name="20% - Énfasis2 11" xfId="25" xr:uid="{00000000-0005-0000-0000-000018000000}"/>
    <cellStyle name="20% - Énfasis2 12" xfId="26" xr:uid="{00000000-0005-0000-0000-000019000000}"/>
    <cellStyle name="20% - Énfasis2 13" xfId="27" xr:uid="{00000000-0005-0000-0000-00001A000000}"/>
    <cellStyle name="20% - Énfasis2 14" xfId="28" xr:uid="{00000000-0005-0000-0000-00001B000000}"/>
    <cellStyle name="20% - Énfasis2 15" xfId="29" xr:uid="{00000000-0005-0000-0000-00001C000000}"/>
    <cellStyle name="20% - Énfasis2 16" xfId="30" xr:uid="{00000000-0005-0000-0000-00001D000000}"/>
    <cellStyle name="20% - Énfasis2 2" xfId="31" xr:uid="{00000000-0005-0000-0000-00001E000000}"/>
    <cellStyle name="20% - Énfasis2 2 2" xfId="32" xr:uid="{00000000-0005-0000-0000-00001F000000}"/>
    <cellStyle name="20% - Énfasis2 2 3" xfId="33" xr:uid="{00000000-0005-0000-0000-000020000000}"/>
    <cellStyle name="20% - Énfasis2 3" xfId="34" xr:uid="{00000000-0005-0000-0000-000021000000}"/>
    <cellStyle name="20% - Énfasis2 3 2" xfId="35" xr:uid="{00000000-0005-0000-0000-000022000000}"/>
    <cellStyle name="20% - Énfasis2 3 3" xfId="36" xr:uid="{00000000-0005-0000-0000-000023000000}"/>
    <cellStyle name="20% - Énfasis2 4" xfId="37" xr:uid="{00000000-0005-0000-0000-000024000000}"/>
    <cellStyle name="20% - Énfasis2 4 2" xfId="38" xr:uid="{00000000-0005-0000-0000-000025000000}"/>
    <cellStyle name="20% - Énfasis2 4 3" xfId="39" xr:uid="{00000000-0005-0000-0000-000026000000}"/>
    <cellStyle name="20% - Énfasis2 5" xfId="40" xr:uid="{00000000-0005-0000-0000-000027000000}"/>
    <cellStyle name="20% - Énfasis2 5 2" xfId="41" xr:uid="{00000000-0005-0000-0000-000028000000}"/>
    <cellStyle name="20% - Énfasis2 5 3" xfId="42" xr:uid="{00000000-0005-0000-0000-000029000000}"/>
    <cellStyle name="20% - Énfasis2 6" xfId="43" xr:uid="{00000000-0005-0000-0000-00002A000000}"/>
    <cellStyle name="20% - Énfasis2 7" xfId="44" xr:uid="{00000000-0005-0000-0000-00002B000000}"/>
    <cellStyle name="20% - Énfasis2 8" xfId="45" xr:uid="{00000000-0005-0000-0000-00002C000000}"/>
    <cellStyle name="20% - Énfasis2 9" xfId="46" xr:uid="{00000000-0005-0000-0000-00002D000000}"/>
    <cellStyle name="20% - Énfasis3 10" xfId="47" xr:uid="{00000000-0005-0000-0000-00002E000000}"/>
    <cellStyle name="20% - Énfasis3 11" xfId="48" xr:uid="{00000000-0005-0000-0000-00002F000000}"/>
    <cellStyle name="20% - Énfasis3 12" xfId="49" xr:uid="{00000000-0005-0000-0000-000030000000}"/>
    <cellStyle name="20% - Énfasis3 13" xfId="50" xr:uid="{00000000-0005-0000-0000-000031000000}"/>
    <cellStyle name="20% - Énfasis3 14" xfId="51" xr:uid="{00000000-0005-0000-0000-000032000000}"/>
    <cellStyle name="20% - Énfasis3 15" xfId="52" xr:uid="{00000000-0005-0000-0000-000033000000}"/>
    <cellStyle name="20% - Énfasis3 16" xfId="53" xr:uid="{00000000-0005-0000-0000-000034000000}"/>
    <cellStyle name="20% - Énfasis3 2" xfId="54" xr:uid="{00000000-0005-0000-0000-000035000000}"/>
    <cellStyle name="20% - Énfasis3 2 2" xfId="55" xr:uid="{00000000-0005-0000-0000-000036000000}"/>
    <cellStyle name="20% - Énfasis3 2 3" xfId="56" xr:uid="{00000000-0005-0000-0000-000037000000}"/>
    <cellStyle name="20% - Énfasis3 3" xfId="57" xr:uid="{00000000-0005-0000-0000-000038000000}"/>
    <cellStyle name="20% - Énfasis3 3 2" xfId="58" xr:uid="{00000000-0005-0000-0000-000039000000}"/>
    <cellStyle name="20% - Énfasis3 3 3" xfId="59" xr:uid="{00000000-0005-0000-0000-00003A000000}"/>
    <cellStyle name="20% - Énfasis3 4" xfId="60" xr:uid="{00000000-0005-0000-0000-00003B000000}"/>
    <cellStyle name="20% - Énfasis3 4 2" xfId="61" xr:uid="{00000000-0005-0000-0000-00003C000000}"/>
    <cellStyle name="20% - Énfasis3 4 3" xfId="62" xr:uid="{00000000-0005-0000-0000-00003D000000}"/>
    <cellStyle name="20% - Énfasis3 5" xfId="63" xr:uid="{00000000-0005-0000-0000-00003E000000}"/>
    <cellStyle name="20% - Énfasis3 5 2" xfId="64" xr:uid="{00000000-0005-0000-0000-00003F000000}"/>
    <cellStyle name="20% - Énfasis3 5 3" xfId="65" xr:uid="{00000000-0005-0000-0000-000040000000}"/>
    <cellStyle name="20% - Énfasis3 6" xfId="66" xr:uid="{00000000-0005-0000-0000-000041000000}"/>
    <cellStyle name="20% - Énfasis3 7" xfId="67" xr:uid="{00000000-0005-0000-0000-000042000000}"/>
    <cellStyle name="20% - Énfasis3 8" xfId="68" xr:uid="{00000000-0005-0000-0000-000043000000}"/>
    <cellStyle name="20% - Énfasis3 9" xfId="69" xr:uid="{00000000-0005-0000-0000-000044000000}"/>
    <cellStyle name="20% - Énfasis4 10" xfId="70" xr:uid="{00000000-0005-0000-0000-000045000000}"/>
    <cellStyle name="20% - Énfasis4 11" xfId="71" xr:uid="{00000000-0005-0000-0000-000046000000}"/>
    <cellStyle name="20% - Énfasis4 12" xfId="72" xr:uid="{00000000-0005-0000-0000-000047000000}"/>
    <cellStyle name="20% - Énfasis4 13" xfId="73" xr:uid="{00000000-0005-0000-0000-000048000000}"/>
    <cellStyle name="20% - Énfasis4 14" xfId="74" xr:uid="{00000000-0005-0000-0000-000049000000}"/>
    <cellStyle name="20% - Énfasis4 15" xfId="75" xr:uid="{00000000-0005-0000-0000-00004A000000}"/>
    <cellStyle name="20% - Énfasis4 16" xfId="76" xr:uid="{00000000-0005-0000-0000-00004B000000}"/>
    <cellStyle name="20% - Énfasis4 2" xfId="77" xr:uid="{00000000-0005-0000-0000-00004C000000}"/>
    <cellStyle name="20% - Énfasis4 2 2" xfId="78" xr:uid="{00000000-0005-0000-0000-00004D000000}"/>
    <cellStyle name="20% - Énfasis4 2 3" xfId="79" xr:uid="{00000000-0005-0000-0000-00004E000000}"/>
    <cellStyle name="20% - Énfasis4 3" xfId="80" xr:uid="{00000000-0005-0000-0000-00004F000000}"/>
    <cellStyle name="20% - Énfasis4 3 2" xfId="81" xr:uid="{00000000-0005-0000-0000-000050000000}"/>
    <cellStyle name="20% - Énfasis4 3 3" xfId="82" xr:uid="{00000000-0005-0000-0000-000051000000}"/>
    <cellStyle name="20% - Énfasis4 4" xfId="83" xr:uid="{00000000-0005-0000-0000-000052000000}"/>
    <cellStyle name="20% - Énfasis4 4 2" xfId="84" xr:uid="{00000000-0005-0000-0000-000053000000}"/>
    <cellStyle name="20% - Énfasis4 4 3" xfId="85" xr:uid="{00000000-0005-0000-0000-000054000000}"/>
    <cellStyle name="20% - Énfasis4 5" xfId="86" xr:uid="{00000000-0005-0000-0000-000055000000}"/>
    <cellStyle name="20% - Énfasis4 5 2" xfId="87" xr:uid="{00000000-0005-0000-0000-000056000000}"/>
    <cellStyle name="20% - Énfasis4 5 3" xfId="88" xr:uid="{00000000-0005-0000-0000-000057000000}"/>
    <cellStyle name="20% - Énfasis4 6" xfId="89" xr:uid="{00000000-0005-0000-0000-000058000000}"/>
    <cellStyle name="20% - Énfasis4 7" xfId="90" xr:uid="{00000000-0005-0000-0000-000059000000}"/>
    <cellStyle name="20% - Énfasis4 8" xfId="91" xr:uid="{00000000-0005-0000-0000-00005A000000}"/>
    <cellStyle name="20% - Énfasis4 9" xfId="92" xr:uid="{00000000-0005-0000-0000-00005B000000}"/>
    <cellStyle name="20% - Énfasis5 10" xfId="93" xr:uid="{00000000-0005-0000-0000-00005C000000}"/>
    <cellStyle name="20% - Énfasis5 11" xfId="94" xr:uid="{00000000-0005-0000-0000-00005D000000}"/>
    <cellStyle name="20% - Énfasis5 12" xfId="95" xr:uid="{00000000-0005-0000-0000-00005E000000}"/>
    <cellStyle name="20% - Énfasis5 13" xfId="96" xr:uid="{00000000-0005-0000-0000-00005F000000}"/>
    <cellStyle name="20% - Énfasis5 14" xfId="97" xr:uid="{00000000-0005-0000-0000-000060000000}"/>
    <cellStyle name="20% - Énfasis5 15" xfId="98" xr:uid="{00000000-0005-0000-0000-000061000000}"/>
    <cellStyle name="20% - Énfasis5 16" xfId="99" xr:uid="{00000000-0005-0000-0000-000062000000}"/>
    <cellStyle name="20% - Énfasis5 2" xfId="100" xr:uid="{00000000-0005-0000-0000-000063000000}"/>
    <cellStyle name="20% - Énfasis5 2 2" xfId="101" xr:uid="{00000000-0005-0000-0000-000064000000}"/>
    <cellStyle name="20% - Énfasis5 2 3" xfId="102" xr:uid="{00000000-0005-0000-0000-000065000000}"/>
    <cellStyle name="20% - Énfasis5 3" xfId="103" xr:uid="{00000000-0005-0000-0000-000066000000}"/>
    <cellStyle name="20% - Énfasis5 3 2" xfId="104" xr:uid="{00000000-0005-0000-0000-000067000000}"/>
    <cellStyle name="20% - Énfasis5 3 3" xfId="105" xr:uid="{00000000-0005-0000-0000-000068000000}"/>
    <cellStyle name="20% - Énfasis5 4" xfId="106" xr:uid="{00000000-0005-0000-0000-000069000000}"/>
    <cellStyle name="20% - Énfasis5 4 2" xfId="107" xr:uid="{00000000-0005-0000-0000-00006A000000}"/>
    <cellStyle name="20% - Énfasis5 4 3" xfId="108" xr:uid="{00000000-0005-0000-0000-00006B000000}"/>
    <cellStyle name="20% - Énfasis5 5" xfId="109" xr:uid="{00000000-0005-0000-0000-00006C000000}"/>
    <cellStyle name="20% - Énfasis5 5 2" xfId="110" xr:uid="{00000000-0005-0000-0000-00006D000000}"/>
    <cellStyle name="20% - Énfasis5 5 3" xfId="111" xr:uid="{00000000-0005-0000-0000-00006E000000}"/>
    <cellStyle name="20% - Énfasis5 6" xfId="112" xr:uid="{00000000-0005-0000-0000-00006F000000}"/>
    <cellStyle name="20% - Énfasis5 7" xfId="113" xr:uid="{00000000-0005-0000-0000-000070000000}"/>
    <cellStyle name="20% - Énfasis5 8" xfId="114" xr:uid="{00000000-0005-0000-0000-000071000000}"/>
    <cellStyle name="20% - Énfasis5 9" xfId="115" xr:uid="{00000000-0005-0000-0000-000072000000}"/>
    <cellStyle name="20% - Énfasis6 10" xfId="116" xr:uid="{00000000-0005-0000-0000-000073000000}"/>
    <cellStyle name="20% - Énfasis6 11" xfId="117" xr:uid="{00000000-0005-0000-0000-000074000000}"/>
    <cellStyle name="20% - Énfasis6 12" xfId="118" xr:uid="{00000000-0005-0000-0000-000075000000}"/>
    <cellStyle name="20% - Énfasis6 13" xfId="119" xr:uid="{00000000-0005-0000-0000-000076000000}"/>
    <cellStyle name="20% - Énfasis6 14" xfId="120" xr:uid="{00000000-0005-0000-0000-000077000000}"/>
    <cellStyle name="20% - Énfasis6 15" xfId="121" xr:uid="{00000000-0005-0000-0000-000078000000}"/>
    <cellStyle name="20% - Énfasis6 16" xfId="122" xr:uid="{00000000-0005-0000-0000-000079000000}"/>
    <cellStyle name="20% - Énfasis6 2" xfId="123" xr:uid="{00000000-0005-0000-0000-00007A000000}"/>
    <cellStyle name="20% - Énfasis6 2 2" xfId="124" xr:uid="{00000000-0005-0000-0000-00007B000000}"/>
    <cellStyle name="20% - Énfasis6 2 3" xfId="125" xr:uid="{00000000-0005-0000-0000-00007C000000}"/>
    <cellStyle name="20% - Énfasis6 3" xfId="126" xr:uid="{00000000-0005-0000-0000-00007D000000}"/>
    <cellStyle name="20% - Énfasis6 3 2" xfId="127" xr:uid="{00000000-0005-0000-0000-00007E000000}"/>
    <cellStyle name="20% - Énfasis6 3 3" xfId="128" xr:uid="{00000000-0005-0000-0000-00007F000000}"/>
    <cellStyle name="20% - Énfasis6 4" xfId="129" xr:uid="{00000000-0005-0000-0000-000080000000}"/>
    <cellStyle name="20% - Énfasis6 4 2" xfId="130" xr:uid="{00000000-0005-0000-0000-000081000000}"/>
    <cellStyle name="20% - Énfasis6 4 3" xfId="131" xr:uid="{00000000-0005-0000-0000-000082000000}"/>
    <cellStyle name="20% - Énfasis6 5" xfId="132" xr:uid="{00000000-0005-0000-0000-000083000000}"/>
    <cellStyle name="20% - Énfasis6 5 2" xfId="133" xr:uid="{00000000-0005-0000-0000-000084000000}"/>
    <cellStyle name="20% - Énfasis6 5 3" xfId="134" xr:uid="{00000000-0005-0000-0000-000085000000}"/>
    <cellStyle name="20% - Énfasis6 6" xfId="135" xr:uid="{00000000-0005-0000-0000-000086000000}"/>
    <cellStyle name="20% - Énfasis6 7" xfId="136" xr:uid="{00000000-0005-0000-0000-000087000000}"/>
    <cellStyle name="20% - Énfasis6 8" xfId="137" xr:uid="{00000000-0005-0000-0000-000088000000}"/>
    <cellStyle name="20% - Énfasis6 9" xfId="138" xr:uid="{00000000-0005-0000-0000-000089000000}"/>
    <cellStyle name="40% - Énfasis1 10" xfId="139" xr:uid="{00000000-0005-0000-0000-00008A000000}"/>
    <cellStyle name="40% - Énfasis1 11" xfId="140" xr:uid="{00000000-0005-0000-0000-00008B000000}"/>
    <cellStyle name="40% - Énfasis1 12" xfId="141" xr:uid="{00000000-0005-0000-0000-00008C000000}"/>
    <cellStyle name="40% - Énfasis1 13" xfId="142" xr:uid="{00000000-0005-0000-0000-00008D000000}"/>
    <cellStyle name="40% - Énfasis1 14" xfId="143" xr:uid="{00000000-0005-0000-0000-00008E000000}"/>
    <cellStyle name="40% - Énfasis1 15" xfId="144" xr:uid="{00000000-0005-0000-0000-00008F000000}"/>
    <cellStyle name="40% - Énfasis1 16" xfId="145" xr:uid="{00000000-0005-0000-0000-000090000000}"/>
    <cellStyle name="40% - Énfasis1 2" xfId="146" xr:uid="{00000000-0005-0000-0000-000091000000}"/>
    <cellStyle name="40% - Énfasis1 2 2" xfId="147" xr:uid="{00000000-0005-0000-0000-000092000000}"/>
    <cellStyle name="40% - Énfasis1 2 3" xfId="148" xr:uid="{00000000-0005-0000-0000-000093000000}"/>
    <cellStyle name="40% - Énfasis1 3" xfId="149" xr:uid="{00000000-0005-0000-0000-000094000000}"/>
    <cellStyle name="40% - Énfasis1 3 2" xfId="150" xr:uid="{00000000-0005-0000-0000-000095000000}"/>
    <cellStyle name="40% - Énfasis1 3 3" xfId="151" xr:uid="{00000000-0005-0000-0000-000096000000}"/>
    <cellStyle name="40% - Énfasis1 4" xfId="152" xr:uid="{00000000-0005-0000-0000-000097000000}"/>
    <cellStyle name="40% - Énfasis1 4 2" xfId="153" xr:uid="{00000000-0005-0000-0000-000098000000}"/>
    <cellStyle name="40% - Énfasis1 4 3" xfId="154" xr:uid="{00000000-0005-0000-0000-000099000000}"/>
    <cellStyle name="40% - Énfasis1 5" xfId="155" xr:uid="{00000000-0005-0000-0000-00009A000000}"/>
    <cellStyle name="40% - Énfasis1 5 2" xfId="156" xr:uid="{00000000-0005-0000-0000-00009B000000}"/>
    <cellStyle name="40% - Énfasis1 5 3" xfId="157" xr:uid="{00000000-0005-0000-0000-00009C000000}"/>
    <cellStyle name="40% - Énfasis1 6" xfId="158" xr:uid="{00000000-0005-0000-0000-00009D000000}"/>
    <cellStyle name="40% - Énfasis1 7" xfId="159" xr:uid="{00000000-0005-0000-0000-00009E000000}"/>
    <cellStyle name="40% - Énfasis1 8" xfId="160" xr:uid="{00000000-0005-0000-0000-00009F000000}"/>
    <cellStyle name="40% - Énfasis1 9" xfId="161" xr:uid="{00000000-0005-0000-0000-0000A0000000}"/>
    <cellStyle name="40% - Énfasis2 10" xfId="162" xr:uid="{00000000-0005-0000-0000-0000A1000000}"/>
    <cellStyle name="40% - Énfasis2 11" xfId="163" xr:uid="{00000000-0005-0000-0000-0000A2000000}"/>
    <cellStyle name="40% - Énfasis2 12" xfId="164" xr:uid="{00000000-0005-0000-0000-0000A3000000}"/>
    <cellStyle name="40% - Énfasis2 13" xfId="165" xr:uid="{00000000-0005-0000-0000-0000A4000000}"/>
    <cellStyle name="40% - Énfasis2 14" xfId="166" xr:uid="{00000000-0005-0000-0000-0000A5000000}"/>
    <cellStyle name="40% - Énfasis2 15" xfId="167" xr:uid="{00000000-0005-0000-0000-0000A6000000}"/>
    <cellStyle name="40% - Énfasis2 16" xfId="168" xr:uid="{00000000-0005-0000-0000-0000A7000000}"/>
    <cellStyle name="40% - Énfasis2 2" xfId="169" xr:uid="{00000000-0005-0000-0000-0000A8000000}"/>
    <cellStyle name="40% - Énfasis2 2 2" xfId="170" xr:uid="{00000000-0005-0000-0000-0000A9000000}"/>
    <cellStyle name="40% - Énfasis2 2 3" xfId="171" xr:uid="{00000000-0005-0000-0000-0000AA000000}"/>
    <cellStyle name="40% - Énfasis2 3" xfId="172" xr:uid="{00000000-0005-0000-0000-0000AB000000}"/>
    <cellStyle name="40% - Énfasis2 3 2" xfId="173" xr:uid="{00000000-0005-0000-0000-0000AC000000}"/>
    <cellStyle name="40% - Énfasis2 3 3" xfId="174" xr:uid="{00000000-0005-0000-0000-0000AD000000}"/>
    <cellStyle name="40% - Énfasis2 4" xfId="175" xr:uid="{00000000-0005-0000-0000-0000AE000000}"/>
    <cellStyle name="40% - Énfasis2 4 2" xfId="176" xr:uid="{00000000-0005-0000-0000-0000AF000000}"/>
    <cellStyle name="40% - Énfasis2 4 3" xfId="177" xr:uid="{00000000-0005-0000-0000-0000B0000000}"/>
    <cellStyle name="40% - Énfasis2 5" xfId="178" xr:uid="{00000000-0005-0000-0000-0000B1000000}"/>
    <cellStyle name="40% - Énfasis2 5 2" xfId="179" xr:uid="{00000000-0005-0000-0000-0000B2000000}"/>
    <cellStyle name="40% - Énfasis2 5 3" xfId="180" xr:uid="{00000000-0005-0000-0000-0000B3000000}"/>
    <cellStyle name="40% - Énfasis2 6" xfId="181" xr:uid="{00000000-0005-0000-0000-0000B4000000}"/>
    <cellStyle name="40% - Énfasis2 7" xfId="182" xr:uid="{00000000-0005-0000-0000-0000B5000000}"/>
    <cellStyle name="40% - Énfasis2 8" xfId="183" xr:uid="{00000000-0005-0000-0000-0000B6000000}"/>
    <cellStyle name="40% - Énfasis2 9" xfId="184" xr:uid="{00000000-0005-0000-0000-0000B7000000}"/>
    <cellStyle name="40% - Énfasis3 10" xfId="185" xr:uid="{00000000-0005-0000-0000-0000B8000000}"/>
    <cellStyle name="40% - Énfasis3 11" xfId="186" xr:uid="{00000000-0005-0000-0000-0000B9000000}"/>
    <cellStyle name="40% - Énfasis3 12" xfId="187" xr:uid="{00000000-0005-0000-0000-0000BA000000}"/>
    <cellStyle name="40% - Énfasis3 13" xfId="188" xr:uid="{00000000-0005-0000-0000-0000BB000000}"/>
    <cellStyle name="40% - Énfasis3 14" xfId="189" xr:uid="{00000000-0005-0000-0000-0000BC000000}"/>
    <cellStyle name="40% - Énfasis3 15" xfId="190" xr:uid="{00000000-0005-0000-0000-0000BD000000}"/>
    <cellStyle name="40% - Énfasis3 16" xfId="191" xr:uid="{00000000-0005-0000-0000-0000BE000000}"/>
    <cellStyle name="40% - Énfasis3 2" xfId="192" xr:uid="{00000000-0005-0000-0000-0000BF000000}"/>
    <cellStyle name="40% - Énfasis3 2 2" xfId="193" xr:uid="{00000000-0005-0000-0000-0000C0000000}"/>
    <cellStyle name="40% - Énfasis3 2 3" xfId="194" xr:uid="{00000000-0005-0000-0000-0000C1000000}"/>
    <cellStyle name="40% - Énfasis3 3" xfId="195" xr:uid="{00000000-0005-0000-0000-0000C2000000}"/>
    <cellStyle name="40% - Énfasis3 3 2" xfId="196" xr:uid="{00000000-0005-0000-0000-0000C3000000}"/>
    <cellStyle name="40% - Énfasis3 3 3" xfId="197" xr:uid="{00000000-0005-0000-0000-0000C4000000}"/>
    <cellStyle name="40% - Énfasis3 4" xfId="198" xr:uid="{00000000-0005-0000-0000-0000C5000000}"/>
    <cellStyle name="40% - Énfasis3 4 2" xfId="199" xr:uid="{00000000-0005-0000-0000-0000C6000000}"/>
    <cellStyle name="40% - Énfasis3 4 3" xfId="200" xr:uid="{00000000-0005-0000-0000-0000C7000000}"/>
    <cellStyle name="40% - Énfasis3 5" xfId="201" xr:uid="{00000000-0005-0000-0000-0000C8000000}"/>
    <cellStyle name="40% - Énfasis3 5 2" xfId="202" xr:uid="{00000000-0005-0000-0000-0000C9000000}"/>
    <cellStyle name="40% - Énfasis3 5 3" xfId="203" xr:uid="{00000000-0005-0000-0000-0000CA000000}"/>
    <cellStyle name="40% - Énfasis3 6" xfId="204" xr:uid="{00000000-0005-0000-0000-0000CB000000}"/>
    <cellStyle name="40% - Énfasis3 7" xfId="205" xr:uid="{00000000-0005-0000-0000-0000CC000000}"/>
    <cellStyle name="40% - Énfasis3 8" xfId="206" xr:uid="{00000000-0005-0000-0000-0000CD000000}"/>
    <cellStyle name="40% - Énfasis3 9" xfId="207" xr:uid="{00000000-0005-0000-0000-0000CE000000}"/>
    <cellStyle name="40% - Énfasis4 10" xfId="208" xr:uid="{00000000-0005-0000-0000-0000CF000000}"/>
    <cellStyle name="40% - Énfasis4 11" xfId="209" xr:uid="{00000000-0005-0000-0000-0000D0000000}"/>
    <cellStyle name="40% - Énfasis4 12" xfId="210" xr:uid="{00000000-0005-0000-0000-0000D1000000}"/>
    <cellStyle name="40% - Énfasis4 13" xfId="211" xr:uid="{00000000-0005-0000-0000-0000D2000000}"/>
    <cellStyle name="40% - Énfasis4 14" xfId="212" xr:uid="{00000000-0005-0000-0000-0000D3000000}"/>
    <cellStyle name="40% - Énfasis4 15" xfId="213" xr:uid="{00000000-0005-0000-0000-0000D4000000}"/>
    <cellStyle name="40% - Énfasis4 16" xfId="214" xr:uid="{00000000-0005-0000-0000-0000D5000000}"/>
    <cellStyle name="40% - Énfasis4 2" xfId="215" xr:uid="{00000000-0005-0000-0000-0000D6000000}"/>
    <cellStyle name="40% - Énfasis4 2 2" xfId="216" xr:uid="{00000000-0005-0000-0000-0000D7000000}"/>
    <cellStyle name="40% - Énfasis4 2 3" xfId="217" xr:uid="{00000000-0005-0000-0000-0000D8000000}"/>
    <cellStyle name="40% - Énfasis4 3" xfId="218" xr:uid="{00000000-0005-0000-0000-0000D9000000}"/>
    <cellStyle name="40% - Énfasis4 3 2" xfId="219" xr:uid="{00000000-0005-0000-0000-0000DA000000}"/>
    <cellStyle name="40% - Énfasis4 3 3" xfId="220" xr:uid="{00000000-0005-0000-0000-0000DB000000}"/>
    <cellStyle name="40% - Énfasis4 4" xfId="221" xr:uid="{00000000-0005-0000-0000-0000DC000000}"/>
    <cellStyle name="40% - Énfasis4 4 2" xfId="222" xr:uid="{00000000-0005-0000-0000-0000DD000000}"/>
    <cellStyle name="40% - Énfasis4 4 3" xfId="223" xr:uid="{00000000-0005-0000-0000-0000DE000000}"/>
    <cellStyle name="40% - Énfasis4 5" xfId="224" xr:uid="{00000000-0005-0000-0000-0000DF000000}"/>
    <cellStyle name="40% - Énfasis4 5 2" xfId="225" xr:uid="{00000000-0005-0000-0000-0000E0000000}"/>
    <cellStyle name="40% - Énfasis4 5 3" xfId="226" xr:uid="{00000000-0005-0000-0000-0000E1000000}"/>
    <cellStyle name="40% - Énfasis4 6" xfId="227" xr:uid="{00000000-0005-0000-0000-0000E2000000}"/>
    <cellStyle name="40% - Énfasis4 7" xfId="228" xr:uid="{00000000-0005-0000-0000-0000E3000000}"/>
    <cellStyle name="40% - Énfasis4 8" xfId="229" xr:uid="{00000000-0005-0000-0000-0000E4000000}"/>
    <cellStyle name="40% - Énfasis4 9" xfId="230" xr:uid="{00000000-0005-0000-0000-0000E5000000}"/>
    <cellStyle name="40% - Énfasis5 10" xfId="231" xr:uid="{00000000-0005-0000-0000-0000E6000000}"/>
    <cellStyle name="40% - Énfasis5 11" xfId="232" xr:uid="{00000000-0005-0000-0000-0000E7000000}"/>
    <cellStyle name="40% - Énfasis5 12" xfId="233" xr:uid="{00000000-0005-0000-0000-0000E8000000}"/>
    <cellStyle name="40% - Énfasis5 13" xfId="234" xr:uid="{00000000-0005-0000-0000-0000E9000000}"/>
    <cellStyle name="40% - Énfasis5 14" xfId="235" xr:uid="{00000000-0005-0000-0000-0000EA000000}"/>
    <cellStyle name="40% - Énfasis5 15" xfId="236" xr:uid="{00000000-0005-0000-0000-0000EB000000}"/>
    <cellStyle name="40% - Énfasis5 16" xfId="237" xr:uid="{00000000-0005-0000-0000-0000EC000000}"/>
    <cellStyle name="40% - Énfasis5 2" xfId="238" xr:uid="{00000000-0005-0000-0000-0000ED000000}"/>
    <cellStyle name="40% - Énfasis5 2 2" xfId="239" xr:uid="{00000000-0005-0000-0000-0000EE000000}"/>
    <cellStyle name="40% - Énfasis5 2 3" xfId="240" xr:uid="{00000000-0005-0000-0000-0000EF000000}"/>
    <cellStyle name="40% - Énfasis5 3" xfId="241" xr:uid="{00000000-0005-0000-0000-0000F0000000}"/>
    <cellStyle name="40% - Énfasis5 3 2" xfId="242" xr:uid="{00000000-0005-0000-0000-0000F1000000}"/>
    <cellStyle name="40% - Énfasis5 3 3" xfId="243" xr:uid="{00000000-0005-0000-0000-0000F2000000}"/>
    <cellStyle name="40% - Énfasis5 4" xfId="244" xr:uid="{00000000-0005-0000-0000-0000F3000000}"/>
    <cellStyle name="40% - Énfasis5 4 2" xfId="245" xr:uid="{00000000-0005-0000-0000-0000F4000000}"/>
    <cellStyle name="40% - Énfasis5 4 3" xfId="246" xr:uid="{00000000-0005-0000-0000-0000F5000000}"/>
    <cellStyle name="40% - Énfasis5 5" xfId="247" xr:uid="{00000000-0005-0000-0000-0000F6000000}"/>
    <cellStyle name="40% - Énfasis5 5 2" xfId="248" xr:uid="{00000000-0005-0000-0000-0000F7000000}"/>
    <cellStyle name="40% - Énfasis5 5 3" xfId="249" xr:uid="{00000000-0005-0000-0000-0000F8000000}"/>
    <cellStyle name="40% - Énfasis5 6" xfId="250" xr:uid="{00000000-0005-0000-0000-0000F9000000}"/>
    <cellStyle name="40% - Énfasis5 7" xfId="251" xr:uid="{00000000-0005-0000-0000-0000FA000000}"/>
    <cellStyle name="40% - Énfasis5 8" xfId="252" xr:uid="{00000000-0005-0000-0000-0000FB000000}"/>
    <cellStyle name="40% - Énfasis5 9" xfId="253" xr:uid="{00000000-0005-0000-0000-0000FC000000}"/>
    <cellStyle name="40% - Énfasis6 10" xfId="254" xr:uid="{00000000-0005-0000-0000-0000FD000000}"/>
    <cellStyle name="40% - Énfasis6 11" xfId="255" xr:uid="{00000000-0005-0000-0000-0000FE000000}"/>
    <cellStyle name="40% - Énfasis6 12" xfId="256" xr:uid="{00000000-0005-0000-0000-0000FF000000}"/>
    <cellStyle name="40% - Énfasis6 13" xfId="257" xr:uid="{00000000-0005-0000-0000-000000010000}"/>
    <cellStyle name="40% - Énfasis6 14" xfId="258" xr:uid="{00000000-0005-0000-0000-000001010000}"/>
    <cellStyle name="40% - Énfasis6 15" xfId="259" xr:uid="{00000000-0005-0000-0000-000002010000}"/>
    <cellStyle name="40% - Énfasis6 16" xfId="260" xr:uid="{00000000-0005-0000-0000-000003010000}"/>
    <cellStyle name="40% - Énfasis6 2" xfId="261" xr:uid="{00000000-0005-0000-0000-000004010000}"/>
    <cellStyle name="40% - Énfasis6 2 2" xfId="262" xr:uid="{00000000-0005-0000-0000-000005010000}"/>
    <cellStyle name="40% - Énfasis6 2 3" xfId="263" xr:uid="{00000000-0005-0000-0000-000006010000}"/>
    <cellStyle name="40% - Énfasis6 3" xfId="264" xr:uid="{00000000-0005-0000-0000-000007010000}"/>
    <cellStyle name="40% - Énfasis6 3 2" xfId="265" xr:uid="{00000000-0005-0000-0000-000008010000}"/>
    <cellStyle name="40% - Énfasis6 3 3" xfId="266" xr:uid="{00000000-0005-0000-0000-000009010000}"/>
    <cellStyle name="40% - Énfasis6 4" xfId="267" xr:uid="{00000000-0005-0000-0000-00000A010000}"/>
    <cellStyle name="40% - Énfasis6 4 2" xfId="268" xr:uid="{00000000-0005-0000-0000-00000B010000}"/>
    <cellStyle name="40% - Énfasis6 4 3" xfId="269" xr:uid="{00000000-0005-0000-0000-00000C010000}"/>
    <cellStyle name="40% - Énfasis6 5" xfId="270" xr:uid="{00000000-0005-0000-0000-00000D010000}"/>
    <cellStyle name="40% - Énfasis6 5 2" xfId="271" xr:uid="{00000000-0005-0000-0000-00000E010000}"/>
    <cellStyle name="40% - Énfasis6 5 3" xfId="272" xr:uid="{00000000-0005-0000-0000-00000F010000}"/>
    <cellStyle name="40% - Énfasis6 6" xfId="273" xr:uid="{00000000-0005-0000-0000-000010010000}"/>
    <cellStyle name="40% - Énfasis6 7" xfId="274" xr:uid="{00000000-0005-0000-0000-000011010000}"/>
    <cellStyle name="40% - Énfasis6 8" xfId="275" xr:uid="{00000000-0005-0000-0000-000012010000}"/>
    <cellStyle name="40% - Énfasis6 9" xfId="276" xr:uid="{00000000-0005-0000-0000-000013010000}"/>
    <cellStyle name="Comma [0] 2" xfId="277" xr:uid="{00000000-0005-0000-0000-000014010000}"/>
    <cellStyle name="Euro" xfId="278" xr:uid="{00000000-0005-0000-0000-000015010000}"/>
    <cellStyle name="Excel Built-in Normal" xfId="279" xr:uid="{00000000-0005-0000-0000-000016010000}"/>
    <cellStyle name="Hyperlink 2" xfId="418" xr:uid="{B4F07EC9-6C7B-4219-8261-713D7835FC06}"/>
    <cellStyle name="Millares" xfId="280" builtinId="3"/>
    <cellStyle name="Millares [0]" xfId="281" builtinId="6"/>
    <cellStyle name="Millares [0] 2" xfId="282" xr:uid="{00000000-0005-0000-0000-000019010000}"/>
    <cellStyle name="Millares [0] 2 2" xfId="283" xr:uid="{00000000-0005-0000-0000-00001A010000}"/>
    <cellStyle name="Millares [0] 3" xfId="284" xr:uid="{00000000-0005-0000-0000-00001B010000}"/>
    <cellStyle name="Millares 10" xfId="285" xr:uid="{00000000-0005-0000-0000-00001C010000}"/>
    <cellStyle name="Millares 11" xfId="286" xr:uid="{00000000-0005-0000-0000-00001D010000}"/>
    <cellStyle name="Millares 12" xfId="287" xr:uid="{00000000-0005-0000-0000-00001E010000}"/>
    <cellStyle name="Millares 13" xfId="288" xr:uid="{00000000-0005-0000-0000-00001F010000}"/>
    <cellStyle name="Millares 14" xfId="289" xr:uid="{00000000-0005-0000-0000-000020010000}"/>
    <cellStyle name="Millares 15" xfId="290" xr:uid="{00000000-0005-0000-0000-000021010000}"/>
    <cellStyle name="Millares 16" xfId="291" xr:uid="{00000000-0005-0000-0000-000022010000}"/>
    <cellStyle name="Millares 17" xfId="292" xr:uid="{00000000-0005-0000-0000-000023010000}"/>
    <cellStyle name="Millares 18" xfId="293" xr:uid="{00000000-0005-0000-0000-000024010000}"/>
    <cellStyle name="Millares 19" xfId="294" xr:uid="{00000000-0005-0000-0000-000025010000}"/>
    <cellStyle name="Millares 2" xfId="295" xr:uid="{00000000-0005-0000-0000-000026010000}"/>
    <cellStyle name="Millares 2 2" xfId="296" xr:uid="{00000000-0005-0000-0000-000027010000}"/>
    <cellStyle name="Millares 2 2 2" xfId="297" xr:uid="{00000000-0005-0000-0000-000028010000}"/>
    <cellStyle name="Millares 2 2 3" xfId="298" xr:uid="{00000000-0005-0000-0000-000029010000}"/>
    <cellStyle name="Millares 2 2 4" xfId="299" xr:uid="{00000000-0005-0000-0000-00002A010000}"/>
    <cellStyle name="Millares 2 2 5" xfId="300" xr:uid="{00000000-0005-0000-0000-00002B010000}"/>
    <cellStyle name="Millares 2 3" xfId="301" xr:uid="{00000000-0005-0000-0000-00002C010000}"/>
    <cellStyle name="Millares 2 3 2" xfId="302" xr:uid="{00000000-0005-0000-0000-00002D010000}"/>
    <cellStyle name="Millares 2 4" xfId="303" xr:uid="{00000000-0005-0000-0000-00002E010000}"/>
    <cellStyle name="Millares 2 5" xfId="304" xr:uid="{00000000-0005-0000-0000-00002F010000}"/>
    <cellStyle name="Millares 2 6" xfId="305" xr:uid="{00000000-0005-0000-0000-000030010000}"/>
    <cellStyle name="Millares 2 7" xfId="306" xr:uid="{00000000-0005-0000-0000-000031010000}"/>
    <cellStyle name="Millares 20" xfId="307" xr:uid="{00000000-0005-0000-0000-000032010000}"/>
    <cellStyle name="Millares 21" xfId="308" xr:uid="{00000000-0005-0000-0000-000033010000}"/>
    <cellStyle name="Millares 3" xfId="309" xr:uid="{00000000-0005-0000-0000-000034010000}"/>
    <cellStyle name="Millares 3 2" xfId="310" xr:uid="{00000000-0005-0000-0000-000035010000}"/>
    <cellStyle name="Millares 3 3" xfId="311" xr:uid="{00000000-0005-0000-0000-000036010000}"/>
    <cellStyle name="Millares 3 4" xfId="312" xr:uid="{00000000-0005-0000-0000-000037010000}"/>
    <cellStyle name="Millares 3 5" xfId="313" xr:uid="{00000000-0005-0000-0000-000038010000}"/>
    <cellStyle name="Millares 4" xfId="314" xr:uid="{00000000-0005-0000-0000-000039010000}"/>
    <cellStyle name="Millares 4 2" xfId="315" xr:uid="{00000000-0005-0000-0000-00003A010000}"/>
    <cellStyle name="Millares 4 3" xfId="316" xr:uid="{00000000-0005-0000-0000-00003B010000}"/>
    <cellStyle name="Millares 4 4" xfId="317" xr:uid="{00000000-0005-0000-0000-00003C010000}"/>
    <cellStyle name="Millares 4 5" xfId="318" xr:uid="{00000000-0005-0000-0000-00003D010000}"/>
    <cellStyle name="Millares 5" xfId="319" xr:uid="{00000000-0005-0000-0000-00003E010000}"/>
    <cellStyle name="Millares 5 2" xfId="320" xr:uid="{00000000-0005-0000-0000-00003F010000}"/>
    <cellStyle name="Millares 5 3" xfId="321" xr:uid="{00000000-0005-0000-0000-000040010000}"/>
    <cellStyle name="Millares 5 4" xfId="322" xr:uid="{00000000-0005-0000-0000-000041010000}"/>
    <cellStyle name="Millares 6" xfId="323" xr:uid="{00000000-0005-0000-0000-000042010000}"/>
    <cellStyle name="Millares 6 2" xfId="324" xr:uid="{00000000-0005-0000-0000-000043010000}"/>
    <cellStyle name="Millares 6 2 2" xfId="325" xr:uid="{00000000-0005-0000-0000-000044010000}"/>
    <cellStyle name="Millares 6 3" xfId="326" xr:uid="{00000000-0005-0000-0000-000045010000}"/>
    <cellStyle name="Millares 6 4" xfId="327" xr:uid="{00000000-0005-0000-0000-000046010000}"/>
    <cellStyle name="Millares 6 5" xfId="328" xr:uid="{00000000-0005-0000-0000-000047010000}"/>
    <cellStyle name="Millares 7" xfId="329" xr:uid="{00000000-0005-0000-0000-000048010000}"/>
    <cellStyle name="Millares 7 2" xfId="330" xr:uid="{00000000-0005-0000-0000-000049010000}"/>
    <cellStyle name="Millares 7 3" xfId="331" xr:uid="{00000000-0005-0000-0000-00004A010000}"/>
    <cellStyle name="Millares 74" xfId="332" xr:uid="{00000000-0005-0000-0000-00004B010000}"/>
    <cellStyle name="Millares 74 2" xfId="333" xr:uid="{00000000-0005-0000-0000-00004C010000}"/>
    <cellStyle name="Millares 74 3" xfId="334" xr:uid="{00000000-0005-0000-0000-00004D010000}"/>
    <cellStyle name="Millares 8" xfId="335" xr:uid="{00000000-0005-0000-0000-00004E010000}"/>
    <cellStyle name="Millares 8 2" xfId="336" xr:uid="{00000000-0005-0000-0000-00004F010000}"/>
    <cellStyle name="Millares 8 3" xfId="337" xr:uid="{00000000-0005-0000-0000-000050010000}"/>
    <cellStyle name="Millares 9" xfId="338" xr:uid="{00000000-0005-0000-0000-000051010000}"/>
    <cellStyle name="Millares 9 2" xfId="339" xr:uid="{00000000-0005-0000-0000-000052010000}"/>
    <cellStyle name="Moneda 2" xfId="340" xr:uid="{00000000-0005-0000-0000-000053010000}"/>
    <cellStyle name="Moneda 2 2" xfId="341" xr:uid="{00000000-0005-0000-0000-000054010000}"/>
    <cellStyle name="Moneda 2 3" xfId="342" xr:uid="{00000000-0005-0000-0000-000055010000}"/>
    <cellStyle name="Moneda 2 4" xfId="343" xr:uid="{00000000-0005-0000-0000-000056010000}"/>
    <cellStyle name="Moneda 3" xfId="344" xr:uid="{00000000-0005-0000-0000-000057010000}"/>
    <cellStyle name="Moneda 3 2" xfId="345" xr:uid="{00000000-0005-0000-0000-000058010000}"/>
    <cellStyle name="Moneda 3 3" xfId="346" xr:uid="{00000000-0005-0000-0000-000059010000}"/>
    <cellStyle name="Neutral" xfId="347" builtinId="28" customBuiltin="1"/>
    <cellStyle name="Normal" xfId="0" builtinId="0"/>
    <cellStyle name="Normal 10" xfId="348" xr:uid="{00000000-0005-0000-0000-00005C010000}"/>
    <cellStyle name="Normal 10 2" xfId="349" xr:uid="{00000000-0005-0000-0000-00005D010000}"/>
    <cellStyle name="Normal 11" xfId="350" xr:uid="{00000000-0005-0000-0000-00005E010000}"/>
    <cellStyle name="Normal 12" xfId="351" xr:uid="{00000000-0005-0000-0000-00005F010000}"/>
    <cellStyle name="Normal 13" xfId="352" xr:uid="{00000000-0005-0000-0000-000060010000}"/>
    <cellStyle name="Normal 14" xfId="353" xr:uid="{00000000-0005-0000-0000-000061010000}"/>
    <cellStyle name="Normal 15" xfId="354" xr:uid="{00000000-0005-0000-0000-000062010000}"/>
    <cellStyle name="Normal 2" xfId="355" xr:uid="{00000000-0005-0000-0000-000063010000}"/>
    <cellStyle name="Normal 2 14 2" xfId="356" xr:uid="{00000000-0005-0000-0000-000064010000}"/>
    <cellStyle name="Normal 2 2" xfId="357" xr:uid="{00000000-0005-0000-0000-000065010000}"/>
    <cellStyle name="Normal 2 3" xfId="358" xr:uid="{00000000-0005-0000-0000-000066010000}"/>
    <cellStyle name="Normal 2 4" xfId="359" xr:uid="{00000000-0005-0000-0000-000067010000}"/>
    <cellStyle name="Normal 2 5" xfId="360" xr:uid="{00000000-0005-0000-0000-000068010000}"/>
    <cellStyle name="Normal 2 6" xfId="361" xr:uid="{00000000-0005-0000-0000-000069010000}"/>
    <cellStyle name="Normal 3" xfId="362" xr:uid="{00000000-0005-0000-0000-00006A010000}"/>
    <cellStyle name="Normal 3 2" xfId="363" xr:uid="{00000000-0005-0000-0000-00006B010000}"/>
    <cellStyle name="Normal 3 2 2" xfId="417" xr:uid="{95BF793C-D4D7-4520-9364-04ECB0E7014E}"/>
    <cellStyle name="Normal 3 3" xfId="364" xr:uid="{00000000-0005-0000-0000-00006C010000}"/>
    <cellStyle name="Normal 3 4" xfId="365" xr:uid="{00000000-0005-0000-0000-00006D010000}"/>
    <cellStyle name="Normal 4" xfId="366" xr:uid="{00000000-0005-0000-0000-00006E010000}"/>
    <cellStyle name="Normal 4 2" xfId="367" xr:uid="{00000000-0005-0000-0000-00006F010000}"/>
    <cellStyle name="Normal 4 3" xfId="368" xr:uid="{00000000-0005-0000-0000-000070010000}"/>
    <cellStyle name="Normal 4 4" xfId="369" xr:uid="{00000000-0005-0000-0000-000071010000}"/>
    <cellStyle name="Normal 4 5" xfId="370" xr:uid="{00000000-0005-0000-0000-000072010000}"/>
    <cellStyle name="Normal 5" xfId="371" xr:uid="{00000000-0005-0000-0000-000073010000}"/>
    <cellStyle name="Normal 5 2" xfId="372" xr:uid="{00000000-0005-0000-0000-000074010000}"/>
    <cellStyle name="Normal 5 3" xfId="373" xr:uid="{00000000-0005-0000-0000-000075010000}"/>
    <cellStyle name="Normal 5 4" xfId="374" xr:uid="{00000000-0005-0000-0000-000076010000}"/>
    <cellStyle name="Normal 5 5" xfId="375" xr:uid="{00000000-0005-0000-0000-000077010000}"/>
    <cellStyle name="Normal 6" xfId="376" xr:uid="{00000000-0005-0000-0000-000078010000}"/>
    <cellStyle name="Normal 6 2" xfId="377" xr:uid="{00000000-0005-0000-0000-000079010000}"/>
    <cellStyle name="Normal 6 3" xfId="378" xr:uid="{00000000-0005-0000-0000-00007A010000}"/>
    <cellStyle name="Normal 6 4" xfId="379" xr:uid="{00000000-0005-0000-0000-00007B010000}"/>
    <cellStyle name="Normal 6 5" xfId="380" xr:uid="{00000000-0005-0000-0000-00007C010000}"/>
    <cellStyle name="Normal 7" xfId="381" xr:uid="{00000000-0005-0000-0000-00007D010000}"/>
    <cellStyle name="Normal 7 2" xfId="382" xr:uid="{00000000-0005-0000-0000-00007E010000}"/>
    <cellStyle name="Normal 7 3" xfId="383" xr:uid="{00000000-0005-0000-0000-00007F010000}"/>
    <cellStyle name="Normal 7 4" xfId="384" xr:uid="{00000000-0005-0000-0000-000080010000}"/>
    <cellStyle name="Normal 8" xfId="385" xr:uid="{00000000-0005-0000-0000-000081010000}"/>
    <cellStyle name="Normal 8 2" xfId="386" xr:uid="{00000000-0005-0000-0000-000082010000}"/>
    <cellStyle name="Normal 8 3" xfId="387" xr:uid="{00000000-0005-0000-0000-000083010000}"/>
    <cellStyle name="Normal 9" xfId="388" xr:uid="{00000000-0005-0000-0000-000084010000}"/>
    <cellStyle name="Normal 9 2" xfId="389" xr:uid="{00000000-0005-0000-0000-000085010000}"/>
    <cellStyle name="Notas 10" xfId="390" xr:uid="{00000000-0005-0000-0000-000086010000}"/>
    <cellStyle name="Notas 11" xfId="391" xr:uid="{00000000-0005-0000-0000-000087010000}"/>
    <cellStyle name="Notas 12" xfId="392" xr:uid="{00000000-0005-0000-0000-000088010000}"/>
    <cellStyle name="Notas 13" xfId="393" xr:uid="{00000000-0005-0000-0000-000089010000}"/>
    <cellStyle name="Notas 14" xfId="394" xr:uid="{00000000-0005-0000-0000-00008A010000}"/>
    <cellStyle name="Notas 15" xfId="395" xr:uid="{00000000-0005-0000-0000-00008B010000}"/>
    <cellStyle name="Notas 2" xfId="396" xr:uid="{00000000-0005-0000-0000-00008C010000}"/>
    <cellStyle name="Notas 3" xfId="397" xr:uid="{00000000-0005-0000-0000-00008D010000}"/>
    <cellStyle name="Notas 3 2" xfId="398" xr:uid="{00000000-0005-0000-0000-00008E010000}"/>
    <cellStyle name="Notas 3 3" xfId="399" xr:uid="{00000000-0005-0000-0000-00008F010000}"/>
    <cellStyle name="Notas 4" xfId="400" xr:uid="{00000000-0005-0000-0000-000090010000}"/>
    <cellStyle name="Notas 4 2" xfId="401" xr:uid="{00000000-0005-0000-0000-000091010000}"/>
    <cellStyle name="Notas 4 3" xfId="402" xr:uid="{00000000-0005-0000-0000-000092010000}"/>
    <cellStyle name="Notas 5" xfId="403" xr:uid="{00000000-0005-0000-0000-000093010000}"/>
    <cellStyle name="Notas 5 2" xfId="404" xr:uid="{00000000-0005-0000-0000-000094010000}"/>
    <cellStyle name="Notas 5 3" xfId="405" xr:uid="{00000000-0005-0000-0000-000095010000}"/>
    <cellStyle name="Notas 6" xfId="406" xr:uid="{00000000-0005-0000-0000-000096010000}"/>
    <cellStyle name="Notas 6 2" xfId="407" xr:uid="{00000000-0005-0000-0000-000097010000}"/>
    <cellStyle name="Notas 6 3" xfId="408" xr:uid="{00000000-0005-0000-0000-000098010000}"/>
    <cellStyle name="Notas 7" xfId="409" xr:uid="{00000000-0005-0000-0000-000099010000}"/>
    <cellStyle name="Notas 8" xfId="410" xr:uid="{00000000-0005-0000-0000-00009A010000}"/>
    <cellStyle name="Notas 9" xfId="411" xr:uid="{00000000-0005-0000-0000-00009B010000}"/>
    <cellStyle name="Porcentaje 2" xfId="412" xr:uid="{00000000-0005-0000-0000-00009C010000}"/>
    <cellStyle name="Porcentual 2" xfId="413" xr:uid="{00000000-0005-0000-0000-00009D010000}"/>
    <cellStyle name="Título 4" xfId="414" xr:uid="{00000000-0005-0000-0000-00009E010000}"/>
    <cellStyle name="Título 4 2" xfId="415" xr:uid="{00000000-0005-0000-0000-00009F010000}"/>
    <cellStyle name="Total" xfId="416" builtinId="25" customBuiltin="1"/>
  </cellStyles>
  <dxfs count="0"/>
  <tableStyles count="1" defaultTableStyle="TableStyleMedium9" defaultPivotStyle="PivotStyleLight16">
    <tableStyle name="Estilo de tabla dinámica 1"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1190624</xdr:colOff>
      <xdr:row>1</xdr:row>
      <xdr:rowOff>114300</xdr:rowOff>
    </xdr:from>
    <xdr:to>
      <xdr:col>3</xdr:col>
      <xdr:colOff>1303253</xdr:colOff>
      <xdr:row>5</xdr:row>
      <xdr:rowOff>0</xdr:rowOff>
    </xdr:to>
    <xdr:pic>
      <xdr:nvPicPr>
        <xdr:cNvPr id="3" name="Picture 8" descr="Logo Banco">
          <a:extLst>
            <a:ext uri="{FF2B5EF4-FFF2-40B4-BE49-F238E27FC236}">
              <a16:creationId xmlns:a16="http://schemas.microsoft.com/office/drawing/2014/main" id="{2D0118CB-27B9-437E-8592-3B75A19102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6224" y="304800"/>
          <a:ext cx="222717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22412</xdr:rowOff>
    </xdr:from>
    <xdr:to>
      <xdr:col>0</xdr:col>
      <xdr:colOff>0</xdr:colOff>
      <xdr:row>3</xdr:row>
      <xdr:rowOff>150355</xdr:rowOff>
    </xdr:to>
    <xdr:pic>
      <xdr:nvPicPr>
        <xdr:cNvPr id="2" name="Picture 25" descr="Logo Banco">
          <a:extLst>
            <a:ext uri="{FF2B5EF4-FFF2-40B4-BE49-F238E27FC236}">
              <a16:creationId xmlns:a16="http://schemas.microsoft.com/office/drawing/2014/main" id="{8F49E0AC-111F-4391-A44E-C36756AABC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412"/>
          <a:ext cx="0" cy="613718"/>
        </a:xfrm>
        <a:prstGeom prst="rect">
          <a:avLst/>
        </a:prstGeom>
        <a:noFill/>
        <a:ln>
          <a:noFill/>
        </a:ln>
      </xdr:spPr>
    </xdr:pic>
    <xdr:clientData/>
  </xdr:twoCellAnchor>
  <xdr:twoCellAnchor editAs="oneCell">
    <xdr:from>
      <xdr:col>2</xdr:col>
      <xdr:colOff>0</xdr:colOff>
      <xdr:row>0</xdr:row>
      <xdr:rowOff>0</xdr:rowOff>
    </xdr:from>
    <xdr:to>
      <xdr:col>2</xdr:col>
      <xdr:colOff>1866900</xdr:colOff>
      <xdr:row>3</xdr:row>
      <xdr:rowOff>133350</xdr:rowOff>
    </xdr:to>
    <xdr:pic>
      <xdr:nvPicPr>
        <xdr:cNvPr id="3" name="Picture 8" descr="Logo Banco">
          <a:extLst>
            <a:ext uri="{FF2B5EF4-FFF2-40B4-BE49-F238E27FC236}">
              <a16:creationId xmlns:a16="http://schemas.microsoft.com/office/drawing/2014/main" id="{4F7C17E3-F2DB-4EE1-8FA4-0CDD3B73071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0075" y="0"/>
          <a:ext cx="186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22412</xdr:rowOff>
    </xdr:from>
    <xdr:to>
      <xdr:col>0</xdr:col>
      <xdr:colOff>0</xdr:colOff>
      <xdr:row>3</xdr:row>
      <xdr:rowOff>150355</xdr:rowOff>
    </xdr:to>
    <xdr:pic>
      <xdr:nvPicPr>
        <xdr:cNvPr id="2" name="Picture 25" descr="Logo Banco">
          <a:extLst>
            <a:ext uri="{FF2B5EF4-FFF2-40B4-BE49-F238E27FC236}">
              <a16:creationId xmlns:a16="http://schemas.microsoft.com/office/drawing/2014/main" id="{96840656-A011-44F8-BE0A-813EA3BD18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412"/>
          <a:ext cx="0" cy="613718"/>
        </a:xfrm>
        <a:prstGeom prst="rect">
          <a:avLst/>
        </a:prstGeom>
        <a:noFill/>
        <a:ln>
          <a:noFill/>
        </a:ln>
      </xdr:spPr>
    </xdr:pic>
    <xdr:clientData/>
  </xdr:twoCellAnchor>
  <xdr:twoCellAnchor editAs="oneCell">
    <xdr:from>
      <xdr:col>2</xdr:col>
      <xdr:colOff>0</xdr:colOff>
      <xdr:row>0</xdr:row>
      <xdr:rowOff>0</xdr:rowOff>
    </xdr:from>
    <xdr:to>
      <xdr:col>2</xdr:col>
      <xdr:colOff>1866900</xdr:colOff>
      <xdr:row>3</xdr:row>
      <xdr:rowOff>133350</xdr:rowOff>
    </xdr:to>
    <xdr:pic>
      <xdr:nvPicPr>
        <xdr:cNvPr id="3" name="Picture 8" descr="Logo Banco">
          <a:extLst>
            <a:ext uri="{FF2B5EF4-FFF2-40B4-BE49-F238E27FC236}">
              <a16:creationId xmlns:a16="http://schemas.microsoft.com/office/drawing/2014/main" id="{5FB5D477-1B36-4D35-82A5-3ED0F3CC759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0075" y="0"/>
          <a:ext cx="186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22412</xdr:rowOff>
    </xdr:from>
    <xdr:to>
      <xdr:col>0</xdr:col>
      <xdr:colOff>0</xdr:colOff>
      <xdr:row>3</xdr:row>
      <xdr:rowOff>150355</xdr:rowOff>
    </xdr:to>
    <xdr:pic>
      <xdr:nvPicPr>
        <xdr:cNvPr id="2" name="Picture 25" descr="Logo Banco">
          <a:extLst>
            <a:ext uri="{FF2B5EF4-FFF2-40B4-BE49-F238E27FC236}">
              <a16:creationId xmlns:a16="http://schemas.microsoft.com/office/drawing/2014/main" id="{3730E131-9890-46E0-BEBD-2CF09E5296F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412"/>
          <a:ext cx="0" cy="613718"/>
        </a:xfrm>
        <a:prstGeom prst="rect">
          <a:avLst/>
        </a:prstGeom>
        <a:noFill/>
        <a:ln>
          <a:noFill/>
        </a:ln>
      </xdr:spPr>
    </xdr:pic>
    <xdr:clientData/>
  </xdr:twoCellAnchor>
  <xdr:twoCellAnchor editAs="oneCell">
    <xdr:from>
      <xdr:col>2</xdr:col>
      <xdr:colOff>0</xdr:colOff>
      <xdr:row>0</xdr:row>
      <xdr:rowOff>0</xdr:rowOff>
    </xdr:from>
    <xdr:to>
      <xdr:col>2</xdr:col>
      <xdr:colOff>1866900</xdr:colOff>
      <xdr:row>3</xdr:row>
      <xdr:rowOff>133350</xdr:rowOff>
    </xdr:to>
    <xdr:pic>
      <xdr:nvPicPr>
        <xdr:cNvPr id="3" name="Picture 8" descr="Logo Banco">
          <a:extLst>
            <a:ext uri="{FF2B5EF4-FFF2-40B4-BE49-F238E27FC236}">
              <a16:creationId xmlns:a16="http://schemas.microsoft.com/office/drawing/2014/main" id="{B911385E-2925-4220-BD1B-CDFE95EB5E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0075" y="0"/>
          <a:ext cx="186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22412</xdr:rowOff>
    </xdr:from>
    <xdr:to>
      <xdr:col>0</xdr:col>
      <xdr:colOff>0</xdr:colOff>
      <xdr:row>3</xdr:row>
      <xdr:rowOff>150355</xdr:rowOff>
    </xdr:to>
    <xdr:pic>
      <xdr:nvPicPr>
        <xdr:cNvPr id="2" name="Picture 25" descr="Logo Banco">
          <a:extLst>
            <a:ext uri="{FF2B5EF4-FFF2-40B4-BE49-F238E27FC236}">
              <a16:creationId xmlns:a16="http://schemas.microsoft.com/office/drawing/2014/main" id="{FB4044BB-B9F4-4A88-9805-549BD55C27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412"/>
          <a:ext cx="0" cy="613718"/>
        </a:xfrm>
        <a:prstGeom prst="rect">
          <a:avLst/>
        </a:prstGeom>
        <a:noFill/>
        <a:ln>
          <a:noFill/>
        </a:ln>
      </xdr:spPr>
    </xdr:pic>
    <xdr:clientData/>
  </xdr:twoCellAnchor>
  <xdr:twoCellAnchor editAs="oneCell">
    <xdr:from>
      <xdr:col>2</xdr:col>
      <xdr:colOff>0</xdr:colOff>
      <xdr:row>0</xdr:row>
      <xdr:rowOff>0</xdr:rowOff>
    </xdr:from>
    <xdr:to>
      <xdr:col>2</xdr:col>
      <xdr:colOff>1866900</xdr:colOff>
      <xdr:row>3</xdr:row>
      <xdr:rowOff>133350</xdr:rowOff>
    </xdr:to>
    <xdr:pic>
      <xdr:nvPicPr>
        <xdr:cNvPr id="3" name="Picture 8" descr="Logo Banco">
          <a:extLst>
            <a:ext uri="{FF2B5EF4-FFF2-40B4-BE49-F238E27FC236}">
              <a16:creationId xmlns:a16="http://schemas.microsoft.com/office/drawing/2014/main" id="{76B3E6F2-02F6-4F2C-9629-C6235C4AB77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0075" y="0"/>
          <a:ext cx="186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22412</xdr:rowOff>
    </xdr:from>
    <xdr:to>
      <xdr:col>0</xdr:col>
      <xdr:colOff>0</xdr:colOff>
      <xdr:row>3</xdr:row>
      <xdr:rowOff>150355</xdr:rowOff>
    </xdr:to>
    <xdr:pic>
      <xdr:nvPicPr>
        <xdr:cNvPr id="2" name="Picture 25" descr="Logo Banco">
          <a:extLst>
            <a:ext uri="{FF2B5EF4-FFF2-40B4-BE49-F238E27FC236}">
              <a16:creationId xmlns:a16="http://schemas.microsoft.com/office/drawing/2014/main" id="{EB7BFC90-C792-4CB0-8578-495CA587680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412"/>
          <a:ext cx="1839446" cy="699443"/>
        </a:xfrm>
        <a:prstGeom prst="rect">
          <a:avLst/>
        </a:prstGeom>
        <a:noFill/>
        <a:ln>
          <a:noFill/>
        </a:ln>
      </xdr:spPr>
    </xdr:pic>
    <xdr:clientData/>
  </xdr:twoCellAnchor>
  <xdr:twoCellAnchor editAs="oneCell">
    <xdr:from>
      <xdr:col>2</xdr:col>
      <xdr:colOff>0</xdr:colOff>
      <xdr:row>0</xdr:row>
      <xdr:rowOff>0</xdr:rowOff>
    </xdr:from>
    <xdr:to>
      <xdr:col>2</xdr:col>
      <xdr:colOff>1866900</xdr:colOff>
      <xdr:row>3</xdr:row>
      <xdr:rowOff>133350</xdr:rowOff>
    </xdr:to>
    <xdr:pic>
      <xdr:nvPicPr>
        <xdr:cNvPr id="3" name="Picture 8" descr="Logo Banco">
          <a:extLst>
            <a:ext uri="{FF2B5EF4-FFF2-40B4-BE49-F238E27FC236}">
              <a16:creationId xmlns:a16="http://schemas.microsoft.com/office/drawing/2014/main" id="{D7FDC7F8-152A-4C24-A19E-46B6D51F81E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0075" y="0"/>
          <a:ext cx="186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22412</xdr:rowOff>
    </xdr:from>
    <xdr:to>
      <xdr:col>0</xdr:col>
      <xdr:colOff>0</xdr:colOff>
      <xdr:row>3</xdr:row>
      <xdr:rowOff>150355</xdr:rowOff>
    </xdr:to>
    <xdr:pic>
      <xdr:nvPicPr>
        <xdr:cNvPr id="2" name="Picture 25" descr="Logo Banco">
          <a:extLst>
            <a:ext uri="{FF2B5EF4-FFF2-40B4-BE49-F238E27FC236}">
              <a16:creationId xmlns:a16="http://schemas.microsoft.com/office/drawing/2014/main" id="{8F62654A-FD3D-40F1-990C-EF254C7791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412"/>
          <a:ext cx="0" cy="613718"/>
        </a:xfrm>
        <a:prstGeom prst="rect">
          <a:avLst/>
        </a:prstGeom>
        <a:noFill/>
        <a:ln>
          <a:noFill/>
        </a:ln>
      </xdr:spPr>
    </xdr:pic>
    <xdr:clientData/>
  </xdr:twoCellAnchor>
  <xdr:twoCellAnchor editAs="oneCell">
    <xdr:from>
      <xdr:col>2</xdr:col>
      <xdr:colOff>0</xdr:colOff>
      <xdr:row>0</xdr:row>
      <xdr:rowOff>0</xdr:rowOff>
    </xdr:from>
    <xdr:to>
      <xdr:col>2</xdr:col>
      <xdr:colOff>1866900</xdr:colOff>
      <xdr:row>3</xdr:row>
      <xdr:rowOff>133350</xdr:rowOff>
    </xdr:to>
    <xdr:pic>
      <xdr:nvPicPr>
        <xdr:cNvPr id="3" name="Picture 8" descr="Logo Banco">
          <a:extLst>
            <a:ext uri="{FF2B5EF4-FFF2-40B4-BE49-F238E27FC236}">
              <a16:creationId xmlns:a16="http://schemas.microsoft.com/office/drawing/2014/main" id="{5F754E1F-AA05-47EC-A7CB-47F6AD6A40D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0075" y="0"/>
          <a:ext cx="186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22412</xdr:rowOff>
    </xdr:from>
    <xdr:to>
      <xdr:col>0</xdr:col>
      <xdr:colOff>0</xdr:colOff>
      <xdr:row>3</xdr:row>
      <xdr:rowOff>150355</xdr:rowOff>
    </xdr:to>
    <xdr:pic>
      <xdr:nvPicPr>
        <xdr:cNvPr id="2" name="Picture 25" descr="Logo Banco">
          <a:extLst>
            <a:ext uri="{FF2B5EF4-FFF2-40B4-BE49-F238E27FC236}">
              <a16:creationId xmlns:a16="http://schemas.microsoft.com/office/drawing/2014/main" id="{9925862B-18E7-4288-A7F6-1FDEA9A504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412"/>
          <a:ext cx="0" cy="613718"/>
        </a:xfrm>
        <a:prstGeom prst="rect">
          <a:avLst/>
        </a:prstGeom>
        <a:noFill/>
        <a:ln>
          <a:noFill/>
        </a:ln>
      </xdr:spPr>
    </xdr:pic>
    <xdr:clientData/>
  </xdr:twoCellAnchor>
  <xdr:twoCellAnchor editAs="oneCell">
    <xdr:from>
      <xdr:col>2</xdr:col>
      <xdr:colOff>0</xdr:colOff>
      <xdr:row>0</xdr:row>
      <xdr:rowOff>0</xdr:rowOff>
    </xdr:from>
    <xdr:to>
      <xdr:col>2</xdr:col>
      <xdr:colOff>1866900</xdr:colOff>
      <xdr:row>3</xdr:row>
      <xdr:rowOff>133350</xdr:rowOff>
    </xdr:to>
    <xdr:pic>
      <xdr:nvPicPr>
        <xdr:cNvPr id="3" name="Picture 8" descr="Logo Banco">
          <a:extLst>
            <a:ext uri="{FF2B5EF4-FFF2-40B4-BE49-F238E27FC236}">
              <a16:creationId xmlns:a16="http://schemas.microsoft.com/office/drawing/2014/main" id="{19F301A0-5379-42A0-A133-B658A593978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0075" y="0"/>
          <a:ext cx="186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22412</xdr:rowOff>
    </xdr:from>
    <xdr:to>
      <xdr:col>0</xdr:col>
      <xdr:colOff>0</xdr:colOff>
      <xdr:row>3</xdr:row>
      <xdr:rowOff>150355</xdr:rowOff>
    </xdr:to>
    <xdr:pic>
      <xdr:nvPicPr>
        <xdr:cNvPr id="2" name="Picture 25" descr="Logo Banco">
          <a:extLst>
            <a:ext uri="{FF2B5EF4-FFF2-40B4-BE49-F238E27FC236}">
              <a16:creationId xmlns:a16="http://schemas.microsoft.com/office/drawing/2014/main" id="{BEAE4DE7-91C5-4D27-9B5B-14A088F6E70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412"/>
          <a:ext cx="0" cy="613718"/>
        </a:xfrm>
        <a:prstGeom prst="rect">
          <a:avLst/>
        </a:prstGeom>
        <a:noFill/>
        <a:ln>
          <a:noFill/>
        </a:ln>
      </xdr:spPr>
    </xdr:pic>
    <xdr:clientData/>
  </xdr:twoCellAnchor>
  <xdr:twoCellAnchor editAs="oneCell">
    <xdr:from>
      <xdr:col>2</xdr:col>
      <xdr:colOff>0</xdr:colOff>
      <xdr:row>0</xdr:row>
      <xdr:rowOff>0</xdr:rowOff>
    </xdr:from>
    <xdr:to>
      <xdr:col>2</xdr:col>
      <xdr:colOff>1866900</xdr:colOff>
      <xdr:row>3</xdr:row>
      <xdr:rowOff>133350</xdr:rowOff>
    </xdr:to>
    <xdr:pic>
      <xdr:nvPicPr>
        <xdr:cNvPr id="3" name="Picture 8" descr="Logo Banco">
          <a:extLst>
            <a:ext uri="{FF2B5EF4-FFF2-40B4-BE49-F238E27FC236}">
              <a16:creationId xmlns:a16="http://schemas.microsoft.com/office/drawing/2014/main" id="{C99D99DE-E2F6-4309-856C-E6671B7EF1E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0075" y="0"/>
          <a:ext cx="186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22412</xdr:rowOff>
    </xdr:from>
    <xdr:to>
      <xdr:col>0</xdr:col>
      <xdr:colOff>0</xdr:colOff>
      <xdr:row>3</xdr:row>
      <xdr:rowOff>150355</xdr:rowOff>
    </xdr:to>
    <xdr:pic>
      <xdr:nvPicPr>
        <xdr:cNvPr id="2" name="Picture 25" descr="Logo Banco">
          <a:extLst>
            <a:ext uri="{FF2B5EF4-FFF2-40B4-BE49-F238E27FC236}">
              <a16:creationId xmlns:a16="http://schemas.microsoft.com/office/drawing/2014/main" id="{9B7CAD54-8705-464D-9005-02850DB8D85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412"/>
          <a:ext cx="0" cy="613718"/>
        </a:xfrm>
        <a:prstGeom prst="rect">
          <a:avLst/>
        </a:prstGeom>
        <a:noFill/>
        <a:ln>
          <a:noFill/>
        </a:ln>
      </xdr:spPr>
    </xdr:pic>
    <xdr:clientData/>
  </xdr:twoCellAnchor>
  <xdr:twoCellAnchor editAs="oneCell">
    <xdr:from>
      <xdr:col>2</xdr:col>
      <xdr:colOff>0</xdr:colOff>
      <xdr:row>0</xdr:row>
      <xdr:rowOff>0</xdr:rowOff>
    </xdr:from>
    <xdr:to>
      <xdr:col>2</xdr:col>
      <xdr:colOff>1866900</xdr:colOff>
      <xdr:row>3</xdr:row>
      <xdr:rowOff>133350</xdr:rowOff>
    </xdr:to>
    <xdr:pic>
      <xdr:nvPicPr>
        <xdr:cNvPr id="3" name="Picture 8" descr="Logo Banco">
          <a:extLst>
            <a:ext uri="{FF2B5EF4-FFF2-40B4-BE49-F238E27FC236}">
              <a16:creationId xmlns:a16="http://schemas.microsoft.com/office/drawing/2014/main" id="{578B3BFE-8E87-4A03-832F-B6D1CC8C412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0075" y="0"/>
          <a:ext cx="186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33618</xdr:colOff>
      <xdr:row>0</xdr:row>
      <xdr:rowOff>0</xdr:rowOff>
    </xdr:from>
    <xdr:to>
      <xdr:col>2</xdr:col>
      <xdr:colOff>2207559</xdr:colOff>
      <xdr:row>2</xdr:row>
      <xdr:rowOff>206394</xdr:rowOff>
    </xdr:to>
    <xdr:pic>
      <xdr:nvPicPr>
        <xdr:cNvPr id="3" name="Picture 8" descr="Logo Banco">
          <a:extLst>
            <a:ext uri="{FF2B5EF4-FFF2-40B4-BE49-F238E27FC236}">
              <a16:creationId xmlns:a16="http://schemas.microsoft.com/office/drawing/2014/main" id="{72C37E06-4158-4B4C-AAB5-9422662C27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0383" y="0"/>
          <a:ext cx="2173941" cy="632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1489075</xdr:colOff>
      <xdr:row>54</xdr:row>
      <xdr:rowOff>0</xdr:rowOff>
    </xdr:from>
    <xdr:to>
      <xdr:col>0</xdr:col>
      <xdr:colOff>1489075</xdr:colOff>
      <xdr:row>54</xdr:row>
      <xdr:rowOff>0</xdr:rowOff>
    </xdr:to>
    <xdr:sp macro="" textlink="">
      <xdr:nvSpPr>
        <xdr:cNvPr id="2" name="Text Box 1">
          <a:extLst>
            <a:ext uri="{FF2B5EF4-FFF2-40B4-BE49-F238E27FC236}">
              <a16:creationId xmlns:a16="http://schemas.microsoft.com/office/drawing/2014/main" id="{CE63243C-C720-7E3D-EFD0-1CC536EFECAA}"/>
            </a:ext>
          </a:extLst>
        </xdr:cNvPr>
        <xdr:cNvSpPr txBox="1">
          <a:spLocks noChangeArrowheads="1"/>
        </xdr:cNvSpPr>
      </xdr:nvSpPr>
      <xdr:spPr bwMode="auto">
        <a:xfrm>
          <a:off x="1485900" y="9398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xdr:txBody>
    </xdr:sp>
    <xdr:clientData/>
  </xdr:twoCellAnchor>
  <xdr:twoCellAnchor editAs="oneCell">
    <xdr:from>
      <xdr:col>4</xdr:col>
      <xdr:colOff>0</xdr:colOff>
      <xdr:row>47</xdr:row>
      <xdr:rowOff>0</xdr:rowOff>
    </xdr:from>
    <xdr:to>
      <xdr:col>4</xdr:col>
      <xdr:colOff>0</xdr:colOff>
      <xdr:row>49</xdr:row>
      <xdr:rowOff>43516</xdr:rowOff>
    </xdr:to>
    <xdr:sp macro="" textlink="">
      <xdr:nvSpPr>
        <xdr:cNvPr id="3" name="Text Box 4">
          <a:extLst>
            <a:ext uri="{FF2B5EF4-FFF2-40B4-BE49-F238E27FC236}">
              <a16:creationId xmlns:a16="http://schemas.microsoft.com/office/drawing/2014/main" id="{27F32324-1A8E-9233-DE16-DCBCE978DC5E}"/>
            </a:ext>
          </a:extLst>
        </xdr:cNvPr>
        <xdr:cNvSpPr txBox="1">
          <a:spLocks noChangeArrowheads="1"/>
        </xdr:cNvSpPr>
      </xdr:nvSpPr>
      <xdr:spPr bwMode="auto">
        <a:xfrm>
          <a:off x="13849350" y="8204200"/>
          <a:ext cx="0" cy="371475"/>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xdr:txBody>
    </xdr:sp>
    <xdr:clientData/>
  </xdr:twoCellAnchor>
  <xdr:twoCellAnchor editAs="oneCell">
    <xdr:from>
      <xdr:col>4</xdr:col>
      <xdr:colOff>0</xdr:colOff>
      <xdr:row>52</xdr:row>
      <xdr:rowOff>0</xdr:rowOff>
    </xdr:from>
    <xdr:to>
      <xdr:col>6</xdr:col>
      <xdr:colOff>229667</xdr:colOff>
      <xdr:row>54</xdr:row>
      <xdr:rowOff>0</xdr:rowOff>
    </xdr:to>
    <xdr:sp macro="" textlink="">
      <xdr:nvSpPr>
        <xdr:cNvPr id="4" name="Text Box 5">
          <a:extLst>
            <a:ext uri="{FF2B5EF4-FFF2-40B4-BE49-F238E27FC236}">
              <a16:creationId xmlns:a16="http://schemas.microsoft.com/office/drawing/2014/main" id="{5ED7D1ED-88C7-7DCA-DA38-11DE2E77A856}"/>
            </a:ext>
          </a:extLst>
        </xdr:cNvPr>
        <xdr:cNvSpPr txBox="1">
          <a:spLocks noChangeArrowheads="1"/>
        </xdr:cNvSpPr>
      </xdr:nvSpPr>
      <xdr:spPr bwMode="auto">
        <a:xfrm>
          <a:off x="18307050" y="9055100"/>
          <a:ext cx="1517262" cy="342900"/>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xdr:txBody>
    </xdr:sp>
    <xdr:clientData/>
  </xdr:twoCellAnchor>
  <xdr:twoCellAnchor editAs="oneCell">
    <xdr:from>
      <xdr:col>0</xdr:col>
      <xdr:colOff>0</xdr:colOff>
      <xdr:row>0</xdr:row>
      <xdr:rowOff>0</xdr:rowOff>
    </xdr:from>
    <xdr:to>
      <xdr:col>0</xdr:col>
      <xdr:colOff>1866900</xdr:colOff>
      <xdr:row>0</xdr:row>
      <xdr:rowOff>619125</xdr:rowOff>
    </xdr:to>
    <xdr:pic>
      <xdr:nvPicPr>
        <xdr:cNvPr id="1446" name="Picture 8" descr="Logo Banco">
          <a:extLst>
            <a:ext uri="{FF2B5EF4-FFF2-40B4-BE49-F238E27FC236}">
              <a16:creationId xmlns:a16="http://schemas.microsoft.com/office/drawing/2014/main" id="{BB40912B-6863-1804-FFD5-761EC649F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6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0</xdr:colOff>
      <xdr:row>39</xdr:row>
      <xdr:rowOff>28575</xdr:rowOff>
    </xdr:to>
    <xdr:sp macro="" textlink="">
      <xdr:nvSpPr>
        <xdr:cNvPr id="3" name="Text Box 4">
          <a:extLst>
            <a:ext uri="{FF2B5EF4-FFF2-40B4-BE49-F238E27FC236}">
              <a16:creationId xmlns:a16="http://schemas.microsoft.com/office/drawing/2014/main" id="{76F1C41D-0BAB-4305-57A8-71379ACF9032}"/>
            </a:ext>
          </a:extLst>
        </xdr:cNvPr>
        <xdr:cNvSpPr txBox="1">
          <a:spLocks noChangeArrowheads="1"/>
        </xdr:cNvSpPr>
      </xdr:nvSpPr>
      <xdr:spPr bwMode="auto">
        <a:xfrm>
          <a:off x="12915900" y="8372475"/>
          <a:ext cx="0" cy="381000"/>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xdr:txBody>
    </xdr:sp>
    <xdr:clientData/>
  </xdr:twoCellAnchor>
  <xdr:twoCellAnchor editAs="oneCell">
    <xdr:from>
      <xdr:col>4</xdr:col>
      <xdr:colOff>0</xdr:colOff>
      <xdr:row>38</xdr:row>
      <xdr:rowOff>0</xdr:rowOff>
    </xdr:from>
    <xdr:to>
      <xdr:col>6</xdr:col>
      <xdr:colOff>231342</xdr:colOff>
      <xdr:row>39</xdr:row>
      <xdr:rowOff>164523</xdr:rowOff>
    </xdr:to>
    <xdr:sp macro="" textlink="">
      <xdr:nvSpPr>
        <xdr:cNvPr id="4" name="Text Box 5">
          <a:extLst>
            <a:ext uri="{FF2B5EF4-FFF2-40B4-BE49-F238E27FC236}">
              <a16:creationId xmlns:a16="http://schemas.microsoft.com/office/drawing/2014/main" id="{029DA799-BB32-0679-4986-9F6DE6FF672E}"/>
            </a:ext>
          </a:extLst>
        </xdr:cNvPr>
        <xdr:cNvSpPr txBox="1">
          <a:spLocks noChangeArrowheads="1"/>
        </xdr:cNvSpPr>
      </xdr:nvSpPr>
      <xdr:spPr bwMode="auto">
        <a:xfrm>
          <a:off x="16706850" y="9267825"/>
          <a:ext cx="1453763" cy="359452"/>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xdr:txBody>
    </xdr:sp>
    <xdr:clientData/>
  </xdr:twoCellAnchor>
  <xdr:twoCellAnchor>
    <xdr:from>
      <xdr:col>0</xdr:col>
      <xdr:colOff>3939598</xdr:colOff>
      <xdr:row>47</xdr:row>
      <xdr:rowOff>22513</xdr:rowOff>
    </xdr:from>
    <xdr:to>
      <xdr:col>0</xdr:col>
      <xdr:colOff>3945164</xdr:colOff>
      <xdr:row>48</xdr:row>
      <xdr:rowOff>54263</xdr:rowOff>
    </xdr:to>
    <xdr:sp macro="" textlink="">
      <xdr:nvSpPr>
        <xdr:cNvPr id="6" name="TextBox 7">
          <a:extLst>
            <a:ext uri="{FF2B5EF4-FFF2-40B4-BE49-F238E27FC236}">
              <a16:creationId xmlns:a16="http://schemas.microsoft.com/office/drawing/2014/main" id="{E50FA4F2-6E47-266A-6774-4BF8976AA53F}"/>
            </a:ext>
          </a:extLst>
        </xdr:cNvPr>
        <xdr:cNvSpPr txBox="1"/>
      </xdr:nvSpPr>
      <xdr:spPr>
        <a:xfrm>
          <a:off x="12689898" y="11490613"/>
          <a:ext cx="22080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PY"/>
        </a:p>
      </xdr:txBody>
    </xdr:sp>
    <xdr:clientData/>
  </xdr:twoCellAnchor>
  <xdr:twoCellAnchor>
    <xdr:from>
      <xdr:col>0</xdr:col>
      <xdr:colOff>3797300</xdr:colOff>
      <xdr:row>40</xdr:row>
      <xdr:rowOff>23376</xdr:rowOff>
    </xdr:from>
    <xdr:to>
      <xdr:col>0</xdr:col>
      <xdr:colOff>4024568</xdr:colOff>
      <xdr:row>41</xdr:row>
      <xdr:rowOff>37300</xdr:rowOff>
    </xdr:to>
    <xdr:sp macro="" textlink="">
      <xdr:nvSpPr>
        <xdr:cNvPr id="8" name="TextBox 1">
          <a:extLst>
            <a:ext uri="{FF2B5EF4-FFF2-40B4-BE49-F238E27FC236}">
              <a16:creationId xmlns:a16="http://schemas.microsoft.com/office/drawing/2014/main" id="{12125C62-3336-F687-FD7B-3F9E557F2FEF}"/>
            </a:ext>
          </a:extLst>
        </xdr:cNvPr>
        <xdr:cNvSpPr txBox="1"/>
      </xdr:nvSpPr>
      <xdr:spPr>
        <a:xfrm>
          <a:off x="3942416" y="10990200"/>
          <a:ext cx="219075" cy="18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PY"/>
        </a:p>
      </xdr:txBody>
    </xdr:sp>
    <xdr:clientData/>
  </xdr:twoCellAnchor>
  <xdr:twoCellAnchor editAs="oneCell">
    <xdr:from>
      <xdr:col>0</xdr:col>
      <xdr:colOff>0</xdr:colOff>
      <xdr:row>0</xdr:row>
      <xdr:rowOff>0</xdr:rowOff>
    </xdr:from>
    <xdr:to>
      <xdr:col>0</xdr:col>
      <xdr:colOff>1866900</xdr:colOff>
      <xdr:row>0</xdr:row>
      <xdr:rowOff>619125</xdr:rowOff>
    </xdr:to>
    <xdr:pic>
      <xdr:nvPicPr>
        <xdr:cNvPr id="2475" name="Picture 6" descr="Logo Banco">
          <a:extLst>
            <a:ext uri="{FF2B5EF4-FFF2-40B4-BE49-F238E27FC236}">
              <a16:creationId xmlns:a16="http://schemas.microsoft.com/office/drawing/2014/main" id="{24C8956D-A78A-B7CA-93C6-BB7C5F5864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6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0</xdr:colOff>
      <xdr:row>46</xdr:row>
      <xdr:rowOff>72996</xdr:rowOff>
    </xdr:to>
    <xdr:sp macro="" textlink="">
      <xdr:nvSpPr>
        <xdr:cNvPr id="2" name="Text Box 2">
          <a:extLst>
            <a:ext uri="{FF2B5EF4-FFF2-40B4-BE49-F238E27FC236}">
              <a16:creationId xmlns:a16="http://schemas.microsoft.com/office/drawing/2014/main" id="{EC73C8F7-0241-668D-F83C-ABFDF397BB1F}"/>
            </a:ext>
          </a:extLst>
        </xdr:cNvPr>
        <xdr:cNvSpPr txBox="1">
          <a:spLocks noChangeArrowheads="1"/>
        </xdr:cNvSpPr>
      </xdr:nvSpPr>
      <xdr:spPr bwMode="auto">
        <a:xfrm>
          <a:off x="4876800" y="7210425"/>
          <a:ext cx="0" cy="529260"/>
        </a:xfrm>
        <a:prstGeom prst="rect">
          <a:avLst/>
        </a:prstGeom>
        <a:noFill/>
        <a:ln>
          <a:noFill/>
        </a:ln>
      </xdr:spPr>
      <xdr:txBody>
        <a:bodyPr vertOverflow="clip" wrap="square" lIns="27432" tIns="22860" rIns="27432" bIns="0" anchor="t" upright="1"/>
        <a:lstStyle/>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xdr:txBody>
    </xdr:sp>
    <xdr:clientData/>
  </xdr:twoCellAnchor>
  <xdr:twoCellAnchor>
    <xdr:from>
      <xdr:col>0</xdr:col>
      <xdr:colOff>234950</xdr:colOff>
      <xdr:row>43</xdr:row>
      <xdr:rowOff>0</xdr:rowOff>
    </xdr:from>
    <xdr:to>
      <xdr:col>1</xdr:col>
      <xdr:colOff>3</xdr:colOff>
      <xdr:row>43</xdr:row>
      <xdr:rowOff>0</xdr:rowOff>
    </xdr:to>
    <xdr:sp macro="" textlink="">
      <xdr:nvSpPr>
        <xdr:cNvPr id="3" name="Text Box 3">
          <a:extLst>
            <a:ext uri="{FF2B5EF4-FFF2-40B4-BE49-F238E27FC236}">
              <a16:creationId xmlns:a16="http://schemas.microsoft.com/office/drawing/2014/main" id="{F500EB46-6F1F-155C-1345-3EDD50172C54}"/>
            </a:ext>
          </a:extLst>
        </xdr:cNvPr>
        <xdr:cNvSpPr txBox="1">
          <a:spLocks noChangeArrowheads="1"/>
        </xdr:cNvSpPr>
      </xdr:nvSpPr>
      <xdr:spPr bwMode="auto">
        <a:xfrm>
          <a:off x="847725" y="7210425"/>
          <a:ext cx="40290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PY" sz="1000" b="0" i="0" u="none" strike="noStrike" baseline="0">
              <a:solidFill>
                <a:srgbClr val="000000"/>
              </a:solidFill>
              <a:latin typeface="Times New Roman"/>
              <a:cs typeface="Times New Roman"/>
            </a:rPr>
            <a:t>Lic. Sonia Rios de Coronel</a:t>
          </a:r>
        </a:p>
        <a:p>
          <a:pPr algn="ctr" rtl="0">
            <a:defRPr sz="1000"/>
          </a:pPr>
          <a:r>
            <a:rPr lang="es-PY" sz="1000" b="0" i="0" u="none" strike="noStrike" baseline="0">
              <a:solidFill>
                <a:srgbClr val="000000"/>
              </a:solidFill>
              <a:latin typeface="Times New Roman"/>
              <a:cs typeface="Times New Roman"/>
            </a:rPr>
            <a:t>Contador General</a:t>
          </a:r>
        </a:p>
        <a:p>
          <a:pPr algn="ctr" rtl="0">
            <a:defRPr sz="1000"/>
          </a:pPr>
          <a:r>
            <a:rPr lang="es-PY" sz="1000" b="0" i="0" u="none" strike="noStrike" baseline="0">
              <a:solidFill>
                <a:srgbClr val="000000"/>
              </a:solidFill>
              <a:latin typeface="Times New Roman"/>
              <a:cs typeface="Times New Roman"/>
            </a:rPr>
            <a:t>RUC RIRRS731290U</a:t>
          </a:r>
        </a:p>
        <a:p>
          <a:pPr algn="ctr" rtl="0">
            <a:defRPr sz="1000"/>
          </a:pPr>
          <a:r>
            <a:rPr lang="es-PY" sz="1000" b="0" i="0" u="none" strike="noStrike" baseline="0">
              <a:solidFill>
                <a:srgbClr val="000000"/>
              </a:solidFill>
              <a:latin typeface="Times New Roman"/>
              <a:cs typeface="Times New Roman"/>
            </a:rPr>
            <a:t>Pat. Prof. 010'0024020 Cat. A</a:t>
          </a:r>
        </a:p>
      </xdr:txBody>
    </xdr:sp>
    <xdr:clientData/>
  </xdr:twoCellAnchor>
  <xdr:twoCellAnchor editAs="oneCell">
    <xdr:from>
      <xdr:col>3</xdr:col>
      <xdr:colOff>0</xdr:colOff>
      <xdr:row>43</xdr:row>
      <xdr:rowOff>0</xdr:rowOff>
    </xdr:from>
    <xdr:to>
      <xdr:col>3</xdr:col>
      <xdr:colOff>1151710</xdr:colOff>
      <xdr:row>45</xdr:row>
      <xdr:rowOff>145993</xdr:rowOff>
    </xdr:to>
    <xdr:sp macro="" textlink="">
      <xdr:nvSpPr>
        <xdr:cNvPr id="4" name="Text Box 4">
          <a:extLst>
            <a:ext uri="{FF2B5EF4-FFF2-40B4-BE49-F238E27FC236}">
              <a16:creationId xmlns:a16="http://schemas.microsoft.com/office/drawing/2014/main" id="{41DC33CF-2EDA-057A-C846-3F880B25E096}"/>
            </a:ext>
          </a:extLst>
        </xdr:cNvPr>
        <xdr:cNvSpPr txBox="1">
          <a:spLocks noChangeArrowheads="1"/>
        </xdr:cNvSpPr>
      </xdr:nvSpPr>
      <xdr:spPr bwMode="auto">
        <a:xfrm>
          <a:off x="6534150" y="7210425"/>
          <a:ext cx="1151860" cy="441154"/>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xdr:txBody>
    </xdr:sp>
    <xdr:clientData/>
  </xdr:twoCellAnchor>
  <xdr:twoCellAnchor editAs="oneCell">
    <xdr:from>
      <xdr:col>1</xdr:col>
      <xdr:colOff>0</xdr:colOff>
      <xdr:row>44</xdr:row>
      <xdr:rowOff>0</xdr:rowOff>
    </xdr:from>
    <xdr:to>
      <xdr:col>1</xdr:col>
      <xdr:colOff>0</xdr:colOff>
      <xdr:row>47</xdr:row>
      <xdr:rowOff>65309</xdr:rowOff>
    </xdr:to>
    <xdr:sp macro="" textlink="">
      <xdr:nvSpPr>
        <xdr:cNvPr id="5" name="Text Box 6">
          <a:extLst>
            <a:ext uri="{FF2B5EF4-FFF2-40B4-BE49-F238E27FC236}">
              <a16:creationId xmlns:a16="http://schemas.microsoft.com/office/drawing/2014/main" id="{7D855310-4A1B-B0E4-3C3B-DC589562EA00}"/>
            </a:ext>
          </a:extLst>
        </xdr:cNvPr>
        <xdr:cNvSpPr txBox="1">
          <a:spLocks noChangeArrowheads="1"/>
        </xdr:cNvSpPr>
      </xdr:nvSpPr>
      <xdr:spPr bwMode="auto">
        <a:xfrm>
          <a:off x="4876800" y="7515225"/>
          <a:ext cx="0" cy="523875"/>
        </a:xfrm>
        <a:prstGeom prst="rect">
          <a:avLst/>
        </a:prstGeom>
        <a:noFill/>
        <a:ln>
          <a:noFill/>
        </a:ln>
      </xdr:spPr>
      <xdr:txBody>
        <a:bodyPr vertOverflow="clip" wrap="square" lIns="27432" tIns="22860" rIns="27432" bIns="0" anchor="t" upright="1"/>
        <a:lstStyle/>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xdr:txBody>
    </xdr:sp>
    <xdr:clientData/>
  </xdr:twoCellAnchor>
  <xdr:twoCellAnchor editAs="oneCell">
    <xdr:from>
      <xdr:col>1</xdr:col>
      <xdr:colOff>0</xdr:colOff>
      <xdr:row>45</xdr:row>
      <xdr:rowOff>0</xdr:rowOff>
    </xdr:from>
    <xdr:to>
      <xdr:col>1</xdr:col>
      <xdr:colOff>0</xdr:colOff>
      <xdr:row>48</xdr:row>
      <xdr:rowOff>58882</xdr:rowOff>
    </xdr:to>
    <xdr:sp macro="" textlink="">
      <xdr:nvSpPr>
        <xdr:cNvPr id="3670" name="Text Box 10">
          <a:extLst>
            <a:ext uri="{FF2B5EF4-FFF2-40B4-BE49-F238E27FC236}">
              <a16:creationId xmlns:a16="http://schemas.microsoft.com/office/drawing/2014/main" id="{84DD24C0-7841-9865-D5A5-F0F5848E4AFA}"/>
            </a:ext>
          </a:extLst>
        </xdr:cNvPr>
        <xdr:cNvSpPr txBox="1">
          <a:spLocks noChangeArrowheads="1"/>
        </xdr:cNvSpPr>
      </xdr:nvSpPr>
      <xdr:spPr bwMode="auto">
        <a:xfrm>
          <a:off x="4038600" y="763905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1195728</xdr:colOff>
      <xdr:row>46</xdr:row>
      <xdr:rowOff>70602</xdr:rowOff>
    </xdr:to>
    <xdr:sp macro="" textlink="">
      <xdr:nvSpPr>
        <xdr:cNvPr id="8" name="Text Box 1">
          <a:extLst>
            <a:ext uri="{FF2B5EF4-FFF2-40B4-BE49-F238E27FC236}">
              <a16:creationId xmlns:a16="http://schemas.microsoft.com/office/drawing/2014/main" id="{ABB4AF35-FA80-057E-1C2B-47F2E47E778E}"/>
            </a:ext>
          </a:extLst>
        </xdr:cNvPr>
        <xdr:cNvSpPr txBox="1">
          <a:spLocks noChangeArrowheads="1"/>
        </xdr:cNvSpPr>
      </xdr:nvSpPr>
      <xdr:spPr bwMode="auto">
        <a:xfrm>
          <a:off x="6534150" y="7210425"/>
          <a:ext cx="1196163" cy="526879"/>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a:p>
          <a:pPr algn="ctr" rtl="0">
            <a:defRPr sz="1000"/>
          </a:pPr>
          <a:endParaRPr lang="es-PY" sz="1000" b="0" i="0" u="none" strike="noStrike" baseline="0">
            <a:solidFill>
              <a:srgbClr val="000000"/>
            </a:solidFill>
            <a:latin typeface="Times New Roman"/>
            <a:cs typeface="Times New Roman"/>
          </a:endParaRPr>
        </a:p>
      </xdr:txBody>
    </xdr:sp>
    <xdr:clientData/>
  </xdr:twoCellAnchor>
  <xdr:twoCellAnchor editAs="oneCell">
    <xdr:from>
      <xdr:col>0</xdr:col>
      <xdr:colOff>0</xdr:colOff>
      <xdr:row>0</xdr:row>
      <xdr:rowOff>0</xdr:rowOff>
    </xdr:from>
    <xdr:to>
      <xdr:col>0</xdr:col>
      <xdr:colOff>1866900</xdr:colOff>
      <xdr:row>0</xdr:row>
      <xdr:rowOff>619125</xdr:rowOff>
    </xdr:to>
    <xdr:pic>
      <xdr:nvPicPr>
        <xdr:cNvPr id="3674" name="Picture 11" descr="Logo Banco">
          <a:extLst>
            <a:ext uri="{FF2B5EF4-FFF2-40B4-BE49-F238E27FC236}">
              <a16:creationId xmlns:a16="http://schemas.microsoft.com/office/drawing/2014/main" id="{EE37C85F-34CD-36E8-BC6C-E6B1C18FEC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6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419100</xdr:colOff>
      <xdr:row>32</xdr:row>
      <xdr:rowOff>0</xdr:rowOff>
    </xdr:from>
    <xdr:to>
      <xdr:col>2</xdr:col>
      <xdr:colOff>641784</xdr:colOff>
      <xdr:row>32</xdr:row>
      <xdr:rowOff>4233</xdr:rowOff>
    </xdr:to>
    <xdr:sp macro="" textlink="">
      <xdr:nvSpPr>
        <xdr:cNvPr id="2" name="TextBox 8">
          <a:extLst>
            <a:ext uri="{FF2B5EF4-FFF2-40B4-BE49-F238E27FC236}">
              <a16:creationId xmlns:a16="http://schemas.microsoft.com/office/drawing/2014/main" id="{2E4EF85B-9F98-98A7-E63D-2A1779F8F72C}"/>
            </a:ext>
          </a:extLst>
        </xdr:cNvPr>
        <xdr:cNvSpPr txBox="1"/>
      </xdr:nvSpPr>
      <xdr:spPr>
        <a:xfrm>
          <a:off x="4733925" y="6617759"/>
          <a:ext cx="222684" cy="149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PY"/>
        </a:p>
      </xdr:txBody>
    </xdr:sp>
    <xdr:clientData/>
  </xdr:twoCellAnchor>
  <xdr:twoCellAnchor>
    <xdr:from>
      <xdr:col>0</xdr:col>
      <xdr:colOff>3257550</xdr:colOff>
      <xdr:row>32</xdr:row>
      <xdr:rowOff>0</xdr:rowOff>
    </xdr:from>
    <xdr:to>
      <xdr:col>0</xdr:col>
      <xdr:colOff>3257550</xdr:colOff>
      <xdr:row>32</xdr:row>
      <xdr:rowOff>53178</xdr:rowOff>
    </xdr:to>
    <xdr:sp macro="" textlink="">
      <xdr:nvSpPr>
        <xdr:cNvPr id="3" name="TextBox 1">
          <a:extLst>
            <a:ext uri="{FF2B5EF4-FFF2-40B4-BE49-F238E27FC236}">
              <a16:creationId xmlns:a16="http://schemas.microsoft.com/office/drawing/2014/main" id="{8D6D47D9-88AF-C2C8-B2E4-FCD6472394BF}"/>
            </a:ext>
          </a:extLst>
        </xdr:cNvPr>
        <xdr:cNvSpPr txBox="1"/>
      </xdr:nvSpPr>
      <xdr:spPr>
        <a:xfrm>
          <a:off x="3257550" y="6633726"/>
          <a:ext cx="0" cy="182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PY"/>
        </a:p>
      </xdr:txBody>
    </xdr:sp>
    <xdr:clientData/>
  </xdr:twoCellAnchor>
  <xdr:twoCellAnchor editAs="oneCell">
    <xdr:from>
      <xdr:col>0</xdr:col>
      <xdr:colOff>0</xdr:colOff>
      <xdr:row>0</xdr:row>
      <xdr:rowOff>47625</xdr:rowOff>
    </xdr:from>
    <xdr:to>
      <xdr:col>0</xdr:col>
      <xdr:colOff>1866900</xdr:colOff>
      <xdr:row>0</xdr:row>
      <xdr:rowOff>676275</xdr:rowOff>
    </xdr:to>
    <xdr:pic>
      <xdr:nvPicPr>
        <xdr:cNvPr id="6213" name="Picture 4" descr="Logo Banco">
          <a:extLst>
            <a:ext uri="{FF2B5EF4-FFF2-40B4-BE49-F238E27FC236}">
              <a16:creationId xmlns:a16="http://schemas.microsoft.com/office/drawing/2014/main" id="{5C50901B-FE7A-B219-3A9C-2871A81F7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1866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3025775</xdr:colOff>
      <xdr:row>44</xdr:row>
      <xdr:rowOff>0</xdr:rowOff>
    </xdr:from>
    <xdr:to>
      <xdr:col>5</xdr:col>
      <xdr:colOff>377946</xdr:colOff>
      <xdr:row>44</xdr:row>
      <xdr:rowOff>41672</xdr:rowOff>
    </xdr:to>
    <xdr:sp macro="" textlink="">
      <xdr:nvSpPr>
        <xdr:cNvPr id="4" name="Text Box 3">
          <a:extLst>
            <a:ext uri="{FF2B5EF4-FFF2-40B4-BE49-F238E27FC236}">
              <a16:creationId xmlns:a16="http://schemas.microsoft.com/office/drawing/2014/main" id="{F50D5DDE-A905-682C-80B5-58E0655DCEF2}"/>
            </a:ext>
          </a:extLst>
        </xdr:cNvPr>
        <xdr:cNvSpPr txBox="1">
          <a:spLocks noChangeArrowheads="1"/>
        </xdr:cNvSpPr>
      </xdr:nvSpPr>
      <xdr:spPr bwMode="auto">
        <a:xfrm>
          <a:off x="3028950" y="8648699"/>
          <a:ext cx="3524250" cy="47625"/>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ES" sz="1000" b="0" i="0" u="none" strike="noStrike" baseline="0">
            <a:solidFill>
              <a:srgbClr val="000000"/>
            </a:solidFill>
            <a:latin typeface="Times New Roman"/>
            <a:cs typeface="Times New Roman"/>
          </a:endParaRPr>
        </a:p>
        <a:p>
          <a:pPr algn="ctr" rtl="0">
            <a:defRPr sz="1000"/>
          </a:pPr>
          <a:endParaRPr lang="es-ES" sz="1000" b="0" i="0" u="none" strike="noStrike" baseline="0">
            <a:solidFill>
              <a:srgbClr val="000000"/>
            </a:solidFill>
            <a:latin typeface="Times New Roman"/>
            <a:cs typeface="Times New Roman"/>
          </a:endParaRPr>
        </a:p>
      </xdr:txBody>
    </xdr:sp>
    <xdr:clientData/>
  </xdr:twoCellAnchor>
  <xdr:twoCellAnchor editAs="oneCell">
    <xdr:from>
      <xdr:col>1</xdr:col>
      <xdr:colOff>0</xdr:colOff>
      <xdr:row>44</xdr:row>
      <xdr:rowOff>0</xdr:rowOff>
    </xdr:from>
    <xdr:to>
      <xdr:col>5</xdr:col>
      <xdr:colOff>289068</xdr:colOff>
      <xdr:row>45</xdr:row>
      <xdr:rowOff>139828</xdr:rowOff>
    </xdr:to>
    <xdr:sp macro="" textlink="">
      <xdr:nvSpPr>
        <xdr:cNvPr id="5" name="Text Box 4">
          <a:extLst>
            <a:ext uri="{FF2B5EF4-FFF2-40B4-BE49-F238E27FC236}">
              <a16:creationId xmlns:a16="http://schemas.microsoft.com/office/drawing/2014/main" id="{A3D4E366-9325-BE9D-A4D5-4EA82C165F69}"/>
            </a:ext>
          </a:extLst>
        </xdr:cNvPr>
        <xdr:cNvSpPr txBox="1">
          <a:spLocks noChangeArrowheads="1"/>
        </xdr:cNvSpPr>
      </xdr:nvSpPr>
      <xdr:spPr bwMode="auto">
        <a:xfrm>
          <a:off x="3876675" y="8353425"/>
          <a:ext cx="3076575" cy="333375"/>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ES" sz="1000" b="0" i="0" u="none" strike="noStrike" baseline="0">
            <a:solidFill>
              <a:srgbClr val="000000"/>
            </a:solidFill>
            <a:latin typeface="Times New Roman"/>
            <a:cs typeface="Times New Roman"/>
          </a:endParaRPr>
        </a:p>
      </xdr:txBody>
    </xdr:sp>
    <xdr:clientData/>
  </xdr:twoCellAnchor>
  <xdr:twoCellAnchor editAs="oneCell">
    <xdr:from>
      <xdr:col>2</xdr:col>
      <xdr:colOff>0</xdr:colOff>
      <xdr:row>44</xdr:row>
      <xdr:rowOff>0</xdr:rowOff>
    </xdr:from>
    <xdr:to>
      <xdr:col>5</xdr:col>
      <xdr:colOff>73063</xdr:colOff>
      <xdr:row>45</xdr:row>
      <xdr:rowOff>120785</xdr:rowOff>
    </xdr:to>
    <xdr:sp macro="" textlink="">
      <xdr:nvSpPr>
        <xdr:cNvPr id="6" name="Text Box 2">
          <a:extLst>
            <a:ext uri="{FF2B5EF4-FFF2-40B4-BE49-F238E27FC236}">
              <a16:creationId xmlns:a16="http://schemas.microsoft.com/office/drawing/2014/main" id="{AB904C7D-7B7F-EE08-4A30-4DC057C295D5}"/>
            </a:ext>
          </a:extLst>
        </xdr:cNvPr>
        <xdr:cNvSpPr txBox="1">
          <a:spLocks noChangeArrowheads="1"/>
        </xdr:cNvSpPr>
      </xdr:nvSpPr>
      <xdr:spPr bwMode="auto">
        <a:xfrm>
          <a:off x="5410200" y="8382000"/>
          <a:ext cx="2171700" cy="314325"/>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ES" sz="1000" b="0" i="0" u="none" strike="noStrike" baseline="0">
            <a:solidFill>
              <a:srgbClr val="000000"/>
            </a:solidFill>
            <a:latin typeface="Times New Roman"/>
            <a:cs typeface="Times New Roman"/>
          </a:endParaRPr>
        </a:p>
        <a:p>
          <a:pPr algn="ctr" rtl="0">
            <a:defRPr sz="1000"/>
          </a:pPr>
          <a:endParaRPr lang="es-ES" sz="1000" b="0" i="0" u="none" strike="noStrike" baseline="0">
            <a:solidFill>
              <a:srgbClr val="000000"/>
            </a:solidFill>
            <a:latin typeface="Times New Roman"/>
            <a:cs typeface="Times New Roman"/>
          </a:endParaRPr>
        </a:p>
      </xdr:txBody>
    </xdr:sp>
    <xdr:clientData/>
  </xdr:twoCellAnchor>
  <xdr:twoCellAnchor editAs="oneCell">
    <xdr:from>
      <xdr:col>2</xdr:col>
      <xdr:colOff>0</xdr:colOff>
      <xdr:row>44</xdr:row>
      <xdr:rowOff>0</xdr:rowOff>
    </xdr:from>
    <xdr:to>
      <xdr:col>5</xdr:col>
      <xdr:colOff>101640</xdr:colOff>
      <xdr:row>44</xdr:row>
      <xdr:rowOff>41672</xdr:rowOff>
    </xdr:to>
    <xdr:sp macro="" textlink="">
      <xdr:nvSpPr>
        <xdr:cNvPr id="7" name="Text Box 3">
          <a:extLst>
            <a:ext uri="{FF2B5EF4-FFF2-40B4-BE49-F238E27FC236}">
              <a16:creationId xmlns:a16="http://schemas.microsoft.com/office/drawing/2014/main" id="{5A9C032E-0897-7CA2-318B-5408A1494E97}"/>
            </a:ext>
          </a:extLst>
        </xdr:cNvPr>
        <xdr:cNvSpPr txBox="1">
          <a:spLocks noChangeArrowheads="1"/>
        </xdr:cNvSpPr>
      </xdr:nvSpPr>
      <xdr:spPr bwMode="auto">
        <a:xfrm>
          <a:off x="5410200" y="8648699"/>
          <a:ext cx="2209800" cy="47625"/>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ES" sz="1000" b="0" i="0" u="none" strike="noStrike" baseline="0">
            <a:solidFill>
              <a:srgbClr val="000000"/>
            </a:solidFill>
            <a:latin typeface="Times New Roman"/>
            <a:cs typeface="Times New Roman"/>
          </a:endParaRPr>
        </a:p>
        <a:p>
          <a:pPr algn="ctr" rtl="0">
            <a:defRPr sz="1000"/>
          </a:pPr>
          <a:endParaRPr lang="es-ES" sz="1000" b="0" i="0" u="none" strike="noStrike" baseline="0">
            <a:solidFill>
              <a:srgbClr val="000000"/>
            </a:solidFill>
            <a:latin typeface="Times New Roman"/>
            <a:cs typeface="Times New Roman"/>
          </a:endParaRPr>
        </a:p>
      </xdr:txBody>
    </xdr:sp>
    <xdr:clientData/>
  </xdr:twoCellAnchor>
  <xdr:twoCellAnchor>
    <xdr:from>
      <xdr:col>0</xdr:col>
      <xdr:colOff>3797300</xdr:colOff>
      <xdr:row>44</xdr:row>
      <xdr:rowOff>0</xdr:rowOff>
    </xdr:from>
    <xdr:to>
      <xdr:col>0</xdr:col>
      <xdr:colOff>4019890</xdr:colOff>
      <xdr:row>44</xdr:row>
      <xdr:rowOff>37289</xdr:rowOff>
    </xdr:to>
    <xdr:sp macro="" textlink="">
      <xdr:nvSpPr>
        <xdr:cNvPr id="8" name="TextBox 1">
          <a:extLst>
            <a:ext uri="{FF2B5EF4-FFF2-40B4-BE49-F238E27FC236}">
              <a16:creationId xmlns:a16="http://schemas.microsoft.com/office/drawing/2014/main" id="{1D1F7160-B5AD-C71F-020A-528A85E3BC1D}"/>
            </a:ext>
          </a:extLst>
        </xdr:cNvPr>
        <xdr:cNvSpPr txBox="1"/>
      </xdr:nvSpPr>
      <xdr:spPr>
        <a:xfrm>
          <a:off x="3635375" y="7046476"/>
          <a:ext cx="3175" cy="165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PY"/>
        </a:p>
      </xdr:txBody>
    </xdr:sp>
    <xdr:clientData/>
  </xdr:twoCellAnchor>
  <xdr:twoCellAnchor editAs="oneCell">
    <xdr:from>
      <xdr:col>0</xdr:col>
      <xdr:colOff>0</xdr:colOff>
      <xdr:row>0</xdr:row>
      <xdr:rowOff>0</xdr:rowOff>
    </xdr:from>
    <xdr:to>
      <xdr:col>0</xdr:col>
      <xdr:colOff>1866900</xdr:colOff>
      <xdr:row>0</xdr:row>
      <xdr:rowOff>619125</xdr:rowOff>
    </xdr:to>
    <xdr:pic>
      <xdr:nvPicPr>
        <xdr:cNvPr id="5611" name="Picture 8" descr="Logo Banco">
          <a:extLst>
            <a:ext uri="{FF2B5EF4-FFF2-40B4-BE49-F238E27FC236}">
              <a16:creationId xmlns:a16="http://schemas.microsoft.com/office/drawing/2014/main" id="{28148BBF-B200-67E1-35BF-73C5463915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6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22412</xdr:rowOff>
    </xdr:from>
    <xdr:to>
      <xdr:col>0</xdr:col>
      <xdr:colOff>0</xdr:colOff>
      <xdr:row>3</xdr:row>
      <xdr:rowOff>150355</xdr:rowOff>
    </xdr:to>
    <xdr:pic>
      <xdr:nvPicPr>
        <xdr:cNvPr id="2" name="Picture 25" descr="Logo Banco">
          <a:extLst>
            <a:ext uri="{FF2B5EF4-FFF2-40B4-BE49-F238E27FC236}">
              <a16:creationId xmlns:a16="http://schemas.microsoft.com/office/drawing/2014/main" id="{B4F5922C-9CB0-46CB-B2FF-8AB3E8BCD08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412"/>
          <a:ext cx="0" cy="613718"/>
        </a:xfrm>
        <a:prstGeom prst="rect">
          <a:avLst/>
        </a:prstGeom>
        <a:noFill/>
        <a:ln>
          <a:noFill/>
        </a:ln>
      </xdr:spPr>
    </xdr:pic>
    <xdr:clientData/>
  </xdr:twoCellAnchor>
  <xdr:twoCellAnchor editAs="oneCell">
    <xdr:from>
      <xdr:col>2</xdr:col>
      <xdr:colOff>0</xdr:colOff>
      <xdr:row>0</xdr:row>
      <xdr:rowOff>0</xdr:rowOff>
    </xdr:from>
    <xdr:to>
      <xdr:col>2</xdr:col>
      <xdr:colOff>1866900</xdr:colOff>
      <xdr:row>3</xdr:row>
      <xdr:rowOff>133350</xdr:rowOff>
    </xdr:to>
    <xdr:pic>
      <xdr:nvPicPr>
        <xdr:cNvPr id="3" name="Picture 8" descr="Logo Banco">
          <a:extLst>
            <a:ext uri="{FF2B5EF4-FFF2-40B4-BE49-F238E27FC236}">
              <a16:creationId xmlns:a16="http://schemas.microsoft.com/office/drawing/2014/main" id="{F0EDB54C-472B-4A3E-8902-E1FB7ADAADB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0075" y="0"/>
          <a:ext cx="186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22412</xdr:rowOff>
    </xdr:from>
    <xdr:to>
      <xdr:col>0</xdr:col>
      <xdr:colOff>0</xdr:colOff>
      <xdr:row>3</xdr:row>
      <xdr:rowOff>150355</xdr:rowOff>
    </xdr:to>
    <xdr:pic>
      <xdr:nvPicPr>
        <xdr:cNvPr id="2" name="Picture 25" descr="Logo Banco">
          <a:extLst>
            <a:ext uri="{FF2B5EF4-FFF2-40B4-BE49-F238E27FC236}">
              <a16:creationId xmlns:a16="http://schemas.microsoft.com/office/drawing/2014/main" id="{DE81FCAD-085A-4A57-A3D1-4D06AF973F5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412"/>
          <a:ext cx="0" cy="613718"/>
        </a:xfrm>
        <a:prstGeom prst="rect">
          <a:avLst/>
        </a:prstGeom>
        <a:noFill/>
        <a:ln>
          <a:noFill/>
        </a:ln>
      </xdr:spPr>
    </xdr:pic>
    <xdr:clientData/>
  </xdr:twoCellAnchor>
  <xdr:twoCellAnchor editAs="oneCell">
    <xdr:from>
      <xdr:col>2</xdr:col>
      <xdr:colOff>0</xdr:colOff>
      <xdr:row>0</xdr:row>
      <xdr:rowOff>0</xdr:rowOff>
    </xdr:from>
    <xdr:to>
      <xdr:col>2</xdr:col>
      <xdr:colOff>1866900</xdr:colOff>
      <xdr:row>3</xdr:row>
      <xdr:rowOff>133350</xdr:rowOff>
    </xdr:to>
    <xdr:pic>
      <xdr:nvPicPr>
        <xdr:cNvPr id="3" name="Picture 8" descr="Logo Banco">
          <a:extLst>
            <a:ext uri="{FF2B5EF4-FFF2-40B4-BE49-F238E27FC236}">
              <a16:creationId xmlns:a16="http://schemas.microsoft.com/office/drawing/2014/main" id="{421CA556-1736-4F1F-BD7C-1D5574DDDD4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0075" y="0"/>
          <a:ext cx="186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8ED0E-7946-436C-84E6-3AD13319CB65}">
  <dimension ref="A1:WVI32"/>
  <sheetViews>
    <sheetView tabSelected="1" topLeftCell="A10" zoomScaleNormal="100" workbookViewId="0">
      <selection activeCell="B23" sqref="B23"/>
    </sheetView>
  </sheetViews>
  <sheetFormatPr baseColWidth="10" defaultColWidth="0" defaultRowHeight="12.75" customHeight="1" zeroHeight="1"/>
  <cols>
    <col min="1" max="1" width="11.7109375" style="320" customWidth="1"/>
    <col min="2" max="4" width="31.7109375" style="314" customWidth="1"/>
    <col min="5" max="5" width="36.85546875" style="314" customWidth="1"/>
    <col min="6" max="6" width="11.7109375" style="314" customWidth="1"/>
    <col min="7" max="256" width="9.140625" style="314" hidden="1" customWidth="1"/>
    <col min="257" max="257" width="100.7109375" style="314" hidden="1" customWidth="1"/>
    <col min="258" max="512" width="0" style="314" hidden="1"/>
    <col min="513" max="513" width="100.7109375" style="314" hidden="1" customWidth="1"/>
    <col min="514" max="768" width="0" style="314" hidden="1"/>
    <col min="769" max="769" width="100.7109375" style="314" hidden="1" customWidth="1"/>
    <col min="770" max="1024" width="0" style="314" hidden="1"/>
    <col min="1025" max="1025" width="100.7109375" style="314" hidden="1" customWidth="1"/>
    <col min="1026" max="1280" width="0" style="314" hidden="1"/>
    <col min="1281" max="1281" width="100.7109375" style="314" hidden="1" customWidth="1"/>
    <col min="1282" max="1536" width="0" style="314" hidden="1"/>
    <col min="1537" max="1537" width="100.7109375" style="314" hidden="1" customWidth="1"/>
    <col min="1538" max="1792" width="0" style="314" hidden="1"/>
    <col min="1793" max="1793" width="100.7109375" style="314" hidden="1" customWidth="1"/>
    <col min="1794" max="2048" width="0" style="314" hidden="1"/>
    <col min="2049" max="2049" width="100.7109375" style="314" hidden="1" customWidth="1"/>
    <col min="2050" max="2304" width="0" style="314" hidden="1"/>
    <col min="2305" max="2305" width="100.7109375" style="314" hidden="1" customWidth="1"/>
    <col min="2306" max="2560" width="0" style="314" hidden="1"/>
    <col min="2561" max="2561" width="100.7109375" style="314" hidden="1" customWidth="1"/>
    <col min="2562" max="2816" width="0" style="314" hidden="1"/>
    <col min="2817" max="2817" width="100.7109375" style="314" hidden="1" customWidth="1"/>
    <col min="2818" max="3072" width="0" style="314" hidden="1"/>
    <col min="3073" max="3073" width="100.7109375" style="314" hidden="1" customWidth="1"/>
    <col min="3074" max="3328" width="0" style="314" hidden="1"/>
    <col min="3329" max="3329" width="100.7109375" style="314" hidden="1" customWidth="1"/>
    <col min="3330" max="3584" width="0" style="314" hidden="1"/>
    <col min="3585" max="3585" width="100.7109375" style="314" hidden="1" customWidth="1"/>
    <col min="3586" max="3840" width="0" style="314" hidden="1"/>
    <col min="3841" max="3841" width="100.7109375" style="314" hidden="1" customWidth="1"/>
    <col min="3842" max="4096" width="0" style="314" hidden="1"/>
    <col min="4097" max="4097" width="100.7109375" style="314" hidden="1" customWidth="1"/>
    <col min="4098" max="4352" width="0" style="314" hidden="1"/>
    <col min="4353" max="4353" width="100.7109375" style="314" hidden="1" customWidth="1"/>
    <col min="4354" max="4608" width="0" style="314" hidden="1"/>
    <col min="4609" max="4609" width="100.7109375" style="314" hidden="1" customWidth="1"/>
    <col min="4610" max="4864" width="0" style="314" hidden="1"/>
    <col min="4865" max="4865" width="100.7109375" style="314" hidden="1" customWidth="1"/>
    <col min="4866" max="5120" width="0" style="314" hidden="1"/>
    <col min="5121" max="5121" width="100.7109375" style="314" hidden="1" customWidth="1"/>
    <col min="5122" max="5376" width="0" style="314" hidden="1"/>
    <col min="5377" max="5377" width="100.7109375" style="314" hidden="1" customWidth="1"/>
    <col min="5378" max="5632" width="0" style="314" hidden="1"/>
    <col min="5633" max="5633" width="100.7109375" style="314" hidden="1" customWidth="1"/>
    <col min="5634" max="5888" width="0" style="314" hidden="1"/>
    <col min="5889" max="5889" width="100.7109375" style="314" hidden="1" customWidth="1"/>
    <col min="5890" max="6144" width="0" style="314" hidden="1"/>
    <col min="6145" max="6145" width="100.7109375" style="314" hidden="1" customWidth="1"/>
    <col min="6146" max="6400" width="0" style="314" hidden="1"/>
    <col min="6401" max="6401" width="100.7109375" style="314" hidden="1" customWidth="1"/>
    <col min="6402" max="6656" width="0" style="314" hidden="1"/>
    <col min="6657" max="6657" width="100.7109375" style="314" hidden="1" customWidth="1"/>
    <col min="6658" max="6912" width="0" style="314" hidden="1"/>
    <col min="6913" max="6913" width="100.7109375" style="314" hidden="1" customWidth="1"/>
    <col min="6914" max="7168" width="0" style="314" hidden="1"/>
    <col min="7169" max="7169" width="100.7109375" style="314" hidden="1" customWidth="1"/>
    <col min="7170" max="7424" width="0" style="314" hidden="1"/>
    <col min="7425" max="7425" width="100.7109375" style="314" hidden="1" customWidth="1"/>
    <col min="7426" max="7680" width="0" style="314" hidden="1"/>
    <col min="7681" max="7681" width="100.7109375" style="314" hidden="1" customWidth="1"/>
    <col min="7682" max="7936" width="0" style="314" hidden="1"/>
    <col min="7937" max="7937" width="100.7109375" style="314" hidden="1" customWidth="1"/>
    <col min="7938" max="8192" width="0" style="314" hidden="1"/>
    <col min="8193" max="8193" width="100.7109375" style="314" hidden="1" customWidth="1"/>
    <col min="8194" max="8448" width="0" style="314" hidden="1"/>
    <col min="8449" max="8449" width="100.7109375" style="314" hidden="1" customWidth="1"/>
    <col min="8450" max="8704" width="0" style="314" hidden="1"/>
    <col min="8705" max="8705" width="100.7109375" style="314" hidden="1" customWidth="1"/>
    <col min="8706" max="8960" width="0" style="314" hidden="1"/>
    <col min="8961" max="8961" width="100.7109375" style="314" hidden="1" customWidth="1"/>
    <col min="8962" max="9216" width="0" style="314" hidden="1"/>
    <col min="9217" max="9217" width="100.7109375" style="314" hidden="1" customWidth="1"/>
    <col min="9218" max="9472" width="0" style="314" hidden="1"/>
    <col min="9473" max="9473" width="100.7109375" style="314" hidden="1" customWidth="1"/>
    <col min="9474" max="9728" width="0" style="314" hidden="1"/>
    <col min="9729" max="9729" width="100.7109375" style="314" hidden="1" customWidth="1"/>
    <col min="9730" max="9984" width="0" style="314" hidden="1"/>
    <col min="9985" max="9985" width="100.7109375" style="314" hidden="1" customWidth="1"/>
    <col min="9986" max="10240" width="0" style="314" hidden="1"/>
    <col min="10241" max="10241" width="100.7109375" style="314" hidden="1" customWidth="1"/>
    <col min="10242" max="10496" width="0" style="314" hidden="1"/>
    <col min="10497" max="10497" width="100.7109375" style="314" hidden="1" customWidth="1"/>
    <col min="10498" max="10752" width="0" style="314" hidden="1"/>
    <col min="10753" max="10753" width="100.7109375" style="314" hidden="1" customWidth="1"/>
    <col min="10754" max="11008" width="0" style="314" hidden="1"/>
    <col min="11009" max="11009" width="100.7109375" style="314" hidden="1" customWidth="1"/>
    <col min="11010" max="11264" width="0" style="314" hidden="1"/>
    <col min="11265" max="11265" width="100.7109375" style="314" hidden="1" customWidth="1"/>
    <col min="11266" max="11520" width="0" style="314" hidden="1"/>
    <col min="11521" max="11521" width="100.7109375" style="314" hidden="1" customWidth="1"/>
    <col min="11522" max="11776" width="0" style="314" hidden="1"/>
    <col min="11777" max="11777" width="100.7109375" style="314" hidden="1" customWidth="1"/>
    <col min="11778" max="12032" width="0" style="314" hidden="1"/>
    <col min="12033" max="12033" width="100.7109375" style="314" hidden="1" customWidth="1"/>
    <col min="12034" max="12288" width="0" style="314" hidden="1"/>
    <col min="12289" max="12289" width="100.7109375" style="314" hidden="1" customWidth="1"/>
    <col min="12290" max="12544" width="0" style="314" hidden="1"/>
    <col min="12545" max="12545" width="100.7109375" style="314" hidden="1" customWidth="1"/>
    <col min="12546" max="12800" width="0" style="314" hidden="1"/>
    <col min="12801" max="12801" width="100.7109375" style="314" hidden="1" customWidth="1"/>
    <col min="12802" max="13056" width="0" style="314" hidden="1"/>
    <col min="13057" max="13057" width="100.7109375" style="314" hidden="1" customWidth="1"/>
    <col min="13058" max="13312" width="0" style="314" hidden="1"/>
    <col min="13313" max="13313" width="100.7109375" style="314" hidden="1" customWidth="1"/>
    <col min="13314" max="13568" width="0" style="314" hidden="1"/>
    <col min="13569" max="13569" width="100.7109375" style="314" hidden="1" customWidth="1"/>
    <col min="13570" max="13824" width="0" style="314" hidden="1"/>
    <col min="13825" max="13825" width="100.7109375" style="314" hidden="1" customWidth="1"/>
    <col min="13826" max="14080" width="0" style="314" hidden="1"/>
    <col min="14081" max="14081" width="100.7109375" style="314" hidden="1" customWidth="1"/>
    <col min="14082" max="14336" width="0" style="314" hidden="1"/>
    <col min="14337" max="14337" width="100.7109375" style="314" hidden="1" customWidth="1"/>
    <col min="14338" max="14592" width="0" style="314" hidden="1"/>
    <col min="14593" max="14593" width="100.7109375" style="314" hidden="1" customWidth="1"/>
    <col min="14594" max="14848" width="0" style="314" hidden="1"/>
    <col min="14849" max="14849" width="100.7109375" style="314" hidden="1" customWidth="1"/>
    <col min="14850" max="15104" width="0" style="314" hidden="1"/>
    <col min="15105" max="15105" width="100.7109375" style="314" hidden="1" customWidth="1"/>
    <col min="15106" max="15360" width="0" style="314" hidden="1"/>
    <col min="15361" max="15361" width="100.7109375" style="314" hidden="1" customWidth="1"/>
    <col min="15362" max="15616" width="0" style="314" hidden="1"/>
    <col min="15617" max="15617" width="100.7109375" style="314" hidden="1" customWidth="1"/>
    <col min="15618" max="15872" width="0" style="314" hidden="1"/>
    <col min="15873" max="15873" width="100.7109375" style="314" hidden="1" customWidth="1"/>
    <col min="15874" max="16128" width="0" style="314" hidden="1"/>
    <col min="16129" max="16129" width="100.7109375" style="314" hidden="1" customWidth="1"/>
    <col min="16130" max="16384" width="0" style="314" hidden="1"/>
  </cols>
  <sheetData>
    <row r="1" spans="1:14" ht="15">
      <c r="A1" s="313"/>
      <c r="B1" s="313"/>
      <c r="C1" s="313"/>
      <c r="D1" s="313"/>
      <c r="E1" s="313"/>
      <c r="F1" s="313"/>
    </row>
    <row r="2" spans="1:14" ht="15">
      <c r="A2" s="313"/>
      <c r="B2" s="313"/>
      <c r="C2" s="313"/>
      <c r="D2" s="313"/>
      <c r="E2" s="313"/>
      <c r="F2" s="313"/>
    </row>
    <row r="3" spans="1:14" ht="15">
      <c r="A3" s="315"/>
      <c r="B3" s="313"/>
      <c r="C3" s="313"/>
      <c r="D3" s="313"/>
      <c r="E3" s="313"/>
      <c r="F3" s="313"/>
    </row>
    <row r="4" spans="1:14" ht="15">
      <c r="A4" s="313"/>
      <c r="B4" s="313"/>
      <c r="C4" s="313"/>
      <c r="D4" s="313"/>
      <c r="E4" s="313"/>
      <c r="F4" s="313"/>
    </row>
    <row r="5" spans="1:14" ht="15">
      <c r="A5" s="313"/>
      <c r="B5" s="313"/>
      <c r="C5" s="313"/>
      <c r="D5" s="313"/>
      <c r="E5" s="313"/>
      <c r="F5" s="313"/>
    </row>
    <row r="6" spans="1:14" ht="15">
      <c r="A6" s="313"/>
      <c r="B6" s="313"/>
      <c r="C6" s="313"/>
      <c r="D6" s="313"/>
      <c r="E6" s="313"/>
      <c r="F6" s="313"/>
    </row>
    <row r="7" spans="1:14" ht="15">
      <c r="A7" s="313"/>
      <c r="B7" s="313"/>
      <c r="C7" s="313"/>
      <c r="D7" s="313"/>
      <c r="E7" s="313"/>
      <c r="F7" s="313"/>
    </row>
    <row r="8" spans="1:14" ht="15" customHeight="1">
      <c r="A8" s="330" t="s">
        <v>1513</v>
      </c>
      <c r="B8" s="330"/>
      <c r="C8" s="330"/>
      <c r="D8" s="330"/>
      <c r="E8" s="330"/>
      <c r="F8" s="330"/>
    </row>
    <row r="9" spans="1:14" ht="15">
      <c r="A9" s="313"/>
      <c r="B9" s="313"/>
      <c r="C9" s="313"/>
      <c r="D9" s="313"/>
      <c r="E9" s="313"/>
      <c r="F9" s="313"/>
    </row>
    <row r="10" spans="1:14" ht="15">
      <c r="A10" s="313"/>
      <c r="B10" s="313"/>
      <c r="C10" s="313"/>
      <c r="D10" s="313"/>
      <c r="E10" s="313"/>
      <c r="F10" s="313"/>
    </row>
    <row r="11" spans="1:14" ht="18.75">
      <c r="A11" s="331" t="s">
        <v>1487</v>
      </c>
      <c r="B11" s="331"/>
      <c r="C11" s="331"/>
      <c r="D11" s="331"/>
      <c r="E11" s="331"/>
      <c r="F11" s="331"/>
    </row>
    <row r="12" spans="1:14" ht="15">
      <c r="A12" s="332" t="s">
        <v>1488</v>
      </c>
      <c r="B12" s="332"/>
      <c r="C12" s="332"/>
      <c r="D12" s="332"/>
      <c r="E12" s="332"/>
      <c r="F12" s="332"/>
    </row>
    <row r="13" spans="1:14" ht="15">
      <c r="A13" s="313"/>
      <c r="B13" s="313"/>
      <c r="C13" s="313"/>
      <c r="D13" s="313"/>
      <c r="E13" s="313"/>
      <c r="F13" s="313"/>
    </row>
    <row r="14" spans="1:14" ht="15">
      <c r="A14" s="313"/>
      <c r="B14" s="313"/>
      <c r="C14" s="313"/>
      <c r="D14" s="313"/>
      <c r="E14" s="313"/>
      <c r="F14" s="313"/>
    </row>
    <row r="15" spans="1:14" ht="15">
      <c r="A15" s="313"/>
      <c r="B15" s="313"/>
      <c r="C15" s="313"/>
      <c r="D15" s="313"/>
      <c r="E15" s="313"/>
      <c r="F15" s="313"/>
    </row>
    <row r="16" spans="1:14" ht="15">
      <c r="A16" s="313"/>
      <c r="B16" s="313"/>
      <c r="C16" s="313"/>
      <c r="D16" s="313"/>
      <c r="E16" s="313"/>
      <c r="F16" s="313"/>
      <c r="H16" s="316"/>
      <c r="I16" s="316"/>
      <c r="J16" s="68"/>
      <c r="K16" s="317"/>
      <c r="L16" s="317"/>
      <c r="M16" s="317"/>
      <c r="N16" s="317"/>
    </row>
    <row r="17" spans="1:14" ht="15">
      <c r="A17" s="313"/>
      <c r="B17" s="313"/>
      <c r="C17" s="313"/>
      <c r="D17" s="313"/>
      <c r="E17" s="313"/>
      <c r="F17" s="313"/>
      <c r="H17" s="316"/>
      <c r="I17" s="316"/>
      <c r="J17" s="68"/>
      <c r="K17" s="317"/>
      <c r="L17" s="317"/>
      <c r="M17" s="317"/>
      <c r="N17" s="317"/>
    </row>
    <row r="18" spans="1:14" ht="15">
      <c r="A18" s="313"/>
      <c r="B18" s="313"/>
      <c r="C18" s="313"/>
      <c r="D18" s="313"/>
      <c r="E18" s="313"/>
      <c r="F18" s="313"/>
      <c r="H18" s="316"/>
      <c r="I18" s="316"/>
      <c r="J18" s="68"/>
      <c r="K18" s="317"/>
      <c r="L18" s="317"/>
      <c r="M18" s="317"/>
      <c r="N18" s="317"/>
    </row>
    <row r="19" spans="1:14" ht="15">
      <c r="A19" s="313"/>
      <c r="B19" s="318" t="s">
        <v>1514</v>
      </c>
      <c r="C19" s="318" t="s">
        <v>276</v>
      </c>
      <c r="D19" s="318" t="s">
        <v>1517</v>
      </c>
      <c r="E19" s="318" t="s">
        <v>1518</v>
      </c>
      <c r="F19" s="313"/>
    </row>
    <row r="20" spans="1:14" ht="15">
      <c r="A20" s="313"/>
      <c r="B20" s="319" t="s">
        <v>1543</v>
      </c>
      <c r="C20" s="319" t="s">
        <v>284</v>
      </c>
      <c r="D20" s="319" t="s">
        <v>1489</v>
      </c>
      <c r="E20" s="319" t="s">
        <v>266</v>
      </c>
      <c r="F20" s="313"/>
    </row>
    <row r="21" spans="1:14" ht="15">
      <c r="A21" s="313"/>
      <c r="B21" s="319" t="s">
        <v>1516</v>
      </c>
      <c r="C21" s="313"/>
      <c r="D21" s="313"/>
      <c r="E21" s="313"/>
      <c r="F21" s="313"/>
    </row>
    <row r="22" spans="1:14" ht="15">
      <c r="A22" s="313"/>
      <c r="B22" s="319" t="s">
        <v>1515</v>
      </c>
      <c r="C22" s="313"/>
      <c r="D22" s="313"/>
      <c r="E22" s="313"/>
      <c r="F22" s="313"/>
    </row>
    <row r="23" spans="1:14" ht="15">
      <c r="A23" s="313"/>
      <c r="B23" s="313"/>
      <c r="C23" s="313"/>
      <c r="D23" s="313"/>
      <c r="E23" s="313"/>
      <c r="F23" s="313"/>
    </row>
    <row r="24" spans="1:14" ht="15">
      <c r="A24" s="313"/>
      <c r="B24" s="313"/>
      <c r="C24" s="313"/>
      <c r="D24" s="313"/>
      <c r="E24" s="313"/>
      <c r="F24" s="313"/>
    </row>
    <row r="25" spans="1:14" ht="15">
      <c r="A25" s="313"/>
      <c r="B25" s="313"/>
      <c r="C25" s="313"/>
      <c r="D25" s="313"/>
      <c r="E25" s="313"/>
      <c r="F25" s="313"/>
    </row>
    <row r="26" spans="1:14" ht="15">
      <c r="A26" s="315" t="s">
        <v>1533</v>
      </c>
      <c r="B26" s="313"/>
      <c r="C26" s="313"/>
      <c r="D26" s="313"/>
      <c r="E26" s="313"/>
      <c r="F26" s="313"/>
    </row>
    <row r="27" spans="1:14" ht="15">
      <c r="A27" s="313" t="s">
        <v>1534</v>
      </c>
      <c r="B27" s="313"/>
      <c r="C27" s="313"/>
      <c r="D27" s="313"/>
      <c r="E27" s="313"/>
      <c r="F27" s="313"/>
    </row>
    <row r="28" spans="1:14" ht="15">
      <c r="A28" s="313" t="s">
        <v>1490</v>
      </c>
      <c r="B28" s="313"/>
      <c r="C28" s="313"/>
      <c r="D28" s="313"/>
      <c r="E28" s="313"/>
      <c r="F28" s="313"/>
    </row>
    <row r="29" spans="1:14" ht="15">
      <c r="A29" s="313" t="s">
        <v>1491</v>
      </c>
      <c r="B29" s="313"/>
      <c r="C29" s="313"/>
      <c r="D29" s="313"/>
      <c r="E29" s="313"/>
      <c r="F29" s="313"/>
    </row>
    <row r="30" spans="1:14" ht="15">
      <c r="A30" s="313"/>
      <c r="B30" s="313"/>
      <c r="C30" s="313"/>
      <c r="D30" s="313"/>
      <c r="E30" s="313"/>
      <c r="F30" s="313"/>
    </row>
    <row r="31" spans="1:14" ht="15">
      <c r="A31" s="333" t="s">
        <v>1535</v>
      </c>
      <c r="B31" s="333"/>
      <c r="C31" s="333"/>
      <c r="D31" s="333"/>
      <c r="E31" s="333"/>
      <c r="F31" s="333"/>
    </row>
    <row r="32" spans="1:14" ht="15">
      <c r="A32" s="333"/>
      <c r="B32" s="333"/>
      <c r="C32" s="333"/>
      <c r="D32" s="333"/>
      <c r="E32" s="333"/>
      <c r="F32" s="333"/>
    </row>
  </sheetData>
  <mergeCells count="5">
    <mergeCell ref="A8:F8"/>
    <mergeCell ref="A11:F11"/>
    <mergeCell ref="A12:F12"/>
    <mergeCell ref="A31:F31"/>
    <mergeCell ref="A32:F32"/>
  </mergeCells>
  <pageMargins left="0.7" right="0.7" top="0.75" bottom="0.75" header="0.3" footer="0.3"/>
  <pageSetup paperSize="9" orientation="portrait" horizontalDpi="30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847E9-B984-4553-BB34-4758F0E35C4C}">
  <dimension ref="A1:I1700"/>
  <sheetViews>
    <sheetView showGridLines="0" topLeftCell="A304" zoomScale="110" zoomScaleNormal="110" workbookViewId="0">
      <selection activeCell="C314" sqref="C314:I314"/>
    </sheetView>
  </sheetViews>
  <sheetFormatPr baseColWidth="10" defaultColWidth="11.5703125" defaultRowHeight="12.75" customHeight="1" zeroHeight="1"/>
  <cols>
    <col min="1" max="1" width="2" style="1" customWidth="1"/>
    <col min="2" max="2" width="7" style="1" customWidth="1"/>
    <col min="3" max="3" width="52.5703125" style="1" customWidth="1"/>
    <col min="4" max="4" width="19.7109375" style="1" customWidth="1"/>
    <col min="5" max="5" width="21.85546875" style="1" customWidth="1"/>
    <col min="6" max="6" width="18.7109375" style="1" customWidth="1"/>
    <col min="7" max="7" width="22.85546875" style="1" customWidth="1"/>
    <col min="8" max="8" width="21.5703125" style="1" customWidth="1"/>
    <col min="9" max="9" width="18.28515625" style="1" customWidth="1"/>
    <col min="10" max="10" width="11.5703125" style="1" customWidth="1"/>
    <col min="11" max="16384" width="11.5703125" style="1"/>
  </cols>
  <sheetData>
    <row r="1" spans="1:9"/>
    <row r="2" spans="1:9"/>
    <row r="3" spans="1:9"/>
    <row r="4" spans="1:9"/>
    <row r="5" spans="1:9" ht="60" customHeight="1">
      <c r="B5" s="335" t="s">
        <v>145</v>
      </c>
      <c r="C5" s="335"/>
      <c r="D5" s="335"/>
      <c r="E5" s="335"/>
      <c r="F5" s="335"/>
      <c r="G5" s="335"/>
      <c r="H5" s="335"/>
      <c r="I5" s="335"/>
    </row>
    <row r="6" spans="1:9" ht="15.75" customHeight="1">
      <c r="A6" s="111"/>
      <c r="B6" s="111"/>
    </row>
    <row r="7" spans="1:9"/>
    <row r="8" spans="1:9" s="113" customFormat="1" ht="12.75" customHeight="1">
      <c r="A8" s="112"/>
      <c r="C8" s="113" t="s">
        <v>1523</v>
      </c>
      <c r="D8" s="130"/>
      <c r="E8" s="130"/>
      <c r="F8" s="130"/>
      <c r="G8" s="130"/>
      <c r="H8" s="130"/>
      <c r="I8" s="130"/>
    </row>
    <row r="9" spans="1:9" s="52" customFormat="1" ht="12.75" customHeight="1">
      <c r="A9" s="1"/>
      <c r="C9" s="113"/>
      <c r="D9" s="225"/>
      <c r="E9" s="225"/>
      <c r="F9" s="225"/>
      <c r="G9" s="225"/>
      <c r="H9" s="225"/>
      <c r="I9" s="225"/>
    </row>
    <row r="10" spans="1:9" s="113" customFormat="1" ht="12.75" customHeight="1">
      <c r="A10" s="112"/>
      <c r="B10" s="113" t="s">
        <v>326</v>
      </c>
      <c r="C10" s="113" t="s">
        <v>327</v>
      </c>
      <c r="D10" s="337"/>
      <c r="E10" s="337"/>
      <c r="F10" s="337"/>
      <c r="G10" s="337"/>
      <c r="H10" s="337"/>
      <c r="I10" s="337"/>
    </row>
    <row r="11" spans="1:9">
      <c r="C11" s="114"/>
    </row>
    <row r="12" spans="1:9" ht="35.25" customHeight="1">
      <c r="C12" s="336" t="s">
        <v>328</v>
      </c>
      <c r="D12" s="336"/>
      <c r="E12" s="336"/>
      <c r="F12" s="336"/>
      <c r="G12" s="336"/>
      <c r="H12" s="336"/>
      <c r="I12" s="336"/>
    </row>
    <row r="13" spans="1:9" ht="13.5" thickBot="1">
      <c r="C13" s="150"/>
    </row>
    <row r="14" spans="1:9">
      <c r="C14" s="350" t="s">
        <v>195</v>
      </c>
      <c r="D14" s="353" t="s">
        <v>329</v>
      </c>
      <c r="E14" s="354"/>
    </row>
    <row r="15" spans="1:9" ht="13.5" thickBot="1">
      <c r="C15" s="352"/>
      <c r="D15" s="355" t="s">
        <v>57</v>
      </c>
      <c r="E15" s="356"/>
    </row>
    <row r="16" spans="1:9" ht="13.5" thickBot="1">
      <c r="C16" s="351"/>
      <c r="D16" s="151" t="s">
        <v>239</v>
      </c>
      <c r="E16" s="151" t="s">
        <v>240</v>
      </c>
    </row>
    <row r="17" spans="1:9">
      <c r="C17" s="152" t="s">
        <v>330</v>
      </c>
      <c r="D17" s="153" t="s">
        <v>331</v>
      </c>
      <c r="E17" s="153" t="s">
        <v>332</v>
      </c>
    </row>
    <row r="18" spans="1:9">
      <c r="C18" s="152" t="s">
        <v>333</v>
      </c>
      <c r="D18" s="153" t="s">
        <v>334</v>
      </c>
      <c r="E18" s="153" t="s">
        <v>335</v>
      </c>
    </row>
    <row r="19" spans="1:9">
      <c r="C19" s="152" t="s">
        <v>336</v>
      </c>
      <c r="D19" s="153" t="s">
        <v>337</v>
      </c>
      <c r="E19" s="153" t="s">
        <v>338</v>
      </c>
    </row>
    <row r="20" spans="1:9" ht="13.5" thickBot="1">
      <c r="C20" s="154" t="s">
        <v>339</v>
      </c>
      <c r="D20" s="155" t="s">
        <v>340</v>
      </c>
      <c r="E20" s="155" t="s">
        <v>341</v>
      </c>
    </row>
    <row r="21" spans="1:9">
      <c r="C21" s="116"/>
    </row>
    <row r="22" spans="1:9" ht="31.5" customHeight="1">
      <c r="C22" s="336" t="s">
        <v>342</v>
      </c>
      <c r="D22" s="336"/>
      <c r="E22" s="336"/>
      <c r="F22" s="336"/>
      <c r="G22" s="336"/>
      <c r="H22" s="336"/>
      <c r="I22" s="336"/>
    </row>
    <row r="23" spans="1:9">
      <c r="C23" s="116"/>
    </row>
    <row r="24" spans="1:9" s="113" customFormat="1" ht="12.75" customHeight="1">
      <c r="A24" s="112"/>
      <c r="B24" s="113" t="s">
        <v>343</v>
      </c>
      <c r="C24" s="113" t="s">
        <v>344</v>
      </c>
      <c r="D24" s="337"/>
      <c r="E24" s="337"/>
      <c r="F24" s="337"/>
      <c r="G24" s="337"/>
      <c r="H24" s="337"/>
      <c r="I24" s="337"/>
    </row>
    <row r="25" spans="1:9">
      <c r="C25" s="114"/>
    </row>
    <row r="26" spans="1:9" ht="12.75" customHeight="1">
      <c r="C26" s="336" t="s">
        <v>345</v>
      </c>
      <c r="D26" s="336"/>
      <c r="E26" s="336"/>
      <c r="F26" s="336"/>
      <c r="G26" s="336"/>
      <c r="H26" s="336"/>
      <c r="I26" s="336"/>
    </row>
    <row r="27" spans="1:9">
      <c r="C27" s="114"/>
    </row>
    <row r="28" spans="1:9">
      <c r="C28" s="116" t="s">
        <v>192</v>
      </c>
    </row>
    <row r="29" spans="1:9" ht="13.5" thickBot="1">
      <c r="C29" s="114"/>
    </row>
    <row r="30" spans="1:9">
      <c r="C30" s="343" t="s">
        <v>238</v>
      </c>
      <c r="D30" s="156" t="s">
        <v>346</v>
      </c>
      <c r="E30" s="156" t="s">
        <v>346</v>
      </c>
    </row>
    <row r="31" spans="1:9">
      <c r="C31" s="344"/>
      <c r="D31" s="157" t="s">
        <v>347</v>
      </c>
      <c r="E31" s="157" t="s">
        <v>348</v>
      </c>
    </row>
    <row r="32" spans="1:9" ht="13.5" thickBot="1">
      <c r="C32" s="345"/>
      <c r="D32" s="158" t="s">
        <v>349</v>
      </c>
      <c r="E32" s="158" t="s">
        <v>57</v>
      </c>
    </row>
    <row r="33" spans="3:6" ht="13.5" thickBot="1">
      <c r="C33" s="159" t="s">
        <v>350</v>
      </c>
      <c r="D33" s="160" t="s">
        <v>351</v>
      </c>
      <c r="E33" s="161" t="s">
        <v>352</v>
      </c>
    </row>
    <row r="34" spans="3:6" ht="13.5" thickBot="1">
      <c r="C34" s="162" t="s">
        <v>353</v>
      </c>
      <c r="D34" s="155" t="s">
        <v>354</v>
      </c>
      <c r="E34" s="163" t="s">
        <v>355</v>
      </c>
    </row>
    <row r="35" spans="3:6" ht="13.5" thickBot="1">
      <c r="C35" s="164" t="s">
        <v>356</v>
      </c>
      <c r="D35" s="165" t="s">
        <v>357</v>
      </c>
      <c r="E35" s="166" t="s">
        <v>358</v>
      </c>
    </row>
    <row r="36" spans="3:6" ht="13.5" thickBot="1">
      <c r="C36" s="114"/>
    </row>
    <row r="37" spans="3:6" ht="13.5" thickBot="1">
      <c r="C37" s="346" t="s">
        <v>238</v>
      </c>
      <c r="D37" s="348" t="s">
        <v>359</v>
      </c>
      <c r="E37" s="349"/>
      <c r="F37" s="350" t="s">
        <v>360</v>
      </c>
    </row>
    <row r="38" spans="3:6" ht="13.5" thickBot="1">
      <c r="C38" s="347"/>
      <c r="D38" s="169" t="s">
        <v>361</v>
      </c>
      <c r="E38" s="169" t="s">
        <v>362</v>
      </c>
      <c r="F38" s="351"/>
    </row>
    <row r="39" spans="3:6" ht="13.5" thickBot="1">
      <c r="C39" s="170" t="s">
        <v>363</v>
      </c>
      <c r="D39" s="171"/>
      <c r="E39" s="171"/>
      <c r="F39" s="172"/>
    </row>
    <row r="40" spans="3:6">
      <c r="C40" s="173" t="s">
        <v>364</v>
      </c>
      <c r="D40" s="174"/>
      <c r="E40" s="174"/>
      <c r="F40" s="175"/>
    </row>
    <row r="41" spans="3:6">
      <c r="C41" s="173" t="s">
        <v>365</v>
      </c>
      <c r="D41" s="175" t="s">
        <v>366</v>
      </c>
      <c r="E41" s="174" t="s">
        <v>367</v>
      </c>
      <c r="F41" s="175" t="s">
        <v>368</v>
      </c>
    </row>
    <row r="42" spans="3:6">
      <c r="C42" s="176" t="s">
        <v>369</v>
      </c>
      <c r="D42" s="175" t="s">
        <v>370</v>
      </c>
      <c r="E42" s="174" t="s">
        <v>367</v>
      </c>
      <c r="F42" s="175" t="s">
        <v>371</v>
      </c>
    </row>
    <row r="43" spans="3:6">
      <c r="C43" s="176" t="s">
        <v>372</v>
      </c>
      <c r="D43" s="175" t="s">
        <v>373</v>
      </c>
      <c r="E43" s="174" t="s">
        <v>367</v>
      </c>
      <c r="F43" s="175" t="s">
        <v>374</v>
      </c>
    </row>
    <row r="44" spans="3:6" ht="13.5" thickBot="1">
      <c r="C44" s="143" t="s">
        <v>375</v>
      </c>
      <c r="D44" s="175" t="s">
        <v>367</v>
      </c>
      <c r="E44" s="174" t="s">
        <v>367</v>
      </c>
      <c r="F44" s="177" t="s">
        <v>376</v>
      </c>
    </row>
    <row r="45" spans="3:6" ht="13.5" thickBot="1">
      <c r="C45" s="178" t="s">
        <v>377</v>
      </c>
      <c r="D45" s="179" t="s">
        <v>358</v>
      </c>
      <c r="E45" s="180" t="s">
        <v>367</v>
      </c>
      <c r="F45" s="181" t="s">
        <v>357</v>
      </c>
    </row>
    <row r="46" spans="3:6">
      <c r="C46" s="114"/>
    </row>
    <row r="47" spans="3:6">
      <c r="C47" s="116" t="s">
        <v>313</v>
      </c>
    </row>
    <row r="48" spans="3:6" ht="13.5" thickBot="1">
      <c r="C48" s="114"/>
    </row>
    <row r="49" spans="3:6">
      <c r="C49" s="343" t="s">
        <v>238</v>
      </c>
      <c r="D49" s="156" t="s">
        <v>346</v>
      </c>
      <c r="E49" s="156" t="s">
        <v>346</v>
      </c>
    </row>
    <row r="50" spans="3:6">
      <c r="C50" s="344"/>
      <c r="D50" s="157" t="s">
        <v>347</v>
      </c>
      <c r="E50" s="157" t="s">
        <v>348</v>
      </c>
    </row>
    <row r="51" spans="3:6" ht="13.5" thickBot="1">
      <c r="C51" s="345"/>
      <c r="D51" s="158" t="s">
        <v>349</v>
      </c>
      <c r="E51" s="158" t="s">
        <v>57</v>
      </c>
    </row>
    <row r="52" spans="3:6" ht="13.5" thickBot="1">
      <c r="C52" s="159" t="s">
        <v>350</v>
      </c>
      <c r="D52" s="160" t="s">
        <v>378</v>
      </c>
      <c r="E52" s="161" t="s">
        <v>379</v>
      </c>
    </row>
    <row r="53" spans="3:6" ht="13.5" thickBot="1">
      <c r="C53" s="162" t="s">
        <v>353</v>
      </c>
      <c r="D53" s="155" t="s">
        <v>380</v>
      </c>
      <c r="E53" s="163" t="s">
        <v>381</v>
      </c>
    </row>
    <row r="54" spans="3:6" ht="13.5" thickBot="1">
      <c r="C54" s="164" t="s">
        <v>356</v>
      </c>
      <c r="D54" s="165" t="s">
        <v>382</v>
      </c>
      <c r="E54" s="166" t="s">
        <v>383</v>
      </c>
    </row>
    <row r="55" spans="3:6">
      <c r="C55" s="114"/>
    </row>
    <row r="56" spans="3:6" ht="13.5" thickBot="1">
      <c r="C56" s="114"/>
    </row>
    <row r="57" spans="3:6" ht="13.5" thickBot="1">
      <c r="C57" s="346" t="s">
        <v>238</v>
      </c>
      <c r="D57" s="348" t="s">
        <v>359</v>
      </c>
      <c r="E57" s="349"/>
      <c r="F57" s="350" t="s">
        <v>360</v>
      </c>
    </row>
    <row r="58" spans="3:6" ht="13.5" thickBot="1">
      <c r="C58" s="347"/>
      <c r="D58" s="169" t="s">
        <v>361</v>
      </c>
      <c r="E58" s="169" t="s">
        <v>362</v>
      </c>
      <c r="F58" s="351"/>
    </row>
    <row r="59" spans="3:6" ht="13.5" thickBot="1">
      <c r="C59" s="178" t="s">
        <v>384</v>
      </c>
      <c r="D59" s="182" t="s">
        <v>57</v>
      </c>
      <c r="E59" s="182" t="s">
        <v>57</v>
      </c>
      <c r="F59" s="177"/>
    </row>
    <row r="60" spans="3:6">
      <c r="C60" s="173" t="s">
        <v>364</v>
      </c>
      <c r="D60" s="174"/>
      <c r="E60" s="174"/>
      <c r="F60" s="175"/>
    </row>
    <row r="61" spans="3:6">
      <c r="C61" s="176" t="s">
        <v>385</v>
      </c>
      <c r="D61" s="183" t="s">
        <v>386</v>
      </c>
      <c r="E61" s="174" t="s">
        <v>367</v>
      </c>
      <c r="F61" s="175" t="s">
        <v>387</v>
      </c>
    </row>
    <row r="62" spans="3:6">
      <c r="C62" s="176" t="s">
        <v>388</v>
      </c>
      <c r="D62" s="183" t="s">
        <v>389</v>
      </c>
      <c r="E62" s="174" t="s">
        <v>367</v>
      </c>
      <c r="F62" s="175" t="s">
        <v>390</v>
      </c>
    </row>
    <row r="63" spans="3:6">
      <c r="C63" s="176" t="s">
        <v>391</v>
      </c>
      <c r="D63" s="183" t="s">
        <v>392</v>
      </c>
      <c r="E63" s="174" t="s">
        <v>367</v>
      </c>
      <c r="F63" s="175" t="s">
        <v>393</v>
      </c>
    </row>
    <row r="64" spans="3:6" ht="13.5" thickBot="1">
      <c r="C64" s="143" t="s">
        <v>375</v>
      </c>
      <c r="D64" s="183" t="s">
        <v>394</v>
      </c>
      <c r="E64" s="184" t="s">
        <v>367</v>
      </c>
      <c r="F64" s="175" t="s">
        <v>395</v>
      </c>
    </row>
    <row r="65" spans="1:9" ht="13.5" thickBot="1">
      <c r="C65" s="178" t="s">
        <v>377</v>
      </c>
      <c r="D65" s="179" t="s">
        <v>383</v>
      </c>
      <c r="E65" s="185" t="s">
        <v>367</v>
      </c>
      <c r="F65" s="186" t="s">
        <v>382</v>
      </c>
    </row>
    <row r="66" spans="1:9">
      <c r="C66" s="116"/>
    </row>
    <row r="67" spans="1:9" ht="29.25" customHeight="1">
      <c r="C67" s="336" t="s">
        <v>396</v>
      </c>
      <c r="D67" s="336"/>
      <c r="E67" s="336"/>
      <c r="F67" s="336"/>
      <c r="G67" s="336"/>
      <c r="H67" s="336"/>
      <c r="I67" s="336"/>
    </row>
    <row r="68" spans="1:9" ht="26.25" customHeight="1">
      <c r="C68" s="336" t="s">
        <v>397</v>
      </c>
      <c r="D68" s="336"/>
      <c r="E68" s="336"/>
      <c r="F68" s="336"/>
      <c r="G68" s="336"/>
      <c r="H68" s="336"/>
      <c r="I68" s="336"/>
    </row>
    <row r="69" spans="1:9" ht="10.5" customHeight="1">
      <c r="C69" s="118"/>
      <c r="D69" s="118"/>
      <c r="E69" s="118"/>
      <c r="F69" s="118"/>
      <c r="G69" s="118"/>
      <c r="H69" s="118"/>
      <c r="I69" s="118"/>
    </row>
    <row r="70" spans="1:9" s="113" customFormat="1" ht="12.75" customHeight="1">
      <c r="A70" s="112"/>
      <c r="B70" s="113" t="s">
        <v>343</v>
      </c>
      <c r="C70" s="113" t="s">
        <v>398</v>
      </c>
      <c r="D70" s="337"/>
      <c r="E70" s="337"/>
      <c r="F70" s="337"/>
      <c r="G70" s="337"/>
      <c r="H70" s="337"/>
      <c r="I70" s="337"/>
    </row>
    <row r="71" spans="1:9">
      <c r="C71" s="116"/>
    </row>
    <row r="72" spans="1:9" ht="24" customHeight="1">
      <c r="C72" s="336" t="s">
        <v>399</v>
      </c>
      <c r="D72" s="336"/>
      <c r="E72" s="336"/>
      <c r="F72" s="336"/>
      <c r="G72" s="336"/>
      <c r="H72" s="336"/>
      <c r="I72" s="336"/>
    </row>
    <row r="73" spans="1:9">
      <c r="C73" s="150"/>
    </row>
    <row r="74" spans="1:9" ht="42" customHeight="1">
      <c r="C74" s="336" t="s">
        <v>400</v>
      </c>
      <c r="D74" s="336"/>
      <c r="E74" s="336"/>
      <c r="F74" s="336"/>
      <c r="G74" s="336"/>
      <c r="H74" s="336"/>
      <c r="I74" s="336"/>
    </row>
    <row r="75" spans="1:9">
      <c r="C75" s="113"/>
    </row>
    <row r="76" spans="1:9" s="113" customFormat="1" ht="12.75" customHeight="1">
      <c r="A76" s="112"/>
      <c r="B76" s="113" t="s">
        <v>401</v>
      </c>
      <c r="C76" s="113" t="s">
        <v>402</v>
      </c>
      <c r="D76" s="337"/>
      <c r="E76" s="337"/>
      <c r="F76" s="337"/>
      <c r="G76" s="337"/>
      <c r="H76" s="337"/>
      <c r="I76" s="337"/>
    </row>
    <row r="77" spans="1:9">
      <c r="C77" s="150"/>
    </row>
    <row r="78" spans="1:9" ht="27.75" customHeight="1">
      <c r="C78" s="336" t="s">
        <v>403</v>
      </c>
      <c r="D78" s="336"/>
      <c r="E78" s="336"/>
      <c r="F78" s="336"/>
      <c r="G78" s="336"/>
      <c r="H78" s="336"/>
      <c r="I78" s="336"/>
    </row>
    <row r="79" spans="1:9">
      <c r="C79" s="150"/>
    </row>
    <row r="80" spans="1:9" ht="12.75" customHeight="1">
      <c r="C80" s="336" t="s">
        <v>404</v>
      </c>
      <c r="D80" s="336"/>
      <c r="E80" s="336"/>
      <c r="F80" s="336"/>
      <c r="G80" s="336"/>
      <c r="H80" s="336"/>
      <c r="I80" s="336"/>
    </row>
    <row r="81" spans="3:9" ht="12.75" customHeight="1">
      <c r="C81" s="118"/>
      <c r="D81" s="118"/>
      <c r="E81" s="118"/>
      <c r="F81" s="118"/>
      <c r="G81" s="118"/>
      <c r="H81" s="118"/>
      <c r="I81" s="118"/>
    </row>
    <row r="82" spans="3:9" ht="39" customHeight="1">
      <c r="C82" s="336" t="s">
        <v>405</v>
      </c>
      <c r="D82" s="336"/>
      <c r="E82" s="336"/>
      <c r="F82" s="336"/>
      <c r="G82" s="336"/>
      <c r="H82" s="336"/>
      <c r="I82" s="336"/>
    </row>
    <row r="83" spans="3:9" ht="12.75" customHeight="1">
      <c r="C83" s="118"/>
      <c r="D83" s="118"/>
      <c r="E83" s="118"/>
      <c r="F83" s="118"/>
      <c r="G83" s="118"/>
      <c r="H83" s="118"/>
      <c r="I83" s="118"/>
    </row>
    <row r="84" spans="3:9" ht="12.75" customHeight="1">
      <c r="C84" s="118" t="s">
        <v>406</v>
      </c>
      <c r="D84" s="118"/>
      <c r="E84" s="118"/>
      <c r="F84" s="118"/>
      <c r="G84" s="118"/>
      <c r="H84" s="118"/>
      <c r="I84" s="118"/>
    </row>
    <row r="85" spans="3:9">
      <c r="C85" s="187"/>
    </row>
    <row r="86" spans="3:9">
      <c r="C86" s="188" t="s">
        <v>192</v>
      </c>
    </row>
    <row r="87" spans="3:9" ht="13.5" thickBot="1">
      <c r="C87" s="114"/>
    </row>
    <row r="88" spans="3:9">
      <c r="C88" s="350" t="s">
        <v>402</v>
      </c>
      <c r="D88" s="189" t="s">
        <v>407</v>
      </c>
      <c r="E88" s="189" t="s">
        <v>408</v>
      </c>
      <c r="F88" s="353" t="s">
        <v>409</v>
      </c>
      <c r="G88" s="354"/>
    </row>
    <row r="89" spans="3:9" ht="13.5" thickBot="1">
      <c r="C89" s="352"/>
      <c r="D89" s="190" t="s">
        <v>410</v>
      </c>
      <c r="E89" s="190" t="s">
        <v>407</v>
      </c>
      <c r="F89" s="357"/>
      <c r="G89" s="358"/>
    </row>
    <row r="90" spans="3:9" ht="13.5" thickBot="1">
      <c r="C90" s="351"/>
      <c r="D90" s="191"/>
      <c r="E90" s="192" t="s">
        <v>410</v>
      </c>
      <c r="F90" s="192" t="s">
        <v>411</v>
      </c>
      <c r="G90" s="140" t="s">
        <v>199</v>
      </c>
    </row>
    <row r="91" spans="3:9">
      <c r="C91" s="152" t="s">
        <v>412</v>
      </c>
      <c r="D91" s="193" t="s">
        <v>207</v>
      </c>
      <c r="E91" s="194" t="s">
        <v>413</v>
      </c>
      <c r="F91" s="175" t="s">
        <v>413</v>
      </c>
      <c r="G91" s="175" t="s">
        <v>413</v>
      </c>
    </row>
    <row r="92" spans="3:9">
      <c r="C92" s="152" t="s">
        <v>412</v>
      </c>
      <c r="D92" s="193" t="s">
        <v>414</v>
      </c>
      <c r="E92" s="194" t="s">
        <v>415</v>
      </c>
      <c r="F92" s="175" t="s">
        <v>415</v>
      </c>
      <c r="G92" s="175" t="s">
        <v>415</v>
      </c>
    </row>
    <row r="93" spans="3:9">
      <c r="C93" s="152" t="s">
        <v>416</v>
      </c>
      <c r="D93" s="193" t="s">
        <v>207</v>
      </c>
      <c r="E93" s="194" t="s">
        <v>417</v>
      </c>
      <c r="F93" s="175" t="s">
        <v>417</v>
      </c>
      <c r="G93" s="175" t="s">
        <v>417</v>
      </c>
    </row>
    <row r="94" spans="3:9">
      <c r="C94" s="152" t="s">
        <v>418</v>
      </c>
      <c r="D94" s="193" t="s">
        <v>207</v>
      </c>
      <c r="E94" s="194" t="s">
        <v>419</v>
      </c>
      <c r="F94" s="175" t="s">
        <v>419</v>
      </c>
      <c r="G94" s="175" t="s">
        <v>419</v>
      </c>
    </row>
    <row r="95" spans="3:9" ht="13.5" thickBot="1">
      <c r="C95" s="154" t="s">
        <v>420</v>
      </c>
      <c r="D95" s="195" t="s">
        <v>207</v>
      </c>
      <c r="E95" s="137" t="s">
        <v>421</v>
      </c>
      <c r="F95" s="177" t="s">
        <v>421</v>
      </c>
      <c r="G95" s="177" t="s">
        <v>421</v>
      </c>
    </row>
    <row r="96" spans="3:9" ht="13.5" thickBot="1">
      <c r="C96" s="196" t="s">
        <v>86</v>
      </c>
      <c r="D96" s="197"/>
      <c r="E96" s="198" t="s">
        <v>422</v>
      </c>
      <c r="F96" s="199" t="s">
        <v>422</v>
      </c>
      <c r="G96" s="199" t="s">
        <v>422</v>
      </c>
    </row>
    <row r="97" spans="3:9">
      <c r="C97" s="150"/>
    </row>
    <row r="98" spans="3:9">
      <c r="C98" s="188" t="s">
        <v>227</v>
      </c>
    </row>
    <row r="99" spans="3:9" ht="13.5" thickBot="1">
      <c r="C99" s="114"/>
    </row>
    <row r="100" spans="3:9">
      <c r="C100" s="350" t="s">
        <v>402</v>
      </c>
      <c r="D100" s="189" t="s">
        <v>407</v>
      </c>
      <c r="E100" s="189" t="s">
        <v>408</v>
      </c>
      <c r="F100" s="353" t="s">
        <v>409</v>
      </c>
      <c r="G100" s="354"/>
    </row>
    <row r="101" spans="3:9" ht="13.5" thickBot="1">
      <c r="C101" s="352"/>
      <c r="D101" s="190" t="s">
        <v>410</v>
      </c>
      <c r="E101" s="190" t="s">
        <v>407</v>
      </c>
      <c r="F101" s="357"/>
      <c r="G101" s="358"/>
    </row>
    <row r="102" spans="3:9" ht="13.5" thickBot="1">
      <c r="C102" s="351"/>
      <c r="D102" s="191"/>
      <c r="E102" s="192" t="s">
        <v>410</v>
      </c>
      <c r="F102" s="192" t="s">
        <v>411</v>
      </c>
      <c r="G102" s="140" t="s">
        <v>199</v>
      </c>
    </row>
    <row r="103" spans="3:9">
      <c r="C103" s="152" t="s">
        <v>412</v>
      </c>
      <c r="D103" s="193" t="s">
        <v>207</v>
      </c>
      <c r="E103" s="194" t="s">
        <v>413</v>
      </c>
      <c r="F103" s="175" t="s">
        <v>413</v>
      </c>
      <c r="G103" s="175" t="s">
        <v>413</v>
      </c>
    </row>
    <row r="104" spans="3:9">
      <c r="C104" s="152" t="s">
        <v>412</v>
      </c>
      <c r="D104" s="193" t="s">
        <v>414</v>
      </c>
      <c r="E104" s="194" t="s">
        <v>423</v>
      </c>
      <c r="F104" s="175" t="s">
        <v>423</v>
      </c>
      <c r="G104" s="175" t="s">
        <v>423</v>
      </c>
    </row>
    <row r="105" spans="3:9">
      <c r="C105" s="152" t="s">
        <v>424</v>
      </c>
      <c r="D105" s="193" t="s">
        <v>207</v>
      </c>
      <c r="E105" s="194" t="s">
        <v>425</v>
      </c>
      <c r="F105" s="175" t="s">
        <v>425</v>
      </c>
      <c r="G105" s="175" t="s">
        <v>425</v>
      </c>
    </row>
    <row r="106" spans="3:9">
      <c r="C106" s="152" t="s">
        <v>418</v>
      </c>
      <c r="D106" s="193" t="s">
        <v>207</v>
      </c>
      <c r="E106" s="194" t="s">
        <v>426</v>
      </c>
      <c r="F106" s="175" t="s">
        <v>426</v>
      </c>
      <c r="G106" s="175" t="s">
        <v>426</v>
      </c>
    </row>
    <row r="107" spans="3:9" ht="13.5" thickBot="1">
      <c r="C107" s="154" t="s">
        <v>420</v>
      </c>
      <c r="D107" s="195" t="s">
        <v>207</v>
      </c>
      <c r="E107" s="137" t="s">
        <v>427</v>
      </c>
      <c r="F107" s="177" t="s">
        <v>427</v>
      </c>
      <c r="G107" s="177" t="s">
        <v>427</v>
      </c>
    </row>
    <row r="108" spans="3:9" ht="13.5" thickBot="1">
      <c r="C108" s="196" t="s">
        <v>86</v>
      </c>
      <c r="D108" s="197"/>
      <c r="E108" s="198" t="s">
        <v>428</v>
      </c>
      <c r="F108" s="199" t="s">
        <v>428</v>
      </c>
      <c r="G108" s="199" t="s">
        <v>428</v>
      </c>
    </row>
    <row r="109" spans="3:9">
      <c r="C109" s="150"/>
    </row>
    <row r="110" spans="3:9">
      <c r="C110" s="336" t="s">
        <v>429</v>
      </c>
      <c r="D110" s="336"/>
      <c r="E110" s="336"/>
      <c r="F110" s="336"/>
      <c r="G110" s="336"/>
      <c r="H110" s="336"/>
      <c r="I110" s="336"/>
    </row>
    <row r="111" spans="3:9">
      <c r="C111" s="150"/>
    </row>
    <row r="112" spans="3:9" ht="27.75" customHeight="1">
      <c r="C112" s="336" t="s">
        <v>430</v>
      </c>
      <c r="D112" s="336"/>
      <c r="E112" s="336"/>
      <c r="F112" s="336"/>
      <c r="G112" s="336"/>
      <c r="H112" s="336"/>
      <c r="I112" s="336"/>
    </row>
    <row r="113" spans="1:9">
      <c r="C113" s="116"/>
    </row>
    <row r="114" spans="1:9" s="113" customFormat="1" ht="12.75" customHeight="1">
      <c r="A114" s="112"/>
      <c r="B114" s="113" t="s">
        <v>431</v>
      </c>
      <c r="C114" s="113" t="s">
        <v>432</v>
      </c>
      <c r="D114" s="337"/>
      <c r="E114" s="337"/>
      <c r="F114" s="337"/>
      <c r="G114" s="337"/>
      <c r="H114" s="337"/>
      <c r="I114" s="337"/>
    </row>
    <row r="115" spans="1:9">
      <c r="C115" s="150"/>
    </row>
    <row r="116" spans="1:9" ht="39.75" customHeight="1">
      <c r="C116" s="336" t="s">
        <v>433</v>
      </c>
      <c r="D116" s="336"/>
      <c r="E116" s="336"/>
      <c r="F116" s="336"/>
      <c r="G116" s="336"/>
      <c r="H116" s="336"/>
      <c r="I116" s="336"/>
    </row>
    <row r="117" spans="1:9">
      <c r="C117" s="149"/>
    </row>
    <row r="118" spans="1:9" s="113" customFormat="1" ht="12.75" customHeight="1">
      <c r="A118" s="112"/>
      <c r="B118" s="113" t="s">
        <v>434</v>
      </c>
      <c r="C118" s="113" t="s">
        <v>435</v>
      </c>
      <c r="D118" s="337"/>
      <c r="E118" s="337"/>
      <c r="F118" s="337"/>
      <c r="G118" s="337"/>
      <c r="H118" s="337"/>
      <c r="I118" s="337"/>
    </row>
    <row r="119" spans="1:9">
      <c r="C119" s="150"/>
    </row>
    <row r="120" spans="1:9" ht="44.25" customHeight="1">
      <c r="C120" s="336" t="s">
        <v>436</v>
      </c>
      <c r="D120" s="336"/>
      <c r="E120" s="336"/>
      <c r="F120" s="336"/>
      <c r="G120" s="336"/>
      <c r="H120" s="336"/>
      <c r="I120" s="336"/>
    </row>
    <row r="121" spans="1:9" ht="42" customHeight="1">
      <c r="C121" s="336" t="s">
        <v>437</v>
      </c>
      <c r="D121" s="336"/>
      <c r="E121" s="336"/>
      <c r="F121" s="336"/>
      <c r="G121" s="336"/>
      <c r="H121" s="336"/>
      <c r="I121" s="336"/>
    </row>
    <row r="122" spans="1:9">
      <c r="C122" s="336" t="s">
        <v>438</v>
      </c>
      <c r="D122" s="336"/>
      <c r="E122" s="336"/>
      <c r="F122" s="336"/>
      <c r="G122" s="336"/>
      <c r="H122" s="336"/>
      <c r="I122" s="336"/>
    </row>
    <row r="123" spans="1:9" ht="27" customHeight="1">
      <c r="C123" s="336" t="s">
        <v>439</v>
      </c>
      <c r="D123" s="336"/>
      <c r="E123" s="336"/>
      <c r="F123" s="336"/>
      <c r="G123" s="336"/>
      <c r="H123" s="336"/>
      <c r="I123" s="336"/>
    </row>
    <row r="124" spans="1:9">
      <c r="C124" s="336" t="s">
        <v>440</v>
      </c>
      <c r="D124" s="336"/>
      <c r="E124" s="336"/>
      <c r="F124" s="336"/>
      <c r="G124" s="336"/>
      <c r="H124" s="336"/>
      <c r="I124" s="336"/>
    </row>
    <row r="125" spans="1:9" ht="28.5" customHeight="1">
      <c r="C125" s="336" t="s">
        <v>441</v>
      </c>
      <c r="D125" s="336"/>
      <c r="E125" s="336"/>
      <c r="F125" s="336"/>
      <c r="G125" s="336"/>
      <c r="H125" s="336"/>
      <c r="I125" s="336"/>
    </row>
    <row r="126" spans="1:9" ht="32.25" customHeight="1">
      <c r="C126" s="336" t="s">
        <v>442</v>
      </c>
      <c r="D126" s="336"/>
      <c r="E126" s="336"/>
      <c r="F126" s="336"/>
      <c r="G126" s="336"/>
      <c r="H126" s="336"/>
      <c r="I126" s="336"/>
    </row>
    <row r="127" spans="1:9" ht="30" customHeight="1">
      <c r="C127" s="336" t="s">
        <v>443</v>
      </c>
      <c r="D127" s="336"/>
      <c r="E127" s="336"/>
      <c r="F127" s="336"/>
      <c r="G127" s="336"/>
      <c r="H127" s="336"/>
      <c r="I127" s="336"/>
    </row>
    <row r="128" spans="1:9" ht="22.5" customHeight="1">
      <c r="C128" s="336" t="s">
        <v>444</v>
      </c>
      <c r="D128" s="336"/>
      <c r="E128" s="336"/>
      <c r="F128" s="336"/>
      <c r="G128" s="336"/>
      <c r="H128" s="336"/>
      <c r="I128" s="336"/>
    </row>
    <row r="129" spans="1:9" ht="26.25" customHeight="1">
      <c r="C129" s="336" t="s">
        <v>445</v>
      </c>
      <c r="D129" s="336"/>
      <c r="E129" s="336"/>
      <c r="F129" s="336"/>
      <c r="G129" s="336"/>
      <c r="H129" s="336"/>
      <c r="I129" s="336"/>
    </row>
    <row r="130" spans="1:9" ht="77.25" customHeight="1">
      <c r="C130" s="336" t="s">
        <v>446</v>
      </c>
      <c r="D130" s="336"/>
      <c r="E130" s="336"/>
      <c r="F130" s="336"/>
      <c r="G130" s="336"/>
      <c r="H130" s="336"/>
      <c r="I130" s="336"/>
    </row>
    <row r="131" spans="1:9">
      <c r="C131" s="114"/>
    </row>
    <row r="132" spans="1:9" s="113" customFormat="1" ht="12.75" customHeight="1">
      <c r="A132" s="112"/>
      <c r="B132" s="113" t="s">
        <v>447</v>
      </c>
      <c r="C132" s="113" t="s">
        <v>448</v>
      </c>
      <c r="D132" s="337"/>
      <c r="E132" s="337"/>
      <c r="F132" s="337"/>
      <c r="G132" s="337"/>
      <c r="H132" s="337"/>
      <c r="I132" s="337"/>
    </row>
    <row r="133" spans="1:9">
      <c r="C133" s="114"/>
    </row>
    <row r="134" spans="1:9" ht="82.5" customHeight="1">
      <c r="C134" s="336" t="s">
        <v>449</v>
      </c>
      <c r="D134" s="336"/>
      <c r="E134" s="336"/>
      <c r="F134" s="336"/>
      <c r="G134" s="336"/>
      <c r="H134" s="336"/>
      <c r="I134" s="336"/>
    </row>
    <row r="135" spans="1:9" ht="45" customHeight="1">
      <c r="C135" s="336" t="s">
        <v>450</v>
      </c>
      <c r="D135" s="336"/>
      <c r="E135" s="336"/>
      <c r="F135" s="336"/>
      <c r="G135" s="336"/>
      <c r="H135" s="336"/>
      <c r="I135" s="336"/>
    </row>
    <row r="136" spans="1:9">
      <c r="C136" s="116"/>
    </row>
    <row r="137" spans="1:9">
      <c r="C137" s="116" t="s">
        <v>227</v>
      </c>
    </row>
    <row r="138" spans="1:9" ht="13.5" thickBot="1">
      <c r="C138" s="114"/>
    </row>
    <row r="139" spans="1:9">
      <c r="C139" s="343" t="s">
        <v>451</v>
      </c>
      <c r="D139" s="156" t="s">
        <v>452</v>
      </c>
      <c r="E139" s="156" t="s">
        <v>453</v>
      </c>
      <c r="F139" s="359" t="s">
        <v>454</v>
      </c>
      <c r="G139" s="360"/>
      <c r="H139" s="156" t="s">
        <v>452</v>
      </c>
    </row>
    <row r="140" spans="1:9" ht="13.5" thickBot="1">
      <c r="C140" s="344"/>
      <c r="D140" s="157" t="s">
        <v>455</v>
      </c>
      <c r="E140" s="157" t="s">
        <v>456</v>
      </c>
      <c r="F140" s="355"/>
      <c r="G140" s="356"/>
      <c r="H140" s="157" t="s">
        <v>457</v>
      </c>
    </row>
    <row r="141" spans="1:9">
      <c r="C141" s="344"/>
      <c r="D141" s="157" t="s">
        <v>458</v>
      </c>
      <c r="E141" s="157" t="s">
        <v>459</v>
      </c>
      <c r="F141" s="156" t="s">
        <v>460</v>
      </c>
      <c r="G141" s="200" t="s">
        <v>461</v>
      </c>
      <c r="H141" s="157" t="s">
        <v>462</v>
      </c>
    </row>
    <row r="142" spans="1:9" ht="13.5" thickBot="1">
      <c r="C142" s="345"/>
      <c r="D142" s="158" t="s">
        <v>57</v>
      </c>
      <c r="E142" s="158" t="s">
        <v>57</v>
      </c>
      <c r="F142" s="158" t="s">
        <v>463</v>
      </c>
      <c r="G142" s="158" t="s">
        <v>57</v>
      </c>
      <c r="H142" s="158" t="s">
        <v>464</v>
      </c>
    </row>
    <row r="143" spans="1:9">
      <c r="C143" s="201" t="s">
        <v>465</v>
      </c>
      <c r="D143" s="202" t="s">
        <v>466</v>
      </c>
      <c r="E143" s="202" t="s">
        <v>467</v>
      </c>
      <c r="F143" s="203" t="s">
        <v>367</v>
      </c>
      <c r="G143" s="204" t="s">
        <v>367</v>
      </c>
      <c r="H143" s="202" t="s">
        <v>466</v>
      </c>
    </row>
    <row r="144" spans="1:9" ht="13.5" thickBot="1">
      <c r="C144" s="205" t="s">
        <v>86</v>
      </c>
      <c r="D144" s="206" t="s">
        <v>466</v>
      </c>
      <c r="E144" s="206" t="s">
        <v>467</v>
      </c>
      <c r="F144" s="206" t="s">
        <v>367</v>
      </c>
      <c r="G144" s="206" t="s">
        <v>367</v>
      </c>
      <c r="H144" s="206" t="s">
        <v>466</v>
      </c>
    </row>
    <row r="145" spans="3:8" ht="13.5" hidden="1" thickBot="1">
      <c r="C145" s="361" t="s">
        <v>468</v>
      </c>
      <c r="D145" s="362"/>
      <c r="E145" s="362"/>
      <c r="F145" s="362"/>
      <c r="G145" s="363"/>
      <c r="H145" s="207" t="s">
        <v>469</v>
      </c>
    </row>
    <row r="146" spans="3:8" ht="13.5" hidden="1" thickBot="1">
      <c r="C146" s="361" t="s">
        <v>470</v>
      </c>
      <c r="D146" s="362"/>
      <c r="E146" s="362"/>
      <c r="F146" s="362"/>
      <c r="G146" s="363"/>
      <c r="H146" s="207" t="s">
        <v>471</v>
      </c>
    </row>
    <row r="147" spans="3:8" ht="13.5" thickBot="1">
      <c r="C147" s="361" t="s">
        <v>468</v>
      </c>
      <c r="D147" s="362"/>
      <c r="E147" s="362"/>
      <c r="F147" s="362"/>
      <c r="G147" s="363"/>
      <c r="H147" s="207" t="s">
        <v>472</v>
      </c>
    </row>
    <row r="148" spans="3:8" ht="13.5" thickBot="1">
      <c r="C148" s="205" t="s">
        <v>473</v>
      </c>
      <c r="D148" s="206"/>
      <c r="E148" s="206"/>
      <c r="F148" s="206"/>
      <c r="G148" s="206"/>
      <c r="H148" s="206" t="s">
        <v>474</v>
      </c>
    </row>
    <row r="149" spans="3:8">
      <c r="C149" s="114"/>
    </row>
    <row r="150" spans="3:8">
      <c r="C150" s="114" t="s">
        <v>475</v>
      </c>
    </row>
    <row r="151" spans="3:8">
      <c r="C151" s="114"/>
    </row>
    <row r="152" spans="3:8">
      <c r="C152" s="116" t="s">
        <v>227</v>
      </c>
    </row>
    <row r="153" spans="3:8" ht="13.5" thickBot="1">
      <c r="C153" s="114"/>
    </row>
    <row r="154" spans="3:8">
      <c r="C154" s="343" t="s">
        <v>451</v>
      </c>
      <c r="D154" s="156" t="s">
        <v>452</v>
      </c>
      <c r="E154" s="156" t="s">
        <v>453</v>
      </c>
      <c r="F154" s="359" t="s">
        <v>454</v>
      </c>
      <c r="G154" s="360"/>
      <c r="H154" s="156" t="s">
        <v>452</v>
      </c>
    </row>
    <row r="155" spans="3:8" ht="13.5" thickBot="1">
      <c r="C155" s="344"/>
      <c r="D155" s="157" t="s">
        <v>455</v>
      </c>
      <c r="E155" s="157" t="s">
        <v>456</v>
      </c>
      <c r="F155" s="355"/>
      <c r="G155" s="356"/>
      <c r="H155" s="157" t="s">
        <v>457</v>
      </c>
    </row>
    <row r="156" spans="3:8">
      <c r="C156" s="344"/>
      <c r="D156" s="157" t="s">
        <v>458</v>
      </c>
      <c r="E156" s="157" t="s">
        <v>459</v>
      </c>
      <c r="F156" s="156" t="s">
        <v>460</v>
      </c>
      <c r="G156" s="200" t="s">
        <v>461</v>
      </c>
      <c r="H156" s="157" t="s">
        <v>462</v>
      </c>
    </row>
    <row r="157" spans="3:8" ht="13.5" thickBot="1">
      <c r="C157" s="345"/>
      <c r="D157" s="158" t="s">
        <v>57</v>
      </c>
      <c r="E157" s="158" t="s">
        <v>57</v>
      </c>
      <c r="F157" s="158" t="s">
        <v>463</v>
      </c>
      <c r="G157" s="158" t="s">
        <v>57</v>
      </c>
      <c r="H157" s="158" t="s">
        <v>464</v>
      </c>
    </row>
    <row r="158" spans="3:8" ht="13.5" thickBot="1">
      <c r="C158" s="162" t="s">
        <v>465</v>
      </c>
      <c r="D158" s="208" t="s">
        <v>476</v>
      </c>
      <c r="E158" s="208" t="s">
        <v>477</v>
      </c>
      <c r="F158" s="126" t="s">
        <v>367</v>
      </c>
      <c r="G158" s="209" t="s">
        <v>367</v>
      </c>
      <c r="H158" s="208" t="s">
        <v>476</v>
      </c>
    </row>
    <row r="159" spans="3:8" ht="13.5" thickBot="1">
      <c r="C159" s="162" t="s">
        <v>478</v>
      </c>
      <c r="D159" s="208" t="s">
        <v>479</v>
      </c>
      <c r="E159" s="208" t="s">
        <v>480</v>
      </c>
      <c r="F159" s="126" t="s">
        <v>481</v>
      </c>
      <c r="G159" s="209" t="s">
        <v>482</v>
      </c>
      <c r="H159" s="208" t="s">
        <v>483</v>
      </c>
    </row>
    <row r="160" spans="3:8" ht="13.5" thickBot="1">
      <c r="C160" s="205" t="s">
        <v>86</v>
      </c>
      <c r="D160" s="206" t="s">
        <v>484</v>
      </c>
      <c r="E160" s="206" t="s">
        <v>485</v>
      </c>
      <c r="F160" s="206"/>
      <c r="G160" s="206" t="s">
        <v>482</v>
      </c>
      <c r="H160" s="206" t="s">
        <v>486</v>
      </c>
    </row>
    <row r="161" spans="1:9" ht="13.5" thickBot="1">
      <c r="C161" s="361" t="s">
        <v>468</v>
      </c>
      <c r="D161" s="362"/>
      <c r="E161" s="362"/>
      <c r="F161" s="362"/>
      <c r="G161" s="363"/>
      <c r="H161" s="207" t="s">
        <v>469</v>
      </c>
    </row>
    <row r="162" spans="1:9" ht="13.5" thickBot="1">
      <c r="C162" s="361" t="s">
        <v>470</v>
      </c>
      <c r="D162" s="362"/>
      <c r="E162" s="362"/>
      <c r="F162" s="362"/>
      <c r="G162" s="363"/>
      <c r="H162" s="207" t="s">
        <v>471</v>
      </c>
    </row>
    <row r="163" spans="1:9" ht="13.5" thickBot="1">
      <c r="C163" s="205" t="s">
        <v>473</v>
      </c>
      <c r="D163" s="206"/>
      <c r="E163" s="206"/>
      <c r="F163" s="206"/>
      <c r="G163" s="206"/>
      <c r="H163" s="206" t="s">
        <v>487</v>
      </c>
    </row>
    <row r="164" spans="1:9">
      <c r="C164" s="210"/>
    </row>
    <row r="165" spans="1:9">
      <c r="C165" s="114" t="s">
        <v>475</v>
      </c>
    </row>
    <row r="166" spans="1:9">
      <c r="C166" s="114"/>
    </row>
    <row r="167" spans="1:9" s="113" customFormat="1" ht="12.75" customHeight="1">
      <c r="A167" s="112"/>
      <c r="B167" s="113" t="s">
        <v>488</v>
      </c>
      <c r="C167" s="113" t="s">
        <v>489</v>
      </c>
      <c r="D167" s="337"/>
      <c r="E167" s="337"/>
      <c r="F167" s="337"/>
      <c r="G167" s="337"/>
      <c r="H167" s="337"/>
      <c r="I167" s="337"/>
    </row>
    <row r="168" spans="1:9">
      <c r="C168" s="114"/>
    </row>
    <row r="169" spans="1:9" ht="12.75" customHeight="1">
      <c r="C169" s="336" t="s">
        <v>490</v>
      </c>
      <c r="D169" s="336"/>
      <c r="E169" s="336"/>
      <c r="F169" s="336"/>
      <c r="G169" s="336"/>
      <c r="H169" s="336"/>
      <c r="I169" s="336"/>
    </row>
    <row r="170" spans="1:9" ht="13.5" thickBot="1">
      <c r="C170" s="114"/>
    </row>
    <row r="171" spans="1:9" ht="13.5" thickBot="1">
      <c r="C171" s="364" t="s">
        <v>238</v>
      </c>
      <c r="D171" s="348" t="s">
        <v>491</v>
      </c>
      <c r="E171" s="349"/>
    </row>
    <row r="172" spans="1:9">
      <c r="C172" s="365"/>
      <c r="D172" s="211">
        <v>2022</v>
      </c>
      <c r="E172" s="211">
        <v>2021</v>
      </c>
    </row>
    <row r="173" spans="1:9" ht="13.5" thickBot="1">
      <c r="C173" s="366"/>
      <c r="D173" s="212" t="s">
        <v>57</v>
      </c>
      <c r="E173" s="212" t="s">
        <v>57</v>
      </c>
    </row>
    <row r="174" spans="1:9">
      <c r="C174" s="176" t="s">
        <v>492</v>
      </c>
      <c r="D174" s="175" t="s">
        <v>493</v>
      </c>
      <c r="E174" s="175" t="s">
        <v>494</v>
      </c>
    </row>
    <row r="175" spans="1:9">
      <c r="C175" s="176" t="s">
        <v>495</v>
      </c>
      <c r="D175" s="175" t="s">
        <v>496</v>
      </c>
      <c r="E175" s="175" t="s">
        <v>497</v>
      </c>
    </row>
    <row r="176" spans="1:9">
      <c r="C176" s="176" t="s">
        <v>498</v>
      </c>
      <c r="D176" s="175" t="s">
        <v>499</v>
      </c>
      <c r="E176" s="175" t="s">
        <v>500</v>
      </c>
    </row>
    <row r="177" spans="3:9">
      <c r="C177" s="176" t="s">
        <v>501</v>
      </c>
      <c r="D177" s="175" t="s">
        <v>502</v>
      </c>
      <c r="E177" s="175" t="s">
        <v>503</v>
      </c>
    </row>
    <row r="178" spans="3:9">
      <c r="C178" s="176" t="s">
        <v>504</v>
      </c>
      <c r="D178" s="175" t="s">
        <v>505</v>
      </c>
      <c r="E178" s="175" t="s">
        <v>506</v>
      </c>
    </row>
    <row r="179" spans="3:9">
      <c r="C179" s="176" t="s">
        <v>507</v>
      </c>
      <c r="D179" s="175" t="s">
        <v>508</v>
      </c>
      <c r="E179" s="175" t="s">
        <v>509</v>
      </c>
    </row>
    <row r="180" spans="3:9">
      <c r="C180" s="176" t="s">
        <v>510</v>
      </c>
      <c r="D180" s="175" t="s">
        <v>511</v>
      </c>
      <c r="E180" s="175" t="s">
        <v>512</v>
      </c>
    </row>
    <row r="181" spans="3:9">
      <c r="C181" s="176" t="s">
        <v>513</v>
      </c>
      <c r="D181" s="175" t="s">
        <v>514</v>
      </c>
      <c r="E181" s="175" t="s">
        <v>515</v>
      </c>
    </row>
    <row r="182" spans="3:9">
      <c r="C182" s="176" t="s">
        <v>516</v>
      </c>
      <c r="D182" s="175" t="s">
        <v>517</v>
      </c>
      <c r="E182" s="175" t="s">
        <v>518</v>
      </c>
    </row>
    <row r="183" spans="3:9">
      <c r="C183" s="176" t="s">
        <v>519</v>
      </c>
      <c r="D183" s="175" t="s">
        <v>520</v>
      </c>
      <c r="E183" s="175" t="s">
        <v>367</v>
      </c>
    </row>
    <row r="184" spans="3:9">
      <c r="C184" s="176" t="s">
        <v>521</v>
      </c>
      <c r="D184" s="175" t="s">
        <v>522</v>
      </c>
      <c r="E184" s="175" t="s">
        <v>523</v>
      </c>
    </row>
    <row r="185" spans="3:9">
      <c r="C185" s="176" t="s">
        <v>524</v>
      </c>
      <c r="D185" s="175" t="s">
        <v>525</v>
      </c>
      <c r="E185" s="175" t="s">
        <v>526</v>
      </c>
    </row>
    <row r="186" spans="3:9">
      <c r="C186" s="176" t="s">
        <v>527</v>
      </c>
      <c r="D186" s="175" t="s">
        <v>528</v>
      </c>
      <c r="E186" s="175" t="s">
        <v>529</v>
      </c>
    </row>
    <row r="187" spans="3:9" ht="13.5" thickBot="1">
      <c r="C187" s="143" t="s">
        <v>530</v>
      </c>
      <c r="D187" s="177" t="s">
        <v>531</v>
      </c>
      <c r="E187" s="177" t="s">
        <v>532</v>
      </c>
    </row>
    <row r="188" spans="3:9" ht="13.5" thickBot="1">
      <c r="C188" s="178" t="s">
        <v>86</v>
      </c>
      <c r="D188" s="181" t="s">
        <v>533</v>
      </c>
      <c r="E188" s="181" t="s">
        <v>534</v>
      </c>
    </row>
    <row r="189" spans="3:9">
      <c r="C189" s="114"/>
    </row>
    <row r="190" spans="3:9" ht="12.75" customHeight="1">
      <c r="C190" s="336" t="s">
        <v>535</v>
      </c>
      <c r="D190" s="336"/>
      <c r="E190" s="336"/>
      <c r="F190" s="336"/>
      <c r="G190" s="336"/>
      <c r="H190" s="336"/>
      <c r="I190" s="336"/>
    </row>
    <row r="191" spans="3:9">
      <c r="C191" s="116"/>
    </row>
    <row r="192" spans="3:9">
      <c r="C192" s="336" t="s">
        <v>536</v>
      </c>
      <c r="D192" s="336"/>
      <c r="E192" s="336"/>
      <c r="F192" s="336"/>
      <c r="G192" s="336"/>
      <c r="H192" s="336"/>
      <c r="I192" s="336"/>
    </row>
    <row r="193" spans="3:9">
      <c r="C193" s="118"/>
      <c r="D193" s="118"/>
      <c r="E193" s="118"/>
      <c r="F193" s="118"/>
      <c r="G193" s="118"/>
      <c r="H193" s="118"/>
      <c r="I193" s="118"/>
    </row>
    <row r="194" spans="3:9" ht="44.25" customHeight="1">
      <c r="C194" s="336" t="s">
        <v>537</v>
      </c>
      <c r="D194" s="336"/>
      <c r="E194" s="336"/>
      <c r="F194" s="336"/>
      <c r="G194" s="336"/>
      <c r="H194" s="336"/>
      <c r="I194" s="336"/>
    </row>
    <row r="195" spans="3:9">
      <c r="C195" s="118"/>
      <c r="D195" s="118"/>
      <c r="E195" s="118"/>
      <c r="F195" s="118"/>
      <c r="G195" s="118"/>
      <c r="H195" s="118"/>
      <c r="I195" s="118"/>
    </row>
    <row r="196" spans="3:9" ht="23.25" customHeight="1">
      <c r="C196" s="336" t="s">
        <v>538</v>
      </c>
      <c r="D196" s="336"/>
      <c r="E196" s="336"/>
      <c r="F196" s="336"/>
      <c r="G196" s="336"/>
      <c r="H196" s="336"/>
      <c r="I196" s="336"/>
    </row>
    <row r="197" spans="3:9">
      <c r="C197" s="118"/>
      <c r="D197" s="118"/>
      <c r="E197" s="118"/>
      <c r="F197" s="118"/>
      <c r="G197" s="118"/>
      <c r="H197" s="118"/>
      <c r="I197" s="118"/>
    </row>
    <row r="198" spans="3:9">
      <c r="C198" s="118"/>
      <c r="D198" s="118"/>
      <c r="E198" s="118"/>
      <c r="F198" s="118"/>
      <c r="G198" s="118"/>
      <c r="H198" s="118"/>
      <c r="I198" s="118"/>
    </row>
    <row r="199" spans="3:9">
      <c r="C199" s="116"/>
    </row>
    <row r="200" spans="3:9">
      <c r="C200" s="213" t="s">
        <v>192</v>
      </c>
    </row>
    <row r="201" spans="3:9" ht="12.75" customHeight="1" thickBot="1">
      <c r="C201" s="114"/>
    </row>
    <row r="202" spans="3:9" ht="15.75" customHeight="1" thickBot="1">
      <c r="C202" s="343" t="s">
        <v>451</v>
      </c>
      <c r="D202" s="343" t="s">
        <v>539</v>
      </c>
      <c r="E202" s="343" t="s">
        <v>540</v>
      </c>
      <c r="F202" s="370" t="s">
        <v>454</v>
      </c>
      <c r="G202" s="371"/>
      <c r="H202" s="343" t="s">
        <v>541</v>
      </c>
    </row>
    <row r="203" spans="3:9" ht="18" customHeight="1">
      <c r="C203" s="344"/>
      <c r="D203" s="344"/>
      <c r="E203" s="344"/>
      <c r="F203" s="156" t="s">
        <v>542</v>
      </c>
      <c r="G203" s="156" t="s">
        <v>461</v>
      </c>
      <c r="H203" s="344"/>
    </row>
    <row r="204" spans="3:9" ht="13.5" thickBot="1">
      <c r="C204" s="345"/>
      <c r="D204" s="215" t="s">
        <v>57</v>
      </c>
      <c r="E204" s="215" t="s">
        <v>57</v>
      </c>
      <c r="F204" s="215" t="s">
        <v>543</v>
      </c>
      <c r="G204" s="215" t="s">
        <v>57</v>
      </c>
      <c r="H204" s="215" t="s">
        <v>57</v>
      </c>
    </row>
    <row r="205" spans="3:9" ht="13.5" thickBot="1">
      <c r="C205" s="162" t="s">
        <v>465</v>
      </c>
      <c r="D205" s="208" t="s">
        <v>544</v>
      </c>
      <c r="E205" s="208" t="s">
        <v>545</v>
      </c>
      <c r="F205" s="126">
        <v>0</v>
      </c>
      <c r="G205" s="209" t="s">
        <v>546</v>
      </c>
      <c r="H205" s="208" t="s">
        <v>547</v>
      </c>
    </row>
    <row r="206" spans="3:9" ht="13.5" thickBot="1">
      <c r="C206" s="162" t="s">
        <v>548</v>
      </c>
      <c r="D206" s="208" t="s">
        <v>549</v>
      </c>
      <c r="E206" s="208" t="s">
        <v>550</v>
      </c>
      <c r="F206" s="126" t="s">
        <v>481</v>
      </c>
      <c r="G206" s="208" t="s">
        <v>551</v>
      </c>
      <c r="H206" s="208" t="s">
        <v>552</v>
      </c>
    </row>
    <row r="207" spans="3:9" ht="13.5" thickBot="1">
      <c r="C207" s="162" t="s">
        <v>553</v>
      </c>
      <c r="D207" s="208" t="s">
        <v>554</v>
      </c>
      <c r="E207" s="208" t="s">
        <v>555</v>
      </c>
      <c r="F207" s="126" t="s">
        <v>556</v>
      </c>
      <c r="G207" s="208" t="s">
        <v>557</v>
      </c>
      <c r="H207" s="208" t="s">
        <v>558</v>
      </c>
    </row>
    <row r="208" spans="3:9" ht="13.5" thickBot="1">
      <c r="C208" s="162" t="s">
        <v>559</v>
      </c>
      <c r="D208" s="208" t="s">
        <v>560</v>
      </c>
      <c r="E208" s="208" t="s">
        <v>561</v>
      </c>
      <c r="F208" s="126">
        <v>5</v>
      </c>
      <c r="G208" s="208" t="s">
        <v>562</v>
      </c>
      <c r="H208" s="208" t="s">
        <v>563</v>
      </c>
    </row>
    <row r="209" spans="3:8" ht="13.5" thickBot="1">
      <c r="C209" s="162" t="s">
        <v>564</v>
      </c>
      <c r="D209" s="208" t="s">
        <v>565</v>
      </c>
      <c r="E209" s="208" t="s">
        <v>566</v>
      </c>
      <c r="F209" s="126">
        <v>25</v>
      </c>
      <c r="G209" s="208" t="s">
        <v>567</v>
      </c>
      <c r="H209" s="208" t="s">
        <v>568</v>
      </c>
    </row>
    <row r="210" spans="3:8" ht="13.5" thickBot="1">
      <c r="C210" s="162" t="s">
        <v>569</v>
      </c>
      <c r="D210" s="208" t="s">
        <v>570</v>
      </c>
      <c r="E210" s="208" t="s">
        <v>571</v>
      </c>
      <c r="F210" s="126">
        <v>50</v>
      </c>
      <c r="G210" s="208" t="s">
        <v>572</v>
      </c>
      <c r="H210" s="208" t="s">
        <v>573</v>
      </c>
    </row>
    <row r="211" spans="3:8" ht="13.5" thickBot="1">
      <c r="C211" s="162" t="s">
        <v>574</v>
      </c>
      <c r="D211" s="208" t="s">
        <v>575</v>
      </c>
      <c r="E211" s="208" t="s">
        <v>576</v>
      </c>
      <c r="F211" s="126">
        <v>75</v>
      </c>
      <c r="G211" s="208" t="s">
        <v>577</v>
      </c>
      <c r="H211" s="208" t="s">
        <v>578</v>
      </c>
    </row>
    <row r="212" spans="3:8" ht="13.5" thickBot="1">
      <c r="C212" s="162" t="s">
        <v>579</v>
      </c>
      <c r="D212" s="208" t="s">
        <v>580</v>
      </c>
      <c r="E212" s="208">
        <v>0</v>
      </c>
      <c r="F212" s="126">
        <v>100</v>
      </c>
      <c r="G212" s="208" t="s">
        <v>581</v>
      </c>
      <c r="H212" s="208" t="s">
        <v>582</v>
      </c>
    </row>
    <row r="213" spans="3:8" ht="13.5" customHeight="1" thickBot="1">
      <c r="C213" s="205" t="s">
        <v>86</v>
      </c>
      <c r="D213" s="206" t="s">
        <v>583</v>
      </c>
      <c r="E213" s="206" t="s">
        <v>584</v>
      </c>
      <c r="F213" s="206"/>
      <c r="G213" s="206" t="s">
        <v>585</v>
      </c>
      <c r="H213" s="206" t="s">
        <v>586</v>
      </c>
    </row>
    <row r="214" spans="3:8" ht="13.5" customHeight="1" thickBot="1">
      <c r="C214" s="367" t="s">
        <v>587</v>
      </c>
      <c r="D214" s="368"/>
      <c r="E214" s="368"/>
      <c r="F214" s="368"/>
      <c r="G214" s="369"/>
      <c r="H214" s="207" t="s">
        <v>588</v>
      </c>
    </row>
    <row r="215" spans="3:8" ht="13.5" thickBot="1">
      <c r="C215" s="367" t="s">
        <v>589</v>
      </c>
      <c r="D215" s="368"/>
      <c r="E215" s="368"/>
      <c r="F215" s="368"/>
      <c r="G215" s="369"/>
      <c r="H215" s="207" t="s">
        <v>514</v>
      </c>
    </row>
    <row r="216" spans="3:8" ht="13.5" thickBot="1">
      <c r="C216" s="205" t="s">
        <v>473</v>
      </c>
      <c r="D216" s="206"/>
      <c r="E216" s="206"/>
      <c r="F216" s="206"/>
      <c r="G216" s="206"/>
      <c r="H216" s="206" t="s">
        <v>533</v>
      </c>
    </row>
    <row r="217" spans="3:8">
      <c r="C217" s="114"/>
    </row>
    <row r="218" spans="3:8">
      <c r="C218" s="213" t="s">
        <v>590</v>
      </c>
    </row>
    <row r="219" spans="3:8" ht="13.5" thickBot="1">
      <c r="C219" s="114"/>
    </row>
    <row r="220" spans="3:8" ht="12.75" customHeight="1" thickBot="1">
      <c r="C220" s="343" t="s">
        <v>451</v>
      </c>
      <c r="D220" s="343" t="s">
        <v>539</v>
      </c>
      <c r="E220" s="343" t="s">
        <v>540</v>
      </c>
      <c r="F220" s="370" t="s">
        <v>454</v>
      </c>
      <c r="G220" s="371"/>
      <c r="H220" s="343" t="s">
        <v>541</v>
      </c>
    </row>
    <row r="221" spans="3:8" ht="12.75" customHeight="1">
      <c r="C221" s="344"/>
      <c r="D221" s="344"/>
      <c r="E221" s="344"/>
      <c r="F221" s="156" t="s">
        <v>542</v>
      </c>
      <c r="G221" s="156" t="s">
        <v>461</v>
      </c>
      <c r="H221" s="344"/>
    </row>
    <row r="222" spans="3:8" ht="13.5" customHeight="1" thickBot="1">
      <c r="C222" s="345"/>
      <c r="D222" s="215" t="s">
        <v>57</v>
      </c>
      <c r="E222" s="215" t="s">
        <v>57</v>
      </c>
      <c r="F222" s="215" t="s">
        <v>543</v>
      </c>
      <c r="G222" s="215" t="s">
        <v>57</v>
      </c>
      <c r="H222" s="215" t="s">
        <v>57</v>
      </c>
    </row>
    <row r="223" spans="3:8" ht="13.5" thickBot="1">
      <c r="C223" s="162" t="s">
        <v>465</v>
      </c>
      <c r="D223" s="208" t="s">
        <v>591</v>
      </c>
      <c r="E223" s="208" t="s">
        <v>592</v>
      </c>
      <c r="F223" s="126" t="s">
        <v>367</v>
      </c>
      <c r="G223" s="209" t="s">
        <v>593</v>
      </c>
      <c r="H223" s="208" t="s">
        <v>594</v>
      </c>
    </row>
    <row r="224" spans="3:8" ht="13.5" thickBot="1">
      <c r="C224" s="162" t="s">
        <v>548</v>
      </c>
      <c r="D224" s="208" t="s">
        <v>595</v>
      </c>
      <c r="E224" s="208" t="s">
        <v>596</v>
      </c>
      <c r="F224" s="126" t="s">
        <v>481</v>
      </c>
      <c r="G224" s="208" t="s">
        <v>597</v>
      </c>
      <c r="H224" s="208" t="s">
        <v>598</v>
      </c>
    </row>
    <row r="225" spans="3:9" ht="13.5" thickBot="1">
      <c r="C225" s="162" t="s">
        <v>553</v>
      </c>
      <c r="D225" s="208" t="s">
        <v>599</v>
      </c>
      <c r="E225" s="208" t="s">
        <v>600</v>
      </c>
      <c r="F225" s="126" t="s">
        <v>556</v>
      </c>
      <c r="G225" s="208" t="s">
        <v>601</v>
      </c>
      <c r="H225" s="208" t="s">
        <v>602</v>
      </c>
    </row>
    <row r="226" spans="3:9" ht="13.5" thickBot="1">
      <c r="C226" s="162" t="s">
        <v>559</v>
      </c>
      <c r="D226" s="208" t="s">
        <v>603</v>
      </c>
      <c r="E226" s="208" t="s">
        <v>604</v>
      </c>
      <c r="F226" s="126">
        <v>5</v>
      </c>
      <c r="G226" s="208" t="s">
        <v>605</v>
      </c>
      <c r="H226" s="208" t="s">
        <v>606</v>
      </c>
    </row>
    <row r="227" spans="3:9" ht="13.5" thickBot="1">
      <c r="C227" s="162" t="s">
        <v>564</v>
      </c>
      <c r="D227" s="208" t="s">
        <v>607</v>
      </c>
      <c r="E227" s="208" t="s">
        <v>608</v>
      </c>
      <c r="F227" s="126">
        <v>25</v>
      </c>
      <c r="G227" s="208" t="s">
        <v>609</v>
      </c>
      <c r="H227" s="208" t="s">
        <v>610</v>
      </c>
    </row>
    <row r="228" spans="3:9" ht="13.5" thickBot="1">
      <c r="C228" s="162" t="s">
        <v>569</v>
      </c>
      <c r="D228" s="208" t="s">
        <v>611</v>
      </c>
      <c r="E228" s="208" t="s">
        <v>612</v>
      </c>
      <c r="F228" s="126">
        <v>50</v>
      </c>
      <c r="G228" s="208" t="s">
        <v>613</v>
      </c>
      <c r="H228" s="208" t="s">
        <v>614</v>
      </c>
    </row>
    <row r="229" spans="3:9" ht="13.5" thickBot="1">
      <c r="C229" s="162" t="s">
        <v>615</v>
      </c>
      <c r="D229" s="208" t="s">
        <v>616</v>
      </c>
      <c r="E229" s="208" t="s">
        <v>617</v>
      </c>
      <c r="F229" s="126">
        <v>75</v>
      </c>
      <c r="G229" s="208" t="s">
        <v>618</v>
      </c>
      <c r="H229" s="208" t="s">
        <v>619</v>
      </c>
    </row>
    <row r="230" spans="3:9" ht="13.5" thickBot="1">
      <c r="C230" s="162" t="s">
        <v>620</v>
      </c>
      <c r="D230" s="208" t="s">
        <v>621</v>
      </c>
      <c r="E230" s="208" t="s">
        <v>622</v>
      </c>
      <c r="F230" s="126">
        <v>100</v>
      </c>
      <c r="G230" s="208" t="s">
        <v>623</v>
      </c>
      <c r="H230" s="208" t="s">
        <v>624</v>
      </c>
    </row>
    <row r="231" spans="3:9" ht="13.5" thickBot="1">
      <c r="C231" s="205" t="s">
        <v>625</v>
      </c>
      <c r="D231" s="206" t="s">
        <v>626</v>
      </c>
      <c r="E231" s="206" t="s">
        <v>627</v>
      </c>
      <c r="F231" s="206"/>
      <c r="G231" s="206" t="s">
        <v>628</v>
      </c>
      <c r="H231" s="206" t="s">
        <v>629</v>
      </c>
    </row>
    <row r="232" spans="3:9" ht="13.5" customHeight="1" thickBot="1">
      <c r="C232" s="367" t="s">
        <v>587</v>
      </c>
      <c r="D232" s="368"/>
      <c r="E232" s="368"/>
      <c r="F232" s="368"/>
      <c r="G232" s="369"/>
      <c r="H232" s="207" t="s">
        <v>630</v>
      </c>
    </row>
    <row r="233" spans="3:9" ht="13.5" customHeight="1" thickBot="1">
      <c r="C233" s="367" t="s">
        <v>589</v>
      </c>
      <c r="D233" s="368"/>
      <c r="E233" s="368"/>
      <c r="F233" s="368"/>
      <c r="G233" s="369"/>
      <c r="H233" s="207" t="s">
        <v>515</v>
      </c>
    </row>
    <row r="234" spans="3:9" ht="13.5" thickBot="1">
      <c r="C234" s="205" t="s">
        <v>473</v>
      </c>
      <c r="D234" s="206"/>
      <c r="E234" s="206"/>
      <c r="F234" s="206"/>
      <c r="G234" s="206"/>
      <c r="H234" s="206" t="s">
        <v>534</v>
      </c>
    </row>
    <row r="235" spans="3:9">
      <c r="C235" s="116"/>
    </row>
    <row r="236" spans="3:9" ht="27.75" customHeight="1">
      <c r="C236" s="336" t="s">
        <v>631</v>
      </c>
      <c r="D236" s="336"/>
      <c r="E236" s="336"/>
      <c r="F236" s="336"/>
      <c r="G236" s="336"/>
      <c r="H236" s="336"/>
      <c r="I236" s="336"/>
    </row>
    <row r="237" spans="3:9">
      <c r="C237" s="114"/>
    </row>
    <row r="238" spans="3:9" ht="12.75" customHeight="1">
      <c r="C238" s="336" t="s">
        <v>632</v>
      </c>
      <c r="D238" s="336"/>
      <c r="E238" s="336"/>
      <c r="F238" s="336"/>
      <c r="G238" s="336"/>
      <c r="H238" s="336"/>
      <c r="I238" s="336"/>
    </row>
    <row r="239" spans="3:9">
      <c r="C239" s="114"/>
    </row>
    <row r="240" spans="3:9" ht="12.75" customHeight="1">
      <c r="C240" s="336" t="s">
        <v>633</v>
      </c>
      <c r="D240" s="336"/>
      <c r="E240" s="336"/>
      <c r="F240" s="336"/>
      <c r="G240" s="336"/>
      <c r="H240" s="336"/>
      <c r="I240" s="336"/>
    </row>
    <row r="241" spans="3:9">
      <c r="C241" s="114"/>
    </row>
    <row r="242" spans="3:9" ht="91.5" customHeight="1">
      <c r="C242" s="336" t="s">
        <v>634</v>
      </c>
      <c r="D242" s="336"/>
      <c r="E242" s="336"/>
      <c r="F242" s="336"/>
      <c r="G242" s="336"/>
      <c r="H242" s="336"/>
      <c r="I242" s="336"/>
    </row>
    <row r="243" spans="3:9" ht="13.5" thickBot="1">
      <c r="C243" s="112"/>
    </row>
    <row r="244" spans="3:9" ht="13.5" thickBot="1">
      <c r="C244" s="216" t="s">
        <v>635</v>
      </c>
      <c r="D244" s="140" t="s">
        <v>636</v>
      </c>
      <c r="E244" s="140" t="s">
        <v>637</v>
      </c>
    </row>
    <row r="245" spans="3:9" ht="13.5" thickBot="1">
      <c r="C245" s="217" t="s">
        <v>638</v>
      </c>
      <c r="D245" s="218"/>
      <c r="E245" s="219"/>
    </row>
    <row r="246" spans="3:9" ht="13.5" thickBot="1">
      <c r="C246" s="152" t="s">
        <v>639</v>
      </c>
      <c r="D246" s="220" t="s">
        <v>640</v>
      </c>
      <c r="E246" s="220" t="s">
        <v>641</v>
      </c>
    </row>
    <row r="247" spans="3:9" ht="13.5" thickBot="1">
      <c r="C247" s="152" t="s">
        <v>642</v>
      </c>
      <c r="D247" s="220" t="s">
        <v>640</v>
      </c>
      <c r="E247" s="220" t="s">
        <v>641</v>
      </c>
    </row>
    <row r="248" spans="3:9" ht="13.5" thickBot="1">
      <c r="C248" s="152" t="s">
        <v>643</v>
      </c>
      <c r="D248" s="220" t="s">
        <v>640</v>
      </c>
      <c r="E248" s="220" t="s">
        <v>641</v>
      </c>
    </row>
    <row r="249" spans="3:9" ht="13.5" thickBot="1">
      <c r="C249" s="152" t="s">
        <v>644</v>
      </c>
      <c r="D249" s="220" t="s">
        <v>640</v>
      </c>
      <c r="E249" s="220" t="s">
        <v>641</v>
      </c>
    </row>
    <row r="250" spans="3:9" ht="13.5" thickBot="1">
      <c r="C250" s="152" t="s">
        <v>645</v>
      </c>
      <c r="D250" s="220" t="s">
        <v>646</v>
      </c>
      <c r="E250" s="220" t="s">
        <v>647</v>
      </c>
    </row>
    <row r="251" spans="3:9" ht="13.5" thickBot="1">
      <c r="C251" s="152" t="s">
        <v>648</v>
      </c>
      <c r="D251" s="220" t="s">
        <v>649</v>
      </c>
      <c r="E251" s="220" t="s">
        <v>641</v>
      </c>
    </row>
    <row r="252" spans="3:9" ht="13.5" thickBot="1">
      <c r="C252" s="217" t="s">
        <v>650</v>
      </c>
      <c r="D252" s="218"/>
      <c r="E252" s="219"/>
    </row>
    <row r="253" spans="3:9" ht="13.5" thickBot="1">
      <c r="C253" s="152" t="s">
        <v>651</v>
      </c>
      <c r="D253" s="220" t="s">
        <v>652</v>
      </c>
      <c r="E253" s="220" t="s">
        <v>653</v>
      </c>
    </row>
    <row r="254" spans="3:9" ht="13.5" thickBot="1">
      <c r="C254" s="152" t="s">
        <v>654</v>
      </c>
      <c r="D254" s="220" t="s">
        <v>652</v>
      </c>
      <c r="E254" s="220" t="s">
        <v>653</v>
      </c>
    </row>
    <row r="255" spans="3:9" ht="13.5" thickBot="1">
      <c r="C255" s="152" t="s">
        <v>655</v>
      </c>
      <c r="D255" s="220" t="s">
        <v>652</v>
      </c>
      <c r="E255" s="220" t="s">
        <v>653</v>
      </c>
    </row>
    <row r="256" spans="3:9" ht="13.5" thickBot="1">
      <c r="C256" s="152" t="s">
        <v>656</v>
      </c>
      <c r="D256" s="220" t="s">
        <v>652</v>
      </c>
      <c r="E256" s="220" t="s">
        <v>653</v>
      </c>
    </row>
    <row r="257" spans="3:5" ht="13.5" thickBot="1">
      <c r="C257" s="152" t="s">
        <v>645</v>
      </c>
      <c r="D257" s="220" t="s">
        <v>657</v>
      </c>
      <c r="E257" s="220" t="s">
        <v>658</v>
      </c>
    </row>
    <row r="258" spans="3:5" ht="13.5" thickBot="1">
      <c r="C258" s="152" t="s">
        <v>648</v>
      </c>
      <c r="D258" s="220" t="s">
        <v>652</v>
      </c>
      <c r="E258" s="220" t="s">
        <v>653</v>
      </c>
    </row>
    <row r="259" spans="3:5" ht="13.5" thickBot="1">
      <c r="C259" s="154" t="s">
        <v>659</v>
      </c>
      <c r="D259" s="220" t="s">
        <v>652</v>
      </c>
      <c r="E259" s="220" t="s">
        <v>653</v>
      </c>
    </row>
    <row r="260" spans="3:5" ht="13.5" thickBot="1">
      <c r="C260" s="221"/>
      <c r="D260" s="222"/>
      <c r="E260" s="222"/>
    </row>
    <row r="261" spans="3:5" ht="13.5" thickBot="1">
      <c r="C261" s="216" t="s">
        <v>660</v>
      </c>
      <c r="D261" s="140" t="s">
        <v>636</v>
      </c>
      <c r="E261" s="140" t="s">
        <v>637</v>
      </c>
    </row>
    <row r="262" spans="3:5" ht="13.5" thickBot="1">
      <c r="C262" s="217" t="s">
        <v>638</v>
      </c>
      <c r="D262" s="218"/>
      <c r="E262" s="219"/>
    </row>
    <row r="263" spans="3:5" ht="13.5" thickBot="1">
      <c r="C263" s="152" t="s">
        <v>639</v>
      </c>
      <c r="D263" s="220" t="s">
        <v>640</v>
      </c>
      <c r="E263" s="220" t="s">
        <v>661</v>
      </c>
    </row>
    <row r="264" spans="3:5" ht="13.5" thickBot="1">
      <c r="C264" s="152" t="s">
        <v>642</v>
      </c>
      <c r="D264" s="220" t="s">
        <v>640</v>
      </c>
      <c r="E264" s="220" t="s">
        <v>661</v>
      </c>
    </row>
    <row r="265" spans="3:5" ht="13.5" thickBot="1">
      <c r="C265" s="152" t="s">
        <v>643</v>
      </c>
      <c r="D265" s="220" t="s">
        <v>640</v>
      </c>
      <c r="E265" s="220" t="s">
        <v>661</v>
      </c>
    </row>
    <row r="266" spans="3:5" ht="13.5" thickBot="1">
      <c r="C266" s="152" t="s">
        <v>644</v>
      </c>
      <c r="D266" s="220" t="s">
        <v>640</v>
      </c>
      <c r="E266" s="220" t="s">
        <v>661</v>
      </c>
    </row>
    <row r="267" spans="3:5" ht="13.5" thickBot="1">
      <c r="C267" s="152" t="s">
        <v>645</v>
      </c>
      <c r="D267" s="220" t="s">
        <v>646</v>
      </c>
      <c r="E267" s="220" t="s">
        <v>662</v>
      </c>
    </row>
    <row r="268" spans="3:5" ht="13.5" thickBot="1">
      <c r="C268" s="152" t="s">
        <v>648</v>
      </c>
      <c r="D268" s="220" t="s">
        <v>663</v>
      </c>
      <c r="E268" s="220" t="s">
        <v>661</v>
      </c>
    </row>
    <row r="269" spans="3:5" ht="13.5" thickBot="1">
      <c r="C269" s="217" t="s">
        <v>650</v>
      </c>
      <c r="D269" s="218"/>
      <c r="E269" s="219"/>
    </row>
    <row r="270" spans="3:5" ht="13.5" thickBot="1">
      <c r="C270" s="152" t="s">
        <v>651</v>
      </c>
      <c r="D270" s="220" t="s">
        <v>664</v>
      </c>
      <c r="E270" s="220" t="s">
        <v>665</v>
      </c>
    </row>
    <row r="271" spans="3:5" ht="13.5" thickBot="1">
      <c r="C271" s="152" t="s">
        <v>654</v>
      </c>
      <c r="D271" s="220" t="s">
        <v>664</v>
      </c>
      <c r="E271" s="220" t="s">
        <v>665</v>
      </c>
    </row>
    <row r="272" spans="3:5" ht="13.5" thickBot="1">
      <c r="C272" s="152" t="s">
        <v>666</v>
      </c>
      <c r="D272" s="220" t="s">
        <v>664</v>
      </c>
      <c r="E272" s="220" t="s">
        <v>665</v>
      </c>
    </row>
    <row r="273" spans="1:9" ht="13.5" thickBot="1">
      <c r="C273" s="152" t="s">
        <v>667</v>
      </c>
      <c r="D273" s="220" t="s">
        <v>664</v>
      </c>
      <c r="E273" s="220" t="s">
        <v>665</v>
      </c>
    </row>
    <row r="274" spans="1:9" ht="13.5" thickBot="1">
      <c r="C274" s="152" t="s">
        <v>645</v>
      </c>
      <c r="D274" s="220" t="s">
        <v>657</v>
      </c>
      <c r="E274" s="220" t="s">
        <v>668</v>
      </c>
    </row>
    <row r="275" spans="1:9" ht="13.5" thickBot="1">
      <c r="C275" s="152" t="s">
        <v>648</v>
      </c>
      <c r="D275" s="220" t="s">
        <v>664</v>
      </c>
      <c r="E275" s="220" t="s">
        <v>665</v>
      </c>
    </row>
    <row r="276" spans="1:9" ht="13.5" thickBot="1">
      <c r="C276" s="154" t="s">
        <v>659</v>
      </c>
      <c r="D276" s="220" t="s">
        <v>669</v>
      </c>
      <c r="E276" s="220" t="s">
        <v>665</v>
      </c>
    </row>
    <row r="277" spans="1:9">
      <c r="C277" s="223"/>
      <c r="D277" s="224"/>
      <c r="E277" s="224"/>
    </row>
    <row r="278" spans="1:9" s="113" customFormat="1" ht="12.75" customHeight="1">
      <c r="A278" s="112"/>
      <c r="B278" s="113" t="s">
        <v>670</v>
      </c>
      <c r="C278" s="113" t="s">
        <v>671</v>
      </c>
      <c r="D278" s="337"/>
      <c r="E278" s="337"/>
      <c r="F278" s="337"/>
      <c r="G278" s="337"/>
      <c r="H278" s="337"/>
      <c r="I278" s="337"/>
    </row>
    <row r="279" spans="1:9">
      <c r="C279" s="114"/>
      <c r="D279" s="372"/>
      <c r="E279" s="372"/>
      <c r="F279" s="372"/>
      <c r="G279" s="372"/>
      <c r="H279" s="372"/>
      <c r="I279" s="372"/>
    </row>
    <row r="280" spans="1:9">
      <c r="C280" s="116" t="s">
        <v>227</v>
      </c>
    </row>
    <row r="281" spans="1:9" ht="13.5" thickBot="1">
      <c r="C281" s="114"/>
    </row>
    <row r="282" spans="1:9">
      <c r="C282" s="343" t="s">
        <v>451</v>
      </c>
      <c r="D282" s="200" t="s">
        <v>452</v>
      </c>
      <c r="E282" s="200" t="s">
        <v>453</v>
      </c>
      <c r="F282" s="359" t="s">
        <v>454</v>
      </c>
      <c r="G282" s="360"/>
      <c r="H282" s="200" t="s">
        <v>452</v>
      </c>
    </row>
    <row r="283" spans="1:9" ht="13.5" thickBot="1">
      <c r="C283" s="344"/>
      <c r="D283" s="226" t="s">
        <v>672</v>
      </c>
      <c r="E283" s="226" t="s">
        <v>456</v>
      </c>
      <c r="F283" s="355"/>
      <c r="G283" s="356"/>
      <c r="H283" s="226" t="s">
        <v>457</v>
      </c>
    </row>
    <row r="284" spans="1:9">
      <c r="C284" s="344"/>
      <c r="D284" s="226" t="s">
        <v>462</v>
      </c>
      <c r="E284" s="226" t="s">
        <v>459</v>
      </c>
      <c r="F284" s="226" t="s">
        <v>542</v>
      </c>
      <c r="G284" s="226" t="s">
        <v>461</v>
      </c>
      <c r="H284" s="226" t="s">
        <v>462</v>
      </c>
    </row>
    <row r="285" spans="1:9" ht="13.5" thickBot="1">
      <c r="C285" s="345"/>
      <c r="D285" s="151" t="s">
        <v>57</v>
      </c>
      <c r="E285" s="151" t="s">
        <v>57</v>
      </c>
      <c r="F285" s="151" t="s">
        <v>543</v>
      </c>
      <c r="G285" s="151" t="s">
        <v>57</v>
      </c>
      <c r="H285" s="151" t="s">
        <v>57</v>
      </c>
    </row>
    <row r="286" spans="1:9" ht="13.5" thickBot="1">
      <c r="C286" s="159" t="s">
        <v>465</v>
      </c>
      <c r="D286" s="227" t="s">
        <v>673</v>
      </c>
      <c r="E286" s="227" t="s">
        <v>674</v>
      </c>
      <c r="F286" s="228">
        <v>0</v>
      </c>
      <c r="G286" s="227" t="s">
        <v>675</v>
      </c>
      <c r="H286" s="227" t="s">
        <v>676</v>
      </c>
    </row>
    <row r="287" spans="1:9" ht="13.5" thickBot="1">
      <c r="C287" s="162" t="s">
        <v>478</v>
      </c>
      <c r="D287" s="209" t="s">
        <v>677</v>
      </c>
      <c r="E287" s="209" t="s">
        <v>678</v>
      </c>
      <c r="F287" s="126" t="s">
        <v>481</v>
      </c>
      <c r="G287" s="209" t="s">
        <v>679</v>
      </c>
      <c r="H287" s="209" t="s">
        <v>680</v>
      </c>
    </row>
    <row r="288" spans="1:9" ht="13.5" thickBot="1">
      <c r="C288" s="162" t="s">
        <v>681</v>
      </c>
      <c r="D288" s="209" t="s">
        <v>682</v>
      </c>
      <c r="E288" s="209" t="s">
        <v>683</v>
      </c>
      <c r="F288" s="126" t="s">
        <v>556</v>
      </c>
      <c r="G288" s="209" t="s">
        <v>684</v>
      </c>
      <c r="H288" s="209" t="s">
        <v>685</v>
      </c>
    </row>
    <row r="289" spans="3:8" ht="13.5" thickBot="1">
      <c r="C289" s="162" t="s">
        <v>559</v>
      </c>
      <c r="D289" s="209" t="s">
        <v>686</v>
      </c>
      <c r="E289" s="209" t="s">
        <v>687</v>
      </c>
      <c r="F289" s="126">
        <v>5</v>
      </c>
      <c r="G289" s="209" t="s">
        <v>688</v>
      </c>
      <c r="H289" s="209" t="s">
        <v>689</v>
      </c>
    </row>
    <row r="290" spans="3:8" ht="13.5" thickBot="1">
      <c r="C290" s="162" t="s">
        <v>564</v>
      </c>
      <c r="D290" s="209" t="s">
        <v>690</v>
      </c>
      <c r="E290" s="209" t="s">
        <v>691</v>
      </c>
      <c r="F290" s="126">
        <v>25</v>
      </c>
      <c r="G290" s="209" t="s">
        <v>692</v>
      </c>
      <c r="H290" s="209" t="s">
        <v>693</v>
      </c>
    </row>
    <row r="291" spans="3:8" ht="13.5" thickBot="1">
      <c r="C291" s="162" t="s">
        <v>569</v>
      </c>
      <c r="D291" s="209" t="s">
        <v>694</v>
      </c>
      <c r="E291" s="209" t="s">
        <v>695</v>
      </c>
      <c r="F291" s="126">
        <v>50</v>
      </c>
      <c r="G291" s="209" t="s">
        <v>696</v>
      </c>
      <c r="H291" s="209" t="s">
        <v>697</v>
      </c>
    </row>
    <row r="292" spans="3:8" ht="13.5" thickBot="1">
      <c r="C292" s="162" t="s">
        <v>574</v>
      </c>
      <c r="D292" s="209" t="s">
        <v>698</v>
      </c>
      <c r="E292" s="209" t="s">
        <v>699</v>
      </c>
      <c r="F292" s="126">
        <v>75</v>
      </c>
      <c r="G292" s="209" t="s">
        <v>700</v>
      </c>
      <c r="H292" s="209" t="s">
        <v>701</v>
      </c>
    </row>
    <row r="293" spans="3:8" ht="13.5" thickBot="1">
      <c r="C293" s="162" t="s">
        <v>579</v>
      </c>
      <c r="D293" s="209" t="s">
        <v>702</v>
      </c>
      <c r="E293" s="209" t="s">
        <v>703</v>
      </c>
      <c r="F293" s="126">
        <v>100</v>
      </c>
      <c r="G293" s="209" t="s">
        <v>704</v>
      </c>
      <c r="H293" s="209" t="s">
        <v>705</v>
      </c>
    </row>
    <row r="294" spans="3:8" ht="13.5" thickBot="1">
      <c r="C294" s="164" t="s">
        <v>625</v>
      </c>
      <c r="D294" s="166" t="s">
        <v>706</v>
      </c>
      <c r="E294" s="166" t="s">
        <v>707</v>
      </c>
      <c r="F294" s="229"/>
      <c r="G294" s="166" t="s">
        <v>708</v>
      </c>
      <c r="H294" s="166" t="s">
        <v>709</v>
      </c>
    </row>
    <row r="295" spans="3:8">
      <c r="C295" s="114"/>
    </row>
    <row r="296" spans="3:8">
      <c r="C296" s="116" t="s">
        <v>227</v>
      </c>
    </row>
    <row r="297" spans="3:8" ht="13.5" thickBot="1">
      <c r="C297" s="114"/>
    </row>
    <row r="298" spans="3:8">
      <c r="C298" s="343" t="s">
        <v>451</v>
      </c>
      <c r="D298" s="200" t="s">
        <v>452</v>
      </c>
      <c r="E298" s="200" t="s">
        <v>453</v>
      </c>
      <c r="F298" s="359" t="s">
        <v>454</v>
      </c>
      <c r="G298" s="360"/>
      <c r="H298" s="200" t="s">
        <v>452</v>
      </c>
    </row>
    <row r="299" spans="3:8" ht="13.5" thickBot="1">
      <c r="C299" s="344"/>
      <c r="D299" s="226" t="s">
        <v>672</v>
      </c>
      <c r="E299" s="226" t="s">
        <v>456</v>
      </c>
      <c r="F299" s="355"/>
      <c r="G299" s="356"/>
      <c r="H299" s="226" t="s">
        <v>457</v>
      </c>
    </row>
    <row r="300" spans="3:8">
      <c r="C300" s="344"/>
      <c r="D300" s="226" t="s">
        <v>462</v>
      </c>
      <c r="E300" s="226" t="s">
        <v>459</v>
      </c>
      <c r="F300" s="226" t="s">
        <v>542</v>
      </c>
      <c r="G300" s="226" t="s">
        <v>461</v>
      </c>
      <c r="H300" s="226" t="s">
        <v>462</v>
      </c>
    </row>
    <row r="301" spans="3:8" ht="13.5" thickBot="1">
      <c r="C301" s="345"/>
      <c r="D301" s="151" t="s">
        <v>57</v>
      </c>
      <c r="E301" s="151" t="s">
        <v>57</v>
      </c>
      <c r="F301" s="151" t="s">
        <v>543</v>
      </c>
      <c r="G301" s="151" t="s">
        <v>57</v>
      </c>
      <c r="H301" s="151" t="s">
        <v>57</v>
      </c>
    </row>
    <row r="302" spans="3:8" ht="13.5" thickBot="1">
      <c r="C302" s="159" t="s">
        <v>710</v>
      </c>
      <c r="D302" s="227" t="s">
        <v>711</v>
      </c>
      <c r="E302" s="227" t="s">
        <v>712</v>
      </c>
      <c r="F302" s="228" t="s">
        <v>367</v>
      </c>
      <c r="G302" s="227" t="s">
        <v>713</v>
      </c>
      <c r="H302" s="227" t="s">
        <v>714</v>
      </c>
    </row>
    <row r="303" spans="3:8" ht="13.5" thickBot="1">
      <c r="C303" s="162" t="s">
        <v>478</v>
      </c>
      <c r="D303" s="209" t="s">
        <v>715</v>
      </c>
      <c r="E303" s="209" t="s">
        <v>678</v>
      </c>
      <c r="F303" s="126">
        <v>0.5</v>
      </c>
      <c r="G303" s="209" t="s">
        <v>716</v>
      </c>
      <c r="H303" s="209" t="s">
        <v>717</v>
      </c>
    </row>
    <row r="304" spans="3:8" ht="13.5" thickBot="1">
      <c r="C304" s="162" t="s">
        <v>681</v>
      </c>
      <c r="D304" s="209" t="s">
        <v>718</v>
      </c>
      <c r="E304" s="209" t="s">
        <v>719</v>
      </c>
      <c r="F304" s="126">
        <v>1.5</v>
      </c>
      <c r="G304" s="209" t="s">
        <v>720</v>
      </c>
      <c r="H304" s="209" t="s">
        <v>721</v>
      </c>
    </row>
    <row r="305" spans="1:9" ht="13.5" thickBot="1">
      <c r="C305" s="162" t="s">
        <v>559</v>
      </c>
      <c r="D305" s="209" t="s">
        <v>722</v>
      </c>
      <c r="E305" s="209" t="s">
        <v>723</v>
      </c>
      <c r="F305" s="126">
        <v>5</v>
      </c>
      <c r="G305" s="209" t="s">
        <v>724</v>
      </c>
      <c r="H305" s="209" t="s">
        <v>725</v>
      </c>
    </row>
    <row r="306" spans="1:9" ht="13.5" thickBot="1">
      <c r="C306" s="162" t="s">
        <v>564</v>
      </c>
      <c r="D306" s="209" t="s">
        <v>726</v>
      </c>
      <c r="E306" s="209" t="s">
        <v>727</v>
      </c>
      <c r="F306" s="126">
        <v>25</v>
      </c>
      <c r="G306" s="209" t="s">
        <v>728</v>
      </c>
      <c r="H306" s="209" t="s">
        <v>729</v>
      </c>
    </row>
    <row r="307" spans="1:9" ht="13.5" thickBot="1">
      <c r="C307" s="162" t="s">
        <v>569</v>
      </c>
      <c r="D307" s="209" t="s">
        <v>730</v>
      </c>
      <c r="E307" s="209" t="s">
        <v>731</v>
      </c>
      <c r="F307" s="126">
        <v>50</v>
      </c>
      <c r="G307" s="209" t="s">
        <v>732</v>
      </c>
      <c r="H307" s="209" t="s">
        <v>733</v>
      </c>
    </row>
    <row r="308" spans="1:9" ht="13.5" thickBot="1">
      <c r="C308" s="162" t="s">
        <v>574</v>
      </c>
      <c r="D308" s="209" t="s">
        <v>734</v>
      </c>
      <c r="E308" s="209" t="s">
        <v>735</v>
      </c>
      <c r="F308" s="126">
        <v>75</v>
      </c>
      <c r="G308" s="209" t="s">
        <v>736</v>
      </c>
      <c r="H308" s="209" t="s">
        <v>737</v>
      </c>
    </row>
    <row r="309" spans="1:9" ht="13.5" thickBot="1">
      <c r="C309" s="162" t="s">
        <v>579</v>
      </c>
      <c r="D309" s="209" t="s">
        <v>738</v>
      </c>
      <c r="E309" s="209" t="s">
        <v>739</v>
      </c>
      <c r="F309" s="126">
        <v>100</v>
      </c>
      <c r="G309" s="209" t="s">
        <v>740</v>
      </c>
      <c r="H309" s="209" t="s">
        <v>741</v>
      </c>
    </row>
    <row r="310" spans="1:9" ht="13.5" thickBot="1">
      <c r="C310" s="164" t="s">
        <v>625</v>
      </c>
      <c r="D310" s="166" t="s">
        <v>742</v>
      </c>
      <c r="E310" s="166" t="s">
        <v>743</v>
      </c>
      <c r="F310" s="229"/>
      <c r="G310" s="166" t="s">
        <v>744</v>
      </c>
      <c r="H310" s="166" t="s">
        <v>745</v>
      </c>
    </row>
    <row r="311" spans="1:9">
      <c r="C311" s="116"/>
    </row>
    <row r="312" spans="1:9">
      <c r="C312" s="336" t="s">
        <v>746</v>
      </c>
      <c r="D312" s="336"/>
      <c r="E312" s="336"/>
      <c r="F312" s="336"/>
      <c r="G312" s="336"/>
      <c r="H312" s="336"/>
      <c r="I312" s="336"/>
    </row>
    <row r="313" spans="1:9"/>
    <row r="314" spans="1:9" ht="29.25" customHeight="1">
      <c r="C314" s="336" t="s">
        <v>747</v>
      </c>
      <c r="D314" s="336"/>
      <c r="E314" s="336"/>
      <c r="F314" s="336"/>
      <c r="G314" s="336"/>
      <c r="H314" s="336"/>
      <c r="I314" s="336"/>
    </row>
    <row r="315" spans="1:9">
      <c r="C315" s="336"/>
      <c r="D315" s="336"/>
      <c r="E315" s="336"/>
      <c r="F315" s="336"/>
      <c r="G315" s="336"/>
      <c r="H315" s="336"/>
      <c r="I315" s="336"/>
    </row>
    <row r="316" spans="1:9" ht="29.25" customHeight="1">
      <c r="C316" s="336" t="s">
        <v>748</v>
      </c>
      <c r="D316" s="336"/>
      <c r="E316" s="336"/>
      <c r="F316" s="336"/>
      <c r="G316" s="336"/>
      <c r="H316" s="336"/>
      <c r="I316" s="336"/>
    </row>
    <row r="317" spans="1:9">
      <c r="C317" s="336"/>
      <c r="D317" s="336"/>
      <c r="E317" s="336"/>
      <c r="F317" s="336"/>
      <c r="G317" s="336"/>
      <c r="H317" s="336"/>
      <c r="I317" s="336"/>
    </row>
    <row r="318" spans="1:9" s="113" customFormat="1" ht="12.75" customHeight="1">
      <c r="A318" s="112"/>
      <c r="B318" s="113" t="s">
        <v>749</v>
      </c>
      <c r="C318" s="113" t="s">
        <v>750</v>
      </c>
      <c r="D318" s="337"/>
      <c r="E318" s="337"/>
      <c r="F318" s="337"/>
      <c r="G318" s="337"/>
      <c r="H318" s="337"/>
      <c r="I318" s="337"/>
    </row>
    <row r="319" spans="1:9">
      <c r="C319" s="114"/>
    </row>
    <row r="320" spans="1:9" ht="27" customHeight="1">
      <c r="C320" s="336" t="s">
        <v>751</v>
      </c>
      <c r="D320" s="336"/>
      <c r="E320" s="336"/>
      <c r="F320" s="336"/>
      <c r="G320" s="336"/>
      <c r="H320" s="336"/>
      <c r="I320" s="336"/>
    </row>
    <row r="321" spans="3:9" ht="12.75" customHeight="1"/>
    <row r="322" spans="3:9" ht="12.75" customHeight="1">
      <c r="C322" s="116" t="s">
        <v>192</v>
      </c>
    </row>
    <row r="323" spans="3:9" ht="12.75" customHeight="1" thickBot="1">
      <c r="C323" s="114"/>
    </row>
    <row r="324" spans="3:9" ht="12.75" customHeight="1">
      <c r="C324" s="343" t="s">
        <v>238</v>
      </c>
      <c r="D324" s="200" t="s">
        <v>752</v>
      </c>
      <c r="E324" s="200" t="s">
        <v>753</v>
      </c>
      <c r="F324" s="200" t="s">
        <v>754</v>
      </c>
      <c r="G324" s="200" t="s">
        <v>755</v>
      </c>
      <c r="H324" s="156" t="s">
        <v>756</v>
      </c>
      <c r="I324" s="156" t="s">
        <v>757</v>
      </c>
    </row>
    <row r="325" spans="3:9" ht="12.75" customHeight="1" thickBot="1">
      <c r="C325" s="345"/>
      <c r="D325" s="151" t="s">
        <v>57</v>
      </c>
      <c r="E325" s="151" t="s">
        <v>57</v>
      </c>
      <c r="F325" s="151" t="s">
        <v>57</v>
      </c>
      <c r="G325" s="151" t="s">
        <v>57</v>
      </c>
      <c r="H325" s="151" t="s">
        <v>57</v>
      </c>
      <c r="I325" s="151" t="s">
        <v>57</v>
      </c>
    </row>
    <row r="326" spans="3:9" ht="12.75" customHeight="1">
      <c r="C326" s="230" t="s">
        <v>758</v>
      </c>
      <c r="D326" s="231">
        <v>201</v>
      </c>
      <c r="E326" s="231" t="s">
        <v>759</v>
      </c>
      <c r="F326" s="231" t="s">
        <v>367</v>
      </c>
      <c r="G326" s="231" t="s">
        <v>760</v>
      </c>
      <c r="H326" s="231">
        <v>-960.59</v>
      </c>
      <c r="I326" s="231" t="s">
        <v>761</v>
      </c>
    </row>
    <row r="327" spans="3:9" ht="12.75" customHeight="1">
      <c r="C327" s="230" t="s">
        <v>762</v>
      </c>
      <c r="D327" s="231" t="s">
        <v>763</v>
      </c>
      <c r="E327" s="231" t="s">
        <v>764</v>
      </c>
      <c r="F327" s="231" t="s">
        <v>367</v>
      </c>
      <c r="G327" s="231" t="s">
        <v>765</v>
      </c>
      <c r="H327" s="231">
        <v>-285.74700000000001</v>
      </c>
      <c r="I327" s="231" t="s">
        <v>367</v>
      </c>
    </row>
    <row r="328" spans="3:9" ht="12.75" customHeight="1">
      <c r="C328" s="230" t="s">
        <v>766</v>
      </c>
      <c r="D328" s="231" t="s">
        <v>767</v>
      </c>
      <c r="E328" s="231" t="s">
        <v>768</v>
      </c>
      <c r="F328" s="231" t="s">
        <v>769</v>
      </c>
      <c r="G328" s="231" t="s">
        <v>770</v>
      </c>
      <c r="H328" s="231" t="s">
        <v>771</v>
      </c>
      <c r="I328" s="231" t="s">
        <v>772</v>
      </c>
    </row>
    <row r="329" spans="3:9" ht="12.75" customHeight="1">
      <c r="C329" s="230" t="s">
        <v>773</v>
      </c>
      <c r="D329" s="231" t="s">
        <v>774</v>
      </c>
      <c r="E329" s="231" t="s">
        <v>775</v>
      </c>
      <c r="F329" s="231" t="s">
        <v>776</v>
      </c>
      <c r="G329" s="231" t="s">
        <v>777</v>
      </c>
      <c r="H329" s="231" t="s">
        <v>778</v>
      </c>
      <c r="I329" s="231" t="s">
        <v>779</v>
      </c>
    </row>
    <row r="330" spans="3:9" ht="12.75" customHeight="1">
      <c r="C330" s="230" t="s">
        <v>780</v>
      </c>
      <c r="D330" s="231" t="s">
        <v>744</v>
      </c>
      <c r="E330" s="231" t="s">
        <v>781</v>
      </c>
      <c r="F330" s="231" t="s">
        <v>782</v>
      </c>
      <c r="G330" s="231" t="s">
        <v>783</v>
      </c>
      <c r="H330" s="231" t="s">
        <v>784</v>
      </c>
      <c r="I330" s="231" t="s">
        <v>785</v>
      </c>
    </row>
    <row r="331" spans="3:9" ht="12.75" customHeight="1" thickBot="1">
      <c r="C331" s="162" t="s">
        <v>786</v>
      </c>
      <c r="D331" s="209" t="s">
        <v>787</v>
      </c>
      <c r="E331" s="209" t="s">
        <v>788</v>
      </c>
      <c r="F331" s="209" t="s">
        <v>367</v>
      </c>
      <c r="G331" s="209" t="s">
        <v>367</v>
      </c>
      <c r="H331" s="209" t="s">
        <v>367</v>
      </c>
      <c r="I331" s="209" t="s">
        <v>789</v>
      </c>
    </row>
    <row r="332" spans="3:9" ht="12.75" customHeight="1" thickBot="1">
      <c r="C332" s="164" t="s">
        <v>625</v>
      </c>
      <c r="D332" s="166" t="s">
        <v>790</v>
      </c>
      <c r="E332" s="166" t="s">
        <v>791</v>
      </c>
      <c r="F332" s="166" t="s">
        <v>792</v>
      </c>
      <c r="G332" s="166" t="s">
        <v>793</v>
      </c>
      <c r="H332" s="166" t="s">
        <v>794</v>
      </c>
      <c r="I332" s="166" t="s">
        <v>795</v>
      </c>
    </row>
    <row r="333" spans="3:9" ht="12.75" customHeight="1">
      <c r="C333" s="114"/>
    </row>
    <row r="334" spans="3:9" ht="36.75" customHeight="1">
      <c r="C334" s="336" t="s">
        <v>796</v>
      </c>
      <c r="D334" s="336"/>
      <c r="E334" s="336"/>
      <c r="F334" s="336"/>
      <c r="G334" s="336"/>
      <c r="H334" s="336"/>
      <c r="I334" s="336"/>
    </row>
    <row r="335" spans="3:9" ht="12.75" customHeight="1">
      <c r="C335" s="114"/>
    </row>
    <row r="336" spans="3:9" ht="12.75" customHeight="1">
      <c r="C336" s="116" t="s">
        <v>227</v>
      </c>
    </row>
    <row r="337" spans="2:9" ht="12.75" customHeight="1" thickBot="1">
      <c r="C337" s="114"/>
    </row>
    <row r="338" spans="2:9" ht="12.75" customHeight="1">
      <c r="C338" s="343" t="s">
        <v>238</v>
      </c>
      <c r="D338" s="200" t="s">
        <v>752</v>
      </c>
      <c r="E338" s="200" t="s">
        <v>753</v>
      </c>
      <c r="F338" s="200" t="s">
        <v>754</v>
      </c>
      <c r="G338" s="200" t="s">
        <v>755</v>
      </c>
      <c r="H338" s="156" t="s">
        <v>756</v>
      </c>
      <c r="I338" s="156" t="s">
        <v>757</v>
      </c>
    </row>
    <row r="339" spans="2:9" ht="12.75" customHeight="1" thickBot="1">
      <c r="C339" s="345"/>
      <c r="D339" s="151" t="s">
        <v>57</v>
      </c>
      <c r="E339" s="151" t="s">
        <v>57</v>
      </c>
      <c r="F339" s="151" t="s">
        <v>57</v>
      </c>
      <c r="G339" s="151" t="s">
        <v>57</v>
      </c>
      <c r="H339" s="151" t="s">
        <v>57</v>
      </c>
      <c r="I339" s="151" t="s">
        <v>57</v>
      </c>
    </row>
    <row r="340" spans="2:9" ht="12.75" customHeight="1">
      <c r="C340" s="230" t="s">
        <v>797</v>
      </c>
      <c r="D340" s="231" t="s">
        <v>798</v>
      </c>
      <c r="E340" s="231" t="s">
        <v>799</v>
      </c>
      <c r="F340" s="231" t="s">
        <v>367</v>
      </c>
      <c r="G340" s="231" t="s">
        <v>800</v>
      </c>
      <c r="H340" s="231" t="s">
        <v>801</v>
      </c>
      <c r="I340" s="231">
        <v>201</v>
      </c>
    </row>
    <row r="341" spans="2:9" ht="12.75" customHeight="1">
      <c r="C341" s="230" t="s">
        <v>802</v>
      </c>
      <c r="D341" s="231" t="s">
        <v>367</v>
      </c>
      <c r="E341" s="231" t="s">
        <v>803</v>
      </c>
      <c r="F341" s="231" t="s">
        <v>367</v>
      </c>
      <c r="G341" s="231" t="s">
        <v>804</v>
      </c>
      <c r="H341" s="231">
        <v>-187.27699999999999</v>
      </c>
      <c r="I341" s="231" t="s">
        <v>763</v>
      </c>
    </row>
    <row r="342" spans="2:9" ht="12.75" customHeight="1">
      <c r="C342" s="230" t="s">
        <v>805</v>
      </c>
      <c r="D342" s="231" t="s">
        <v>806</v>
      </c>
      <c r="E342" s="231" t="s">
        <v>807</v>
      </c>
      <c r="F342" s="231" t="s">
        <v>808</v>
      </c>
      <c r="G342" s="231" t="s">
        <v>809</v>
      </c>
      <c r="H342" s="231" t="s">
        <v>810</v>
      </c>
      <c r="I342" s="231" t="s">
        <v>811</v>
      </c>
    </row>
    <row r="343" spans="2:9" ht="12.75" customHeight="1">
      <c r="C343" s="230" t="s">
        <v>812</v>
      </c>
      <c r="D343" s="231" t="s">
        <v>813</v>
      </c>
      <c r="E343" s="231" t="s">
        <v>814</v>
      </c>
      <c r="F343" s="231" t="s">
        <v>815</v>
      </c>
      <c r="G343" s="231" t="s">
        <v>816</v>
      </c>
      <c r="H343" s="231" t="s">
        <v>817</v>
      </c>
      <c r="I343" s="231" t="s">
        <v>774</v>
      </c>
    </row>
    <row r="344" spans="2:9" ht="12.75" customHeight="1">
      <c r="C344" s="230" t="s">
        <v>818</v>
      </c>
      <c r="D344" s="231" t="s">
        <v>819</v>
      </c>
      <c r="E344" s="231" t="s">
        <v>820</v>
      </c>
      <c r="F344" s="231" t="s">
        <v>821</v>
      </c>
      <c r="G344" s="231" t="s">
        <v>822</v>
      </c>
      <c r="H344" s="231" t="s">
        <v>823</v>
      </c>
      <c r="I344" s="231" t="s">
        <v>744</v>
      </c>
    </row>
    <row r="345" spans="2:9" ht="12.75" customHeight="1" thickBot="1">
      <c r="C345" s="162" t="s">
        <v>824</v>
      </c>
      <c r="D345" s="209" t="s">
        <v>825</v>
      </c>
      <c r="E345" s="209" t="s">
        <v>826</v>
      </c>
      <c r="F345" s="209" t="s">
        <v>827</v>
      </c>
      <c r="G345" s="209" t="s">
        <v>828</v>
      </c>
      <c r="H345" s="209" t="s">
        <v>367</v>
      </c>
      <c r="I345" s="209" t="s">
        <v>787</v>
      </c>
    </row>
    <row r="346" spans="2:9" ht="12.75" customHeight="1" thickBot="1">
      <c r="C346" s="164" t="s">
        <v>625</v>
      </c>
      <c r="D346" s="166" t="s">
        <v>829</v>
      </c>
      <c r="E346" s="166" t="s">
        <v>830</v>
      </c>
      <c r="F346" s="166" t="s">
        <v>831</v>
      </c>
      <c r="G346" s="166" t="s">
        <v>832</v>
      </c>
      <c r="H346" s="166" t="s">
        <v>833</v>
      </c>
      <c r="I346" s="166" t="s">
        <v>790</v>
      </c>
    </row>
    <row r="347" spans="2:9" ht="12.75" customHeight="1"/>
    <row r="348" spans="2:9" ht="42" customHeight="1">
      <c r="C348" s="336" t="s">
        <v>834</v>
      </c>
      <c r="D348" s="336"/>
      <c r="E348" s="336"/>
      <c r="F348" s="336"/>
      <c r="G348" s="336"/>
      <c r="H348" s="336"/>
      <c r="I348" s="336"/>
    </row>
    <row r="349" spans="2:9" ht="12.75" customHeight="1">
      <c r="B349" s="113" t="s">
        <v>835</v>
      </c>
      <c r="C349" s="113" t="s">
        <v>836</v>
      </c>
      <c r="D349" s="337"/>
      <c r="E349" s="337"/>
      <c r="F349" s="337"/>
      <c r="G349" s="337"/>
      <c r="H349" s="337"/>
      <c r="I349" s="337"/>
    </row>
    <row r="350" spans="2:9" ht="12.75" customHeight="1">
      <c r="C350" s="114"/>
    </row>
    <row r="351" spans="2:9" ht="12.75" customHeight="1">
      <c r="C351" s="336" t="s">
        <v>837</v>
      </c>
      <c r="D351" s="336"/>
      <c r="E351" s="336"/>
      <c r="F351" s="336"/>
      <c r="G351" s="336"/>
      <c r="H351" s="336"/>
      <c r="I351" s="336"/>
    </row>
    <row r="352" spans="2:9" ht="12.75" customHeight="1">
      <c r="C352" s="114"/>
    </row>
    <row r="353" spans="3:9" ht="12.75" customHeight="1">
      <c r="C353" s="336" t="s">
        <v>838</v>
      </c>
      <c r="D353" s="336"/>
      <c r="E353" s="336"/>
      <c r="F353" s="336"/>
      <c r="G353" s="336"/>
      <c r="H353" s="336"/>
      <c r="I353" s="336"/>
    </row>
    <row r="354" spans="3:9" ht="12.75" customHeight="1">
      <c r="C354" s="114"/>
    </row>
    <row r="355" spans="3:9" ht="12.75" customHeight="1">
      <c r="C355" s="336" t="s">
        <v>839</v>
      </c>
      <c r="D355" s="336"/>
      <c r="E355" s="336"/>
      <c r="F355" s="336"/>
      <c r="G355" s="336"/>
      <c r="H355" s="336"/>
      <c r="I355" s="336"/>
    </row>
    <row r="356" spans="3:9" ht="12.75" customHeight="1">
      <c r="C356" s="232"/>
    </row>
    <row r="357" spans="3:9" ht="12.75" customHeight="1">
      <c r="C357" s="336" t="s">
        <v>840</v>
      </c>
      <c r="D357" s="336"/>
      <c r="E357" s="336"/>
      <c r="F357" s="336"/>
      <c r="G357" s="336"/>
      <c r="H357" s="336"/>
      <c r="I357" s="336"/>
    </row>
    <row r="358" spans="3:9" ht="12.75" customHeight="1">
      <c r="C358" s="113"/>
    </row>
    <row r="359" spans="3:9" ht="12.75" customHeight="1">
      <c r="C359" s="116" t="s">
        <v>192</v>
      </c>
    </row>
    <row r="360" spans="3:9" ht="12.75" customHeight="1" thickBot="1">
      <c r="C360" s="114"/>
    </row>
    <row r="361" spans="3:9" ht="12.75" customHeight="1">
      <c r="C361" s="156" t="s">
        <v>238</v>
      </c>
      <c r="D361" s="200" t="s">
        <v>539</v>
      </c>
      <c r="E361" s="156" t="s">
        <v>454</v>
      </c>
      <c r="F361" s="200" t="s">
        <v>541</v>
      </c>
    </row>
    <row r="362" spans="3:9" ht="12.75" customHeight="1" thickBot="1">
      <c r="C362" s="158"/>
      <c r="D362" s="151" t="s">
        <v>57</v>
      </c>
      <c r="E362" s="151" t="s">
        <v>57</v>
      </c>
      <c r="F362" s="151" t="s">
        <v>57</v>
      </c>
    </row>
    <row r="363" spans="3:9" ht="12.75" customHeight="1" thickBot="1">
      <c r="C363" s="159" t="s">
        <v>841</v>
      </c>
      <c r="D363" s="227" t="s">
        <v>211</v>
      </c>
      <c r="E363" s="227" t="s">
        <v>367</v>
      </c>
      <c r="F363" s="227" t="s">
        <v>211</v>
      </c>
    </row>
    <row r="364" spans="3:9" ht="12.75" customHeight="1" thickBot="1">
      <c r="C364" s="162" t="s">
        <v>842</v>
      </c>
      <c r="D364" s="209" t="s">
        <v>216</v>
      </c>
      <c r="E364" s="209" t="s">
        <v>367</v>
      </c>
      <c r="F364" s="209" t="s">
        <v>216</v>
      </c>
    </row>
    <row r="365" spans="3:9" ht="12.75" customHeight="1" thickBot="1">
      <c r="C365" s="162" t="s">
        <v>843</v>
      </c>
      <c r="D365" s="209" t="s">
        <v>221</v>
      </c>
      <c r="E365" s="209" t="s">
        <v>367</v>
      </c>
      <c r="F365" s="209" t="s">
        <v>221</v>
      </c>
    </row>
    <row r="366" spans="3:9" ht="12.75" customHeight="1" thickBot="1">
      <c r="C366" s="162" t="s">
        <v>844</v>
      </c>
      <c r="D366" s="209" t="s">
        <v>224</v>
      </c>
      <c r="E366" s="209" t="s">
        <v>367</v>
      </c>
      <c r="F366" s="209" t="s">
        <v>224</v>
      </c>
    </row>
    <row r="367" spans="3:9" ht="12.75" customHeight="1" thickBot="1">
      <c r="C367" s="162" t="s">
        <v>836</v>
      </c>
      <c r="D367" s="209" t="s">
        <v>845</v>
      </c>
      <c r="E367" s="209" t="s">
        <v>367</v>
      </c>
      <c r="F367" s="209" t="s">
        <v>845</v>
      </c>
    </row>
    <row r="368" spans="3:9" ht="12.75" customHeight="1" thickBot="1">
      <c r="C368" s="159" t="s">
        <v>846</v>
      </c>
      <c r="D368" s="227" t="s">
        <v>847</v>
      </c>
      <c r="E368" s="227" t="s">
        <v>848</v>
      </c>
      <c r="F368" s="227" t="s">
        <v>849</v>
      </c>
    </row>
    <row r="369" spans="2:9" ht="12.75" customHeight="1" thickBot="1">
      <c r="C369" s="162" t="s">
        <v>850</v>
      </c>
      <c r="D369" s="209" t="s">
        <v>851</v>
      </c>
      <c r="E369" s="209" t="s">
        <v>367</v>
      </c>
      <c r="F369" s="209" t="s">
        <v>851</v>
      </c>
    </row>
    <row r="370" spans="2:9" ht="12.75" customHeight="1" thickBot="1">
      <c r="C370" s="164" t="s">
        <v>86</v>
      </c>
      <c r="D370" s="166" t="s">
        <v>852</v>
      </c>
      <c r="E370" s="166" t="s">
        <v>848</v>
      </c>
      <c r="F370" s="166" t="s">
        <v>853</v>
      </c>
    </row>
    <row r="371" spans="2:9" ht="12.75" customHeight="1">
      <c r="C371" s="114"/>
    </row>
    <row r="372" spans="2:9" ht="12.75" customHeight="1">
      <c r="C372" s="116" t="s">
        <v>227</v>
      </c>
    </row>
    <row r="373" spans="2:9" ht="12.75" customHeight="1" thickBot="1">
      <c r="C373" s="114"/>
    </row>
    <row r="374" spans="2:9" ht="12.75" customHeight="1">
      <c r="C374" s="156"/>
      <c r="D374" s="200" t="s">
        <v>539</v>
      </c>
      <c r="E374" s="156" t="s">
        <v>454</v>
      </c>
      <c r="F374" s="200" t="s">
        <v>541</v>
      </c>
    </row>
    <row r="375" spans="2:9" ht="12.75" customHeight="1" thickBot="1">
      <c r="C375" s="158" t="s">
        <v>238</v>
      </c>
      <c r="D375" s="151" t="s">
        <v>57</v>
      </c>
      <c r="E375" s="151" t="s">
        <v>57</v>
      </c>
      <c r="F375" s="151" t="s">
        <v>57</v>
      </c>
    </row>
    <row r="376" spans="2:9" ht="12.75" customHeight="1" thickBot="1">
      <c r="C376" s="159" t="s">
        <v>854</v>
      </c>
      <c r="D376" s="233" t="s">
        <v>230</v>
      </c>
      <c r="E376" s="233" t="s">
        <v>367</v>
      </c>
      <c r="F376" s="233" t="s">
        <v>230</v>
      </c>
    </row>
    <row r="377" spans="2:9" ht="12.75" customHeight="1" thickBot="1">
      <c r="C377" s="162" t="s">
        <v>842</v>
      </c>
      <c r="D377" s="229" t="s">
        <v>216</v>
      </c>
      <c r="E377" s="229" t="s">
        <v>367</v>
      </c>
      <c r="F377" s="229" t="s">
        <v>216</v>
      </c>
    </row>
    <row r="378" spans="2:9" ht="12.75" customHeight="1" thickBot="1">
      <c r="C378" s="162" t="s">
        <v>843</v>
      </c>
      <c r="D378" s="229" t="s">
        <v>233</v>
      </c>
      <c r="E378" s="229" t="s">
        <v>367</v>
      </c>
      <c r="F378" s="229" t="s">
        <v>233</v>
      </c>
    </row>
    <row r="379" spans="2:9" ht="12.75" customHeight="1" thickBot="1">
      <c r="C379" s="162" t="s">
        <v>844</v>
      </c>
      <c r="D379" s="229" t="s">
        <v>224</v>
      </c>
      <c r="E379" s="229" t="s">
        <v>367</v>
      </c>
      <c r="F379" s="229" t="s">
        <v>224</v>
      </c>
    </row>
    <row r="380" spans="2:9" ht="12.75" customHeight="1" thickBot="1">
      <c r="C380" s="162" t="s">
        <v>836</v>
      </c>
      <c r="D380" s="229" t="s">
        <v>855</v>
      </c>
      <c r="E380" s="229" t="s">
        <v>367</v>
      </c>
      <c r="F380" s="229" t="s">
        <v>855</v>
      </c>
    </row>
    <row r="381" spans="2:9" ht="12.75" customHeight="1" thickBot="1">
      <c r="C381" s="162" t="s">
        <v>846</v>
      </c>
      <c r="D381" s="229" t="s">
        <v>856</v>
      </c>
      <c r="E381" s="229" t="s">
        <v>857</v>
      </c>
      <c r="F381" s="229" t="s">
        <v>858</v>
      </c>
    </row>
    <row r="382" spans="2:9" ht="12.75" customHeight="1" thickBot="1">
      <c r="C382" s="234" t="s">
        <v>850</v>
      </c>
      <c r="D382" s="235" t="s">
        <v>859</v>
      </c>
      <c r="E382" s="235" t="s">
        <v>367</v>
      </c>
      <c r="F382" s="235" t="s">
        <v>859</v>
      </c>
    </row>
    <row r="383" spans="2:9" ht="12.75" customHeight="1" thickBot="1">
      <c r="C383" s="236" t="s">
        <v>86</v>
      </c>
      <c r="D383" s="237" t="s">
        <v>860</v>
      </c>
      <c r="E383" s="238" t="s">
        <v>857</v>
      </c>
      <c r="F383" s="239" t="s">
        <v>861</v>
      </c>
    </row>
    <row r="384" spans="2:9" ht="12.75" customHeight="1">
      <c r="B384" s="150"/>
      <c r="C384" s="336" t="s">
        <v>862</v>
      </c>
      <c r="D384" s="336"/>
      <c r="E384" s="336"/>
      <c r="F384" s="336"/>
      <c r="G384" s="336"/>
      <c r="H384" s="336"/>
      <c r="I384" s="336"/>
    </row>
    <row r="385" spans="2:9" ht="12.75" customHeight="1">
      <c r="C385" s="150"/>
    </row>
    <row r="386" spans="2:9" ht="12.75" customHeight="1">
      <c r="C386" s="336" t="s">
        <v>863</v>
      </c>
      <c r="D386" s="336"/>
      <c r="E386" s="336"/>
      <c r="F386" s="336"/>
      <c r="G386" s="336"/>
      <c r="H386" s="336"/>
      <c r="I386" s="336"/>
    </row>
    <row r="387" spans="2:9" ht="12.75" customHeight="1">
      <c r="C387" s="150"/>
    </row>
    <row r="388" spans="2:9" ht="12.75" customHeight="1">
      <c r="B388" s="113" t="s">
        <v>864</v>
      </c>
      <c r="C388" s="113" t="s">
        <v>865</v>
      </c>
      <c r="D388" s="337"/>
      <c r="E388" s="337"/>
      <c r="F388" s="337"/>
      <c r="G388" s="337"/>
      <c r="H388" s="337"/>
      <c r="I388" s="337"/>
    </row>
    <row r="389" spans="2:9" ht="12.75" customHeight="1">
      <c r="C389" s="114"/>
    </row>
    <row r="390" spans="2:9" ht="12.75" customHeight="1">
      <c r="C390" s="336" t="s">
        <v>866</v>
      </c>
      <c r="D390" s="336"/>
      <c r="E390" s="336"/>
      <c r="F390" s="336"/>
      <c r="G390" s="336"/>
      <c r="H390" s="336"/>
      <c r="I390" s="336"/>
    </row>
    <row r="391" spans="2:9" ht="12.75" customHeight="1">
      <c r="C391" s="114"/>
    </row>
    <row r="392" spans="2:9" ht="12.75" customHeight="1">
      <c r="C392" s="336" t="s">
        <v>867</v>
      </c>
      <c r="D392" s="336"/>
      <c r="E392" s="336"/>
      <c r="F392" s="336"/>
      <c r="G392" s="336"/>
      <c r="H392" s="336"/>
      <c r="I392" s="336"/>
    </row>
    <row r="393" spans="2:9" ht="12.75" customHeight="1">
      <c r="C393" s="114"/>
    </row>
    <row r="394" spans="2:9" ht="12.75" customHeight="1">
      <c r="C394" s="336" t="s">
        <v>868</v>
      </c>
      <c r="D394" s="336"/>
      <c r="E394" s="336"/>
      <c r="F394" s="336"/>
      <c r="G394" s="336"/>
      <c r="H394" s="336"/>
      <c r="I394" s="336"/>
    </row>
    <row r="395" spans="2:9" ht="12.75" customHeight="1">
      <c r="C395" s="114"/>
    </row>
    <row r="396" spans="2:9" ht="12.75" customHeight="1">
      <c r="C396" s="336" t="s">
        <v>869</v>
      </c>
      <c r="D396" s="336"/>
      <c r="E396" s="336"/>
      <c r="F396" s="336"/>
      <c r="G396" s="336"/>
      <c r="H396" s="336"/>
      <c r="I396" s="336"/>
    </row>
    <row r="397" spans="2:9" ht="12.75" customHeight="1">
      <c r="C397" s="114"/>
    </row>
    <row r="398" spans="2:9" ht="12.75" customHeight="1">
      <c r="C398" s="336" t="s">
        <v>870</v>
      </c>
      <c r="D398" s="336"/>
      <c r="E398" s="336"/>
      <c r="F398" s="336"/>
      <c r="G398" s="336"/>
      <c r="H398" s="336"/>
      <c r="I398" s="336"/>
    </row>
    <row r="399" spans="2:9" ht="12.75" customHeight="1">
      <c r="C399" s="240"/>
    </row>
    <row r="400" spans="2:9" ht="12.75" customHeight="1">
      <c r="C400" s="240" t="s">
        <v>192</v>
      </c>
    </row>
    <row r="401" spans="3:7" ht="12.75" customHeight="1" thickBot="1">
      <c r="C401" s="114"/>
    </row>
    <row r="402" spans="3:7" ht="12.75" customHeight="1">
      <c r="C402" s="343" t="s">
        <v>238</v>
      </c>
      <c r="D402" s="343" t="s">
        <v>871</v>
      </c>
      <c r="E402" s="343" t="s">
        <v>872</v>
      </c>
      <c r="F402" s="343" t="s">
        <v>873</v>
      </c>
      <c r="G402" s="343" t="s">
        <v>874</v>
      </c>
    </row>
    <row r="403" spans="3:7" ht="12.75" customHeight="1">
      <c r="C403" s="344"/>
      <c r="D403" s="344"/>
      <c r="E403" s="344"/>
      <c r="F403" s="344"/>
      <c r="G403" s="344"/>
    </row>
    <row r="404" spans="3:7" ht="12.75" customHeight="1">
      <c r="C404" s="344"/>
      <c r="D404" s="344"/>
      <c r="E404" s="344"/>
      <c r="F404" s="344"/>
      <c r="G404" s="344"/>
    </row>
    <row r="405" spans="3:7" ht="12.75" customHeight="1" thickBot="1">
      <c r="C405" s="345"/>
      <c r="D405" s="295"/>
      <c r="E405" s="158" t="s">
        <v>57</v>
      </c>
      <c r="F405" s="158" t="s">
        <v>57</v>
      </c>
      <c r="G405" s="158" t="s">
        <v>57</v>
      </c>
    </row>
    <row r="406" spans="3:7" ht="12.75" customHeight="1" thickBot="1">
      <c r="C406" s="241" t="s">
        <v>875</v>
      </c>
      <c r="D406" s="227"/>
      <c r="E406" s="242"/>
      <c r="F406" s="242"/>
      <c r="G406" s="242"/>
    </row>
    <row r="407" spans="3:7" ht="12.75" customHeight="1" thickBot="1">
      <c r="C407" s="162" t="s">
        <v>876</v>
      </c>
      <c r="D407" s="126">
        <v>10</v>
      </c>
      <c r="E407" s="163" t="s">
        <v>877</v>
      </c>
      <c r="F407" s="163" t="s">
        <v>878</v>
      </c>
      <c r="G407" s="163" t="s">
        <v>879</v>
      </c>
    </row>
    <row r="408" spans="3:7" ht="12.75" customHeight="1" thickBot="1">
      <c r="C408" s="162" t="s">
        <v>880</v>
      </c>
      <c r="D408" s="126" t="s">
        <v>881</v>
      </c>
      <c r="E408" s="163" t="s">
        <v>882</v>
      </c>
      <c r="F408" s="163" t="s">
        <v>883</v>
      </c>
      <c r="G408" s="163" t="s">
        <v>884</v>
      </c>
    </row>
    <row r="409" spans="3:7" ht="12.75" customHeight="1" thickBot="1">
      <c r="C409" s="162" t="s">
        <v>885</v>
      </c>
      <c r="D409" s="126">
        <v>20</v>
      </c>
      <c r="E409" s="163" t="s">
        <v>886</v>
      </c>
      <c r="F409" s="163" t="s">
        <v>887</v>
      </c>
      <c r="G409" s="163" t="s">
        <v>888</v>
      </c>
    </row>
    <row r="410" spans="3:7" ht="12.75" customHeight="1" thickBot="1">
      <c r="C410" s="162" t="s">
        <v>889</v>
      </c>
      <c r="D410" s="126" t="s">
        <v>890</v>
      </c>
      <c r="E410" s="163" t="s">
        <v>891</v>
      </c>
      <c r="F410" s="163" t="s">
        <v>892</v>
      </c>
      <c r="G410" s="163" t="s">
        <v>893</v>
      </c>
    </row>
    <row r="411" spans="3:7" ht="12.75" customHeight="1" thickBot="1">
      <c r="C411" s="162" t="s">
        <v>894</v>
      </c>
      <c r="D411" s="126" t="s">
        <v>881</v>
      </c>
      <c r="E411" s="163" t="s">
        <v>895</v>
      </c>
      <c r="F411" s="163" t="s">
        <v>896</v>
      </c>
      <c r="G411" s="163" t="s">
        <v>897</v>
      </c>
    </row>
    <row r="412" spans="3:7" ht="12.75" customHeight="1" thickBot="1">
      <c r="C412" s="162" t="s">
        <v>898</v>
      </c>
      <c r="D412" s="126">
        <v>20</v>
      </c>
      <c r="E412" s="163" t="s">
        <v>899</v>
      </c>
      <c r="F412" s="163" t="s">
        <v>900</v>
      </c>
      <c r="G412" s="163" t="s">
        <v>901</v>
      </c>
    </row>
    <row r="413" spans="3:7" ht="12.75" customHeight="1" thickBot="1">
      <c r="C413" s="164" t="s">
        <v>86</v>
      </c>
      <c r="D413" s="229"/>
      <c r="E413" s="199" t="s">
        <v>902</v>
      </c>
      <c r="F413" s="199" t="s">
        <v>903</v>
      </c>
      <c r="G413" s="199" t="s">
        <v>904</v>
      </c>
    </row>
    <row r="414" spans="3:7" ht="12.75" customHeight="1">
      <c r="C414" s="114"/>
    </row>
    <row r="415" spans="3:7" ht="12.75" customHeight="1">
      <c r="C415" s="113"/>
    </row>
    <row r="416" spans="3:7" ht="12.75" customHeight="1">
      <c r="C416" s="240" t="s">
        <v>227</v>
      </c>
    </row>
    <row r="417" spans="3:9" ht="12.75" customHeight="1" thickBot="1">
      <c r="C417" s="114"/>
    </row>
    <row r="418" spans="3:9" ht="12.75" customHeight="1">
      <c r="C418" s="343" t="s">
        <v>238</v>
      </c>
      <c r="D418" s="343" t="s">
        <v>871</v>
      </c>
      <c r="E418" s="343" t="s">
        <v>872</v>
      </c>
      <c r="F418" s="343" t="s">
        <v>873</v>
      </c>
      <c r="G418" s="343" t="s">
        <v>874</v>
      </c>
    </row>
    <row r="419" spans="3:9" ht="12.75" customHeight="1">
      <c r="C419" s="344"/>
      <c r="D419" s="344"/>
      <c r="E419" s="344"/>
      <c r="F419" s="344"/>
      <c r="G419" s="344"/>
    </row>
    <row r="420" spans="3:9" ht="12.75" customHeight="1">
      <c r="C420" s="344"/>
      <c r="D420" s="344"/>
      <c r="E420" s="344"/>
      <c r="F420" s="344"/>
      <c r="G420" s="344"/>
    </row>
    <row r="421" spans="3:9" ht="12.75" customHeight="1" thickBot="1">
      <c r="C421" s="345"/>
      <c r="D421" s="295"/>
      <c r="E421" s="158" t="s">
        <v>57</v>
      </c>
      <c r="F421" s="158" t="s">
        <v>57</v>
      </c>
      <c r="G421" s="158" t="s">
        <v>57</v>
      </c>
    </row>
    <row r="422" spans="3:9" ht="12.75" customHeight="1" thickBot="1">
      <c r="C422" s="241" t="s">
        <v>875</v>
      </c>
      <c r="D422" s="227"/>
      <c r="E422" s="242"/>
      <c r="F422" s="242"/>
      <c r="G422" s="242"/>
    </row>
    <row r="423" spans="3:9" ht="12.75" customHeight="1" thickBot="1">
      <c r="C423" s="162" t="s">
        <v>876</v>
      </c>
      <c r="D423" s="126">
        <v>10</v>
      </c>
      <c r="E423" s="163" t="s">
        <v>905</v>
      </c>
      <c r="F423" s="163" t="s">
        <v>906</v>
      </c>
      <c r="G423" s="163" t="s">
        <v>907</v>
      </c>
    </row>
    <row r="424" spans="3:9" ht="12.75" customHeight="1" thickBot="1">
      <c r="C424" s="162" t="s">
        <v>880</v>
      </c>
      <c r="D424" s="126" t="s">
        <v>881</v>
      </c>
      <c r="E424" s="163" t="s">
        <v>908</v>
      </c>
      <c r="F424" s="163" t="s">
        <v>909</v>
      </c>
      <c r="G424" s="163" t="s">
        <v>910</v>
      </c>
    </row>
    <row r="425" spans="3:9" ht="12.75" customHeight="1" thickBot="1">
      <c r="C425" s="162" t="s">
        <v>885</v>
      </c>
      <c r="D425" s="126">
        <v>20</v>
      </c>
      <c r="E425" s="163" t="s">
        <v>911</v>
      </c>
      <c r="F425" s="163" t="s">
        <v>912</v>
      </c>
      <c r="G425" s="163" t="s">
        <v>913</v>
      </c>
    </row>
    <row r="426" spans="3:9" ht="12.75" customHeight="1" thickBot="1">
      <c r="C426" s="162" t="s">
        <v>889</v>
      </c>
      <c r="D426" s="126" t="s">
        <v>890</v>
      </c>
      <c r="E426" s="163" t="s">
        <v>914</v>
      </c>
      <c r="F426" s="163" t="s">
        <v>915</v>
      </c>
      <c r="G426" s="163" t="s">
        <v>916</v>
      </c>
    </row>
    <row r="427" spans="3:9" ht="12.75" customHeight="1" thickBot="1">
      <c r="C427" s="162" t="s">
        <v>894</v>
      </c>
      <c r="D427" s="126" t="s">
        <v>881</v>
      </c>
      <c r="E427" s="163" t="s">
        <v>895</v>
      </c>
      <c r="F427" s="163" t="s">
        <v>917</v>
      </c>
      <c r="G427" s="163" t="s">
        <v>918</v>
      </c>
    </row>
    <row r="428" spans="3:9" ht="12.75" customHeight="1" thickBot="1">
      <c r="C428" s="162" t="s">
        <v>898</v>
      </c>
      <c r="D428" s="126">
        <v>20</v>
      </c>
      <c r="E428" s="163" t="s">
        <v>899</v>
      </c>
      <c r="F428" s="163" t="s">
        <v>919</v>
      </c>
      <c r="G428" s="163" t="s">
        <v>920</v>
      </c>
    </row>
    <row r="429" spans="3:9" ht="12.75" customHeight="1" thickBot="1">
      <c r="C429" s="164" t="s">
        <v>86</v>
      </c>
      <c r="D429" s="229"/>
      <c r="E429" s="199" t="s">
        <v>921</v>
      </c>
      <c r="F429" s="199" t="s">
        <v>922</v>
      </c>
      <c r="G429" s="199" t="s">
        <v>923</v>
      </c>
    </row>
    <row r="430" spans="3:9" ht="12.75" customHeight="1">
      <c r="C430" s="114"/>
    </row>
    <row r="431" spans="3:9" ht="12.75" customHeight="1">
      <c r="C431" s="114"/>
    </row>
    <row r="432" spans="3:9" ht="12.75" customHeight="1">
      <c r="C432" s="336" t="s">
        <v>924</v>
      </c>
      <c r="D432" s="336"/>
      <c r="E432" s="336"/>
      <c r="F432" s="336"/>
      <c r="G432" s="336"/>
      <c r="H432" s="336"/>
      <c r="I432" s="336"/>
    </row>
    <row r="433" spans="2:9" ht="12.75" customHeight="1">
      <c r="C433" s="113"/>
    </row>
    <row r="434" spans="2:9" ht="12.75" customHeight="1">
      <c r="B434" s="113" t="s">
        <v>925</v>
      </c>
      <c r="C434" s="113" t="s">
        <v>926</v>
      </c>
      <c r="D434" s="337"/>
      <c r="E434" s="337"/>
      <c r="F434" s="337"/>
      <c r="G434" s="337"/>
      <c r="H434" s="337"/>
      <c r="I434" s="337"/>
    </row>
    <row r="435" spans="2:9" ht="12.75" customHeight="1">
      <c r="C435" s="114"/>
    </row>
    <row r="436" spans="2:9" ht="12.75" customHeight="1">
      <c r="C436" s="116" t="s">
        <v>192</v>
      </c>
    </row>
    <row r="437" spans="2:9" ht="12.75" customHeight="1" thickBot="1">
      <c r="C437" s="114"/>
    </row>
    <row r="438" spans="2:9" ht="12.75" customHeight="1">
      <c r="C438" s="343" t="s">
        <v>238</v>
      </c>
      <c r="D438" s="200" t="s">
        <v>927</v>
      </c>
      <c r="E438" s="343" t="s">
        <v>928</v>
      </c>
      <c r="F438" s="343" t="s">
        <v>929</v>
      </c>
      <c r="G438" s="200" t="s">
        <v>930</v>
      </c>
    </row>
    <row r="439" spans="2:9" ht="12.75" customHeight="1" thickBot="1">
      <c r="C439" s="345"/>
      <c r="D439" s="151" t="s">
        <v>931</v>
      </c>
      <c r="E439" s="345"/>
      <c r="F439" s="345"/>
      <c r="G439" s="151" t="s">
        <v>932</v>
      </c>
    </row>
    <row r="440" spans="2:9" ht="12.75" customHeight="1" thickBot="1">
      <c r="C440" s="162" t="s">
        <v>933</v>
      </c>
      <c r="D440" s="208" t="s">
        <v>934</v>
      </c>
      <c r="E440" s="208" t="s">
        <v>935</v>
      </c>
      <c r="F440" s="208" t="s">
        <v>936</v>
      </c>
      <c r="G440" s="208" t="s">
        <v>937</v>
      </c>
    </row>
    <row r="441" spans="2:9" ht="12.75" customHeight="1" thickBot="1">
      <c r="C441" s="162" t="s">
        <v>938</v>
      </c>
      <c r="D441" s="208" t="s">
        <v>939</v>
      </c>
      <c r="E441" s="208" t="s">
        <v>940</v>
      </c>
      <c r="F441" s="208" t="s">
        <v>941</v>
      </c>
      <c r="G441" s="208" t="s">
        <v>942</v>
      </c>
    </row>
    <row r="442" spans="2:9" ht="12.75" customHeight="1" thickBot="1">
      <c r="C442" s="162" t="s">
        <v>943</v>
      </c>
      <c r="D442" s="208" t="s">
        <v>944</v>
      </c>
      <c r="E442" s="208" t="s">
        <v>945</v>
      </c>
      <c r="F442" s="208" t="s">
        <v>946</v>
      </c>
      <c r="G442" s="208" t="s">
        <v>947</v>
      </c>
    </row>
    <row r="443" spans="2:9" ht="12.75" customHeight="1" thickBot="1">
      <c r="C443" s="164" t="s">
        <v>86</v>
      </c>
      <c r="D443" s="207" t="s">
        <v>948</v>
      </c>
      <c r="E443" s="207" t="s">
        <v>949</v>
      </c>
      <c r="F443" s="207" t="s">
        <v>950</v>
      </c>
      <c r="G443" s="207" t="s">
        <v>951</v>
      </c>
    </row>
    <row r="444" spans="2:9" ht="12.75" customHeight="1">
      <c r="C444" s="114"/>
    </row>
    <row r="445" spans="2:9" ht="12.75" customHeight="1">
      <c r="C445" s="116" t="s">
        <v>227</v>
      </c>
    </row>
    <row r="446" spans="2:9" ht="12.75" customHeight="1" thickBot="1">
      <c r="C446" s="114"/>
    </row>
    <row r="447" spans="2:9" ht="12.75" customHeight="1">
      <c r="C447" s="343" t="s">
        <v>238</v>
      </c>
      <c r="D447" s="200" t="s">
        <v>927</v>
      </c>
      <c r="E447" s="343" t="s">
        <v>928</v>
      </c>
      <c r="F447" s="343" t="s">
        <v>929</v>
      </c>
      <c r="G447" s="200" t="s">
        <v>930</v>
      </c>
    </row>
    <row r="448" spans="2:9" ht="12.75" customHeight="1" thickBot="1">
      <c r="C448" s="345"/>
      <c r="D448" s="151" t="s">
        <v>931</v>
      </c>
      <c r="E448" s="345"/>
      <c r="F448" s="345"/>
      <c r="G448" s="151" t="s">
        <v>932</v>
      </c>
    </row>
    <row r="449" spans="2:9" ht="12.75" customHeight="1" thickBot="1">
      <c r="C449" s="162" t="s">
        <v>933</v>
      </c>
      <c r="D449" s="208" t="s">
        <v>952</v>
      </c>
      <c r="E449" s="208" t="s">
        <v>953</v>
      </c>
      <c r="F449" s="208" t="s">
        <v>954</v>
      </c>
      <c r="G449" s="208" t="s">
        <v>934</v>
      </c>
    </row>
    <row r="450" spans="2:9" ht="12.75" customHeight="1" thickBot="1">
      <c r="C450" s="162" t="s">
        <v>955</v>
      </c>
      <c r="D450" s="208" t="s">
        <v>956</v>
      </c>
      <c r="E450" s="208" t="s">
        <v>957</v>
      </c>
      <c r="F450" s="208" t="s">
        <v>958</v>
      </c>
      <c r="G450" s="208" t="s">
        <v>939</v>
      </c>
    </row>
    <row r="451" spans="2:9" ht="12.75" customHeight="1" thickBot="1">
      <c r="C451" s="162" t="s">
        <v>943</v>
      </c>
      <c r="D451" s="208" t="s">
        <v>959</v>
      </c>
      <c r="E451" s="208" t="s">
        <v>960</v>
      </c>
      <c r="F451" s="208" t="s">
        <v>961</v>
      </c>
      <c r="G451" s="208" t="s">
        <v>944</v>
      </c>
    </row>
    <row r="452" spans="2:9" ht="12.75" customHeight="1" thickBot="1">
      <c r="C452" s="164" t="s">
        <v>86</v>
      </c>
      <c r="D452" s="207" t="s">
        <v>962</v>
      </c>
      <c r="E452" s="207" t="s">
        <v>963</v>
      </c>
      <c r="F452" s="207" t="s">
        <v>964</v>
      </c>
      <c r="G452" s="207" t="s">
        <v>948</v>
      </c>
    </row>
    <row r="453" spans="2:9" ht="12.75" customHeight="1">
      <c r="C453" s="114"/>
    </row>
    <row r="454" spans="2:9" ht="12.75" customHeight="1">
      <c r="B454" s="113" t="s">
        <v>965</v>
      </c>
      <c r="C454" s="113" t="s">
        <v>966</v>
      </c>
      <c r="D454" s="337"/>
      <c r="E454" s="337"/>
      <c r="F454" s="337"/>
      <c r="G454" s="337"/>
      <c r="H454" s="337"/>
      <c r="I454" s="337"/>
    </row>
    <row r="455" spans="2:9" ht="12.75" customHeight="1">
      <c r="C455" s="114"/>
    </row>
    <row r="456" spans="2:9" ht="12.75" customHeight="1">
      <c r="C456" s="336" t="s">
        <v>967</v>
      </c>
      <c r="D456" s="336"/>
      <c r="E456" s="336"/>
      <c r="F456" s="336"/>
      <c r="G456" s="336"/>
      <c r="H456" s="336"/>
      <c r="I456" s="336"/>
    </row>
    <row r="457" spans="2:9" ht="12.75" customHeight="1">
      <c r="C457" s="114"/>
    </row>
    <row r="458" spans="2:9" ht="12.75" customHeight="1">
      <c r="B458" s="113" t="s">
        <v>968</v>
      </c>
      <c r="C458" s="113" t="s">
        <v>969</v>
      </c>
      <c r="D458" s="130"/>
      <c r="E458" s="130"/>
      <c r="F458" s="130"/>
      <c r="G458" s="130"/>
      <c r="H458" s="130"/>
      <c r="I458" s="130"/>
    </row>
    <row r="459" spans="2:9" ht="12.75" customHeight="1">
      <c r="C459" s="114"/>
    </row>
    <row r="460" spans="2:9" ht="12.75" customHeight="1">
      <c r="C460" s="114" t="s">
        <v>970</v>
      </c>
    </row>
    <row r="461" spans="2:9" ht="12.75" customHeight="1">
      <c r="C461" s="336"/>
      <c r="D461" s="336"/>
      <c r="E461" s="336"/>
      <c r="F461" s="336"/>
      <c r="G461" s="336"/>
      <c r="H461" s="336"/>
      <c r="I461" s="336"/>
    </row>
    <row r="462" spans="2:9" ht="12.75" customHeight="1">
      <c r="C462" s="113" t="s">
        <v>971</v>
      </c>
    </row>
    <row r="463" spans="2:9" ht="12.75" customHeight="1">
      <c r="C463" s="112" t="s">
        <v>972</v>
      </c>
    </row>
    <row r="464" spans="2:9" ht="12.75" customHeight="1">
      <c r="C464" s="112" t="s">
        <v>973</v>
      </c>
    </row>
    <row r="465" spans="3:3" ht="12.75" customHeight="1">
      <c r="C465" s="113"/>
    </row>
    <row r="466" spans="3:3" ht="12.75" customHeight="1">
      <c r="C466" s="113" t="s">
        <v>974</v>
      </c>
    </row>
    <row r="467" spans="3:3" ht="12.75" customHeight="1">
      <c r="C467" s="112" t="s">
        <v>975</v>
      </c>
    </row>
    <row r="468" spans="3:3" ht="12.75" customHeight="1">
      <c r="C468" s="112" t="s">
        <v>976</v>
      </c>
    </row>
    <row r="469" spans="3:3" ht="12.75" customHeight="1">
      <c r="C469" s="113"/>
    </row>
    <row r="470" spans="3:3" ht="12.75" customHeight="1">
      <c r="C470" s="113" t="s">
        <v>977</v>
      </c>
    </row>
    <row r="471" spans="3:3" ht="12.75" customHeight="1">
      <c r="C471" s="112" t="s">
        <v>978</v>
      </c>
    </row>
    <row r="472" spans="3:3" ht="12.75" customHeight="1">
      <c r="C472" s="112" t="s">
        <v>979</v>
      </c>
    </row>
    <row r="473" spans="3:3" ht="12.75" customHeight="1">
      <c r="C473" s="113"/>
    </row>
    <row r="474" spans="3:3" ht="12.75" customHeight="1">
      <c r="C474" s="113" t="s">
        <v>980</v>
      </c>
    </row>
    <row r="475" spans="3:3" ht="12.75" customHeight="1">
      <c r="C475" s="113" t="s">
        <v>981</v>
      </c>
    </row>
    <row r="476" spans="3:3" ht="12.75" customHeight="1">
      <c r="C476" s="112" t="s">
        <v>982</v>
      </c>
    </row>
    <row r="477" spans="3:3" ht="12.75" customHeight="1">
      <c r="C477" s="1" t="s">
        <v>983</v>
      </c>
    </row>
    <row r="478" spans="3:3" ht="12.75" customHeight="1">
      <c r="C478" s="113"/>
    </row>
    <row r="479" spans="3:3" ht="12.75" customHeight="1">
      <c r="C479" s="112" t="s">
        <v>984</v>
      </c>
    </row>
    <row r="480" spans="3:3" ht="12.75" customHeight="1">
      <c r="C480" s="112" t="s">
        <v>985</v>
      </c>
    </row>
    <row r="481" spans="3:3" ht="12.75" customHeight="1">
      <c r="C481" s="112" t="s">
        <v>986</v>
      </c>
    </row>
    <row r="482" spans="3:3" ht="12.75" customHeight="1">
      <c r="C482" s="113"/>
    </row>
    <row r="483" spans="3:3" ht="12.75" customHeight="1">
      <c r="C483" s="112" t="s">
        <v>987</v>
      </c>
    </row>
    <row r="484" spans="3:3" ht="12.75" customHeight="1">
      <c r="C484" s="112" t="s">
        <v>988</v>
      </c>
    </row>
    <row r="485" spans="3:3" ht="12.75" customHeight="1">
      <c r="C485" s="112" t="s">
        <v>989</v>
      </c>
    </row>
    <row r="486" spans="3:3" ht="12.75" customHeight="1">
      <c r="C486" s="112" t="s">
        <v>990</v>
      </c>
    </row>
    <row r="487" spans="3:3" ht="12.75" customHeight="1">
      <c r="C487" s="113"/>
    </row>
    <row r="488" spans="3:3" ht="12.75" customHeight="1">
      <c r="C488" s="112" t="s">
        <v>991</v>
      </c>
    </row>
    <row r="489" spans="3:3" ht="12.75" customHeight="1">
      <c r="C489" s="112" t="s">
        <v>992</v>
      </c>
    </row>
    <row r="490" spans="3:3" ht="12.75" customHeight="1">
      <c r="C490" s="113"/>
    </row>
    <row r="491" spans="3:3" ht="12.75" customHeight="1">
      <c r="C491" s="112" t="s">
        <v>993</v>
      </c>
    </row>
    <row r="492" spans="3:3" ht="12.75" customHeight="1">
      <c r="C492" s="1" t="s">
        <v>994</v>
      </c>
    </row>
    <row r="493" spans="3:3" ht="12.75" customHeight="1">
      <c r="C493" s="112" t="s">
        <v>995</v>
      </c>
    </row>
    <row r="494" spans="3:3" ht="12.75" customHeight="1">
      <c r="C494" s="112" t="s">
        <v>996</v>
      </c>
    </row>
    <row r="495" spans="3:3" ht="12.75" customHeight="1">
      <c r="C495" s="112" t="s">
        <v>997</v>
      </c>
    </row>
    <row r="496" spans="3:3" ht="12.75" customHeight="1">
      <c r="C496" s="112"/>
    </row>
    <row r="497" spans="2:9" ht="12.75" customHeight="1">
      <c r="C497" s="113" t="s">
        <v>998</v>
      </c>
    </row>
    <row r="498" spans="2:9" ht="12.75" customHeight="1">
      <c r="C498" s="112" t="s">
        <v>999</v>
      </c>
    </row>
    <row r="499" spans="2:9" ht="12.75" customHeight="1">
      <c r="C499" s="112" t="s">
        <v>1000</v>
      </c>
    </row>
    <row r="500" spans="2:9" ht="12.75" customHeight="1">
      <c r="C500" s="112"/>
    </row>
    <row r="501" spans="2:9" ht="12.75" customHeight="1">
      <c r="B501" s="113" t="s">
        <v>1001</v>
      </c>
      <c r="C501" s="113" t="s">
        <v>1002</v>
      </c>
      <c r="D501" s="337"/>
      <c r="E501" s="337"/>
      <c r="F501" s="337"/>
      <c r="G501" s="337"/>
      <c r="H501" s="337"/>
      <c r="I501" s="337"/>
    </row>
    <row r="502" spans="2:9" ht="12.75" customHeight="1">
      <c r="C502" s="114"/>
    </row>
    <row r="503" spans="2:9" ht="12.75" customHeight="1">
      <c r="C503" s="376" t="s">
        <v>1003</v>
      </c>
      <c r="D503" s="376"/>
      <c r="E503" s="376"/>
      <c r="F503" s="376"/>
      <c r="G503" s="376"/>
      <c r="H503" s="376"/>
      <c r="I503" s="376"/>
    </row>
    <row r="504" spans="2:9" ht="12.75" customHeight="1">
      <c r="C504" s="116"/>
    </row>
    <row r="505" spans="2:9" ht="12.75" customHeight="1">
      <c r="C505" s="112" t="s">
        <v>1004</v>
      </c>
    </row>
    <row r="506" spans="2:9" ht="12.75" customHeight="1">
      <c r="C506" s="116"/>
    </row>
    <row r="507" spans="2:9" ht="12.75" customHeight="1">
      <c r="B507" s="113" t="s">
        <v>1005</v>
      </c>
      <c r="C507" s="113" t="s">
        <v>1006</v>
      </c>
      <c r="D507" s="130"/>
      <c r="E507" s="130"/>
      <c r="F507" s="130"/>
      <c r="G507" s="130"/>
      <c r="H507" s="130"/>
      <c r="I507" s="130"/>
    </row>
    <row r="508" spans="2:9" ht="12.75" customHeight="1">
      <c r="B508" s="113"/>
      <c r="C508" s="113"/>
      <c r="D508" s="130"/>
      <c r="E508" s="130"/>
      <c r="F508" s="130"/>
      <c r="G508" s="130"/>
      <c r="H508" s="130"/>
      <c r="I508" s="130"/>
    </row>
    <row r="509" spans="2:9" ht="12.75" customHeight="1">
      <c r="B509" s="113"/>
      <c r="C509" s="112" t="s">
        <v>1007</v>
      </c>
      <c r="D509" s="130"/>
      <c r="E509" s="130"/>
      <c r="F509" s="130"/>
      <c r="G509" s="130"/>
      <c r="H509" s="130"/>
      <c r="I509" s="130"/>
    </row>
    <row r="510" spans="2:9" ht="12.75" customHeight="1">
      <c r="B510" s="113"/>
      <c r="C510" s="113"/>
      <c r="D510" s="130"/>
      <c r="E510" s="130"/>
      <c r="F510" s="130"/>
      <c r="G510" s="130"/>
      <c r="H510" s="130"/>
      <c r="I510" s="130"/>
    </row>
    <row r="511" spans="2:9" ht="12.75" customHeight="1">
      <c r="C511" s="116" t="s">
        <v>192</v>
      </c>
    </row>
    <row r="512" spans="2:9" ht="12.75" customHeight="1">
      <c r="C512" s="116" t="s">
        <v>1008</v>
      </c>
    </row>
    <row r="513" spans="3:9" ht="12.75" customHeight="1" thickBot="1">
      <c r="C513" s="114"/>
    </row>
    <row r="514" spans="3:9" ht="12.75" customHeight="1" thickBot="1">
      <c r="C514" s="373" t="s">
        <v>1009</v>
      </c>
      <c r="D514" s="374"/>
      <c r="E514" s="374"/>
      <c r="F514" s="374"/>
      <c r="G514" s="374"/>
      <c r="H514" s="374"/>
      <c r="I514" s="375"/>
    </row>
    <row r="515" spans="3:9" ht="12.75" customHeight="1">
      <c r="C515" s="157" t="s">
        <v>238</v>
      </c>
      <c r="D515" s="343" t="s">
        <v>1010</v>
      </c>
      <c r="E515" s="226" t="s">
        <v>1011</v>
      </c>
      <c r="F515" s="226" t="s">
        <v>1012</v>
      </c>
      <c r="G515" s="226" t="s">
        <v>1013</v>
      </c>
      <c r="H515" s="343" t="s">
        <v>1014</v>
      </c>
      <c r="I515" s="343" t="s">
        <v>86</v>
      </c>
    </row>
    <row r="516" spans="3:9" ht="12.75" customHeight="1">
      <c r="C516" s="157"/>
      <c r="D516" s="344"/>
      <c r="E516" s="226" t="s">
        <v>1015</v>
      </c>
      <c r="F516" s="226" t="s">
        <v>1016</v>
      </c>
      <c r="G516" s="226" t="s">
        <v>1017</v>
      </c>
      <c r="H516" s="344"/>
      <c r="I516" s="344" t="s">
        <v>1018</v>
      </c>
    </row>
    <row r="517" spans="3:9" ht="12.75" customHeight="1" thickBot="1">
      <c r="C517" s="158"/>
      <c r="D517" s="345"/>
      <c r="E517" s="191"/>
      <c r="F517" s="191"/>
      <c r="G517" s="151" t="s">
        <v>1019</v>
      </c>
      <c r="H517" s="345"/>
      <c r="I517" s="345"/>
    </row>
    <row r="518" spans="3:9" ht="12.75" customHeight="1" thickBot="1">
      <c r="C518" s="162" t="s">
        <v>1020</v>
      </c>
      <c r="D518" s="208" t="s">
        <v>1021</v>
      </c>
      <c r="E518" s="208" t="s">
        <v>1022</v>
      </c>
      <c r="F518" s="208" t="s">
        <v>1023</v>
      </c>
      <c r="G518" s="208" t="s">
        <v>1024</v>
      </c>
      <c r="H518" s="208" t="s">
        <v>1025</v>
      </c>
      <c r="I518" s="208" t="s">
        <v>1026</v>
      </c>
    </row>
    <row r="519" spans="3:9" ht="12.75" customHeight="1" thickBot="1">
      <c r="C519" s="162" t="s">
        <v>1027</v>
      </c>
      <c r="D519" s="208" t="s">
        <v>1028</v>
      </c>
      <c r="E519" s="208" t="s">
        <v>1029</v>
      </c>
      <c r="F519" s="208" t="s">
        <v>1030</v>
      </c>
      <c r="G519" s="208" t="s">
        <v>1031</v>
      </c>
      <c r="H519" s="208" t="s">
        <v>1032</v>
      </c>
      <c r="I519" s="208" t="s">
        <v>1033</v>
      </c>
    </row>
    <row r="520" spans="3:9" ht="12.75" customHeight="1" thickBot="1">
      <c r="C520" s="162" t="s">
        <v>1034</v>
      </c>
      <c r="D520" s="208" t="s">
        <v>1035</v>
      </c>
      <c r="E520" s="208" t="s">
        <v>1036</v>
      </c>
      <c r="F520" s="208" t="s">
        <v>1037</v>
      </c>
      <c r="G520" s="208" t="s">
        <v>1038</v>
      </c>
      <c r="H520" s="208" t="s">
        <v>1039</v>
      </c>
      <c r="I520" s="208" t="s">
        <v>1040</v>
      </c>
    </row>
    <row r="521" spans="3:9" ht="12.75" customHeight="1" thickBot="1">
      <c r="C521" s="164"/>
      <c r="D521" s="207"/>
      <c r="E521" s="207"/>
      <c r="F521" s="207"/>
      <c r="G521" s="207"/>
      <c r="H521" s="207"/>
      <c r="I521" s="207"/>
    </row>
    <row r="522" spans="3:9" ht="12.75" customHeight="1" thickBot="1">
      <c r="C522" s="162" t="s">
        <v>1041</v>
      </c>
      <c r="D522" s="208" t="s">
        <v>1042</v>
      </c>
      <c r="E522" s="208" t="s">
        <v>1043</v>
      </c>
      <c r="F522" s="208" t="s">
        <v>1044</v>
      </c>
      <c r="G522" s="208" t="s">
        <v>1045</v>
      </c>
      <c r="H522" s="208" t="s">
        <v>1046</v>
      </c>
      <c r="I522" s="208" t="s">
        <v>1047</v>
      </c>
    </row>
    <row r="523" spans="3:9" ht="12.75" customHeight="1" thickBot="1">
      <c r="C523" s="162" t="s">
        <v>1048</v>
      </c>
      <c r="D523" s="208" t="s">
        <v>1049</v>
      </c>
      <c r="E523" s="208" t="s">
        <v>1050</v>
      </c>
      <c r="F523" s="208" t="s">
        <v>1051</v>
      </c>
      <c r="G523" s="208" t="s">
        <v>1052</v>
      </c>
      <c r="H523" s="208" t="s">
        <v>1053</v>
      </c>
      <c r="I523" s="208" t="s">
        <v>1054</v>
      </c>
    </row>
    <row r="524" spans="3:9" ht="12.75" customHeight="1" thickBot="1">
      <c r="C524" s="164" t="s">
        <v>1055</v>
      </c>
      <c r="D524" s="207" t="s">
        <v>1056</v>
      </c>
      <c r="E524" s="207" t="s">
        <v>1057</v>
      </c>
      <c r="F524" s="207" t="s">
        <v>1058</v>
      </c>
      <c r="G524" s="207" t="s">
        <v>1059</v>
      </c>
      <c r="H524" s="207" t="s">
        <v>1060</v>
      </c>
      <c r="I524" s="207" t="s">
        <v>1061</v>
      </c>
    </row>
    <row r="525" spans="3:9" ht="12.75" customHeight="1">
      <c r="C525" s="150"/>
    </row>
    <row r="526" spans="3:9" ht="12.75" customHeight="1">
      <c r="C526" s="116" t="s">
        <v>227</v>
      </c>
    </row>
    <row r="527" spans="3:9" ht="12.75" customHeight="1">
      <c r="C527" s="116" t="s">
        <v>1008</v>
      </c>
    </row>
    <row r="528" spans="3:9" ht="12.75" customHeight="1" thickBot="1">
      <c r="C528" s="114"/>
    </row>
    <row r="529" spans="3:9" ht="12.75" customHeight="1" thickBot="1">
      <c r="C529" s="373" t="s">
        <v>1009</v>
      </c>
      <c r="D529" s="374"/>
      <c r="E529" s="374"/>
      <c r="F529" s="374"/>
      <c r="G529" s="374"/>
      <c r="H529" s="374"/>
      <c r="I529" s="375"/>
    </row>
    <row r="530" spans="3:9" ht="12.75" customHeight="1">
      <c r="C530" s="157" t="s">
        <v>238</v>
      </c>
      <c r="D530" s="343" t="s">
        <v>1010</v>
      </c>
      <c r="E530" s="226" t="s">
        <v>1011</v>
      </c>
      <c r="F530" s="226" t="s">
        <v>1012</v>
      </c>
      <c r="G530" s="226" t="s">
        <v>1013</v>
      </c>
      <c r="H530" s="343" t="s">
        <v>1014</v>
      </c>
      <c r="I530" s="226" t="s">
        <v>86</v>
      </c>
    </row>
    <row r="531" spans="3:9" ht="12.75" customHeight="1">
      <c r="C531" s="157"/>
      <c r="D531" s="344"/>
      <c r="E531" s="226" t="s">
        <v>1015</v>
      </c>
      <c r="F531" s="226" t="s">
        <v>1016</v>
      </c>
      <c r="G531" s="226" t="s">
        <v>1017</v>
      </c>
      <c r="H531" s="344"/>
      <c r="I531" s="226" t="s">
        <v>1018</v>
      </c>
    </row>
    <row r="532" spans="3:9" ht="12.75" customHeight="1" thickBot="1">
      <c r="C532" s="158"/>
      <c r="D532" s="345"/>
      <c r="E532" s="191"/>
      <c r="F532" s="191"/>
      <c r="G532" s="151" t="s">
        <v>1019</v>
      </c>
      <c r="H532" s="345"/>
      <c r="I532" s="151"/>
    </row>
    <row r="533" spans="3:9" ht="12.75" customHeight="1" thickBot="1">
      <c r="C533" s="162" t="s">
        <v>1062</v>
      </c>
      <c r="D533" s="208" t="s">
        <v>1063</v>
      </c>
      <c r="E533" s="208" t="s">
        <v>1064</v>
      </c>
      <c r="F533" s="208" t="s">
        <v>1065</v>
      </c>
      <c r="G533" s="208" t="s">
        <v>1066</v>
      </c>
      <c r="H533" s="208" t="s">
        <v>1067</v>
      </c>
      <c r="I533" s="208" t="s">
        <v>487</v>
      </c>
    </row>
    <row r="534" spans="3:9" ht="12.75" customHeight="1" thickBot="1">
      <c r="C534" s="162" t="s">
        <v>1027</v>
      </c>
      <c r="D534" s="208" t="s">
        <v>1068</v>
      </c>
      <c r="E534" s="208" t="s">
        <v>1069</v>
      </c>
      <c r="F534" s="208" t="s">
        <v>1070</v>
      </c>
      <c r="G534" s="208" t="s">
        <v>1071</v>
      </c>
      <c r="H534" s="208" t="s">
        <v>1072</v>
      </c>
      <c r="I534" s="208" t="s">
        <v>534</v>
      </c>
    </row>
    <row r="535" spans="3:9" ht="12.75" customHeight="1" thickBot="1">
      <c r="C535" s="162"/>
      <c r="D535" s="208"/>
      <c r="E535" s="208"/>
      <c r="F535" s="208"/>
      <c r="G535" s="208"/>
      <c r="H535" s="208"/>
      <c r="I535" s="208"/>
    </row>
    <row r="536" spans="3:9" ht="12.75" customHeight="1" thickBot="1">
      <c r="C536" s="164" t="s">
        <v>1034</v>
      </c>
      <c r="D536" s="207" t="s">
        <v>1073</v>
      </c>
      <c r="E536" s="207" t="s">
        <v>1074</v>
      </c>
      <c r="F536" s="207" t="s">
        <v>1075</v>
      </c>
      <c r="G536" s="207" t="s">
        <v>1076</v>
      </c>
      <c r="H536" s="207" t="s">
        <v>1077</v>
      </c>
      <c r="I536" s="207" t="s">
        <v>1078</v>
      </c>
    </row>
    <row r="537" spans="3:9" ht="12.75" customHeight="1" thickBot="1">
      <c r="C537" s="162" t="s">
        <v>1079</v>
      </c>
      <c r="D537" s="208" t="s">
        <v>1080</v>
      </c>
      <c r="E537" s="208" t="s">
        <v>1081</v>
      </c>
      <c r="F537" s="208" t="s">
        <v>1082</v>
      </c>
      <c r="G537" s="208" t="s">
        <v>1083</v>
      </c>
      <c r="H537" s="208" t="s">
        <v>1084</v>
      </c>
      <c r="I537" s="208" t="s">
        <v>1085</v>
      </c>
    </row>
    <row r="538" spans="3:9" ht="12.75" customHeight="1" thickBot="1">
      <c r="C538" s="162" t="s">
        <v>1048</v>
      </c>
      <c r="D538" s="208" t="s">
        <v>1086</v>
      </c>
      <c r="E538" s="208" t="s">
        <v>1087</v>
      </c>
      <c r="F538" s="208" t="s">
        <v>1088</v>
      </c>
      <c r="G538" s="208" t="s">
        <v>1089</v>
      </c>
      <c r="H538" s="208" t="s">
        <v>1090</v>
      </c>
      <c r="I538" s="208" t="s">
        <v>1091</v>
      </c>
    </row>
    <row r="539" spans="3:9" ht="12.75" customHeight="1" thickBot="1">
      <c r="C539" s="164" t="s">
        <v>1055</v>
      </c>
      <c r="D539" s="207" t="s">
        <v>1092</v>
      </c>
      <c r="E539" s="207" t="s">
        <v>1093</v>
      </c>
      <c r="F539" s="207" t="s">
        <v>1094</v>
      </c>
      <c r="G539" s="207" t="s">
        <v>1095</v>
      </c>
      <c r="H539" s="207" t="s">
        <v>1096</v>
      </c>
      <c r="I539" s="207" t="s">
        <v>1097</v>
      </c>
    </row>
    <row r="540" spans="3:9" ht="12.75" customHeight="1">
      <c r="C540" s="114"/>
    </row>
    <row r="541" spans="3:9" ht="12.75" customHeight="1">
      <c r="C541" s="112" t="s">
        <v>1098</v>
      </c>
    </row>
    <row r="542" spans="3:9" ht="12.75" customHeight="1">
      <c r="C542" s="116"/>
    </row>
    <row r="543" spans="3:9" ht="12.75" customHeight="1">
      <c r="C543" s="112" t="s">
        <v>1099</v>
      </c>
    </row>
    <row r="544" spans="3:9" ht="12.75" customHeight="1">
      <c r="C544" s="116"/>
    </row>
    <row r="545" spans="2:9" ht="12.75" customHeight="1">
      <c r="C545" s="112" t="s">
        <v>1100</v>
      </c>
    </row>
    <row r="546" spans="2:9" ht="12.75" customHeight="1">
      <c r="C546" s="112" t="s">
        <v>1101</v>
      </c>
    </row>
    <row r="547" spans="2:9" ht="12.75" customHeight="1">
      <c r="C547" s="116"/>
    </row>
    <row r="548" spans="2:9" ht="12.75" customHeight="1">
      <c r="C548" s="112" t="s">
        <v>1102</v>
      </c>
    </row>
    <row r="549" spans="2:9" ht="12.75" customHeight="1">
      <c r="C549" s="112" t="s">
        <v>1103</v>
      </c>
    </row>
    <row r="550" spans="2:9" ht="12.75" customHeight="1">
      <c r="C550" s="112" t="s">
        <v>1104</v>
      </c>
    </row>
    <row r="551" spans="2:9" ht="12.75" customHeight="1">
      <c r="C551" s="112"/>
    </row>
    <row r="552" spans="2:9" ht="12.75" customHeight="1">
      <c r="B552" s="113" t="s">
        <v>1105</v>
      </c>
      <c r="C552" s="113" t="s">
        <v>1106</v>
      </c>
      <c r="D552" s="130"/>
      <c r="E552" s="130"/>
      <c r="F552" s="130"/>
      <c r="G552" s="130"/>
      <c r="H552" s="130"/>
      <c r="I552" s="130"/>
    </row>
    <row r="553" spans="2:9" ht="12.75" customHeight="1">
      <c r="C553" s="150"/>
    </row>
    <row r="554" spans="2:9" ht="12.75" customHeight="1">
      <c r="C554" s="113" t="s">
        <v>1107</v>
      </c>
    </row>
    <row r="555" spans="2:9" ht="12.75" customHeight="1">
      <c r="C555" s="150"/>
    </row>
    <row r="556" spans="2:9" ht="12.75" customHeight="1">
      <c r="C556" s="150"/>
    </row>
    <row r="557" spans="2:9" ht="12.75" customHeight="1">
      <c r="C557" s="243" t="s">
        <v>192</v>
      </c>
    </row>
    <row r="558" spans="2:9" ht="12.75" customHeight="1" thickBot="1">
      <c r="C558" s="150"/>
    </row>
    <row r="559" spans="2:9" ht="12.75" customHeight="1" thickBot="1">
      <c r="C559" s="346" t="s">
        <v>1108</v>
      </c>
      <c r="D559" s="380" t="s">
        <v>1109</v>
      </c>
      <c r="E559" s="381"/>
      <c r="F559" s="381"/>
      <c r="G559" s="382"/>
    </row>
    <row r="560" spans="2:9" ht="12.75" customHeight="1">
      <c r="C560" s="379"/>
      <c r="D560" s="167" t="s">
        <v>1110</v>
      </c>
      <c r="E560" s="167" t="s">
        <v>1111</v>
      </c>
      <c r="F560" s="167" t="s">
        <v>1112</v>
      </c>
      <c r="G560" s="167" t="s">
        <v>1111</v>
      </c>
    </row>
    <row r="561" spans="3:7" ht="12.75" customHeight="1" thickBot="1">
      <c r="C561" s="168"/>
      <c r="D561" s="168" t="s">
        <v>57</v>
      </c>
      <c r="E561" s="168"/>
      <c r="F561" s="168" t="s">
        <v>57</v>
      </c>
      <c r="G561" s="168"/>
    </row>
    <row r="562" spans="3:7" ht="12.75" customHeight="1" thickBot="1">
      <c r="C562" s="125" t="s">
        <v>1113</v>
      </c>
      <c r="D562" s="244" t="s">
        <v>1114</v>
      </c>
      <c r="E562" s="245">
        <v>10</v>
      </c>
      <c r="F562" s="246" t="s">
        <v>1115</v>
      </c>
      <c r="G562" s="245">
        <v>12</v>
      </c>
    </row>
    <row r="563" spans="3:7" ht="12.75" customHeight="1" thickBot="1">
      <c r="C563" s="125" t="s">
        <v>1116</v>
      </c>
      <c r="D563" s="247" t="s">
        <v>1117</v>
      </c>
      <c r="E563" s="127">
        <v>20</v>
      </c>
      <c r="F563" s="128" t="s">
        <v>1118</v>
      </c>
      <c r="G563" s="127">
        <v>17</v>
      </c>
    </row>
    <row r="564" spans="3:7" ht="12.75" customHeight="1" thickBot="1">
      <c r="C564" s="125" t="s">
        <v>1119</v>
      </c>
      <c r="D564" s="247" t="s">
        <v>1120</v>
      </c>
      <c r="E564" s="127">
        <v>11</v>
      </c>
      <c r="F564" s="128" t="s">
        <v>1121</v>
      </c>
      <c r="G564" s="127">
        <v>15</v>
      </c>
    </row>
    <row r="565" spans="3:7" ht="12.75" customHeight="1" thickBot="1">
      <c r="C565" s="125" t="s">
        <v>1122</v>
      </c>
      <c r="D565" s="247" t="s">
        <v>1123</v>
      </c>
      <c r="E565" s="127">
        <v>59</v>
      </c>
      <c r="F565" s="128" t="s">
        <v>1124</v>
      </c>
      <c r="G565" s="127">
        <v>56</v>
      </c>
    </row>
    <row r="566" spans="3:7" ht="12.75" customHeight="1" thickBot="1">
      <c r="C566" s="248" t="s">
        <v>625</v>
      </c>
      <c r="D566" s="249" t="s">
        <v>1125</v>
      </c>
      <c r="E566" s="250">
        <v>100</v>
      </c>
      <c r="F566" s="251" t="s">
        <v>709</v>
      </c>
      <c r="G566" s="250">
        <v>100</v>
      </c>
    </row>
    <row r="567" spans="3:7" ht="12.75" customHeight="1" thickBot="1">
      <c r="C567" s="248" t="s">
        <v>1126</v>
      </c>
      <c r="D567" s="165" t="s">
        <v>1127</v>
      </c>
      <c r="E567" s="229"/>
      <c r="F567" s="166" t="s">
        <v>367</v>
      </c>
      <c r="G567" s="229"/>
    </row>
    <row r="568" spans="3:7" ht="12.75" customHeight="1" thickBot="1">
      <c r="C568" s="248" t="s">
        <v>1128</v>
      </c>
      <c r="D568" s="252" t="s">
        <v>1129</v>
      </c>
      <c r="E568" s="229"/>
      <c r="F568" s="166" t="s">
        <v>367</v>
      </c>
      <c r="G568" s="229"/>
    </row>
    <row r="569" spans="3:7" ht="12.75" customHeight="1" thickBot="1">
      <c r="C569" s="248" t="s">
        <v>1130</v>
      </c>
      <c r="D569" s="249" t="s">
        <v>533</v>
      </c>
      <c r="E569" s="250"/>
      <c r="F569" s="251" t="s">
        <v>709</v>
      </c>
      <c r="G569" s="250"/>
    </row>
    <row r="570" spans="3:7" ht="12.75" customHeight="1">
      <c r="C570" s="150"/>
    </row>
    <row r="571" spans="3:7" ht="12.75" customHeight="1">
      <c r="C571" s="243" t="s">
        <v>227</v>
      </c>
    </row>
    <row r="572" spans="3:7" ht="12.75" customHeight="1" thickBot="1">
      <c r="C572" s="150"/>
    </row>
    <row r="573" spans="3:7" ht="12.75" customHeight="1" thickBot="1">
      <c r="C573" s="346" t="s">
        <v>1108</v>
      </c>
      <c r="D573" s="380" t="s">
        <v>1109</v>
      </c>
      <c r="E573" s="381"/>
      <c r="F573" s="381"/>
      <c r="G573" s="382"/>
    </row>
    <row r="574" spans="3:7" ht="12.75" customHeight="1">
      <c r="C574" s="379"/>
      <c r="D574" s="167" t="s">
        <v>1110</v>
      </c>
      <c r="E574" s="167" t="s">
        <v>1111</v>
      </c>
      <c r="F574" s="167" t="s">
        <v>1112</v>
      </c>
      <c r="G574" s="167" t="s">
        <v>1111</v>
      </c>
    </row>
    <row r="575" spans="3:7" ht="12.75" customHeight="1" thickBot="1">
      <c r="C575" s="168"/>
      <c r="D575" s="168" t="s">
        <v>57</v>
      </c>
      <c r="E575" s="168"/>
      <c r="F575" s="168" t="s">
        <v>57</v>
      </c>
      <c r="G575" s="168"/>
    </row>
    <row r="576" spans="3:7" ht="12.75" customHeight="1" thickBot="1">
      <c r="C576" s="125" t="s">
        <v>1131</v>
      </c>
      <c r="D576" s="244" t="s">
        <v>1132</v>
      </c>
      <c r="E576" s="245">
        <v>10</v>
      </c>
      <c r="F576" s="246" t="s">
        <v>1133</v>
      </c>
      <c r="G576" s="245">
        <v>20</v>
      </c>
    </row>
    <row r="577" spans="2:9" ht="12.75" customHeight="1" thickBot="1">
      <c r="C577" s="125" t="s">
        <v>1134</v>
      </c>
      <c r="D577" s="247" t="s">
        <v>1135</v>
      </c>
      <c r="E577" s="127">
        <v>20</v>
      </c>
      <c r="F577" s="128" t="s">
        <v>1136</v>
      </c>
      <c r="G577" s="127">
        <v>18</v>
      </c>
    </row>
    <row r="578" spans="2:9" ht="12.75" customHeight="1" thickBot="1">
      <c r="C578" s="125" t="s">
        <v>1137</v>
      </c>
      <c r="D578" s="247" t="s">
        <v>1138</v>
      </c>
      <c r="E578" s="127">
        <v>12</v>
      </c>
      <c r="F578" s="128" t="s">
        <v>1139</v>
      </c>
      <c r="G578" s="127">
        <v>12</v>
      </c>
    </row>
    <row r="579" spans="2:9" ht="12.75" customHeight="1" thickBot="1">
      <c r="C579" s="125" t="s">
        <v>1140</v>
      </c>
      <c r="D579" s="247" t="s">
        <v>1141</v>
      </c>
      <c r="E579" s="127">
        <v>59</v>
      </c>
      <c r="F579" s="128" t="s">
        <v>1142</v>
      </c>
      <c r="G579" s="127">
        <v>50</v>
      </c>
    </row>
    <row r="580" spans="2:9" ht="12.75" customHeight="1" thickBot="1">
      <c r="C580" s="248" t="s">
        <v>625</v>
      </c>
      <c r="D580" s="249" t="s">
        <v>1143</v>
      </c>
      <c r="E580" s="250">
        <v>100</v>
      </c>
      <c r="F580" s="251" t="s">
        <v>745</v>
      </c>
      <c r="G580" s="250">
        <v>100</v>
      </c>
    </row>
    <row r="581" spans="2:9" ht="12.75" customHeight="1" thickBot="1">
      <c r="C581" s="248" t="s">
        <v>1126</v>
      </c>
      <c r="D581" s="165" t="s">
        <v>515</v>
      </c>
      <c r="E581" s="229"/>
      <c r="F581" s="166" t="s">
        <v>367</v>
      </c>
      <c r="G581" s="229"/>
    </row>
    <row r="582" spans="2:9" ht="12.75" customHeight="1" thickBot="1">
      <c r="C582" s="248" t="s">
        <v>1128</v>
      </c>
      <c r="D582" s="252" t="s">
        <v>630</v>
      </c>
      <c r="E582" s="229"/>
      <c r="F582" s="166" t="s">
        <v>367</v>
      </c>
      <c r="G582" s="229"/>
    </row>
    <row r="583" spans="2:9" ht="12.75" customHeight="1" thickBot="1">
      <c r="C583" s="248" t="s">
        <v>1130</v>
      </c>
      <c r="D583" s="249" t="s">
        <v>534</v>
      </c>
      <c r="E583" s="250"/>
      <c r="F583" s="251" t="s">
        <v>745</v>
      </c>
      <c r="G583" s="250"/>
    </row>
    <row r="584" spans="2:9" ht="12.75" customHeight="1">
      <c r="C584" s="150"/>
    </row>
    <row r="585" spans="2:9" ht="12.75" customHeight="1">
      <c r="C585" s="112" t="s">
        <v>1144</v>
      </c>
    </row>
    <row r="586" spans="2:9" ht="12.75" customHeight="1">
      <c r="C586" s="150" t="s">
        <v>1145</v>
      </c>
    </row>
    <row r="587" spans="2:9" ht="12.75" customHeight="1">
      <c r="C587" s="150"/>
    </row>
    <row r="588" spans="2:9" ht="12.75" customHeight="1">
      <c r="C588" s="150"/>
    </row>
    <row r="589" spans="2:9" ht="12.75" customHeight="1">
      <c r="B589" s="113" t="s">
        <v>1146</v>
      </c>
      <c r="C589" s="113" t="s">
        <v>1147</v>
      </c>
      <c r="D589" s="130"/>
      <c r="E589" s="130"/>
      <c r="F589" s="130"/>
      <c r="G589" s="130"/>
      <c r="H589" s="130"/>
      <c r="I589" s="130"/>
    </row>
    <row r="590" spans="2:9" ht="12.75" customHeight="1">
      <c r="C590" s="150"/>
    </row>
    <row r="591" spans="2:9" ht="12.75" customHeight="1">
      <c r="C591" s="116" t="s">
        <v>192</v>
      </c>
    </row>
    <row r="592" spans="2:9" ht="12.75" customHeight="1" thickBot="1">
      <c r="C592" s="150"/>
    </row>
    <row r="593" spans="3:6" ht="12.75" customHeight="1">
      <c r="C593" s="377" t="s">
        <v>238</v>
      </c>
      <c r="D593" s="156" t="s">
        <v>452</v>
      </c>
      <c r="E593" s="343" t="s">
        <v>454</v>
      </c>
      <c r="F593" s="156" t="s">
        <v>452</v>
      </c>
    </row>
    <row r="594" spans="3:6" ht="12.75" customHeight="1">
      <c r="C594" s="378"/>
      <c r="D594" s="157" t="s">
        <v>1148</v>
      </c>
      <c r="E594" s="344"/>
      <c r="F594" s="157" t="s">
        <v>1149</v>
      </c>
    </row>
    <row r="595" spans="3:6" ht="12.75" customHeight="1" thickBot="1">
      <c r="C595" s="253"/>
      <c r="D595" s="168" t="s">
        <v>57</v>
      </c>
      <c r="E595" s="168" t="s">
        <v>57</v>
      </c>
      <c r="F595" s="168" t="s">
        <v>57</v>
      </c>
    </row>
    <row r="596" spans="3:6" ht="12.75" customHeight="1" thickBot="1">
      <c r="C596" s="254" t="s">
        <v>1150</v>
      </c>
      <c r="D596" s="255"/>
      <c r="E596" s="255"/>
      <c r="F596" s="227"/>
    </row>
    <row r="597" spans="3:6" ht="12.75" customHeight="1" thickBot="1">
      <c r="C597" s="162" t="s">
        <v>1027</v>
      </c>
      <c r="D597" s="256" t="s">
        <v>1151</v>
      </c>
      <c r="E597" s="227" t="s">
        <v>367</v>
      </c>
      <c r="F597" s="227" t="s">
        <v>1151</v>
      </c>
    </row>
    <row r="598" spans="3:6" ht="12.75" customHeight="1" thickBot="1">
      <c r="C598" s="162" t="s">
        <v>1152</v>
      </c>
      <c r="D598" s="257" t="s">
        <v>1153</v>
      </c>
      <c r="E598" s="209" t="s">
        <v>367</v>
      </c>
      <c r="F598" s="209" t="s">
        <v>1154</v>
      </c>
    </row>
    <row r="599" spans="3:6" ht="12.75" customHeight="1" thickBot="1">
      <c r="C599" s="164" t="s">
        <v>86</v>
      </c>
      <c r="D599" s="165" t="s">
        <v>1155</v>
      </c>
      <c r="E599" s="166" t="s">
        <v>367</v>
      </c>
      <c r="F599" s="166" t="s">
        <v>1155</v>
      </c>
    </row>
    <row r="600" spans="3:6" ht="12.75" customHeight="1" thickBot="1">
      <c r="C600" s="150"/>
    </row>
    <row r="601" spans="3:6" ht="12.75" customHeight="1">
      <c r="C601" s="156" t="s">
        <v>238</v>
      </c>
      <c r="D601" s="156" t="s">
        <v>452</v>
      </c>
    </row>
    <row r="602" spans="3:6" ht="12.75" customHeight="1" thickBot="1">
      <c r="C602" s="158"/>
      <c r="D602" s="168" t="s">
        <v>57</v>
      </c>
    </row>
    <row r="603" spans="3:6" ht="12.75" customHeight="1" thickBot="1">
      <c r="C603" s="254" t="s">
        <v>1156</v>
      </c>
      <c r="D603" s="258"/>
    </row>
    <row r="604" spans="3:6" ht="12.75" customHeight="1" thickBot="1">
      <c r="C604" s="162" t="s">
        <v>1157</v>
      </c>
      <c r="D604" s="256" t="s">
        <v>1158</v>
      </c>
    </row>
    <row r="605" spans="3:6" ht="12.75" customHeight="1" thickBot="1">
      <c r="C605" s="164" t="s">
        <v>86</v>
      </c>
      <c r="D605" s="165" t="s">
        <v>1158</v>
      </c>
    </row>
    <row r="606" spans="3:6" ht="12.75" customHeight="1">
      <c r="C606" s="259"/>
    </row>
    <row r="607" spans="3:6" ht="12.75" customHeight="1">
      <c r="C607" s="116" t="s">
        <v>227</v>
      </c>
    </row>
    <row r="608" spans="3:6" ht="12.75" customHeight="1" thickBot="1">
      <c r="C608" s="150"/>
    </row>
    <row r="609" spans="2:9" ht="12.75" customHeight="1">
      <c r="C609" s="377" t="s">
        <v>238</v>
      </c>
      <c r="D609" s="156" t="s">
        <v>452</v>
      </c>
      <c r="E609" s="343" t="s">
        <v>454</v>
      </c>
      <c r="F609" s="156" t="s">
        <v>452</v>
      </c>
    </row>
    <row r="610" spans="2:9" ht="12.75" customHeight="1">
      <c r="C610" s="378"/>
      <c r="D610" s="157" t="s">
        <v>1148</v>
      </c>
      <c r="E610" s="344"/>
      <c r="F610" s="157" t="s">
        <v>1149</v>
      </c>
    </row>
    <row r="611" spans="2:9" ht="12.75" customHeight="1" thickBot="1">
      <c r="C611" s="253"/>
      <c r="D611" s="168" t="s">
        <v>57</v>
      </c>
      <c r="E611" s="168" t="s">
        <v>57</v>
      </c>
      <c r="F611" s="168" t="s">
        <v>57</v>
      </c>
    </row>
    <row r="612" spans="2:9" ht="12.75" customHeight="1" thickBot="1">
      <c r="C612" s="254" t="s">
        <v>1150</v>
      </c>
      <c r="D612" s="255"/>
      <c r="E612" s="255"/>
      <c r="F612" s="227"/>
    </row>
    <row r="613" spans="2:9" ht="12.75" customHeight="1" thickBot="1">
      <c r="C613" s="162" t="s">
        <v>1027</v>
      </c>
      <c r="D613" s="256" t="s">
        <v>1159</v>
      </c>
      <c r="E613" s="227" t="s">
        <v>367</v>
      </c>
      <c r="F613" s="227" t="s">
        <v>1159</v>
      </c>
    </row>
    <row r="614" spans="2:9" ht="12.75" customHeight="1" thickBot="1">
      <c r="C614" s="162" t="s">
        <v>1152</v>
      </c>
      <c r="D614" s="257" t="s">
        <v>1160</v>
      </c>
      <c r="E614" s="209" t="s">
        <v>367</v>
      </c>
      <c r="F614" s="209" t="s">
        <v>1160</v>
      </c>
    </row>
    <row r="615" spans="2:9" ht="12.75" customHeight="1" thickBot="1">
      <c r="C615" s="164" t="s">
        <v>86</v>
      </c>
      <c r="D615" s="165" t="s">
        <v>1161</v>
      </c>
      <c r="E615" s="166" t="s">
        <v>367</v>
      </c>
      <c r="F615" s="166" t="s">
        <v>1161</v>
      </c>
    </row>
    <row r="616" spans="2:9" ht="12.75" customHeight="1" thickBot="1">
      <c r="C616" s="150"/>
    </row>
    <row r="617" spans="2:9" ht="12.75" customHeight="1">
      <c r="C617" s="156" t="s">
        <v>238</v>
      </c>
      <c r="D617" s="156" t="s">
        <v>452</v>
      </c>
    </row>
    <row r="618" spans="2:9" ht="12.75" customHeight="1" thickBot="1">
      <c r="C618" s="158"/>
      <c r="D618" s="168" t="s">
        <v>57</v>
      </c>
    </row>
    <row r="619" spans="2:9" ht="12.75" customHeight="1" thickBot="1">
      <c r="C619" s="254" t="s">
        <v>1156</v>
      </c>
      <c r="D619" s="258"/>
    </row>
    <row r="620" spans="2:9" ht="12.75" customHeight="1" thickBot="1">
      <c r="C620" s="162" t="s">
        <v>1157</v>
      </c>
      <c r="D620" s="256" t="s">
        <v>1162</v>
      </c>
    </row>
    <row r="621" spans="2:9" ht="12.75" customHeight="1" thickBot="1">
      <c r="C621" s="164" t="s">
        <v>86</v>
      </c>
      <c r="D621" s="165" t="s">
        <v>1162</v>
      </c>
    </row>
    <row r="622" spans="2:9" ht="12.75" customHeight="1">
      <c r="C622" s="150"/>
    </row>
    <row r="623" spans="2:9" ht="12.75" customHeight="1">
      <c r="B623" s="113" t="s">
        <v>1163</v>
      </c>
      <c r="C623" s="113" t="s">
        <v>1164</v>
      </c>
      <c r="D623" s="337"/>
      <c r="E623" s="337"/>
      <c r="F623" s="337"/>
      <c r="G623" s="337"/>
      <c r="H623" s="337"/>
      <c r="I623" s="337"/>
    </row>
    <row r="624" spans="2:9" ht="12.75" customHeight="1">
      <c r="C624" s="150"/>
    </row>
    <row r="625" spans="2:9" ht="12.75" customHeight="1">
      <c r="C625" s="336" t="s">
        <v>1165</v>
      </c>
      <c r="D625" s="336"/>
      <c r="E625" s="336"/>
      <c r="F625" s="336"/>
      <c r="G625" s="336"/>
      <c r="H625" s="336"/>
      <c r="I625" s="336"/>
    </row>
    <row r="626" spans="2:9" ht="12.75" customHeight="1" thickBot="1">
      <c r="C626" s="150"/>
    </row>
    <row r="627" spans="2:9" ht="12.75" customHeight="1">
      <c r="C627" s="343" t="s">
        <v>238</v>
      </c>
      <c r="D627" s="189" t="s">
        <v>239</v>
      </c>
      <c r="E627" s="189" t="s">
        <v>240</v>
      </c>
    </row>
    <row r="628" spans="2:9" ht="12.75" customHeight="1" thickBot="1">
      <c r="C628" s="345"/>
      <c r="D628" s="192" t="s">
        <v>57</v>
      </c>
      <c r="E628" s="192" t="s">
        <v>57</v>
      </c>
    </row>
    <row r="629" spans="2:9" ht="12.75" customHeight="1" thickBot="1">
      <c r="C629" s="162" t="s">
        <v>1166</v>
      </c>
      <c r="D629" s="208">
        <v>10898071800</v>
      </c>
      <c r="E629" s="209" t="s">
        <v>1167</v>
      </c>
    </row>
    <row r="630" spans="2:9" ht="12.75" customHeight="1" thickBot="1">
      <c r="C630" s="162" t="s">
        <v>1168</v>
      </c>
      <c r="D630" s="208">
        <v>4762691892</v>
      </c>
      <c r="E630" s="209" t="s">
        <v>1169</v>
      </c>
    </row>
    <row r="631" spans="2:9" ht="12.75" customHeight="1" thickBot="1">
      <c r="C631" s="162" t="s">
        <v>1170</v>
      </c>
      <c r="D631" s="209" t="s">
        <v>1171</v>
      </c>
      <c r="E631" s="209" t="s">
        <v>1172</v>
      </c>
    </row>
    <row r="632" spans="2:9" ht="12.75" customHeight="1" thickBot="1">
      <c r="C632" s="162" t="s">
        <v>1173</v>
      </c>
      <c r="D632" s="208">
        <v>46437528788</v>
      </c>
      <c r="E632" s="209" t="s">
        <v>1174</v>
      </c>
    </row>
    <row r="633" spans="2:9" ht="12.75" customHeight="1" thickBot="1">
      <c r="C633" s="162" t="s">
        <v>1175</v>
      </c>
      <c r="D633" s="208">
        <v>636767364</v>
      </c>
      <c r="E633" s="209" t="s">
        <v>1176</v>
      </c>
    </row>
    <row r="634" spans="2:9" ht="12.75" customHeight="1" thickBot="1">
      <c r="C634" s="162" t="s">
        <v>1140</v>
      </c>
      <c r="D634" s="209" t="s">
        <v>1177</v>
      </c>
      <c r="E634" s="209" t="s">
        <v>1178</v>
      </c>
    </row>
    <row r="635" spans="2:9" ht="12.75" customHeight="1" thickBot="1">
      <c r="C635" s="162" t="s">
        <v>1179</v>
      </c>
      <c r="D635" s="209" t="s">
        <v>1180</v>
      </c>
      <c r="E635" s="209" t="s">
        <v>1181</v>
      </c>
    </row>
    <row r="636" spans="2:9" ht="12.75" customHeight="1" thickBot="1">
      <c r="C636" s="164" t="s">
        <v>86</v>
      </c>
      <c r="D636" s="166" t="s">
        <v>1182</v>
      </c>
      <c r="E636" s="166" t="s">
        <v>1183</v>
      </c>
    </row>
    <row r="637" spans="2:9" ht="12.75" customHeight="1">
      <c r="B637" s="68"/>
      <c r="C637" s="68"/>
      <c r="D637" s="68"/>
      <c r="E637" s="68"/>
      <c r="F637" s="68"/>
      <c r="G637" s="68"/>
      <c r="H637" s="68"/>
      <c r="I637" s="68"/>
    </row>
    <row r="638" spans="2:9" ht="12.75" customHeight="1">
      <c r="B638" s="113" t="s">
        <v>1184</v>
      </c>
      <c r="C638" s="113" t="s">
        <v>1185</v>
      </c>
      <c r="D638" s="130"/>
      <c r="E638" s="130"/>
      <c r="F638" s="130"/>
      <c r="G638" s="130"/>
      <c r="H638" s="130"/>
      <c r="I638" s="130"/>
    </row>
    <row r="639" spans="2:9" ht="12.75" customHeight="1">
      <c r="C639" s="260"/>
    </row>
    <row r="640" spans="2:9" ht="12.75" customHeight="1">
      <c r="C640" s="336" t="s">
        <v>1186</v>
      </c>
      <c r="D640" s="336"/>
      <c r="E640" s="336"/>
      <c r="F640" s="336"/>
      <c r="G640" s="336"/>
      <c r="H640" s="336"/>
      <c r="I640" s="336"/>
    </row>
    <row r="641" spans="2:3" ht="12.75" customHeight="1">
      <c r="C641" s="113"/>
    </row>
    <row r="642" spans="2:3" ht="12.75" customHeight="1">
      <c r="B642" s="113" t="s">
        <v>1187</v>
      </c>
      <c r="C642" s="113" t="s">
        <v>1188</v>
      </c>
    </row>
    <row r="643" spans="2:3" ht="12.75" customHeight="1">
      <c r="C643" s="112" t="s">
        <v>1189</v>
      </c>
    </row>
    <row r="644" spans="2:3" ht="12.75" customHeight="1">
      <c r="C644" s="112" t="s">
        <v>1190</v>
      </c>
    </row>
    <row r="645" spans="2:3" ht="12.75" customHeight="1">
      <c r="C645" s="112" t="s">
        <v>1191</v>
      </c>
    </row>
    <row r="646" spans="2:3" ht="12.75" customHeight="1">
      <c r="C646" s="113"/>
    </row>
    <row r="647" spans="2:3" ht="12.75" customHeight="1"/>
    <row r="648" spans="2:3" ht="12.75" customHeight="1"/>
    <row r="649" spans="2:3" ht="12.75" customHeight="1"/>
    <row r="650" spans="2:3" ht="12.75" customHeight="1"/>
    <row r="651" spans="2:3" ht="12.75" customHeight="1"/>
    <row r="652" spans="2:3" ht="12.75" customHeight="1"/>
    <row r="653" spans="2:3" ht="12.75" customHeight="1"/>
    <row r="654" spans="2:3" ht="12.75" customHeight="1"/>
    <row r="655" spans="2:3" ht="12.75" customHeight="1"/>
    <row r="656" spans="2:3"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sheetData>
  <mergeCells count="156">
    <mergeCell ref="C609:C610"/>
    <mergeCell ref="E609:E610"/>
    <mergeCell ref="D623:I623"/>
    <mergeCell ref="C625:I625"/>
    <mergeCell ref="C627:C628"/>
    <mergeCell ref="C640:I640"/>
    <mergeCell ref="C559:C560"/>
    <mergeCell ref="D559:G559"/>
    <mergeCell ref="C573:C574"/>
    <mergeCell ref="D573:G573"/>
    <mergeCell ref="C593:C594"/>
    <mergeCell ref="E593:E594"/>
    <mergeCell ref="D515:D517"/>
    <mergeCell ref="H515:H517"/>
    <mergeCell ref="I515:I517"/>
    <mergeCell ref="C529:I529"/>
    <mergeCell ref="D530:D532"/>
    <mergeCell ref="H530:H532"/>
    <mergeCell ref="D454:I454"/>
    <mergeCell ref="C456:I456"/>
    <mergeCell ref="C461:I461"/>
    <mergeCell ref="D501:I501"/>
    <mergeCell ref="C503:I503"/>
    <mergeCell ref="C514:I514"/>
    <mergeCell ref="C432:I432"/>
    <mergeCell ref="D434:I434"/>
    <mergeCell ref="C438:C439"/>
    <mergeCell ref="E438:E439"/>
    <mergeCell ref="F438:F439"/>
    <mergeCell ref="C447:C448"/>
    <mergeCell ref="E447:E448"/>
    <mergeCell ref="F447:F448"/>
    <mergeCell ref="C402:C405"/>
    <mergeCell ref="D402:D404"/>
    <mergeCell ref="E402:E404"/>
    <mergeCell ref="F402:F404"/>
    <mergeCell ref="G402:G404"/>
    <mergeCell ref="C418:C421"/>
    <mergeCell ref="D418:D420"/>
    <mergeCell ref="E418:E420"/>
    <mergeCell ref="F418:F420"/>
    <mergeCell ref="G418:G420"/>
    <mergeCell ref="D388:I388"/>
    <mergeCell ref="C390:I390"/>
    <mergeCell ref="C392:I392"/>
    <mergeCell ref="C394:I394"/>
    <mergeCell ref="C396:I396"/>
    <mergeCell ref="C398:I398"/>
    <mergeCell ref="C351:I351"/>
    <mergeCell ref="C353:I353"/>
    <mergeCell ref="C355:I355"/>
    <mergeCell ref="C357:I357"/>
    <mergeCell ref="C384:I384"/>
    <mergeCell ref="C386:I386"/>
    <mergeCell ref="C320:I320"/>
    <mergeCell ref="C324:C325"/>
    <mergeCell ref="C334:I334"/>
    <mergeCell ref="C338:C339"/>
    <mergeCell ref="C348:I348"/>
    <mergeCell ref="D349:I349"/>
    <mergeCell ref="C312:I312"/>
    <mergeCell ref="C314:I314"/>
    <mergeCell ref="C315:I315"/>
    <mergeCell ref="C316:I316"/>
    <mergeCell ref="C317:I317"/>
    <mergeCell ref="D318:I318"/>
    <mergeCell ref="C242:I242"/>
    <mergeCell ref="D278:I278"/>
    <mergeCell ref="D279:I279"/>
    <mergeCell ref="C282:C285"/>
    <mergeCell ref="F282:G283"/>
    <mergeCell ref="C298:C301"/>
    <mergeCell ref="F298:G299"/>
    <mergeCell ref="H220:H221"/>
    <mergeCell ref="C232:G232"/>
    <mergeCell ref="C233:G233"/>
    <mergeCell ref="C236:I236"/>
    <mergeCell ref="C238:I238"/>
    <mergeCell ref="C240:I240"/>
    <mergeCell ref="C214:G214"/>
    <mergeCell ref="C215:G215"/>
    <mergeCell ref="C220:C222"/>
    <mergeCell ref="D220:D221"/>
    <mergeCell ref="E220:E221"/>
    <mergeCell ref="F220:G220"/>
    <mergeCell ref="C192:I192"/>
    <mergeCell ref="C194:I194"/>
    <mergeCell ref="C196:I196"/>
    <mergeCell ref="C202:C204"/>
    <mergeCell ref="D202:D203"/>
    <mergeCell ref="E202:E203"/>
    <mergeCell ref="F202:G202"/>
    <mergeCell ref="H202:H203"/>
    <mergeCell ref="C162:G162"/>
    <mergeCell ref="D167:I167"/>
    <mergeCell ref="C169:I169"/>
    <mergeCell ref="C171:C173"/>
    <mergeCell ref="D171:E171"/>
    <mergeCell ref="C190:I190"/>
    <mergeCell ref="C145:G145"/>
    <mergeCell ref="C146:G146"/>
    <mergeCell ref="C147:G147"/>
    <mergeCell ref="C154:C157"/>
    <mergeCell ref="F154:G155"/>
    <mergeCell ref="C161:G161"/>
    <mergeCell ref="C129:I129"/>
    <mergeCell ref="C130:I130"/>
    <mergeCell ref="D132:I132"/>
    <mergeCell ref="C134:I134"/>
    <mergeCell ref="C135:I135"/>
    <mergeCell ref="C139:C142"/>
    <mergeCell ref="F139:G140"/>
    <mergeCell ref="C123:I123"/>
    <mergeCell ref="C124:I124"/>
    <mergeCell ref="C125:I125"/>
    <mergeCell ref="C126:I126"/>
    <mergeCell ref="C127:I127"/>
    <mergeCell ref="C128:I128"/>
    <mergeCell ref="D114:I114"/>
    <mergeCell ref="C116:I116"/>
    <mergeCell ref="D118:I118"/>
    <mergeCell ref="C120:I120"/>
    <mergeCell ref="C121:I121"/>
    <mergeCell ref="C122:I122"/>
    <mergeCell ref="C88:C90"/>
    <mergeCell ref="F88:G89"/>
    <mergeCell ref="C100:C102"/>
    <mergeCell ref="F100:G101"/>
    <mergeCell ref="C110:I110"/>
    <mergeCell ref="C112:I112"/>
    <mergeCell ref="C72:I72"/>
    <mergeCell ref="C74:I74"/>
    <mergeCell ref="D76:I76"/>
    <mergeCell ref="C78:I78"/>
    <mergeCell ref="C80:I80"/>
    <mergeCell ref="C82:I82"/>
    <mergeCell ref="C57:C58"/>
    <mergeCell ref="D57:E57"/>
    <mergeCell ref="F57:F58"/>
    <mergeCell ref="C67:I67"/>
    <mergeCell ref="C68:I68"/>
    <mergeCell ref="D70:I70"/>
    <mergeCell ref="D10:I10"/>
    <mergeCell ref="B5:I5"/>
    <mergeCell ref="C26:I26"/>
    <mergeCell ref="C30:C32"/>
    <mergeCell ref="C37:C38"/>
    <mergeCell ref="D37:E37"/>
    <mergeCell ref="F37:F38"/>
    <mergeCell ref="C49:C51"/>
    <mergeCell ref="C12:I12"/>
    <mergeCell ref="C14:C16"/>
    <mergeCell ref="D14:E14"/>
    <mergeCell ref="D15:E15"/>
    <mergeCell ref="C22:I22"/>
    <mergeCell ref="D24:I2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7BF38-1211-4BBF-9B7E-2D6157E8A2E2}">
  <dimension ref="A1:I1700"/>
  <sheetViews>
    <sheetView showGridLines="0" zoomScale="110" zoomScaleNormal="110" workbookViewId="0">
      <selection activeCell="C8" sqref="C8"/>
    </sheetView>
  </sheetViews>
  <sheetFormatPr baseColWidth="10" defaultColWidth="11.5703125" defaultRowHeight="12.75" customHeight="1" zeroHeight="1"/>
  <cols>
    <col min="1" max="1" width="2" style="1" customWidth="1"/>
    <col min="2" max="2" width="7" style="1" customWidth="1"/>
    <col min="3" max="3" width="52.5703125" style="1" customWidth="1"/>
    <col min="4" max="4" width="19.7109375" style="1" customWidth="1"/>
    <col min="5" max="5" width="21.85546875" style="1" customWidth="1"/>
    <col min="6" max="6" width="18.7109375" style="1" customWidth="1"/>
    <col min="7" max="7" width="22.85546875" style="1" customWidth="1"/>
    <col min="8" max="8" width="21.5703125" style="1" customWidth="1"/>
    <col min="9" max="9" width="18.28515625" style="1" customWidth="1"/>
    <col min="10" max="10" width="11.5703125" style="1" customWidth="1"/>
    <col min="11" max="16384" width="11.5703125" style="1"/>
  </cols>
  <sheetData>
    <row r="1" spans="1:9"/>
    <row r="2" spans="1:9"/>
    <row r="3" spans="1:9"/>
    <row r="4" spans="1:9"/>
    <row r="5" spans="1:9" ht="60" customHeight="1">
      <c r="B5" s="335" t="s">
        <v>145</v>
      </c>
      <c r="C5" s="335"/>
      <c r="D5" s="335"/>
      <c r="E5" s="335"/>
      <c r="F5" s="335"/>
      <c r="G5" s="335"/>
      <c r="H5" s="335"/>
      <c r="I5" s="335"/>
    </row>
    <row r="6" spans="1:9" ht="15.75" customHeight="1">
      <c r="A6" s="111"/>
      <c r="B6" s="111"/>
    </row>
    <row r="7" spans="1:9"/>
    <row r="8" spans="1:9" ht="12.75" customHeight="1">
      <c r="B8" s="113"/>
      <c r="C8" s="113" t="s">
        <v>1524</v>
      </c>
      <c r="D8" s="337"/>
      <c r="E8" s="337"/>
      <c r="F8" s="337"/>
      <c r="G8" s="337"/>
      <c r="H8" s="337"/>
      <c r="I8" s="337"/>
    </row>
    <row r="9" spans="1:9" ht="12.75" customHeight="1">
      <c r="C9" s="114"/>
    </row>
    <row r="10" spans="1:9" ht="12.75" customHeight="1">
      <c r="B10" s="113" t="s">
        <v>1193</v>
      </c>
      <c r="C10" s="113" t="s">
        <v>1194</v>
      </c>
      <c r="D10" s="337"/>
      <c r="E10" s="337"/>
      <c r="F10" s="337"/>
      <c r="G10" s="337"/>
      <c r="H10" s="337"/>
      <c r="I10" s="337"/>
    </row>
    <row r="11" spans="1:9" ht="12.75" customHeight="1">
      <c r="C11" s="114"/>
    </row>
    <row r="12" spans="1:9" ht="12.75" customHeight="1">
      <c r="C12" s="336" t="s">
        <v>1195</v>
      </c>
      <c r="D12" s="336"/>
      <c r="E12" s="336"/>
      <c r="F12" s="336"/>
      <c r="G12" s="336"/>
      <c r="H12" s="336"/>
      <c r="I12" s="336"/>
    </row>
    <row r="13" spans="1:9" ht="12.75" customHeight="1">
      <c r="C13" s="114"/>
    </row>
    <row r="14" spans="1:9" ht="12.75" customHeight="1">
      <c r="C14" s="336" t="s">
        <v>1196</v>
      </c>
      <c r="D14" s="336"/>
      <c r="E14" s="336"/>
      <c r="F14" s="336"/>
      <c r="G14" s="336"/>
      <c r="H14" s="336"/>
      <c r="I14" s="336"/>
    </row>
    <row r="15" spans="1:9" ht="12.75" customHeight="1">
      <c r="C15" s="114"/>
    </row>
    <row r="16" spans="1:9" ht="12.75" customHeight="1">
      <c r="C16" s="336" t="s">
        <v>1197</v>
      </c>
      <c r="D16" s="336"/>
      <c r="E16" s="336"/>
      <c r="F16" s="336"/>
      <c r="G16" s="336"/>
      <c r="H16" s="336"/>
      <c r="I16" s="336"/>
    </row>
    <row r="17" spans="2:9" ht="12.75" customHeight="1">
      <c r="C17" s="114"/>
    </row>
    <row r="18" spans="2:9" ht="12.75" customHeight="1">
      <c r="B18" s="113" t="s">
        <v>1198</v>
      </c>
      <c r="C18" s="113" t="s">
        <v>1199</v>
      </c>
      <c r="D18" s="337"/>
      <c r="E18" s="337"/>
      <c r="F18" s="337"/>
      <c r="G18" s="337"/>
      <c r="H18" s="337"/>
      <c r="I18" s="337"/>
    </row>
    <row r="19" spans="2:9" ht="12.75" customHeight="1">
      <c r="C19" s="114"/>
    </row>
    <row r="20" spans="2:9" ht="12.75" customHeight="1">
      <c r="C20" s="336" t="s">
        <v>1200</v>
      </c>
      <c r="D20" s="336"/>
      <c r="E20" s="336"/>
      <c r="F20" s="336"/>
      <c r="G20" s="336"/>
      <c r="H20" s="336"/>
      <c r="I20" s="336"/>
    </row>
    <row r="21" spans="2:9" ht="12.75" customHeight="1">
      <c r="C21" s="114"/>
    </row>
    <row r="22" spans="2:9" ht="12.75" customHeight="1">
      <c r="C22" s="336" t="s">
        <v>1201</v>
      </c>
      <c r="D22" s="336"/>
      <c r="E22" s="336"/>
      <c r="F22" s="336"/>
      <c r="G22" s="336"/>
      <c r="H22" s="336"/>
      <c r="I22" s="336"/>
    </row>
    <row r="23" spans="2:9" ht="12.75" customHeight="1">
      <c r="C23" s="113"/>
    </row>
    <row r="24" spans="2:9" ht="12.75" customHeight="1">
      <c r="B24" s="113" t="s">
        <v>1202</v>
      </c>
      <c r="C24" s="113" t="s">
        <v>1203</v>
      </c>
      <c r="D24" s="337"/>
      <c r="E24" s="337"/>
      <c r="F24" s="337"/>
      <c r="G24" s="337"/>
      <c r="H24" s="337"/>
      <c r="I24" s="337"/>
    </row>
    <row r="25" spans="2:9" ht="12.75" customHeight="1">
      <c r="C25" s="114"/>
    </row>
    <row r="26" spans="2:9" ht="12.75" customHeight="1">
      <c r="C26" s="376" t="s">
        <v>1204</v>
      </c>
      <c r="D26" s="376"/>
      <c r="E26" s="376"/>
      <c r="F26" s="376"/>
      <c r="G26" s="376"/>
      <c r="H26" s="376"/>
      <c r="I26" s="376"/>
    </row>
    <row r="27" spans="2:9" ht="12.75" customHeight="1">
      <c r="C27" s="114"/>
    </row>
    <row r="28" spans="2:9" ht="12.75" customHeight="1">
      <c r="B28" s="113" t="s">
        <v>1205</v>
      </c>
      <c r="C28" s="113" t="s">
        <v>1206</v>
      </c>
    </row>
    <row r="29" spans="2:9" ht="12.75" customHeight="1">
      <c r="C29" s="376" t="s">
        <v>1207</v>
      </c>
      <c r="D29" s="376"/>
      <c r="E29" s="376"/>
      <c r="F29" s="376"/>
      <c r="G29" s="376"/>
      <c r="H29" s="376"/>
      <c r="I29" s="376"/>
    </row>
    <row r="30" spans="2:9" ht="12.75" customHeight="1">
      <c r="C30" s="114" t="s">
        <v>1208</v>
      </c>
    </row>
    <row r="31" spans="2:9" ht="12.75" customHeight="1">
      <c r="C31" s="114"/>
    </row>
    <row r="32" spans="2:9" ht="12.75" customHeight="1">
      <c r="C32" s="112" t="s">
        <v>1209</v>
      </c>
    </row>
    <row r="33" spans="3:3" ht="12.75" customHeight="1">
      <c r="C33" s="112" t="s">
        <v>1210</v>
      </c>
    </row>
    <row r="34" spans="3:3" ht="12.75" customHeight="1">
      <c r="C34" s="112" t="s">
        <v>1211</v>
      </c>
    </row>
    <row r="35" spans="3:3" ht="12.75" customHeight="1">
      <c r="C35" s="112" t="s">
        <v>1212</v>
      </c>
    </row>
    <row r="36" spans="3:3" ht="12.75" customHeight="1">
      <c r="C36" s="112"/>
    </row>
    <row r="37" spans="3:3" ht="12.75" customHeight="1">
      <c r="C37" s="112" t="s">
        <v>1213</v>
      </c>
    </row>
    <row r="38" spans="3:3" ht="12.75" customHeight="1">
      <c r="C38" s="112" t="s">
        <v>1214</v>
      </c>
    </row>
    <row r="39" spans="3:3" ht="12.75" customHeight="1">
      <c r="C39" s="112" t="s">
        <v>1215</v>
      </c>
    </row>
    <row r="40" spans="3:3" ht="12.75" customHeight="1">
      <c r="C40" s="112" t="s">
        <v>1216</v>
      </c>
    </row>
    <row r="41" spans="3:3" ht="12.75" customHeight="1">
      <c r="C41" s="112"/>
    </row>
    <row r="42" spans="3:3" ht="12.75" customHeight="1"/>
    <row r="43" spans="3:3" ht="12.75" customHeight="1"/>
    <row r="44" spans="3:3" ht="12.75" customHeight="1"/>
    <row r="45" spans="3:3" ht="12.75" customHeight="1"/>
    <row r="46" spans="3:3" ht="12.75" customHeight="1"/>
    <row r="47" spans="3:3" ht="12.75" customHeight="1"/>
    <row r="48" spans="3:3"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sheetData>
  <mergeCells count="12">
    <mergeCell ref="C20:I20"/>
    <mergeCell ref="C22:I22"/>
    <mergeCell ref="D24:I24"/>
    <mergeCell ref="C26:I26"/>
    <mergeCell ref="C29:I29"/>
    <mergeCell ref="D18:I18"/>
    <mergeCell ref="B5:I5"/>
    <mergeCell ref="D8:I8"/>
    <mergeCell ref="D10:I10"/>
    <mergeCell ref="C12:I12"/>
    <mergeCell ref="C14:I14"/>
    <mergeCell ref="C16:I1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EC9B4-0DFF-4FB4-B8D5-C1163D21822F}">
  <dimension ref="A1:I1701"/>
  <sheetViews>
    <sheetView showGridLines="0" zoomScale="110" zoomScaleNormal="110" workbookViewId="0">
      <selection activeCell="C8" sqref="C8"/>
    </sheetView>
  </sheetViews>
  <sheetFormatPr baseColWidth="10" defaultColWidth="11.5703125" defaultRowHeight="12.75" customHeight="1" zeroHeight="1"/>
  <cols>
    <col min="1" max="1" width="2" style="1" customWidth="1"/>
    <col min="2" max="2" width="7" style="1" customWidth="1"/>
    <col min="3" max="3" width="52.5703125" style="1" customWidth="1"/>
    <col min="4" max="4" width="19.7109375" style="1" customWidth="1"/>
    <col min="5" max="5" width="21.85546875" style="1" customWidth="1"/>
    <col min="6" max="6" width="18.7109375" style="1" customWidth="1"/>
    <col min="7" max="7" width="22.85546875" style="1" customWidth="1"/>
    <col min="8" max="8" width="21.5703125" style="1" customWidth="1"/>
    <col min="9" max="9" width="18.28515625" style="1" customWidth="1"/>
    <col min="10" max="10" width="11.5703125" style="1" customWidth="1"/>
    <col min="11" max="16384" width="11.5703125" style="1"/>
  </cols>
  <sheetData>
    <row r="1" spans="1:9"/>
    <row r="2" spans="1:9"/>
    <row r="3" spans="1:9"/>
    <row r="4" spans="1:9"/>
    <row r="5" spans="1:9" ht="60" customHeight="1">
      <c r="B5" s="335" t="s">
        <v>145</v>
      </c>
      <c r="C5" s="335"/>
      <c r="D5" s="335"/>
      <c r="E5" s="335"/>
      <c r="F5" s="335"/>
      <c r="G5" s="335"/>
      <c r="H5" s="335"/>
      <c r="I5" s="335"/>
    </row>
    <row r="6" spans="1:9" ht="15.75" customHeight="1">
      <c r="A6" s="111"/>
      <c r="B6" s="111"/>
    </row>
    <row r="7" spans="1:9"/>
    <row r="8" spans="1:9" ht="12.75" customHeight="1">
      <c r="B8" s="113"/>
      <c r="C8" s="113" t="s">
        <v>1525</v>
      </c>
      <c r="D8" s="130"/>
      <c r="E8" s="130"/>
      <c r="F8" s="130"/>
      <c r="G8" s="130"/>
      <c r="H8" s="130"/>
      <c r="I8" s="130"/>
    </row>
    <row r="9" spans="1:9" ht="12.75" customHeight="1">
      <c r="B9" s="113"/>
      <c r="C9" s="113"/>
      <c r="D9" s="130"/>
      <c r="E9" s="130"/>
      <c r="F9" s="130"/>
      <c r="G9" s="130"/>
      <c r="H9" s="130"/>
      <c r="I9" s="130"/>
    </row>
    <row r="10" spans="1:9" ht="12.75" customHeight="1">
      <c r="C10" s="112" t="s">
        <v>1218</v>
      </c>
    </row>
    <row r="11" spans="1:9" ht="12.75" customHeight="1" thickBot="1">
      <c r="C11" s="114"/>
    </row>
    <row r="12" spans="1:9" ht="12.75" customHeight="1">
      <c r="C12" s="343" t="s">
        <v>1219</v>
      </c>
      <c r="D12" s="156" t="s">
        <v>239</v>
      </c>
      <c r="E12" s="156" t="s">
        <v>240</v>
      </c>
    </row>
    <row r="13" spans="1:9" ht="12.75" customHeight="1" thickBot="1">
      <c r="C13" s="345"/>
      <c r="D13" s="261" t="s">
        <v>57</v>
      </c>
      <c r="E13" s="261" t="s">
        <v>57</v>
      </c>
    </row>
    <row r="14" spans="1:9" ht="12.75" customHeight="1" thickBot="1">
      <c r="C14" s="162" t="s">
        <v>1220</v>
      </c>
      <c r="D14" s="257" t="s">
        <v>1221</v>
      </c>
      <c r="E14" s="257" t="s">
        <v>1222</v>
      </c>
    </row>
    <row r="15" spans="1:9" ht="12.75" customHeight="1" thickBot="1">
      <c r="C15" s="162" t="s">
        <v>1223</v>
      </c>
      <c r="D15" s="257" t="s">
        <v>1224</v>
      </c>
      <c r="E15" s="257" t="s">
        <v>1225</v>
      </c>
    </row>
    <row r="16" spans="1:9" ht="12.75" customHeight="1" thickBot="1">
      <c r="C16" s="162" t="s">
        <v>1226</v>
      </c>
      <c r="D16" s="257" t="s">
        <v>1227</v>
      </c>
      <c r="E16" s="257" t="s">
        <v>1228</v>
      </c>
    </row>
    <row r="17" spans="3:9" ht="12.75" customHeight="1" thickBot="1">
      <c r="C17" s="164" t="s">
        <v>86</v>
      </c>
      <c r="D17" s="165" t="s">
        <v>1229</v>
      </c>
      <c r="E17" s="165" t="s">
        <v>1230</v>
      </c>
    </row>
    <row r="18" spans="3:9" ht="12.75" customHeight="1">
      <c r="C18" s="114"/>
    </row>
    <row r="19" spans="3:9" ht="12.75" customHeight="1">
      <c r="C19" s="336" t="s">
        <v>1231</v>
      </c>
      <c r="D19" s="336"/>
      <c r="E19" s="336"/>
      <c r="F19" s="336"/>
      <c r="G19" s="336"/>
      <c r="H19" s="336"/>
      <c r="I19" s="336"/>
    </row>
    <row r="20" spans="3:9" ht="12.75" customHeight="1"/>
    <row r="21" spans="3:9" ht="12.75" customHeight="1">
      <c r="C21" s="113"/>
    </row>
    <row r="22" spans="3:9" ht="12.75" customHeight="1"/>
    <row r="23" spans="3:9" ht="12.75" customHeight="1"/>
    <row r="24" spans="3:9" ht="12.75" customHeight="1"/>
    <row r="25" spans="3:9" ht="12.75" customHeight="1"/>
    <row r="26" spans="3:9" ht="12.75" customHeight="1"/>
    <row r="27" spans="3:9" ht="12.75" customHeight="1"/>
    <row r="28" spans="3:9" ht="12.75" customHeight="1"/>
    <row r="29" spans="3:9" ht="12.75" customHeight="1"/>
    <row r="30" spans="3:9" ht="12.75" customHeight="1"/>
    <row r="31" spans="3:9" ht="12.75" customHeight="1"/>
    <row r="32" spans="3: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sheetData>
  <mergeCells count="3">
    <mergeCell ref="C12:C13"/>
    <mergeCell ref="C19:I19"/>
    <mergeCell ref="B5:I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3BCB7-CA72-4E77-82EE-422C0659629E}">
  <dimension ref="A1:I1700"/>
  <sheetViews>
    <sheetView showGridLines="0" zoomScale="110" zoomScaleNormal="110" workbookViewId="0">
      <selection activeCell="C8" sqref="C8"/>
    </sheetView>
  </sheetViews>
  <sheetFormatPr baseColWidth="10" defaultColWidth="11.5703125" defaultRowHeight="12.75" customHeight="1" zeroHeight="1"/>
  <cols>
    <col min="1" max="1" width="2" style="1" customWidth="1"/>
    <col min="2" max="2" width="7" style="1" customWidth="1"/>
    <col min="3" max="3" width="52.5703125" style="1" customWidth="1"/>
    <col min="4" max="4" width="19.7109375" style="1" customWidth="1"/>
    <col min="5" max="5" width="21.85546875" style="1" customWidth="1"/>
    <col min="6" max="6" width="18.7109375" style="1" customWidth="1"/>
    <col min="7" max="7" width="22.85546875" style="1" customWidth="1"/>
    <col min="8" max="8" width="21.5703125" style="1" customWidth="1"/>
    <col min="9" max="9" width="18.28515625" style="1" customWidth="1"/>
    <col min="10" max="10" width="11.5703125" style="1" customWidth="1"/>
    <col min="11" max="16384" width="11.5703125" style="1"/>
  </cols>
  <sheetData>
    <row r="1" spans="1:9"/>
    <row r="2" spans="1:9"/>
    <row r="3" spans="1:9"/>
    <row r="4" spans="1:9"/>
    <row r="5" spans="1:9" ht="60" customHeight="1">
      <c r="B5" s="335" t="s">
        <v>145</v>
      </c>
      <c r="C5" s="335"/>
      <c r="D5" s="335"/>
      <c r="E5" s="335"/>
      <c r="F5" s="335"/>
      <c r="G5" s="335"/>
      <c r="H5" s="335"/>
      <c r="I5" s="335"/>
    </row>
    <row r="6" spans="1:9" ht="15.75" customHeight="1">
      <c r="A6" s="111"/>
      <c r="B6" s="111"/>
    </row>
    <row r="7" spans="1:9"/>
    <row r="8" spans="1:9" ht="12.75" customHeight="1">
      <c r="B8" s="113"/>
      <c r="C8" s="113" t="s">
        <v>1526</v>
      </c>
      <c r="D8" s="130"/>
      <c r="E8" s="130"/>
      <c r="F8" s="130"/>
      <c r="G8" s="130"/>
      <c r="H8" s="130"/>
      <c r="I8" s="130"/>
    </row>
    <row r="9" spans="1:9" ht="12.75" customHeight="1">
      <c r="C9" s="116"/>
      <c r="D9" s="372"/>
      <c r="E9" s="372"/>
      <c r="F9" s="372"/>
      <c r="G9" s="372"/>
      <c r="H9" s="372"/>
      <c r="I9" s="372"/>
    </row>
    <row r="10" spans="1:9" ht="12.75" customHeight="1">
      <c r="B10" s="113" t="s">
        <v>1233</v>
      </c>
      <c r="C10" s="113" t="s">
        <v>1234</v>
      </c>
      <c r="D10" s="337"/>
      <c r="E10" s="337"/>
      <c r="F10" s="337"/>
      <c r="G10" s="337"/>
      <c r="H10" s="337"/>
      <c r="I10" s="337"/>
    </row>
    <row r="11" spans="1:9" ht="12.75" customHeight="1">
      <c r="C11" s="114"/>
    </row>
    <row r="12" spans="1:9" ht="12.75" customHeight="1">
      <c r="C12" s="336" t="s">
        <v>1235</v>
      </c>
      <c r="D12" s="336"/>
      <c r="E12" s="336"/>
      <c r="F12" s="336"/>
      <c r="G12" s="336"/>
      <c r="H12" s="336"/>
      <c r="I12" s="336"/>
    </row>
    <row r="13" spans="1:9" ht="12.75" customHeight="1">
      <c r="C13" s="116"/>
    </row>
    <row r="14" spans="1:9" ht="12.75" customHeight="1">
      <c r="C14" s="336" t="s">
        <v>1236</v>
      </c>
      <c r="D14" s="336"/>
      <c r="E14" s="336"/>
      <c r="F14" s="336"/>
      <c r="G14" s="336"/>
      <c r="H14" s="336"/>
      <c r="I14" s="336"/>
    </row>
    <row r="15" spans="1:9" ht="12.75" customHeight="1">
      <c r="C15" s="118" t="s">
        <v>1237</v>
      </c>
      <c r="D15" s="118"/>
      <c r="E15" s="118"/>
      <c r="F15" s="118"/>
      <c r="G15" s="118"/>
      <c r="H15" s="118"/>
      <c r="I15" s="118"/>
    </row>
    <row r="16" spans="1:9" ht="12.75" customHeight="1">
      <c r="C16" s="118"/>
      <c r="D16" s="118"/>
      <c r="E16" s="118"/>
      <c r="F16" s="118"/>
      <c r="G16" s="118"/>
      <c r="H16" s="118"/>
      <c r="I16" s="118"/>
    </row>
    <row r="17" spans="2:9" ht="12.75" customHeight="1">
      <c r="C17" s="336" t="s">
        <v>1238</v>
      </c>
      <c r="D17" s="336"/>
      <c r="E17" s="336"/>
      <c r="F17" s="336"/>
      <c r="G17" s="336"/>
      <c r="H17" s="336"/>
      <c r="I17" s="336"/>
    </row>
    <row r="18" spans="2:9" ht="12.75" customHeight="1"/>
    <row r="19" spans="2:9" ht="12.75" customHeight="1">
      <c r="C19" s="336" t="s">
        <v>1239</v>
      </c>
      <c r="D19" s="336"/>
      <c r="E19" s="336"/>
      <c r="F19" s="336"/>
      <c r="G19" s="336"/>
      <c r="H19" s="336"/>
      <c r="I19" s="336"/>
    </row>
    <row r="20" spans="2:9" ht="12.75" customHeight="1">
      <c r="C20" s="262"/>
    </row>
    <row r="21" spans="2:9" ht="12.75" customHeight="1">
      <c r="C21" s="336" t="s">
        <v>1240</v>
      </c>
      <c r="D21" s="336"/>
      <c r="E21" s="336"/>
      <c r="F21" s="336"/>
      <c r="G21" s="336"/>
      <c r="H21" s="336"/>
      <c r="I21" s="336"/>
    </row>
    <row r="22" spans="2:9" ht="12.75" customHeight="1">
      <c r="C22" s="262"/>
    </row>
    <row r="23" spans="2:9" ht="12.75" customHeight="1">
      <c r="C23" s="336" t="s">
        <v>1241</v>
      </c>
      <c r="D23" s="336"/>
      <c r="E23" s="336"/>
      <c r="F23" s="336"/>
      <c r="G23" s="336"/>
      <c r="H23" s="336"/>
      <c r="I23" s="336"/>
    </row>
    <row r="24" spans="2:9" ht="12.75" customHeight="1">
      <c r="C24" s="118"/>
      <c r="D24" s="118"/>
      <c r="E24" s="118"/>
      <c r="F24" s="118"/>
      <c r="G24" s="118"/>
      <c r="H24" s="118"/>
      <c r="I24" s="118"/>
    </row>
    <row r="25" spans="2:9" ht="12.75" customHeight="1">
      <c r="C25" s="336" t="s">
        <v>1242</v>
      </c>
      <c r="D25" s="336"/>
      <c r="E25" s="336"/>
      <c r="F25" s="336"/>
      <c r="G25" s="336"/>
      <c r="H25" s="336"/>
      <c r="I25" s="336"/>
    </row>
    <row r="26" spans="2:9" ht="12.75" customHeight="1">
      <c r="C26" s="336" t="s">
        <v>1243</v>
      </c>
      <c r="D26" s="336"/>
      <c r="E26" s="336"/>
      <c r="F26" s="336"/>
      <c r="G26" s="336"/>
      <c r="H26" s="336"/>
      <c r="I26" s="336"/>
    </row>
    <row r="27" spans="2:9" ht="12.75" customHeight="1">
      <c r="C27" s="118"/>
      <c r="D27" s="118"/>
      <c r="E27" s="118"/>
      <c r="F27" s="118"/>
      <c r="G27" s="118"/>
      <c r="H27" s="118"/>
      <c r="I27" s="118"/>
    </row>
    <row r="28" spans="2:9" ht="12.75" customHeight="1">
      <c r="B28" s="113" t="s">
        <v>1244</v>
      </c>
      <c r="C28" s="113" t="s">
        <v>1245</v>
      </c>
      <c r="D28" s="337"/>
      <c r="E28" s="337"/>
      <c r="F28" s="337"/>
      <c r="G28" s="337"/>
      <c r="H28" s="337"/>
      <c r="I28" s="337"/>
    </row>
    <row r="29" spans="2:9" ht="12.75" customHeight="1">
      <c r="C29" s="114"/>
    </row>
    <row r="30" spans="2:9" ht="12.75" customHeight="1">
      <c r="C30" s="336" t="s">
        <v>1246</v>
      </c>
      <c r="D30" s="336"/>
      <c r="E30" s="336"/>
      <c r="F30" s="336"/>
      <c r="G30" s="336"/>
      <c r="H30" s="336"/>
      <c r="I30" s="336"/>
    </row>
    <row r="31" spans="2:9" ht="12.75" customHeight="1" thickBot="1">
      <c r="C31" s="114"/>
    </row>
    <row r="32" spans="2:9" ht="12.75" customHeight="1">
      <c r="C32" s="343" t="s">
        <v>238</v>
      </c>
      <c r="D32" s="156" t="s">
        <v>239</v>
      </c>
      <c r="E32" s="156" t="s">
        <v>240</v>
      </c>
    </row>
    <row r="33" spans="2:9" ht="12.75" customHeight="1">
      <c r="C33" s="344"/>
      <c r="D33" s="263" t="s">
        <v>1247</v>
      </c>
      <c r="E33" s="263" t="s">
        <v>1247</v>
      </c>
    </row>
    <row r="34" spans="2:9" ht="12.75" customHeight="1" thickBot="1">
      <c r="C34" s="345"/>
      <c r="D34" s="261" t="s">
        <v>57</v>
      </c>
      <c r="E34" s="261" t="s">
        <v>57</v>
      </c>
    </row>
    <row r="35" spans="2:9" ht="12.75" customHeight="1" thickBot="1">
      <c r="C35" s="162" t="s">
        <v>1248</v>
      </c>
      <c r="D35" s="257" t="s">
        <v>1249</v>
      </c>
      <c r="E35" s="257" t="s">
        <v>1250</v>
      </c>
    </row>
    <row r="36" spans="2:9" ht="12.75" customHeight="1" thickBot="1">
      <c r="C36" s="162" t="s">
        <v>1251</v>
      </c>
      <c r="D36" s="257" t="s">
        <v>1252</v>
      </c>
      <c r="E36" s="257" t="s">
        <v>1253</v>
      </c>
    </row>
    <row r="37" spans="2:9" ht="12.75" customHeight="1" thickBot="1">
      <c r="C37" s="164" t="s">
        <v>1254</v>
      </c>
      <c r="D37" s="165" t="s">
        <v>1255</v>
      </c>
      <c r="E37" s="165" t="s">
        <v>1256</v>
      </c>
    </row>
    <row r="38" spans="2:9" ht="12.75" customHeight="1" thickBot="1">
      <c r="C38" s="162" t="s">
        <v>1257</v>
      </c>
      <c r="D38" s="257" t="s">
        <v>1258</v>
      </c>
      <c r="E38" s="257" t="s">
        <v>1259</v>
      </c>
    </row>
    <row r="39" spans="2:9" ht="12.75" customHeight="1" thickBot="1">
      <c r="C39" s="162" t="s">
        <v>1260</v>
      </c>
      <c r="D39" s="257" t="s">
        <v>1261</v>
      </c>
      <c r="E39" s="257" t="s">
        <v>1262</v>
      </c>
    </row>
    <row r="40" spans="2:9" ht="12.75" customHeight="1" thickBot="1">
      <c r="C40" s="164" t="s">
        <v>1263</v>
      </c>
      <c r="D40" s="165" t="s">
        <v>1264</v>
      </c>
      <c r="E40" s="165" t="s">
        <v>1265</v>
      </c>
    </row>
    <row r="41" spans="2:9" ht="12.75" customHeight="1" thickBot="1">
      <c r="C41" s="164" t="s">
        <v>1266</v>
      </c>
      <c r="D41" s="165" t="s">
        <v>1267</v>
      </c>
      <c r="E41" s="165" t="s">
        <v>1268</v>
      </c>
    </row>
    <row r="42" spans="2:9" ht="12.75" customHeight="1">
      <c r="C42" s="114"/>
    </row>
    <row r="43" spans="2:9" ht="12.75" customHeight="1">
      <c r="C43" s="336" t="s">
        <v>1269</v>
      </c>
      <c r="D43" s="336"/>
      <c r="E43" s="336"/>
      <c r="F43" s="336"/>
      <c r="G43" s="336"/>
      <c r="H43" s="336"/>
      <c r="I43" s="336"/>
    </row>
    <row r="44" spans="2:9" ht="12.75" customHeight="1">
      <c r="C44" s="113"/>
    </row>
    <row r="45" spans="2:9" ht="12.75" customHeight="1">
      <c r="B45" s="113" t="s">
        <v>1270</v>
      </c>
      <c r="C45" s="113" t="s">
        <v>1271</v>
      </c>
      <c r="D45" s="337"/>
      <c r="E45" s="337"/>
      <c r="F45" s="337"/>
      <c r="G45" s="337"/>
      <c r="H45" s="337"/>
      <c r="I45" s="337"/>
    </row>
    <row r="46" spans="2:9" ht="12.75" customHeight="1">
      <c r="C46" s="336"/>
      <c r="D46" s="336"/>
      <c r="E46" s="336"/>
      <c r="F46" s="336"/>
      <c r="G46" s="336"/>
      <c r="H46" s="336"/>
      <c r="I46" s="336"/>
    </row>
    <row r="47" spans="2:9" ht="12.75" customHeight="1">
      <c r="C47" s="336" t="s">
        <v>1272</v>
      </c>
      <c r="D47" s="336"/>
      <c r="E47" s="336"/>
      <c r="F47" s="336"/>
      <c r="G47" s="336"/>
      <c r="H47" s="336"/>
      <c r="I47" s="336"/>
    </row>
    <row r="48" spans="2:9" ht="12.75" customHeight="1">
      <c r="C48" s="114"/>
    </row>
    <row r="49" spans="2:9" ht="12.75" customHeight="1">
      <c r="C49" s="112" t="s">
        <v>1273</v>
      </c>
    </row>
    <row r="50" spans="2:9" ht="12.75" customHeight="1">
      <c r="C50" s="112"/>
    </row>
    <row r="51" spans="2:9" ht="12.75" customHeight="1">
      <c r="C51" s="376" t="s">
        <v>1274</v>
      </c>
      <c r="D51" s="376"/>
      <c r="E51" s="376"/>
      <c r="F51" s="376"/>
      <c r="G51" s="376"/>
      <c r="H51" s="376"/>
      <c r="I51" s="376"/>
    </row>
    <row r="52" spans="2:9" ht="12.75" customHeight="1">
      <c r="C52" s="376" t="s">
        <v>1275</v>
      </c>
      <c r="D52" s="376"/>
      <c r="E52" s="376"/>
      <c r="F52" s="376"/>
      <c r="G52" s="376"/>
      <c r="H52" s="376"/>
      <c r="I52" s="376"/>
    </row>
    <row r="53" spans="2:9" ht="12.75" customHeight="1">
      <c r="C53" s="112"/>
    </row>
    <row r="54" spans="2:9" ht="12.75" customHeight="1">
      <c r="B54" s="113" t="s">
        <v>1276</v>
      </c>
      <c r="C54" s="113" t="s">
        <v>1277</v>
      </c>
      <c r="D54" s="337"/>
      <c r="E54" s="337"/>
      <c r="F54" s="337"/>
      <c r="G54" s="337"/>
      <c r="H54" s="337"/>
      <c r="I54" s="337"/>
    </row>
    <row r="55" spans="2:9" ht="12.75" customHeight="1">
      <c r="C55" s="114"/>
    </row>
    <row r="56" spans="2:9" ht="12.75" customHeight="1">
      <c r="C56" s="336" t="s">
        <v>1278</v>
      </c>
      <c r="D56" s="336"/>
      <c r="E56" s="336"/>
      <c r="F56" s="336"/>
      <c r="G56" s="336"/>
      <c r="H56" s="336"/>
      <c r="I56" s="336"/>
    </row>
    <row r="57" spans="2:9" ht="12.75" customHeight="1">
      <c r="C57" s="336" t="s">
        <v>1279</v>
      </c>
      <c r="D57" s="336"/>
      <c r="E57" s="336"/>
      <c r="F57" s="336"/>
      <c r="G57" s="336"/>
      <c r="H57" s="336"/>
      <c r="I57" s="336"/>
    </row>
    <row r="58" spans="2:9" ht="12.75" customHeight="1">
      <c r="C58" s="336" t="s">
        <v>1280</v>
      </c>
      <c r="D58" s="336"/>
      <c r="E58" s="336"/>
      <c r="F58" s="336"/>
      <c r="G58" s="336"/>
      <c r="H58" s="336"/>
      <c r="I58" s="336"/>
    </row>
    <row r="59" spans="2:9" ht="12.75" customHeight="1">
      <c r="C59" s="376" t="s">
        <v>1281</v>
      </c>
      <c r="D59" s="376"/>
      <c r="E59" s="376"/>
      <c r="F59" s="376"/>
      <c r="G59" s="376"/>
      <c r="H59" s="376"/>
      <c r="I59" s="376"/>
    </row>
    <row r="60" spans="2:9" ht="12.75" customHeight="1">
      <c r="C60" s="264"/>
      <c r="D60" s="264"/>
      <c r="E60" s="264"/>
      <c r="F60" s="264"/>
      <c r="G60" s="264"/>
      <c r="H60" s="264"/>
      <c r="I60" s="264"/>
    </row>
    <row r="61" spans="2:9" ht="12.75" customHeight="1"/>
    <row r="62" spans="2:9" ht="12.75" customHeight="1"/>
    <row r="63" spans="2:9" ht="12.75" customHeight="1"/>
    <row r="64" spans="2:9"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sheetData>
  <mergeCells count="25">
    <mergeCell ref="C57:I57"/>
    <mergeCell ref="C58:I58"/>
    <mergeCell ref="C59:I59"/>
    <mergeCell ref="C46:I46"/>
    <mergeCell ref="C47:I47"/>
    <mergeCell ref="C51:I51"/>
    <mergeCell ref="C52:I52"/>
    <mergeCell ref="D54:I54"/>
    <mergeCell ref="C56:I56"/>
    <mergeCell ref="D9:I9"/>
    <mergeCell ref="D10:I10"/>
    <mergeCell ref="C12:I12"/>
    <mergeCell ref="B5:I5"/>
    <mergeCell ref="D45:I45"/>
    <mergeCell ref="C14:I14"/>
    <mergeCell ref="C17:I17"/>
    <mergeCell ref="C19:I19"/>
    <mergeCell ref="C21:I21"/>
    <mergeCell ref="C23:I23"/>
    <mergeCell ref="C25:I25"/>
    <mergeCell ref="C26:I26"/>
    <mergeCell ref="D28:I28"/>
    <mergeCell ref="C30:I30"/>
    <mergeCell ref="C32:C34"/>
    <mergeCell ref="C43:I4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AB1B5-762B-4948-8233-204226FEC053}">
  <dimension ref="A1:I1700"/>
  <sheetViews>
    <sheetView showGridLines="0" zoomScale="110" zoomScaleNormal="110" workbookViewId="0">
      <selection activeCell="C8" sqref="C8"/>
    </sheetView>
  </sheetViews>
  <sheetFormatPr baseColWidth="10" defaultColWidth="11.5703125" defaultRowHeight="12.75" customHeight="1" zeroHeight="1"/>
  <cols>
    <col min="1" max="1" width="2" style="1" customWidth="1"/>
    <col min="2" max="2" width="7" style="1" customWidth="1"/>
    <col min="3" max="3" width="52.5703125" style="1" customWidth="1"/>
    <col min="4" max="4" width="19.7109375" style="1" customWidth="1"/>
    <col min="5" max="5" width="21.85546875" style="1" customWidth="1"/>
    <col min="6" max="6" width="18.7109375" style="1" customWidth="1"/>
    <col min="7" max="7" width="22.85546875" style="1" customWidth="1"/>
    <col min="8" max="8" width="21.5703125" style="1" customWidth="1"/>
    <col min="9" max="9" width="18.28515625" style="1" customWidth="1"/>
    <col min="10" max="10" width="11.5703125" style="1" customWidth="1"/>
    <col min="11" max="16384" width="11.5703125" style="1"/>
  </cols>
  <sheetData>
    <row r="1" spans="1:9"/>
    <row r="2" spans="1:9"/>
    <row r="3" spans="1:9"/>
    <row r="4" spans="1:9"/>
    <row r="5" spans="1:9" ht="60" customHeight="1">
      <c r="B5" s="335" t="s">
        <v>145</v>
      </c>
      <c r="C5" s="335"/>
      <c r="D5" s="335"/>
      <c r="E5" s="335"/>
      <c r="F5" s="335"/>
      <c r="G5" s="335"/>
      <c r="H5" s="335"/>
      <c r="I5" s="335"/>
    </row>
    <row r="6" spans="1:9" ht="15.75" customHeight="1">
      <c r="A6" s="111"/>
      <c r="B6" s="111"/>
    </row>
    <row r="7" spans="1:9"/>
    <row r="8" spans="1:9" ht="12.75" customHeight="1">
      <c r="B8" s="113"/>
      <c r="C8" s="113" t="s">
        <v>1527</v>
      </c>
      <c r="D8" s="337"/>
      <c r="E8" s="337"/>
      <c r="F8" s="337"/>
      <c r="G8" s="337"/>
      <c r="H8" s="337"/>
      <c r="I8" s="337"/>
    </row>
    <row r="9" spans="1:9" ht="12.75" customHeight="1">
      <c r="C9" s="114"/>
    </row>
    <row r="10" spans="1:9" ht="12.75" customHeight="1">
      <c r="C10" s="336" t="s">
        <v>1283</v>
      </c>
      <c r="D10" s="336"/>
      <c r="E10" s="336"/>
      <c r="F10" s="336"/>
      <c r="G10" s="336"/>
      <c r="H10" s="336"/>
      <c r="I10" s="336"/>
    </row>
    <row r="11" spans="1:9" ht="12.75" customHeight="1">
      <c r="C11" s="114"/>
    </row>
    <row r="12" spans="1:9" ht="12.75" customHeight="1">
      <c r="C12" s="114"/>
    </row>
    <row r="13" spans="1:9" ht="12.75" customHeight="1"/>
    <row r="14" spans="1:9" ht="12.75" customHeight="1"/>
    <row r="15" spans="1:9" ht="12.75" customHeight="1"/>
    <row r="16" spans="1:9"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sheetData>
  <mergeCells count="3">
    <mergeCell ref="B5:I5"/>
    <mergeCell ref="D8:I8"/>
    <mergeCell ref="C10:I1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14A51-E3AA-4A2B-9803-A46393629AED}">
  <dimension ref="A1:I1700"/>
  <sheetViews>
    <sheetView showGridLines="0" zoomScale="110" zoomScaleNormal="110" workbookViewId="0">
      <selection activeCell="C8" sqref="C8"/>
    </sheetView>
  </sheetViews>
  <sheetFormatPr baseColWidth="10" defaultColWidth="11.5703125" defaultRowHeight="12.75" customHeight="1" zeroHeight="1"/>
  <cols>
    <col min="1" max="1" width="2" style="1" customWidth="1"/>
    <col min="2" max="2" width="7" style="1" customWidth="1"/>
    <col min="3" max="3" width="52.5703125" style="1" customWidth="1"/>
    <col min="4" max="4" width="19.7109375" style="1" customWidth="1"/>
    <col min="5" max="5" width="21.85546875" style="1" customWidth="1"/>
    <col min="6" max="6" width="18.7109375" style="1" customWidth="1"/>
    <col min="7" max="7" width="22.85546875" style="1" customWidth="1"/>
    <col min="8" max="8" width="21.5703125" style="1" customWidth="1"/>
    <col min="9" max="9" width="18.28515625" style="1" customWidth="1"/>
    <col min="10" max="10" width="11.5703125" style="1" customWidth="1"/>
    <col min="11" max="16384" width="11.5703125" style="1"/>
  </cols>
  <sheetData>
    <row r="1" spans="1:9"/>
    <row r="2" spans="1:9"/>
    <row r="3" spans="1:9"/>
    <row r="4" spans="1:9"/>
    <row r="5" spans="1:9" ht="60" customHeight="1">
      <c r="B5" s="335" t="s">
        <v>145</v>
      </c>
      <c r="C5" s="335"/>
      <c r="D5" s="335"/>
      <c r="E5" s="335"/>
      <c r="F5" s="335"/>
      <c r="G5" s="335"/>
      <c r="H5" s="335"/>
      <c r="I5" s="335"/>
    </row>
    <row r="6" spans="1:9" ht="15.75" customHeight="1">
      <c r="A6" s="111"/>
      <c r="B6" s="111"/>
    </row>
    <row r="7" spans="1:9"/>
    <row r="8" spans="1:9" ht="12.75" customHeight="1">
      <c r="B8" s="113"/>
      <c r="C8" s="113" t="s">
        <v>1528</v>
      </c>
      <c r="D8" s="329"/>
      <c r="E8" s="329"/>
      <c r="F8" s="329"/>
      <c r="G8" s="329"/>
      <c r="H8" s="329"/>
      <c r="I8" s="329"/>
    </row>
    <row r="9" spans="1:9" ht="12.75" customHeight="1">
      <c r="C9" s="114"/>
    </row>
    <row r="10" spans="1:9" ht="12.75" customHeight="1">
      <c r="C10" s="376" t="s">
        <v>1284</v>
      </c>
      <c r="D10" s="376"/>
      <c r="E10" s="376"/>
      <c r="F10" s="376"/>
      <c r="G10" s="376"/>
      <c r="H10" s="376"/>
      <c r="I10" s="376"/>
    </row>
    <row r="11" spans="1:9" ht="12.75" customHeight="1" thickBot="1">
      <c r="C11" s="112"/>
    </row>
    <row r="12" spans="1:9" ht="12.75" customHeight="1" thickBot="1">
      <c r="C12" s="346" t="s">
        <v>238</v>
      </c>
      <c r="D12" s="380" t="s">
        <v>491</v>
      </c>
      <c r="E12" s="382"/>
    </row>
    <row r="13" spans="1:9" ht="12.75" customHeight="1">
      <c r="C13" s="379"/>
      <c r="D13" s="265">
        <v>2022</v>
      </c>
      <c r="E13" s="266">
        <v>2021</v>
      </c>
    </row>
    <row r="14" spans="1:9" ht="12.75" customHeight="1" thickBot="1">
      <c r="C14" s="347"/>
      <c r="D14" s="212" t="s">
        <v>57</v>
      </c>
      <c r="E14" s="212" t="s">
        <v>57</v>
      </c>
    </row>
    <row r="15" spans="1:9" ht="12.75" customHeight="1">
      <c r="C15" s="267" t="s">
        <v>1285</v>
      </c>
      <c r="D15" s="194" t="s">
        <v>1286</v>
      </c>
      <c r="E15" s="194" t="s">
        <v>1287</v>
      </c>
    </row>
    <row r="16" spans="1:9" ht="12.75" customHeight="1">
      <c r="C16" s="267" t="s">
        <v>1288</v>
      </c>
      <c r="D16" s="194" t="s">
        <v>1289</v>
      </c>
      <c r="E16" s="194" t="s">
        <v>1290</v>
      </c>
    </row>
    <row r="17" spans="2:9" ht="12.75" customHeight="1">
      <c r="C17" s="267" t="s">
        <v>1291</v>
      </c>
      <c r="D17" s="194" t="s">
        <v>1292</v>
      </c>
      <c r="E17" s="194" t="s">
        <v>1293</v>
      </c>
    </row>
    <row r="18" spans="2:9" ht="12.75" customHeight="1">
      <c r="C18" s="120" t="s">
        <v>1294</v>
      </c>
      <c r="D18" s="175" t="s">
        <v>1295</v>
      </c>
      <c r="E18" s="175" t="s">
        <v>1296</v>
      </c>
    </row>
    <row r="19" spans="2:9" ht="12.75" customHeight="1" thickBot="1">
      <c r="C19" s="125" t="s">
        <v>1297</v>
      </c>
      <c r="D19" s="177" t="s">
        <v>1298</v>
      </c>
      <c r="E19" s="177" t="s">
        <v>1299</v>
      </c>
    </row>
    <row r="20" spans="2:9" ht="12.75" customHeight="1" thickBot="1">
      <c r="C20" s="268" t="s">
        <v>1300</v>
      </c>
      <c r="D20" s="269" t="s">
        <v>1301</v>
      </c>
      <c r="E20" s="269" t="s">
        <v>1302</v>
      </c>
    </row>
    <row r="21" spans="2:9" ht="12.75" customHeight="1">
      <c r="C21" s="114"/>
    </row>
    <row r="22" spans="2:9" ht="12.75" customHeight="1">
      <c r="C22" s="336" t="s">
        <v>1303</v>
      </c>
      <c r="D22" s="336"/>
      <c r="E22" s="336"/>
      <c r="F22" s="336"/>
      <c r="G22" s="336"/>
      <c r="H22" s="336"/>
      <c r="I22" s="336"/>
    </row>
    <row r="23" spans="2:9" ht="12.75" customHeight="1">
      <c r="C23" s="114"/>
    </row>
    <row r="24" spans="2:9" ht="12.75" customHeight="1">
      <c r="B24" s="113" t="s">
        <v>1304</v>
      </c>
      <c r="C24" s="113" t="s">
        <v>1305</v>
      </c>
      <c r="D24" s="337"/>
      <c r="E24" s="337"/>
      <c r="F24" s="337"/>
      <c r="G24" s="337"/>
      <c r="H24" s="337"/>
      <c r="I24" s="337"/>
    </row>
    <row r="25" spans="2:9" ht="12.75" customHeight="1">
      <c r="C25" s="114"/>
    </row>
    <row r="26" spans="2:9" ht="12.75" customHeight="1">
      <c r="C26" s="336" t="s">
        <v>1306</v>
      </c>
      <c r="D26" s="336"/>
      <c r="E26" s="336"/>
      <c r="F26" s="336"/>
      <c r="G26" s="336"/>
      <c r="H26" s="336"/>
      <c r="I26" s="336"/>
    </row>
    <row r="27" spans="2:9" ht="12.75" customHeight="1" thickBot="1">
      <c r="C27" s="114"/>
    </row>
    <row r="28" spans="2:9" ht="12.75" customHeight="1">
      <c r="C28" s="346" t="s">
        <v>238</v>
      </c>
      <c r="D28" s="346" t="s">
        <v>1307</v>
      </c>
      <c r="E28" s="270" t="s">
        <v>1308</v>
      </c>
      <c r="F28" s="167" t="s">
        <v>1309</v>
      </c>
    </row>
    <row r="29" spans="2:9" ht="12.75" customHeight="1" thickBot="1">
      <c r="C29" s="347"/>
      <c r="D29" s="347"/>
      <c r="E29" s="271" t="s">
        <v>1310</v>
      </c>
      <c r="F29" s="168" t="s">
        <v>1311</v>
      </c>
    </row>
    <row r="30" spans="2:9" ht="12.75" customHeight="1">
      <c r="C30" s="272" t="s">
        <v>1312</v>
      </c>
      <c r="D30" s="273">
        <v>0.18</v>
      </c>
      <c r="E30" s="274" t="s">
        <v>367</v>
      </c>
      <c r="F30" s="274" t="s">
        <v>367</v>
      </c>
    </row>
    <row r="31" spans="2:9" ht="12.75" customHeight="1">
      <c r="C31" s="272" t="s">
        <v>1313</v>
      </c>
      <c r="D31" s="273">
        <v>0.18</v>
      </c>
      <c r="E31" s="274" t="s">
        <v>367</v>
      </c>
      <c r="F31" s="274" t="s">
        <v>367</v>
      </c>
    </row>
    <row r="32" spans="2:9" ht="12.75" customHeight="1">
      <c r="C32" s="272" t="s">
        <v>1314</v>
      </c>
      <c r="D32" s="273">
        <v>0.18</v>
      </c>
      <c r="E32" s="274" t="s">
        <v>367</v>
      </c>
      <c r="F32" s="274" t="s">
        <v>367</v>
      </c>
    </row>
    <row r="33" spans="2:9" ht="12.75" customHeight="1">
      <c r="C33" s="272" t="s">
        <v>1315</v>
      </c>
      <c r="D33" s="275" t="s">
        <v>367</v>
      </c>
      <c r="E33" s="276">
        <v>0.18</v>
      </c>
      <c r="F33" s="274" t="s">
        <v>367</v>
      </c>
    </row>
    <row r="34" spans="2:9" ht="12.75" customHeight="1">
      <c r="C34" s="272" t="s">
        <v>1316</v>
      </c>
      <c r="D34" s="275" t="s">
        <v>367</v>
      </c>
      <c r="E34" s="276">
        <v>0.18</v>
      </c>
      <c r="F34" s="274" t="s">
        <v>367</v>
      </c>
    </row>
    <row r="35" spans="2:9" ht="12.75" customHeight="1" thickBot="1">
      <c r="C35" s="277" t="s">
        <v>1317</v>
      </c>
      <c r="D35" s="278" t="s">
        <v>367</v>
      </c>
      <c r="E35" s="279">
        <v>0.18</v>
      </c>
      <c r="F35" s="280" t="s">
        <v>367</v>
      </c>
    </row>
    <row r="36" spans="2:9" ht="12.75" customHeight="1">
      <c r="C36" s="114"/>
    </row>
    <row r="37" spans="2:9" ht="12.75" customHeight="1">
      <c r="C37" s="336" t="s">
        <v>1318</v>
      </c>
      <c r="D37" s="336"/>
      <c r="E37" s="336"/>
      <c r="F37" s="336"/>
      <c r="G37" s="336"/>
      <c r="H37" s="336"/>
      <c r="I37" s="336"/>
    </row>
    <row r="38" spans="2:9" ht="12.75" customHeight="1">
      <c r="C38" s="114"/>
    </row>
    <row r="39" spans="2:9" ht="12.75" customHeight="1">
      <c r="B39" s="113" t="s">
        <v>1319</v>
      </c>
      <c r="C39" s="113" t="s">
        <v>1320</v>
      </c>
      <c r="D39" s="337"/>
      <c r="E39" s="337"/>
      <c r="F39" s="337"/>
      <c r="G39" s="337"/>
      <c r="H39" s="337"/>
      <c r="I39" s="337"/>
    </row>
    <row r="40" spans="2:9" ht="12.75" customHeight="1">
      <c r="C40" s="114"/>
    </row>
    <row r="41" spans="2:9" ht="12.75" customHeight="1">
      <c r="C41" s="376" t="s">
        <v>1321</v>
      </c>
      <c r="D41" s="376"/>
      <c r="E41" s="376"/>
      <c r="F41" s="376"/>
      <c r="G41" s="376"/>
      <c r="H41" s="376"/>
      <c r="I41" s="376"/>
    </row>
    <row r="42" spans="2:9" ht="12.75" customHeight="1" thickBot="1">
      <c r="C42" s="114"/>
    </row>
    <row r="43" spans="2:9" ht="12.75" customHeight="1">
      <c r="C43" s="346" t="s">
        <v>238</v>
      </c>
      <c r="D43" s="346" t="s">
        <v>1307</v>
      </c>
      <c r="E43" s="270" t="s">
        <v>1308</v>
      </c>
      <c r="F43" s="167" t="s">
        <v>1309</v>
      </c>
      <c r="G43" s="167" t="s">
        <v>1322</v>
      </c>
      <c r="H43" s="167" t="s">
        <v>1323</v>
      </c>
    </row>
    <row r="44" spans="2:9" ht="12.75" customHeight="1" thickBot="1">
      <c r="C44" s="347"/>
      <c r="D44" s="347"/>
      <c r="E44" s="271" t="s">
        <v>1310</v>
      </c>
      <c r="F44" s="168" t="s">
        <v>1324</v>
      </c>
      <c r="G44" s="168" t="s">
        <v>1325</v>
      </c>
      <c r="H44" s="168" t="s">
        <v>1325</v>
      </c>
    </row>
    <row r="45" spans="2:9" ht="12.75" customHeight="1">
      <c r="C45" s="272" t="s">
        <v>1313</v>
      </c>
      <c r="D45" s="281" t="s">
        <v>1326</v>
      </c>
      <c r="E45" s="282" t="s">
        <v>367</v>
      </c>
      <c r="F45" s="282" t="s">
        <v>367</v>
      </c>
      <c r="G45" s="282" t="s">
        <v>367</v>
      </c>
      <c r="H45" s="282" t="s">
        <v>367</v>
      </c>
    </row>
    <row r="46" spans="2:9" ht="12.75" customHeight="1">
      <c r="C46" s="272" t="s">
        <v>1327</v>
      </c>
      <c r="D46" s="283" t="s">
        <v>1326</v>
      </c>
      <c r="E46" s="282" t="s">
        <v>367</v>
      </c>
      <c r="F46" s="282" t="s">
        <v>367</v>
      </c>
      <c r="G46" s="282" t="s">
        <v>367</v>
      </c>
      <c r="H46" s="282" t="s">
        <v>367</v>
      </c>
    </row>
    <row r="47" spans="2:9" ht="12.75" customHeight="1">
      <c r="C47" s="272" t="s">
        <v>1315</v>
      </c>
      <c r="D47" s="283" t="s">
        <v>367</v>
      </c>
      <c r="E47" s="282" t="s">
        <v>1326</v>
      </c>
      <c r="F47" s="282" t="s">
        <v>1328</v>
      </c>
      <c r="G47" s="282" t="s">
        <v>367</v>
      </c>
      <c r="H47" s="282" t="s">
        <v>367</v>
      </c>
    </row>
    <row r="48" spans="2:9" ht="12.75" customHeight="1">
      <c r="C48" s="272" t="s">
        <v>1329</v>
      </c>
      <c r="D48" s="283" t="s">
        <v>367</v>
      </c>
      <c r="E48" s="282" t="s">
        <v>1326</v>
      </c>
      <c r="F48" s="282" t="s">
        <v>1328</v>
      </c>
      <c r="G48" s="282" t="s">
        <v>367</v>
      </c>
      <c r="H48" s="282" t="s">
        <v>367</v>
      </c>
    </row>
    <row r="49" spans="2:9" ht="12.75" customHeight="1" thickBot="1">
      <c r="C49" s="277" t="s">
        <v>1330</v>
      </c>
      <c r="D49" s="284" t="s">
        <v>367</v>
      </c>
      <c r="E49" s="285" t="s">
        <v>367</v>
      </c>
      <c r="F49" s="285" t="s">
        <v>1328</v>
      </c>
      <c r="G49" s="285" t="s">
        <v>367</v>
      </c>
      <c r="H49" s="285" t="s">
        <v>367</v>
      </c>
    </row>
    <row r="50" spans="2:9" ht="12.75" customHeight="1">
      <c r="C50" s="114"/>
    </row>
    <row r="51" spans="2:9" ht="12.75" customHeight="1">
      <c r="B51" s="113" t="s">
        <v>1331</v>
      </c>
      <c r="C51" s="113" t="s">
        <v>1332</v>
      </c>
      <c r="D51" s="130"/>
      <c r="E51" s="130"/>
      <c r="F51" s="130"/>
      <c r="G51" s="130"/>
      <c r="H51" s="130"/>
      <c r="I51" s="130"/>
    </row>
    <row r="52" spans="2:9" ht="12.75" customHeight="1">
      <c r="C52" s="114"/>
    </row>
    <row r="53" spans="2:9" ht="12.75" customHeight="1">
      <c r="C53" s="336" t="s">
        <v>1333</v>
      </c>
      <c r="D53" s="336"/>
      <c r="E53" s="336"/>
      <c r="F53" s="336"/>
      <c r="G53" s="336"/>
      <c r="H53" s="336"/>
      <c r="I53" s="336"/>
    </row>
    <row r="54" spans="2:9" ht="12.75" customHeight="1">
      <c r="C54" s="114"/>
    </row>
    <row r="55" spans="2:9" ht="12.75" customHeight="1">
      <c r="C55" s="336" t="s">
        <v>1334</v>
      </c>
      <c r="D55" s="336"/>
      <c r="E55" s="336"/>
      <c r="F55" s="336"/>
      <c r="G55" s="336"/>
      <c r="H55" s="336"/>
      <c r="I55" s="336"/>
    </row>
    <row r="56" spans="2:9" ht="12.75" customHeight="1">
      <c r="C56" s="114"/>
    </row>
    <row r="57" spans="2:9" ht="12.75" customHeight="1">
      <c r="C57" s="336" t="s">
        <v>1335</v>
      </c>
      <c r="D57" s="336"/>
      <c r="E57" s="336"/>
      <c r="F57" s="336"/>
      <c r="G57" s="336"/>
      <c r="H57" s="336"/>
      <c r="I57" s="336"/>
    </row>
    <row r="58" spans="2:9" ht="12.75" customHeight="1">
      <c r="C58" s="286"/>
      <c r="D58" s="286"/>
      <c r="E58" s="286"/>
      <c r="F58" s="286"/>
      <c r="G58" s="286"/>
    </row>
    <row r="59" spans="2:9" ht="12.75" customHeight="1">
      <c r="C59" s="286"/>
      <c r="D59" s="286"/>
      <c r="E59" s="286"/>
      <c r="F59" s="286"/>
      <c r="G59" s="286"/>
    </row>
    <row r="60" spans="2:9" ht="12.75" customHeight="1"/>
    <row r="61" spans="2:9" ht="12.75" customHeight="1"/>
    <row r="62" spans="2:9" ht="12.75" customHeight="1"/>
    <row r="63" spans="2:9" ht="12.75" customHeight="1"/>
    <row r="64" spans="2:9"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sheetData>
  <mergeCells count="17">
    <mergeCell ref="C53:I53"/>
    <mergeCell ref="C55:I55"/>
    <mergeCell ref="C57:I57"/>
    <mergeCell ref="C28:C29"/>
    <mergeCell ref="D28:D29"/>
    <mergeCell ref="C37:I37"/>
    <mergeCell ref="D39:I39"/>
    <mergeCell ref="C41:I41"/>
    <mergeCell ref="C43:C44"/>
    <mergeCell ref="D43:D44"/>
    <mergeCell ref="C26:I26"/>
    <mergeCell ref="B5:I5"/>
    <mergeCell ref="C10:I10"/>
    <mergeCell ref="C12:C14"/>
    <mergeCell ref="D12:E12"/>
    <mergeCell ref="C22:I22"/>
    <mergeCell ref="D24:I2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E0F15-6BC3-4EA5-83FF-50BA11E4823D}">
  <dimension ref="A1:I1700"/>
  <sheetViews>
    <sheetView showGridLines="0" zoomScale="110" zoomScaleNormal="110" workbookViewId="0">
      <selection activeCell="C8" sqref="C8"/>
    </sheetView>
  </sheetViews>
  <sheetFormatPr baseColWidth="10" defaultColWidth="11.5703125" defaultRowHeight="12.75" customHeight="1" zeroHeight="1"/>
  <cols>
    <col min="1" max="1" width="2" style="1" customWidth="1"/>
    <col min="2" max="2" width="7" style="1" customWidth="1"/>
    <col min="3" max="3" width="52.5703125" style="1" customWidth="1"/>
    <col min="4" max="4" width="19.7109375" style="1" customWidth="1"/>
    <col min="5" max="5" width="21.85546875" style="1" customWidth="1"/>
    <col min="6" max="6" width="18.7109375" style="1" customWidth="1"/>
    <col min="7" max="7" width="22.85546875" style="1" customWidth="1"/>
    <col min="8" max="8" width="21.5703125" style="1" customWidth="1"/>
    <col min="9" max="9" width="18.28515625" style="1" customWidth="1"/>
    <col min="10" max="10" width="11.5703125" style="1" customWidth="1"/>
    <col min="11" max="16384" width="11.5703125" style="1"/>
  </cols>
  <sheetData>
    <row r="1" spans="1:9"/>
    <row r="2" spans="1:9"/>
    <row r="3" spans="1:9"/>
    <row r="4" spans="1:9"/>
    <row r="5" spans="1:9" ht="60" customHeight="1">
      <c r="B5" s="335" t="s">
        <v>145</v>
      </c>
      <c r="C5" s="335"/>
      <c r="D5" s="335"/>
      <c r="E5" s="335"/>
      <c r="F5" s="335"/>
      <c r="G5" s="335"/>
      <c r="H5" s="335"/>
      <c r="I5" s="335"/>
    </row>
    <row r="6" spans="1:9" ht="15.75" customHeight="1">
      <c r="A6" s="111"/>
      <c r="B6" s="111"/>
    </row>
    <row r="7" spans="1:9"/>
    <row r="8" spans="1:9" ht="12.75" customHeight="1">
      <c r="B8" s="113"/>
      <c r="C8" s="113" t="s">
        <v>1529</v>
      </c>
      <c r="D8" s="130"/>
      <c r="E8" s="130"/>
      <c r="F8" s="130"/>
      <c r="G8" s="130"/>
      <c r="H8" s="130"/>
      <c r="I8" s="130"/>
    </row>
    <row r="9" spans="1:9" ht="12.75" customHeight="1">
      <c r="C9" s="114"/>
    </row>
    <row r="10" spans="1:9" ht="12.75" customHeight="1">
      <c r="C10" s="336" t="s">
        <v>1337</v>
      </c>
      <c r="D10" s="336"/>
      <c r="E10" s="336"/>
      <c r="F10" s="336"/>
      <c r="G10" s="336"/>
      <c r="H10" s="336"/>
      <c r="I10" s="336"/>
    </row>
    <row r="11" spans="1:9" ht="12.75" customHeight="1" thickBot="1">
      <c r="C11" s="114"/>
    </row>
    <row r="12" spans="1:9" ht="12.75" customHeight="1" thickBot="1">
      <c r="C12" s="287"/>
      <c r="D12" s="348" t="s">
        <v>1338</v>
      </c>
      <c r="E12" s="349"/>
    </row>
    <row r="13" spans="1:9" ht="12.75" customHeight="1">
      <c r="C13" s="176"/>
      <c r="D13" s="211">
        <v>2022</v>
      </c>
      <c r="E13" s="211">
        <v>2021</v>
      </c>
    </row>
    <row r="14" spans="1:9" ht="12.75" customHeight="1" thickBot="1">
      <c r="C14" s="176"/>
      <c r="D14" s="212" t="s">
        <v>57</v>
      </c>
      <c r="E14" s="212" t="s">
        <v>57</v>
      </c>
    </row>
    <row r="15" spans="1:9" ht="12.75" customHeight="1">
      <c r="C15" s="288" t="s">
        <v>1339</v>
      </c>
      <c r="D15" s="183"/>
      <c r="E15" s="183"/>
    </row>
    <row r="16" spans="1:9" ht="12.75" customHeight="1">
      <c r="C16" s="176" t="s">
        <v>1340</v>
      </c>
      <c r="D16" s="194" t="s">
        <v>1341</v>
      </c>
      <c r="E16" s="194" t="s">
        <v>1342</v>
      </c>
    </row>
    <row r="17" spans="3:5" ht="12.75" customHeight="1">
      <c r="C17" s="176" t="s">
        <v>1343</v>
      </c>
      <c r="D17" s="194" t="s">
        <v>502</v>
      </c>
      <c r="E17" s="194" t="s">
        <v>503</v>
      </c>
    </row>
    <row r="18" spans="3:5" ht="12.75" customHeight="1">
      <c r="C18" s="176" t="s">
        <v>1126</v>
      </c>
      <c r="D18" s="194" t="s">
        <v>1344</v>
      </c>
      <c r="E18" s="194" t="s">
        <v>1345</v>
      </c>
    </row>
    <row r="19" spans="3:5" ht="12.75" customHeight="1">
      <c r="C19" s="176" t="s">
        <v>1346</v>
      </c>
      <c r="D19" s="194" t="s">
        <v>1347</v>
      </c>
      <c r="E19" s="194" t="s">
        <v>1348</v>
      </c>
    </row>
    <row r="20" spans="3:5" ht="12.75" customHeight="1">
      <c r="C20" s="176" t="s">
        <v>1349</v>
      </c>
      <c r="D20" s="194" t="s">
        <v>1350</v>
      </c>
      <c r="E20" s="194" t="s">
        <v>367</v>
      </c>
    </row>
    <row r="21" spans="3:5" ht="12.75" customHeight="1">
      <c r="C21" s="176" t="s">
        <v>1351</v>
      </c>
      <c r="D21" s="194" t="s">
        <v>1352</v>
      </c>
      <c r="E21" s="194" t="s">
        <v>1353</v>
      </c>
    </row>
    <row r="22" spans="3:5" ht="12.75" customHeight="1">
      <c r="C22" s="176" t="s">
        <v>1354</v>
      </c>
      <c r="D22" s="194" t="s">
        <v>1355</v>
      </c>
      <c r="E22" s="194" t="s">
        <v>1356</v>
      </c>
    </row>
    <row r="23" spans="3:5" ht="12.75" customHeight="1">
      <c r="C23" s="176" t="s">
        <v>1357</v>
      </c>
      <c r="D23" s="194" t="s">
        <v>1358</v>
      </c>
      <c r="E23" s="194" t="s">
        <v>1359</v>
      </c>
    </row>
    <row r="24" spans="3:5" ht="12.75" customHeight="1" thickBot="1">
      <c r="C24" s="143" t="s">
        <v>1360</v>
      </c>
      <c r="D24" s="137" t="s">
        <v>1361</v>
      </c>
      <c r="E24" s="137" t="s">
        <v>1362</v>
      </c>
    </row>
    <row r="25" spans="3:5" ht="12.75" customHeight="1" thickBot="1">
      <c r="C25" s="289" t="s">
        <v>1363</v>
      </c>
      <c r="D25" s="290" t="s">
        <v>1364</v>
      </c>
      <c r="E25" s="290" t="s">
        <v>1085</v>
      </c>
    </row>
    <row r="26" spans="3:5" ht="12.75" customHeight="1" thickBot="1">
      <c r="C26" s="143"/>
      <c r="D26" s="177"/>
      <c r="E26" s="177"/>
    </row>
    <row r="27" spans="3:5" ht="12.75" customHeight="1">
      <c r="C27" s="173" t="s">
        <v>8</v>
      </c>
      <c r="D27" s="291"/>
      <c r="E27" s="291"/>
    </row>
    <row r="28" spans="3:5" ht="12.75" customHeight="1">
      <c r="C28" s="173" t="s">
        <v>1365</v>
      </c>
      <c r="D28" s="291"/>
      <c r="E28" s="291"/>
    </row>
    <row r="29" spans="3:5" ht="12.75" customHeight="1">
      <c r="C29" s="176" t="s">
        <v>1366</v>
      </c>
      <c r="D29" s="194" t="s">
        <v>1367</v>
      </c>
      <c r="E29" s="194" t="s">
        <v>1368</v>
      </c>
    </row>
    <row r="30" spans="3:5" ht="12.75" customHeight="1">
      <c r="C30" s="176" t="s">
        <v>1369</v>
      </c>
      <c r="D30" s="194" t="s">
        <v>1370</v>
      </c>
      <c r="E30" s="194" t="s">
        <v>1371</v>
      </c>
    </row>
    <row r="31" spans="3:5" ht="12.75" customHeight="1">
      <c r="C31" s="176" t="s">
        <v>1372</v>
      </c>
      <c r="D31" s="194" t="s">
        <v>1373</v>
      </c>
      <c r="E31" s="194" t="s">
        <v>1374</v>
      </c>
    </row>
    <row r="32" spans="3:5" ht="12.75" customHeight="1">
      <c r="C32" s="176" t="s">
        <v>1375</v>
      </c>
      <c r="D32" s="194" t="s">
        <v>1376</v>
      </c>
      <c r="E32" s="194" t="s">
        <v>1377</v>
      </c>
    </row>
    <row r="33" spans="3:5" ht="12.75" customHeight="1">
      <c r="C33" s="176" t="s">
        <v>1378</v>
      </c>
      <c r="D33" s="194" t="s">
        <v>1379</v>
      </c>
      <c r="E33" s="194" t="s">
        <v>1380</v>
      </c>
    </row>
    <row r="34" spans="3:5" ht="12.75" customHeight="1">
      <c r="C34" s="176" t="s">
        <v>1381</v>
      </c>
      <c r="D34" s="194" t="s">
        <v>1382</v>
      </c>
      <c r="E34" s="194" t="s">
        <v>1383</v>
      </c>
    </row>
    <row r="35" spans="3:5" ht="12.75" customHeight="1" thickBot="1">
      <c r="C35" s="176" t="s">
        <v>1384</v>
      </c>
      <c r="D35" s="194" t="s">
        <v>1385</v>
      </c>
      <c r="E35" s="194" t="s">
        <v>367</v>
      </c>
    </row>
    <row r="36" spans="3:5" ht="12.75" customHeight="1" thickBot="1">
      <c r="C36" s="176"/>
      <c r="D36" s="292" t="s">
        <v>1386</v>
      </c>
      <c r="E36" s="292" t="s">
        <v>1387</v>
      </c>
    </row>
    <row r="37" spans="3:5" ht="12.75" customHeight="1" thickTop="1">
      <c r="C37" s="176"/>
      <c r="D37" s="291"/>
      <c r="E37" s="291"/>
    </row>
    <row r="38" spans="3:5" ht="12.75" customHeight="1">
      <c r="C38" s="176" t="s">
        <v>1388</v>
      </c>
      <c r="D38" s="194" t="s">
        <v>1389</v>
      </c>
      <c r="E38" s="194" t="s">
        <v>1390</v>
      </c>
    </row>
    <row r="39" spans="3:5" ht="12.75" customHeight="1">
      <c r="C39" s="173" t="s">
        <v>14</v>
      </c>
      <c r="D39" s="291"/>
      <c r="E39" s="291"/>
    </row>
    <row r="40" spans="3:5" ht="12.75" customHeight="1">
      <c r="C40" s="176" t="s">
        <v>1366</v>
      </c>
      <c r="D40" s="194" t="s">
        <v>1391</v>
      </c>
      <c r="E40" s="194" t="s">
        <v>1392</v>
      </c>
    </row>
    <row r="41" spans="3:5" ht="12.75" customHeight="1">
      <c r="C41" s="176" t="s">
        <v>1393</v>
      </c>
      <c r="D41" s="194" t="s">
        <v>1394</v>
      </c>
      <c r="E41" s="194" t="s">
        <v>1395</v>
      </c>
    </row>
    <row r="42" spans="3:5" ht="12.75" customHeight="1">
      <c r="C42" s="176" t="s">
        <v>1375</v>
      </c>
      <c r="D42" s="194" t="s">
        <v>1396</v>
      </c>
      <c r="E42" s="194" t="s">
        <v>1397</v>
      </c>
    </row>
    <row r="43" spans="3:5" ht="12.75" customHeight="1">
      <c r="C43" s="176" t="s">
        <v>1372</v>
      </c>
      <c r="D43" s="194" t="s">
        <v>1398</v>
      </c>
      <c r="E43" s="194" t="s">
        <v>1399</v>
      </c>
    </row>
    <row r="44" spans="3:5" ht="12.75" customHeight="1" thickBot="1">
      <c r="C44" s="176" t="s">
        <v>1400</v>
      </c>
      <c r="D44" s="293" t="s">
        <v>1401</v>
      </c>
      <c r="E44" s="293" t="s">
        <v>1402</v>
      </c>
    </row>
    <row r="45" spans="3:5" ht="12.75" customHeight="1" thickTop="1" thickBot="1">
      <c r="C45" s="176"/>
      <c r="D45" s="269" t="s">
        <v>1403</v>
      </c>
      <c r="E45" s="269" t="s">
        <v>1404</v>
      </c>
    </row>
    <row r="46" spans="3:5" ht="12.75" customHeight="1" thickTop="1">
      <c r="C46" s="176"/>
      <c r="D46" s="291"/>
      <c r="E46" s="291"/>
    </row>
    <row r="47" spans="3:5" ht="12.75" customHeight="1">
      <c r="C47" s="176" t="s">
        <v>1126</v>
      </c>
      <c r="D47" s="194" t="s">
        <v>1405</v>
      </c>
      <c r="E47" s="194" t="s">
        <v>1406</v>
      </c>
    </row>
    <row r="48" spans="3:5" ht="12.75" customHeight="1" thickBot="1">
      <c r="C48" s="143" t="s">
        <v>1360</v>
      </c>
      <c r="D48" s="137" t="s">
        <v>1407</v>
      </c>
      <c r="E48" s="137" t="s">
        <v>1408</v>
      </c>
    </row>
    <row r="49" spans="2:9" ht="12.75" customHeight="1" thickBot="1">
      <c r="C49" s="289" t="s">
        <v>1409</v>
      </c>
      <c r="D49" s="290" t="s">
        <v>1054</v>
      </c>
      <c r="E49" s="290" t="s">
        <v>1091</v>
      </c>
    </row>
    <row r="50" spans="2:9" ht="12.75" customHeight="1">
      <c r="C50" s="114" t="s">
        <v>46</v>
      </c>
    </row>
    <row r="51" spans="2:9" ht="12.75" customHeight="1">
      <c r="B51" s="114"/>
      <c r="C51" s="336" t="s">
        <v>1410</v>
      </c>
      <c r="D51" s="336"/>
      <c r="E51" s="336"/>
      <c r="F51" s="336"/>
      <c r="G51" s="336"/>
      <c r="H51" s="336"/>
      <c r="I51" s="336"/>
    </row>
    <row r="52" spans="2:9" ht="12.75" customHeight="1">
      <c r="C52" s="114"/>
    </row>
    <row r="53" spans="2:9" ht="12.75" customHeight="1">
      <c r="C53" s="114"/>
    </row>
    <row r="54" spans="2:9" ht="12.75" customHeight="1">
      <c r="C54" s="336" t="s">
        <v>1411</v>
      </c>
      <c r="D54" s="336"/>
      <c r="E54" s="336"/>
      <c r="F54" s="336"/>
      <c r="G54" s="336"/>
      <c r="H54" s="336"/>
      <c r="I54" s="336"/>
    </row>
    <row r="55" spans="2:9" ht="12.75" customHeight="1" thickBot="1">
      <c r="C55" s="114"/>
    </row>
    <row r="56" spans="2:9" ht="12.75" customHeight="1" thickBot="1">
      <c r="C56" s="383" t="s">
        <v>1412</v>
      </c>
      <c r="D56" s="294" t="s">
        <v>636</v>
      </c>
      <c r="E56" s="294" t="s">
        <v>637</v>
      </c>
      <c r="F56" s="294" t="s">
        <v>636</v>
      </c>
      <c r="G56" s="294" t="s">
        <v>637</v>
      </c>
    </row>
    <row r="57" spans="2:9" ht="12.75" customHeight="1" thickBot="1">
      <c r="C57" s="384"/>
      <c r="D57" s="151" t="s">
        <v>1413</v>
      </c>
      <c r="E57" s="151" t="s">
        <v>1413</v>
      </c>
      <c r="F57" s="151" t="s">
        <v>1414</v>
      </c>
      <c r="G57" s="151" t="s">
        <v>1414</v>
      </c>
    </row>
    <row r="58" spans="2:9" ht="12.75" customHeight="1" thickBot="1">
      <c r="C58" s="296" t="s">
        <v>1415</v>
      </c>
      <c r="D58" s="297" t="s">
        <v>1416</v>
      </c>
      <c r="E58" s="297" t="s">
        <v>1417</v>
      </c>
      <c r="F58" s="297" t="s">
        <v>1418</v>
      </c>
      <c r="G58" s="297" t="s">
        <v>1419</v>
      </c>
    </row>
    <row r="59" spans="2:9" ht="12.75" customHeight="1" thickBot="1">
      <c r="C59" s="296" t="s">
        <v>1420</v>
      </c>
      <c r="D59" s="298">
        <v>0.03</v>
      </c>
      <c r="E59" s="298">
        <v>0.04</v>
      </c>
      <c r="F59" s="299" t="s">
        <v>1421</v>
      </c>
      <c r="G59" s="299" t="s">
        <v>1421</v>
      </c>
    </row>
    <row r="60" spans="2:9" ht="12.75" customHeight="1" thickBot="1">
      <c r="C60" s="296" t="s">
        <v>1422</v>
      </c>
      <c r="D60" s="298">
        <v>0.04</v>
      </c>
      <c r="E60" s="298">
        <v>0.08</v>
      </c>
      <c r="F60" s="299" t="s">
        <v>1421</v>
      </c>
      <c r="G60" s="298">
        <v>0.03</v>
      </c>
    </row>
    <row r="61" spans="2:9" ht="12.75" customHeight="1" thickBot="1">
      <c r="C61" s="296" t="s">
        <v>1423</v>
      </c>
      <c r="D61" s="299" t="s">
        <v>1417</v>
      </c>
      <c r="E61" s="299" t="s">
        <v>1424</v>
      </c>
      <c r="F61" s="299" t="s">
        <v>1417</v>
      </c>
      <c r="G61" s="299" t="s">
        <v>1425</v>
      </c>
    </row>
    <row r="62" spans="2:9" ht="12.75" customHeight="1" thickBot="1">
      <c r="C62" s="296" t="s">
        <v>1426</v>
      </c>
      <c r="D62" s="299" t="s">
        <v>1427</v>
      </c>
      <c r="E62" s="299" t="s">
        <v>1428</v>
      </c>
      <c r="F62" s="299" t="s">
        <v>1429</v>
      </c>
      <c r="G62" s="299" t="s">
        <v>1430</v>
      </c>
    </row>
    <row r="63" spans="2:9" ht="12.75" customHeight="1" thickBot="1">
      <c r="C63" s="296" t="s">
        <v>1431</v>
      </c>
      <c r="D63" s="299" t="s">
        <v>1432</v>
      </c>
      <c r="E63" s="298" t="s">
        <v>1433</v>
      </c>
      <c r="F63" s="299" t="s">
        <v>1434</v>
      </c>
      <c r="G63" s="299" t="s">
        <v>1435</v>
      </c>
    </row>
    <row r="64" spans="2:9" ht="12.75" customHeight="1" thickBot="1">
      <c r="C64" s="383" t="s">
        <v>1436</v>
      </c>
      <c r="D64" s="294" t="s">
        <v>636</v>
      </c>
      <c r="E64" s="294" t="s">
        <v>637</v>
      </c>
      <c r="F64" s="294" t="s">
        <v>636</v>
      </c>
      <c r="G64" s="294" t="s">
        <v>637</v>
      </c>
    </row>
    <row r="65" spans="2:9" ht="12.75" customHeight="1" thickBot="1">
      <c r="C65" s="384"/>
      <c r="D65" s="151" t="s">
        <v>1413</v>
      </c>
      <c r="E65" s="151" t="s">
        <v>1413</v>
      </c>
      <c r="F65" s="151" t="s">
        <v>1414</v>
      </c>
      <c r="G65" s="151" t="s">
        <v>1414</v>
      </c>
    </row>
    <row r="66" spans="2:9" ht="12.75" customHeight="1" thickBot="1">
      <c r="C66" s="296" t="s">
        <v>1415</v>
      </c>
      <c r="D66" s="297" t="s">
        <v>1416</v>
      </c>
      <c r="E66" s="297" t="s">
        <v>1417</v>
      </c>
      <c r="F66" s="297" t="s">
        <v>1418</v>
      </c>
      <c r="G66" s="297" t="s">
        <v>1419</v>
      </c>
    </row>
    <row r="67" spans="2:9" ht="12.75" customHeight="1" thickBot="1">
      <c r="C67" s="296" t="s">
        <v>1420</v>
      </c>
      <c r="D67" s="298">
        <v>0.03</v>
      </c>
      <c r="E67" s="298">
        <v>0.04</v>
      </c>
      <c r="F67" s="299" t="s">
        <v>1421</v>
      </c>
      <c r="G67" s="299" t="s">
        <v>1421</v>
      </c>
    </row>
    <row r="68" spans="2:9" ht="12.75" customHeight="1" thickBot="1">
      <c r="C68" s="296" t="s">
        <v>1422</v>
      </c>
      <c r="D68" s="298">
        <v>0.04</v>
      </c>
      <c r="E68" s="298">
        <v>0.08</v>
      </c>
      <c r="F68" s="299" t="s">
        <v>1421</v>
      </c>
      <c r="G68" s="298">
        <v>0.03</v>
      </c>
    </row>
    <row r="69" spans="2:9" ht="12.75" customHeight="1" thickBot="1">
      <c r="C69" s="296" t="s">
        <v>1423</v>
      </c>
      <c r="D69" s="299" t="s">
        <v>1417</v>
      </c>
      <c r="E69" s="299" t="s">
        <v>1424</v>
      </c>
      <c r="F69" s="299" t="s">
        <v>1417</v>
      </c>
      <c r="G69" s="299" t="s">
        <v>1425</v>
      </c>
    </row>
    <row r="70" spans="2:9" ht="12.75" customHeight="1" thickBot="1">
      <c r="C70" s="296" t="s">
        <v>1426</v>
      </c>
      <c r="D70" s="299" t="s">
        <v>1427</v>
      </c>
      <c r="E70" s="299" t="s">
        <v>1428</v>
      </c>
      <c r="F70" s="299" t="s">
        <v>1429</v>
      </c>
      <c r="G70" s="299" t="s">
        <v>1437</v>
      </c>
    </row>
    <row r="71" spans="2:9" ht="12.75" customHeight="1" thickBot="1">
      <c r="C71" s="296" t="s">
        <v>1431</v>
      </c>
      <c r="D71" s="299" t="s">
        <v>1432</v>
      </c>
      <c r="E71" s="298" t="s">
        <v>1433</v>
      </c>
      <c r="F71" s="299" t="s">
        <v>1434</v>
      </c>
      <c r="G71" s="299" t="s">
        <v>1435</v>
      </c>
    </row>
    <row r="72" spans="2:9" ht="12.75" customHeight="1">
      <c r="C72" s="300"/>
      <c r="D72" s="301"/>
      <c r="E72" s="302"/>
      <c r="F72" s="301"/>
      <c r="G72" s="301"/>
    </row>
    <row r="73" spans="2:9" ht="12.75" customHeight="1">
      <c r="B73" s="114"/>
      <c r="C73" s="336" t="s">
        <v>1438</v>
      </c>
      <c r="D73" s="336"/>
      <c r="E73" s="336"/>
      <c r="F73" s="336"/>
      <c r="G73" s="336"/>
      <c r="H73" s="336"/>
      <c r="I73" s="336"/>
    </row>
    <row r="74" spans="2:9" ht="12.75" customHeight="1">
      <c r="C74" s="112"/>
    </row>
    <row r="75" spans="2:9" ht="12.75" customHeight="1"/>
    <row r="76" spans="2:9" ht="12.75" customHeight="1">
      <c r="C76" s="113"/>
    </row>
    <row r="77" spans="2:9" ht="12.75" customHeight="1"/>
    <row r="78" spans="2:9" ht="12.75" customHeight="1"/>
    <row r="79" spans="2:9" ht="12.75" customHeight="1"/>
    <row r="80" spans="2:9"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sheetData>
  <mergeCells count="8">
    <mergeCell ref="C73:I73"/>
    <mergeCell ref="C10:I10"/>
    <mergeCell ref="D12:E12"/>
    <mergeCell ref="B5:I5"/>
    <mergeCell ref="C51:I51"/>
    <mergeCell ref="C54:I54"/>
    <mergeCell ref="C56:C57"/>
    <mergeCell ref="C64:C6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BD96F-6D42-4A7F-8860-C353748AEBD1}">
  <dimension ref="A1:I1700"/>
  <sheetViews>
    <sheetView showGridLines="0" zoomScale="110" zoomScaleNormal="110" workbookViewId="0">
      <selection activeCell="C8" sqref="C8"/>
    </sheetView>
  </sheetViews>
  <sheetFormatPr baseColWidth="10" defaultColWidth="11.5703125" defaultRowHeight="12.75" customHeight="1" zeroHeight="1"/>
  <cols>
    <col min="1" max="1" width="2" style="1" customWidth="1"/>
    <col min="2" max="2" width="7" style="1" customWidth="1"/>
    <col min="3" max="3" width="52.5703125" style="1" customWidth="1"/>
    <col min="4" max="4" width="19.7109375" style="1" customWidth="1"/>
    <col min="5" max="5" width="21.85546875" style="1" customWidth="1"/>
    <col min="6" max="6" width="18.7109375" style="1" customWidth="1"/>
    <col min="7" max="7" width="22.85546875" style="1" customWidth="1"/>
    <col min="8" max="8" width="21.5703125" style="1" customWidth="1"/>
    <col min="9" max="9" width="18.28515625" style="1" customWidth="1"/>
    <col min="10" max="10" width="11.5703125" style="1" customWidth="1"/>
    <col min="11" max="16384" width="11.5703125" style="1"/>
  </cols>
  <sheetData>
    <row r="1" spans="1:9"/>
    <row r="2" spans="1:9"/>
    <row r="3" spans="1:9"/>
    <row r="4" spans="1:9"/>
    <row r="5" spans="1:9" ht="60" customHeight="1">
      <c r="B5" s="335" t="s">
        <v>145</v>
      </c>
      <c r="C5" s="335"/>
      <c r="D5" s="335"/>
      <c r="E5" s="335"/>
      <c r="F5" s="335"/>
      <c r="G5" s="335"/>
      <c r="H5" s="335"/>
      <c r="I5" s="335"/>
    </row>
    <row r="6" spans="1:9" ht="15.75" customHeight="1">
      <c r="A6" s="111"/>
      <c r="B6" s="111"/>
    </row>
    <row r="7" spans="1:9"/>
    <row r="8" spans="1:9" ht="12.75" customHeight="1">
      <c r="B8" s="113"/>
      <c r="C8" s="113" t="s">
        <v>1530</v>
      </c>
      <c r="D8" s="337"/>
      <c r="E8" s="337"/>
      <c r="F8" s="337"/>
      <c r="G8" s="337"/>
      <c r="H8" s="337"/>
      <c r="I8" s="337"/>
    </row>
    <row r="9" spans="1:9" ht="12.75" customHeight="1" thickBot="1">
      <c r="C9" s="213"/>
    </row>
    <row r="10" spans="1:9" ht="12.75" customHeight="1" thickBot="1">
      <c r="C10" s="364" t="s">
        <v>238</v>
      </c>
      <c r="D10" s="348" t="s">
        <v>491</v>
      </c>
      <c r="E10" s="349"/>
    </row>
    <row r="11" spans="1:9" ht="12.75" customHeight="1">
      <c r="C11" s="365"/>
      <c r="D11" s="211">
        <v>2022</v>
      </c>
      <c r="E11" s="211">
        <v>2021</v>
      </c>
    </row>
    <row r="12" spans="1:9" ht="12.75" customHeight="1" thickBot="1">
      <c r="C12" s="366"/>
      <c r="D12" s="212" t="s">
        <v>57</v>
      </c>
      <c r="E12" s="212" t="s">
        <v>57</v>
      </c>
    </row>
    <row r="13" spans="1:9" ht="12.75" customHeight="1">
      <c r="C13" s="303" t="s">
        <v>1440</v>
      </c>
      <c r="D13" s="304"/>
      <c r="E13" s="304"/>
    </row>
    <row r="14" spans="1:9" ht="12.75" customHeight="1">
      <c r="C14" s="305" t="s">
        <v>1441</v>
      </c>
      <c r="D14" s="194" t="s">
        <v>1442</v>
      </c>
      <c r="E14" s="194" t="s">
        <v>1443</v>
      </c>
    </row>
    <row r="15" spans="1:9" ht="12.75" customHeight="1">
      <c r="C15" s="305" t="s">
        <v>1444</v>
      </c>
      <c r="D15" s="194" t="s">
        <v>1445</v>
      </c>
      <c r="E15" s="194" t="s">
        <v>1446</v>
      </c>
    </row>
    <row r="16" spans="1:9" ht="12.75" customHeight="1">
      <c r="C16" s="306"/>
      <c r="D16" s="194"/>
      <c r="E16" s="194"/>
    </row>
    <row r="17" spans="3:9" ht="12.75" customHeight="1">
      <c r="C17" s="306" t="s">
        <v>1447</v>
      </c>
      <c r="D17" s="307" t="s">
        <v>1448</v>
      </c>
      <c r="E17" s="307" t="s">
        <v>1449</v>
      </c>
    </row>
    <row r="18" spans="3:9" ht="12.75" customHeight="1">
      <c r="C18" s="305"/>
      <c r="D18" s="194"/>
      <c r="E18" s="194"/>
    </row>
    <row r="19" spans="3:9" ht="12.75" customHeight="1">
      <c r="C19" s="305" t="s">
        <v>1450</v>
      </c>
      <c r="D19" s="194"/>
      <c r="E19" s="194"/>
    </row>
    <row r="20" spans="3:9" ht="12.75" customHeight="1">
      <c r="C20" s="305" t="s">
        <v>1451</v>
      </c>
      <c r="D20" s="194" t="s">
        <v>1452</v>
      </c>
      <c r="E20" s="194" t="s">
        <v>367</v>
      </c>
    </row>
    <row r="21" spans="3:9" ht="12.75" customHeight="1">
      <c r="C21" s="306"/>
      <c r="D21" s="194"/>
      <c r="E21" s="194"/>
    </row>
    <row r="22" spans="3:9" ht="12.75" customHeight="1">
      <c r="C22" s="305" t="s">
        <v>1453</v>
      </c>
      <c r="D22" s="194"/>
      <c r="E22" s="194"/>
    </row>
    <row r="23" spans="3:9" ht="12.75" customHeight="1">
      <c r="C23" s="305" t="s">
        <v>1454</v>
      </c>
      <c r="D23" s="194" t="s">
        <v>1455</v>
      </c>
      <c r="E23" s="194" t="s">
        <v>1456</v>
      </c>
    </row>
    <row r="24" spans="3:9" ht="12.75" customHeight="1">
      <c r="C24" s="305" t="s">
        <v>1457</v>
      </c>
      <c r="D24" s="194" t="s">
        <v>1458</v>
      </c>
      <c r="E24" s="194" t="s">
        <v>1459</v>
      </c>
    </row>
    <row r="25" spans="3:9" ht="12.75" customHeight="1">
      <c r="C25" s="305" t="s">
        <v>1460</v>
      </c>
      <c r="D25" s="194" t="s">
        <v>1461</v>
      </c>
      <c r="E25" s="194" t="s">
        <v>1462</v>
      </c>
    </row>
    <row r="26" spans="3:9" ht="12.75" customHeight="1">
      <c r="C26" s="305" t="s">
        <v>1463</v>
      </c>
      <c r="D26" s="194" t="s">
        <v>1464</v>
      </c>
      <c r="E26" s="194" t="s">
        <v>1465</v>
      </c>
    </row>
    <row r="27" spans="3:9" ht="12.75" customHeight="1">
      <c r="C27" s="305" t="s">
        <v>1466</v>
      </c>
      <c r="D27" s="194" t="s">
        <v>358</v>
      </c>
      <c r="E27" s="194" t="s">
        <v>383</v>
      </c>
    </row>
    <row r="28" spans="3:9" ht="12.75" customHeight="1">
      <c r="C28" s="305" t="s">
        <v>1467</v>
      </c>
      <c r="D28" s="194" t="s">
        <v>367</v>
      </c>
      <c r="E28" s="194" t="s">
        <v>1468</v>
      </c>
    </row>
    <row r="29" spans="3:9" ht="12.75" customHeight="1" thickBot="1">
      <c r="C29" s="305" t="s">
        <v>1469</v>
      </c>
      <c r="D29" s="137" t="s">
        <v>1470</v>
      </c>
      <c r="E29" s="137" t="s">
        <v>1471</v>
      </c>
    </row>
    <row r="30" spans="3:9" ht="12.75" customHeight="1" thickBot="1">
      <c r="C30" s="308" t="s">
        <v>1472</v>
      </c>
      <c r="D30" s="309" t="s">
        <v>1473</v>
      </c>
      <c r="E30" s="309" t="s">
        <v>1474</v>
      </c>
    </row>
    <row r="31" spans="3:9" ht="12.75" customHeight="1">
      <c r="C31" s="112"/>
    </row>
    <row r="32" spans="3:9" ht="12.75" customHeight="1">
      <c r="C32" s="376" t="s">
        <v>1475</v>
      </c>
      <c r="D32" s="376"/>
      <c r="E32" s="376"/>
      <c r="F32" s="376"/>
      <c r="G32" s="376"/>
      <c r="H32" s="376"/>
      <c r="I32" s="376"/>
    </row>
    <row r="33" spans="3:9" ht="12.75" customHeight="1">
      <c r="C33" s="213" t="s">
        <v>46</v>
      </c>
    </row>
    <row r="34" spans="3:9" ht="12.75" customHeight="1">
      <c r="C34" s="336" t="s">
        <v>1476</v>
      </c>
      <c r="D34" s="336"/>
      <c r="E34" s="336"/>
      <c r="F34" s="336"/>
      <c r="G34" s="336"/>
      <c r="H34" s="336"/>
      <c r="I34" s="336"/>
    </row>
    <row r="35" spans="3:9" ht="12.75" customHeight="1">
      <c r="C35" s="70"/>
    </row>
    <row r="36" spans="3:9" ht="12.75" customHeight="1">
      <c r="C36" s="336" t="s">
        <v>1477</v>
      </c>
      <c r="D36" s="336"/>
      <c r="E36" s="336"/>
      <c r="F36" s="336"/>
      <c r="G36" s="336"/>
      <c r="H36" s="336"/>
      <c r="I36" s="336"/>
    </row>
    <row r="37" spans="3:9" ht="12.75" customHeight="1" thickBot="1">
      <c r="C37" s="70"/>
    </row>
    <row r="38" spans="3:9" ht="12.75" customHeight="1" thickBot="1">
      <c r="C38" s="310" t="s">
        <v>1478</v>
      </c>
      <c r="D38" s="140" t="s">
        <v>1479</v>
      </c>
      <c r="E38" s="140" t="s">
        <v>1480</v>
      </c>
      <c r="F38" s="140" t="s">
        <v>1481</v>
      </c>
    </row>
    <row r="39" spans="3:9" ht="12.75" customHeight="1" thickBot="1">
      <c r="C39" s="311" t="s">
        <v>239</v>
      </c>
      <c r="D39" s="126">
        <v>198</v>
      </c>
      <c r="E39" s="209" t="s">
        <v>1482</v>
      </c>
      <c r="F39" s="209" t="s">
        <v>1455</v>
      </c>
    </row>
    <row r="40" spans="3:9" ht="12.75" customHeight="1" thickBot="1">
      <c r="C40" s="311" t="s">
        <v>240</v>
      </c>
      <c r="D40" s="126">
        <v>109</v>
      </c>
      <c r="E40" s="209" t="s">
        <v>1483</v>
      </c>
      <c r="F40" s="209" t="s">
        <v>1456</v>
      </c>
    </row>
    <row r="41" spans="3:9" ht="12.75" customHeight="1">
      <c r="C41" s="70"/>
    </row>
    <row r="42" spans="3:9" ht="12.75" customHeight="1"/>
    <row r="43" spans="3:9" ht="12.75" customHeight="1"/>
    <row r="44" spans="3:9" ht="12.75" customHeight="1"/>
    <row r="45" spans="3:9" ht="12.75" customHeight="1"/>
    <row r="46" spans="3:9" ht="12.75" customHeight="1"/>
    <row r="47" spans="3:9" ht="12.75" customHeight="1"/>
    <row r="48" spans="3:9"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sheetData>
  <mergeCells count="7">
    <mergeCell ref="C34:I34"/>
    <mergeCell ref="C36:I36"/>
    <mergeCell ref="D8:I8"/>
    <mergeCell ref="B5:I5"/>
    <mergeCell ref="C10:C12"/>
    <mergeCell ref="D10:E10"/>
    <mergeCell ref="C32:I3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3E73E-7441-45BC-B5CF-B94A4B710275}">
  <dimension ref="A1:I1700"/>
  <sheetViews>
    <sheetView showGridLines="0" zoomScale="110" zoomScaleNormal="110" workbookViewId="0">
      <selection activeCell="C8" sqref="C8"/>
    </sheetView>
  </sheetViews>
  <sheetFormatPr baseColWidth="10" defaultColWidth="11.5703125" defaultRowHeight="12.75" customHeight="1" zeroHeight="1"/>
  <cols>
    <col min="1" max="1" width="2" style="1" customWidth="1"/>
    <col min="2" max="2" width="7" style="1" customWidth="1"/>
    <col min="3" max="3" width="52.5703125" style="1" customWidth="1"/>
    <col min="4" max="4" width="19.7109375" style="1" customWidth="1"/>
    <col min="5" max="5" width="21.85546875" style="1" customWidth="1"/>
    <col min="6" max="6" width="18.7109375" style="1" customWidth="1"/>
    <col min="7" max="7" width="22.85546875" style="1" customWidth="1"/>
    <col min="8" max="8" width="21.5703125" style="1" customWidth="1"/>
    <col min="9" max="9" width="18.28515625" style="1" customWidth="1"/>
    <col min="10" max="10" width="11.5703125" style="1" customWidth="1"/>
    <col min="11" max="16384" width="11.5703125" style="1"/>
  </cols>
  <sheetData>
    <row r="1" spans="1:9"/>
    <row r="2" spans="1:9"/>
    <row r="3" spans="1:9"/>
    <row r="4" spans="1:9"/>
    <row r="5" spans="1:9" ht="60" customHeight="1">
      <c r="B5" s="335" t="s">
        <v>145</v>
      </c>
      <c r="C5" s="335"/>
      <c r="D5" s="335"/>
      <c r="E5" s="335"/>
      <c r="F5" s="335"/>
      <c r="G5" s="335"/>
      <c r="H5" s="335"/>
      <c r="I5" s="335"/>
    </row>
    <row r="6" spans="1:9" ht="15.75" customHeight="1">
      <c r="A6" s="111"/>
      <c r="B6" s="111"/>
    </row>
    <row r="7" spans="1:9"/>
    <row r="8" spans="1:9" ht="12.75" customHeight="1">
      <c r="C8" s="312" t="s">
        <v>1531</v>
      </c>
      <c r="D8" s="52"/>
    </row>
    <row r="9" spans="1:9" ht="12.75" customHeight="1">
      <c r="C9" s="70"/>
    </row>
    <row r="10" spans="1:9" ht="12.75" customHeight="1">
      <c r="C10" s="70" t="s">
        <v>1485</v>
      </c>
    </row>
    <row r="11" spans="1:9" ht="12.75" customHeight="1">
      <c r="C11" s="70" t="s">
        <v>1486</v>
      </c>
    </row>
    <row r="12" spans="1:9" ht="12.75" customHeight="1">
      <c r="C12" s="70"/>
    </row>
    <row r="13" spans="1:9" ht="12.75" customHeight="1">
      <c r="C13" s="70"/>
    </row>
    <row r="14" spans="1:9" ht="12.75" customHeight="1">
      <c r="C14" s="70"/>
    </row>
    <row r="15" spans="1:9" ht="12.75" customHeight="1">
      <c r="C15" s="70"/>
    </row>
    <row r="16" spans="1:9" ht="12.75" customHeight="1">
      <c r="C16" s="70"/>
    </row>
    <row r="17" spans="3:4" ht="12.75" customHeight="1">
      <c r="D17" s="286"/>
    </row>
    <row r="18" spans="3:4" ht="12.75" customHeight="1">
      <c r="C18" s="70"/>
    </row>
    <row r="19" spans="3:4" ht="12.75" customHeight="1"/>
    <row r="20" spans="3:4" ht="12.75" customHeight="1"/>
    <row r="21" spans="3:4" ht="12.75" customHeight="1"/>
    <row r="22" spans="3:4" ht="12.75" customHeight="1"/>
    <row r="23" spans="3:4" ht="12.75" customHeight="1"/>
    <row r="24" spans="3:4" ht="12.75" customHeight="1"/>
    <row r="25" spans="3:4" ht="12.75" customHeight="1"/>
    <row r="26" spans="3:4" ht="12.75" customHeight="1"/>
    <row r="27" spans="3:4" ht="12.75" customHeight="1"/>
    <row r="28" spans="3:4" ht="12.75" customHeight="1"/>
    <row r="29" spans="3:4" ht="12.75" customHeight="1"/>
    <row r="30" spans="3:4" ht="12.75" customHeight="1"/>
    <row r="31" spans="3:4" ht="12.75" customHeight="1"/>
    <row r="32" spans="3:4"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sheetData>
  <mergeCells count="1">
    <mergeCell ref="B5:I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25368-8ED7-4998-A77B-7FA5363F9F90}">
  <dimension ref="B2:C37"/>
  <sheetViews>
    <sheetView showGridLines="0" topLeftCell="A14" zoomScale="85" zoomScaleNormal="85" workbookViewId="0">
      <selection activeCell="C9" sqref="C9"/>
    </sheetView>
  </sheetViews>
  <sheetFormatPr baseColWidth="10" defaultColWidth="11.42578125" defaultRowHeight="16.5"/>
  <cols>
    <col min="1" max="1" width="5.7109375" style="322" customWidth="1"/>
    <col min="2" max="2" width="73.28515625" style="322" customWidth="1"/>
    <col min="3" max="3" width="33.42578125" style="322" customWidth="1"/>
    <col min="4" max="256" width="11.42578125" style="322"/>
    <col min="257" max="257" width="5.7109375" style="322" customWidth="1"/>
    <col min="258" max="258" width="73.28515625" style="322" customWidth="1"/>
    <col min="259" max="259" width="33.42578125" style="322" customWidth="1"/>
    <col min="260" max="512" width="11.42578125" style="322"/>
    <col min="513" max="513" width="5.7109375" style="322" customWidth="1"/>
    <col min="514" max="514" width="73.28515625" style="322" customWidth="1"/>
    <col min="515" max="515" width="33.42578125" style="322" customWidth="1"/>
    <col min="516" max="768" width="11.42578125" style="322"/>
    <col min="769" max="769" width="5.7109375" style="322" customWidth="1"/>
    <col min="770" max="770" width="73.28515625" style="322" customWidth="1"/>
    <col min="771" max="771" width="33.42578125" style="322" customWidth="1"/>
    <col min="772" max="1024" width="11.42578125" style="322"/>
    <col min="1025" max="1025" width="5.7109375" style="322" customWidth="1"/>
    <col min="1026" max="1026" width="73.28515625" style="322" customWidth="1"/>
    <col min="1027" max="1027" width="33.42578125" style="322" customWidth="1"/>
    <col min="1028" max="1280" width="11.42578125" style="322"/>
    <col min="1281" max="1281" width="5.7109375" style="322" customWidth="1"/>
    <col min="1282" max="1282" width="73.28515625" style="322" customWidth="1"/>
    <col min="1283" max="1283" width="33.42578125" style="322" customWidth="1"/>
    <col min="1284" max="1536" width="11.42578125" style="322"/>
    <col min="1537" max="1537" width="5.7109375" style="322" customWidth="1"/>
    <col min="1538" max="1538" width="73.28515625" style="322" customWidth="1"/>
    <col min="1539" max="1539" width="33.42578125" style="322" customWidth="1"/>
    <col min="1540" max="1792" width="11.42578125" style="322"/>
    <col min="1793" max="1793" width="5.7109375" style="322" customWidth="1"/>
    <col min="1794" max="1794" width="73.28515625" style="322" customWidth="1"/>
    <col min="1795" max="1795" width="33.42578125" style="322" customWidth="1"/>
    <col min="1796" max="2048" width="11.42578125" style="322"/>
    <col min="2049" max="2049" width="5.7109375" style="322" customWidth="1"/>
    <col min="2050" max="2050" width="73.28515625" style="322" customWidth="1"/>
    <col min="2051" max="2051" width="33.42578125" style="322" customWidth="1"/>
    <col min="2052" max="2304" width="11.42578125" style="322"/>
    <col min="2305" max="2305" width="5.7109375" style="322" customWidth="1"/>
    <col min="2306" max="2306" width="73.28515625" style="322" customWidth="1"/>
    <col min="2307" max="2307" width="33.42578125" style="322" customWidth="1"/>
    <col min="2308" max="2560" width="11.42578125" style="322"/>
    <col min="2561" max="2561" width="5.7109375" style="322" customWidth="1"/>
    <col min="2562" max="2562" width="73.28515625" style="322" customWidth="1"/>
    <col min="2563" max="2563" width="33.42578125" style="322" customWidth="1"/>
    <col min="2564" max="2816" width="11.42578125" style="322"/>
    <col min="2817" max="2817" width="5.7109375" style="322" customWidth="1"/>
    <col min="2818" max="2818" width="73.28515625" style="322" customWidth="1"/>
    <col min="2819" max="2819" width="33.42578125" style="322" customWidth="1"/>
    <col min="2820" max="3072" width="11.42578125" style="322"/>
    <col min="3073" max="3073" width="5.7109375" style="322" customWidth="1"/>
    <col min="3074" max="3074" width="73.28515625" style="322" customWidth="1"/>
    <col min="3075" max="3075" width="33.42578125" style="322" customWidth="1"/>
    <col min="3076" max="3328" width="11.42578125" style="322"/>
    <col min="3329" max="3329" width="5.7109375" style="322" customWidth="1"/>
    <col min="3330" max="3330" width="73.28515625" style="322" customWidth="1"/>
    <col min="3331" max="3331" width="33.42578125" style="322" customWidth="1"/>
    <col min="3332" max="3584" width="11.42578125" style="322"/>
    <col min="3585" max="3585" width="5.7109375" style="322" customWidth="1"/>
    <col min="3586" max="3586" width="73.28515625" style="322" customWidth="1"/>
    <col min="3587" max="3587" width="33.42578125" style="322" customWidth="1"/>
    <col min="3588" max="3840" width="11.42578125" style="322"/>
    <col min="3841" max="3841" width="5.7109375" style="322" customWidth="1"/>
    <col min="3842" max="3842" width="73.28515625" style="322" customWidth="1"/>
    <col min="3843" max="3843" width="33.42578125" style="322" customWidth="1"/>
    <col min="3844" max="4096" width="11.42578125" style="322"/>
    <col min="4097" max="4097" width="5.7109375" style="322" customWidth="1"/>
    <col min="4098" max="4098" width="73.28515625" style="322" customWidth="1"/>
    <col min="4099" max="4099" width="33.42578125" style="322" customWidth="1"/>
    <col min="4100" max="4352" width="11.42578125" style="322"/>
    <col min="4353" max="4353" width="5.7109375" style="322" customWidth="1"/>
    <col min="4354" max="4354" width="73.28515625" style="322" customWidth="1"/>
    <col min="4355" max="4355" width="33.42578125" style="322" customWidth="1"/>
    <col min="4356" max="4608" width="11.42578125" style="322"/>
    <col min="4609" max="4609" width="5.7109375" style="322" customWidth="1"/>
    <col min="4610" max="4610" width="73.28515625" style="322" customWidth="1"/>
    <col min="4611" max="4611" width="33.42578125" style="322" customWidth="1"/>
    <col min="4612" max="4864" width="11.42578125" style="322"/>
    <col min="4865" max="4865" width="5.7109375" style="322" customWidth="1"/>
    <col min="4866" max="4866" width="73.28515625" style="322" customWidth="1"/>
    <col min="4867" max="4867" width="33.42578125" style="322" customWidth="1"/>
    <col min="4868" max="5120" width="11.42578125" style="322"/>
    <col min="5121" max="5121" width="5.7109375" style="322" customWidth="1"/>
    <col min="5122" max="5122" width="73.28515625" style="322" customWidth="1"/>
    <col min="5123" max="5123" width="33.42578125" style="322" customWidth="1"/>
    <col min="5124" max="5376" width="11.42578125" style="322"/>
    <col min="5377" max="5377" width="5.7109375" style="322" customWidth="1"/>
    <col min="5378" max="5378" width="73.28515625" style="322" customWidth="1"/>
    <col min="5379" max="5379" width="33.42578125" style="322" customWidth="1"/>
    <col min="5380" max="5632" width="11.42578125" style="322"/>
    <col min="5633" max="5633" width="5.7109375" style="322" customWidth="1"/>
    <col min="5634" max="5634" width="73.28515625" style="322" customWidth="1"/>
    <col min="5635" max="5635" width="33.42578125" style="322" customWidth="1"/>
    <col min="5636" max="5888" width="11.42578125" style="322"/>
    <col min="5889" max="5889" width="5.7109375" style="322" customWidth="1"/>
    <col min="5890" max="5890" width="73.28515625" style="322" customWidth="1"/>
    <col min="5891" max="5891" width="33.42578125" style="322" customWidth="1"/>
    <col min="5892" max="6144" width="11.42578125" style="322"/>
    <col min="6145" max="6145" width="5.7109375" style="322" customWidth="1"/>
    <col min="6146" max="6146" width="73.28515625" style="322" customWidth="1"/>
    <col min="6147" max="6147" width="33.42578125" style="322" customWidth="1"/>
    <col min="6148" max="6400" width="11.42578125" style="322"/>
    <col min="6401" max="6401" width="5.7109375" style="322" customWidth="1"/>
    <col min="6402" max="6402" width="73.28515625" style="322" customWidth="1"/>
    <col min="6403" max="6403" width="33.42578125" style="322" customWidth="1"/>
    <col min="6404" max="6656" width="11.42578125" style="322"/>
    <col min="6657" max="6657" width="5.7109375" style="322" customWidth="1"/>
    <col min="6658" max="6658" width="73.28515625" style="322" customWidth="1"/>
    <col min="6659" max="6659" width="33.42578125" style="322" customWidth="1"/>
    <col min="6660" max="6912" width="11.42578125" style="322"/>
    <col min="6913" max="6913" width="5.7109375" style="322" customWidth="1"/>
    <col min="6914" max="6914" width="73.28515625" style="322" customWidth="1"/>
    <col min="6915" max="6915" width="33.42578125" style="322" customWidth="1"/>
    <col min="6916" max="7168" width="11.42578125" style="322"/>
    <col min="7169" max="7169" width="5.7109375" style="322" customWidth="1"/>
    <col min="7170" max="7170" width="73.28515625" style="322" customWidth="1"/>
    <col min="7171" max="7171" width="33.42578125" style="322" customWidth="1"/>
    <col min="7172" max="7424" width="11.42578125" style="322"/>
    <col min="7425" max="7425" width="5.7109375" style="322" customWidth="1"/>
    <col min="7426" max="7426" width="73.28515625" style="322" customWidth="1"/>
    <col min="7427" max="7427" width="33.42578125" style="322" customWidth="1"/>
    <col min="7428" max="7680" width="11.42578125" style="322"/>
    <col min="7681" max="7681" width="5.7109375" style="322" customWidth="1"/>
    <col min="7682" max="7682" width="73.28515625" style="322" customWidth="1"/>
    <col min="7683" max="7683" width="33.42578125" style="322" customWidth="1"/>
    <col min="7684" max="7936" width="11.42578125" style="322"/>
    <col min="7937" max="7937" width="5.7109375" style="322" customWidth="1"/>
    <col min="7938" max="7938" width="73.28515625" style="322" customWidth="1"/>
    <col min="7939" max="7939" width="33.42578125" style="322" customWidth="1"/>
    <col min="7940" max="8192" width="11.42578125" style="322"/>
    <col min="8193" max="8193" width="5.7109375" style="322" customWidth="1"/>
    <col min="8194" max="8194" width="73.28515625" style="322" customWidth="1"/>
    <col min="8195" max="8195" width="33.42578125" style="322" customWidth="1"/>
    <col min="8196" max="8448" width="11.42578125" style="322"/>
    <col min="8449" max="8449" width="5.7109375" style="322" customWidth="1"/>
    <col min="8450" max="8450" width="73.28515625" style="322" customWidth="1"/>
    <col min="8451" max="8451" width="33.42578125" style="322" customWidth="1"/>
    <col min="8452" max="8704" width="11.42578125" style="322"/>
    <col min="8705" max="8705" width="5.7109375" style="322" customWidth="1"/>
    <col min="8706" max="8706" width="73.28515625" style="322" customWidth="1"/>
    <col min="8707" max="8707" width="33.42578125" style="322" customWidth="1"/>
    <col min="8708" max="8960" width="11.42578125" style="322"/>
    <col min="8961" max="8961" width="5.7109375" style="322" customWidth="1"/>
    <col min="8962" max="8962" width="73.28515625" style="322" customWidth="1"/>
    <col min="8963" max="8963" width="33.42578125" style="322" customWidth="1"/>
    <col min="8964" max="9216" width="11.42578125" style="322"/>
    <col min="9217" max="9217" width="5.7109375" style="322" customWidth="1"/>
    <col min="9218" max="9218" width="73.28515625" style="322" customWidth="1"/>
    <col min="9219" max="9219" width="33.42578125" style="322" customWidth="1"/>
    <col min="9220" max="9472" width="11.42578125" style="322"/>
    <col min="9473" max="9473" width="5.7109375" style="322" customWidth="1"/>
    <col min="9474" max="9474" width="73.28515625" style="322" customWidth="1"/>
    <col min="9475" max="9475" width="33.42578125" style="322" customWidth="1"/>
    <col min="9476" max="9728" width="11.42578125" style="322"/>
    <col min="9729" max="9729" width="5.7109375" style="322" customWidth="1"/>
    <col min="9730" max="9730" width="73.28515625" style="322" customWidth="1"/>
    <col min="9731" max="9731" width="33.42578125" style="322" customWidth="1"/>
    <col min="9732" max="9984" width="11.42578125" style="322"/>
    <col min="9985" max="9985" width="5.7109375" style="322" customWidth="1"/>
    <col min="9986" max="9986" width="73.28515625" style="322" customWidth="1"/>
    <col min="9987" max="9987" width="33.42578125" style="322" customWidth="1"/>
    <col min="9988" max="10240" width="11.42578125" style="322"/>
    <col min="10241" max="10241" width="5.7109375" style="322" customWidth="1"/>
    <col min="10242" max="10242" width="73.28515625" style="322" customWidth="1"/>
    <col min="10243" max="10243" width="33.42578125" style="322" customWidth="1"/>
    <col min="10244" max="10496" width="11.42578125" style="322"/>
    <col min="10497" max="10497" width="5.7109375" style="322" customWidth="1"/>
    <col min="10498" max="10498" width="73.28515625" style="322" customWidth="1"/>
    <col min="10499" max="10499" width="33.42578125" style="322" customWidth="1"/>
    <col min="10500" max="10752" width="11.42578125" style="322"/>
    <col min="10753" max="10753" width="5.7109375" style="322" customWidth="1"/>
    <col min="10754" max="10754" width="73.28515625" style="322" customWidth="1"/>
    <col min="10755" max="10755" width="33.42578125" style="322" customWidth="1"/>
    <col min="10756" max="11008" width="11.42578125" style="322"/>
    <col min="11009" max="11009" width="5.7109375" style="322" customWidth="1"/>
    <col min="11010" max="11010" width="73.28515625" style="322" customWidth="1"/>
    <col min="11011" max="11011" width="33.42578125" style="322" customWidth="1"/>
    <col min="11012" max="11264" width="11.42578125" style="322"/>
    <col min="11265" max="11265" width="5.7109375" style="322" customWidth="1"/>
    <col min="11266" max="11266" width="73.28515625" style="322" customWidth="1"/>
    <col min="11267" max="11267" width="33.42578125" style="322" customWidth="1"/>
    <col min="11268" max="11520" width="11.42578125" style="322"/>
    <col min="11521" max="11521" width="5.7109375" style="322" customWidth="1"/>
    <col min="11522" max="11522" width="73.28515625" style="322" customWidth="1"/>
    <col min="11523" max="11523" width="33.42578125" style="322" customWidth="1"/>
    <col min="11524" max="11776" width="11.42578125" style="322"/>
    <col min="11777" max="11777" width="5.7109375" style="322" customWidth="1"/>
    <col min="11778" max="11778" width="73.28515625" style="322" customWidth="1"/>
    <col min="11779" max="11779" width="33.42578125" style="322" customWidth="1"/>
    <col min="11780" max="12032" width="11.42578125" style="322"/>
    <col min="12033" max="12033" width="5.7109375" style="322" customWidth="1"/>
    <col min="12034" max="12034" width="73.28515625" style="322" customWidth="1"/>
    <col min="12035" max="12035" width="33.42578125" style="322" customWidth="1"/>
    <col min="12036" max="12288" width="11.42578125" style="322"/>
    <col min="12289" max="12289" width="5.7109375" style="322" customWidth="1"/>
    <col min="12290" max="12290" width="73.28515625" style="322" customWidth="1"/>
    <col min="12291" max="12291" width="33.42578125" style="322" customWidth="1"/>
    <col min="12292" max="12544" width="11.42578125" style="322"/>
    <col min="12545" max="12545" width="5.7109375" style="322" customWidth="1"/>
    <col min="12546" max="12546" width="73.28515625" style="322" customWidth="1"/>
    <col min="12547" max="12547" width="33.42578125" style="322" customWidth="1"/>
    <col min="12548" max="12800" width="11.42578125" style="322"/>
    <col min="12801" max="12801" width="5.7109375" style="322" customWidth="1"/>
    <col min="12802" max="12802" width="73.28515625" style="322" customWidth="1"/>
    <col min="12803" max="12803" width="33.42578125" style="322" customWidth="1"/>
    <col min="12804" max="13056" width="11.42578125" style="322"/>
    <col min="13057" max="13057" width="5.7109375" style="322" customWidth="1"/>
    <col min="13058" max="13058" width="73.28515625" style="322" customWidth="1"/>
    <col min="13059" max="13059" width="33.42578125" style="322" customWidth="1"/>
    <col min="13060" max="13312" width="11.42578125" style="322"/>
    <col min="13313" max="13313" width="5.7109375" style="322" customWidth="1"/>
    <col min="13314" max="13314" width="73.28515625" style="322" customWidth="1"/>
    <col min="13315" max="13315" width="33.42578125" style="322" customWidth="1"/>
    <col min="13316" max="13568" width="11.42578125" style="322"/>
    <col min="13569" max="13569" width="5.7109375" style="322" customWidth="1"/>
    <col min="13570" max="13570" width="73.28515625" style="322" customWidth="1"/>
    <col min="13571" max="13571" width="33.42578125" style="322" customWidth="1"/>
    <col min="13572" max="13824" width="11.42578125" style="322"/>
    <col min="13825" max="13825" width="5.7109375" style="322" customWidth="1"/>
    <col min="13826" max="13826" width="73.28515625" style="322" customWidth="1"/>
    <col min="13827" max="13827" width="33.42578125" style="322" customWidth="1"/>
    <col min="13828" max="14080" width="11.42578125" style="322"/>
    <col min="14081" max="14081" width="5.7109375" style="322" customWidth="1"/>
    <col min="14082" max="14082" width="73.28515625" style="322" customWidth="1"/>
    <col min="14083" max="14083" width="33.42578125" style="322" customWidth="1"/>
    <col min="14084" max="14336" width="11.42578125" style="322"/>
    <col min="14337" max="14337" width="5.7109375" style="322" customWidth="1"/>
    <col min="14338" max="14338" width="73.28515625" style="322" customWidth="1"/>
    <col min="14339" max="14339" width="33.42578125" style="322" customWidth="1"/>
    <col min="14340" max="14592" width="11.42578125" style="322"/>
    <col min="14593" max="14593" width="5.7109375" style="322" customWidth="1"/>
    <col min="14594" max="14594" width="73.28515625" style="322" customWidth="1"/>
    <col min="14595" max="14595" width="33.42578125" style="322" customWidth="1"/>
    <col min="14596" max="14848" width="11.42578125" style="322"/>
    <col min="14849" max="14849" width="5.7109375" style="322" customWidth="1"/>
    <col min="14850" max="14850" width="73.28515625" style="322" customWidth="1"/>
    <col min="14851" max="14851" width="33.42578125" style="322" customWidth="1"/>
    <col min="14852" max="15104" width="11.42578125" style="322"/>
    <col min="15105" max="15105" width="5.7109375" style="322" customWidth="1"/>
    <col min="15106" max="15106" width="73.28515625" style="322" customWidth="1"/>
    <col min="15107" max="15107" width="33.42578125" style="322" customWidth="1"/>
    <col min="15108" max="15360" width="11.42578125" style="322"/>
    <col min="15361" max="15361" width="5.7109375" style="322" customWidth="1"/>
    <col min="15362" max="15362" width="73.28515625" style="322" customWidth="1"/>
    <col min="15363" max="15363" width="33.42578125" style="322" customWidth="1"/>
    <col min="15364" max="15616" width="11.42578125" style="322"/>
    <col min="15617" max="15617" width="5.7109375" style="322" customWidth="1"/>
    <col min="15618" max="15618" width="73.28515625" style="322" customWidth="1"/>
    <col min="15619" max="15619" width="33.42578125" style="322" customWidth="1"/>
    <col min="15620" max="15872" width="11.42578125" style="322"/>
    <col min="15873" max="15873" width="5.7109375" style="322" customWidth="1"/>
    <col min="15874" max="15874" width="73.28515625" style="322" customWidth="1"/>
    <col min="15875" max="15875" width="33.42578125" style="322" customWidth="1"/>
    <col min="15876" max="16128" width="11.42578125" style="322"/>
    <col min="16129" max="16129" width="5.7109375" style="322" customWidth="1"/>
    <col min="16130" max="16130" width="73.28515625" style="322" customWidth="1"/>
    <col min="16131" max="16131" width="33.42578125" style="322" customWidth="1"/>
    <col min="16132" max="16384" width="11.42578125" style="322"/>
  </cols>
  <sheetData>
    <row r="2" spans="2:3">
      <c r="B2" s="321" t="s">
        <v>1513</v>
      </c>
    </row>
    <row r="4" spans="2:3">
      <c r="B4" s="323" t="s">
        <v>1492</v>
      </c>
      <c r="C4" s="324" t="s">
        <v>1493</v>
      </c>
    </row>
    <row r="5" spans="2:3">
      <c r="B5" s="325"/>
      <c r="C5" s="325"/>
    </row>
    <row r="6" spans="2:3">
      <c r="B6" s="325" t="s">
        <v>1494</v>
      </c>
      <c r="C6" s="326" t="s">
        <v>1495</v>
      </c>
    </row>
    <row r="7" spans="2:3">
      <c r="B7" s="325"/>
      <c r="C7" s="326"/>
    </row>
    <row r="8" spans="2:3">
      <c r="B8" s="325" t="s">
        <v>1496</v>
      </c>
      <c r="C8" s="326" t="s">
        <v>1497</v>
      </c>
    </row>
    <row r="9" spans="2:3">
      <c r="B9" s="325"/>
      <c r="C9" s="326"/>
    </row>
    <row r="10" spans="2:3">
      <c r="B10" s="325" t="s">
        <v>1498</v>
      </c>
      <c r="C10" s="326" t="s">
        <v>1499</v>
      </c>
    </row>
    <row r="11" spans="2:3">
      <c r="B11" s="325"/>
      <c r="C11" s="326"/>
    </row>
    <row r="12" spans="2:3">
      <c r="B12" s="325" t="s">
        <v>1500</v>
      </c>
      <c r="C12" s="326" t="s">
        <v>1501</v>
      </c>
    </row>
    <row r="13" spans="2:3">
      <c r="B13" s="325"/>
      <c r="C13" s="326"/>
    </row>
    <row r="14" spans="2:3">
      <c r="B14" s="325" t="s">
        <v>1502</v>
      </c>
      <c r="C14" s="326" t="s">
        <v>1503</v>
      </c>
    </row>
    <row r="15" spans="2:3">
      <c r="B15" s="325"/>
      <c r="C15" s="326"/>
    </row>
    <row r="16" spans="2:3">
      <c r="B16" s="325" t="s">
        <v>146</v>
      </c>
      <c r="C16" s="326" t="s">
        <v>1504</v>
      </c>
    </row>
    <row r="17" spans="2:3">
      <c r="B17" s="325"/>
      <c r="C17" s="326"/>
    </row>
    <row r="18" spans="2:3">
      <c r="B18" s="325" t="s">
        <v>149</v>
      </c>
      <c r="C18" s="326" t="s">
        <v>1505</v>
      </c>
    </row>
    <row r="19" spans="2:3">
      <c r="B19" s="325"/>
      <c r="C19" s="326"/>
    </row>
    <row r="20" spans="2:3">
      <c r="B20" s="325" t="s">
        <v>325</v>
      </c>
      <c r="C20" s="326" t="s">
        <v>1506</v>
      </c>
    </row>
    <row r="21" spans="2:3">
      <c r="B21" s="325"/>
      <c r="C21" s="326"/>
    </row>
    <row r="22" spans="2:3">
      <c r="B22" s="325" t="s">
        <v>1192</v>
      </c>
      <c r="C22" s="326" t="s">
        <v>1507</v>
      </c>
    </row>
    <row r="23" spans="2:3">
      <c r="B23" s="325"/>
      <c r="C23" s="326"/>
    </row>
    <row r="24" spans="2:3">
      <c r="B24" s="325" t="s">
        <v>1217</v>
      </c>
      <c r="C24" s="326" t="s">
        <v>1508</v>
      </c>
    </row>
    <row r="25" spans="2:3">
      <c r="B25" s="325"/>
      <c r="C25" s="326"/>
    </row>
    <row r="26" spans="2:3">
      <c r="B26" s="325" t="s">
        <v>1232</v>
      </c>
      <c r="C26" s="326" t="s">
        <v>1509</v>
      </c>
    </row>
    <row r="27" spans="2:3">
      <c r="B27" s="325"/>
      <c r="C27" s="326"/>
    </row>
    <row r="28" spans="2:3">
      <c r="B28" s="325" t="s">
        <v>1282</v>
      </c>
      <c r="C28" s="326" t="s">
        <v>1510</v>
      </c>
    </row>
    <row r="29" spans="2:3">
      <c r="B29" s="325"/>
      <c r="C29" s="326"/>
    </row>
    <row r="30" spans="2:3">
      <c r="B30" s="325" t="s">
        <v>1532</v>
      </c>
      <c r="C30" s="326" t="s">
        <v>1511</v>
      </c>
    </row>
    <row r="31" spans="2:3">
      <c r="B31" s="325"/>
      <c r="C31" s="326"/>
    </row>
    <row r="32" spans="2:3">
      <c r="B32" s="325" t="s">
        <v>1336</v>
      </c>
      <c r="C32" s="326" t="s">
        <v>1512</v>
      </c>
    </row>
    <row r="33" spans="2:3">
      <c r="B33" s="325"/>
      <c r="C33" s="326"/>
    </row>
    <row r="34" spans="2:3">
      <c r="B34" s="325" t="s">
        <v>1439</v>
      </c>
      <c r="C34" s="326" t="s">
        <v>1519</v>
      </c>
    </row>
    <row r="35" spans="2:3">
      <c r="B35" s="325"/>
      <c r="C35" s="326"/>
    </row>
    <row r="36" spans="2:3">
      <c r="B36" s="325" t="s">
        <v>1484</v>
      </c>
      <c r="C36" s="326" t="s">
        <v>1520</v>
      </c>
    </row>
    <row r="37" spans="2:3">
      <c r="B37" s="327"/>
      <c r="C37" s="328"/>
    </row>
  </sheetData>
  <pageMargins left="0.7" right="0.7" top="0.75" bottom="0.75" header="0.3" footer="0.3"/>
  <pageSetup paperSize="9"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55"/>
  <sheetViews>
    <sheetView showGridLines="0" topLeftCell="A31" zoomScale="110" zoomScaleNormal="110" zoomScaleSheetLayoutView="100" workbookViewId="0">
      <selection activeCell="G42" sqref="G42"/>
    </sheetView>
  </sheetViews>
  <sheetFormatPr baseColWidth="10" defaultColWidth="9.140625" defaultRowHeight="12.75"/>
  <cols>
    <col min="1" max="1" width="71.5703125" style="24" customWidth="1"/>
    <col min="2" max="2" width="22.7109375" style="14" customWidth="1"/>
    <col min="3" max="3" width="1.28515625" style="14" customWidth="1"/>
    <col min="4" max="4" width="22.7109375" style="14" customWidth="1"/>
    <col min="5" max="16384" width="9.140625" style="24"/>
  </cols>
  <sheetData>
    <row r="1" spans="1:4" ht="51.6" customHeight="1">
      <c r="A1" s="91"/>
      <c r="B1" s="91"/>
      <c r="C1" s="91"/>
      <c r="D1" s="91"/>
    </row>
    <row r="2" spans="1:4" ht="15">
      <c r="A2" s="88" t="s">
        <v>126</v>
      </c>
      <c r="B2" s="6"/>
      <c r="C2" s="6"/>
      <c r="D2" s="6"/>
    </row>
    <row r="3" spans="1:4">
      <c r="A3" s="88" t="s">
        <v>84</v>
      </c>
      <c r="B3" s="17"/>
      <c r="C3" s="7"/>
      <c r="D3" s="7"/>
    </row>
    <row r="4" spans="1:4">
      <c r="A4" s="88" t="s">
        <v>85</v>
      </c>
      <c r="B4" s="7"/>
      <c r="C4" s="7"/>
      <c r="D4" s="7"/>
    </row>
    <row r="5" spans="1:4">
      <c r="A5" s="23"/>
      <c r="B5" s="7"/>
      <c r="C5" s="7"/>
      <c r="D5" s="7"/>
    </row>
    <row r="6" spans="1:4" ht="12" customHeight="1">
      <c r="A6" s="19" t="s">
        <v>0</v>
      </c>
      <c r="B6" s="8">
        <v>44926</v>
      </c>
      <c r="C6" s="8"/>
      <c r="D6" s="8">
        <v>44561</v>
      </c>
    </row>
    <row r="7" spans="1:4" s="12" customFormat="1" ht="18.75" customHeight="1">
      <c r="B7" s="20" t="s">
        <v>57</v>
      </c>
      <c r="C7" s="20"/>
      <c r="D7" s="20" t="s">
        <v>57</v>
      </c>
    </row>
    <row r="8" spans="1:4">
      <c r="A8" s="19" t="s">
        <v>4</v>
      </c>
      <c r="B8" s="55">
        <v>1866294058631</v>
      </c>
      <c r="C8" s="56"/>
      <c r="D8" s="55">
        <v>1611699713249</v>
      </c>
    </row>
    <row r="9" spans="1:4">
      <c r="A9" s="12" t="s">
        <v>5</v>
      </c>
      <c r="B9" s="57">
        <v>170386948848</v>
      </c>
      <c r="C9" s="57"/>
      <c r="D9" s="57">
        <v>170619300074</v>
      </c>
    </row>
    <row r="10" spans="1:4">
      <c r="A10" s="12" t="s">
        <v>1536</v>
      </c>
      <c r="B10" s="57">
        <v>1220733699707</v>
      </c>
      <c r="C10" s="57"/>
      <c r="D10" s="57">
        <v>1192061845156</v>
      </c>
    </row>
    <row r="11" spans="1:4">
      <c r="A11" s="12" t="s">
        <v>6</v>
      </c>
      <c r="B11" s="57">
        <v>473894005908</v>
      </c>
      <c r="C11" s="57"/>
      <c r="D11" s="57">
        <v>248637540753</v>
      </c>
    </row>
    <row r="12" spans="1:4">
      <c r="A12" s="12" t="s">
        <v>45</v>
      </c>
      <c r="B12" s="57">
        <v>1280661418</v>
      </c>
      <c r="C12" s="57"/>
      <c r="D12" s="57">
        <v>381228266</v>
      </c>
    </row>
    <row r="13" spans="1:4" s="1" customFormat="1">
      <c r="A13" s="3" t="s">
        <v>61</v>
      </c>
      <c r="B13" s="57">
        <v>-1257250</v>
      </c>
      <c r="C13" s="57"/>
      <c r="D13" s="57">
        <v>-201000</v>
      </c>
    </row>
    <row r="14" spans="1:4">
      <c r="A14" s="19" t="s">
        <v>62</v>
      </c>
      <c r="B14" s="55">
        <v>974324915269</v>
      </c>
      <c r="C14" s="56"/>
      <c r="D14" s="55">
        <v>874576210569</v>
      </c>
    </row>
    <row r="15" spans="1:4">
      <c r="A15" s="19" t="s">
        <v>71</v>
      </c>
      <c r="B15" s="55">
        <v>255153572105.00003</v>
      </c>
      <c r="C15" s="56"/>
      <c r="D15" s="55">
        <v>629101265762</v>
      </c>
    </row>
    <row r="16" spans="1:4">
      <c r="A16" s="12" t="s">
        <v>6</v>
      </c>
      <c r="B16" s="57">
        <v>252489928791</v>
      </c>
      <c r="C16" s="57"/>
      <c r="D16" s="57">
        <v>626770924229</v>
      </c>
    </row>
    <row r="17" spans="1:4">
      <c r="A17" s="12" t="s">
        <v>50</v>
      </c>
      <c r="B17" s="57">
        <v>79247317</v>
      </c>
      <c r="C17" s="57"/>
      <c r="D17" s="57">
        <v>451556822</v>
      </c>
    </row>
    <row r="18" spans="1:4">
      <c r="A18" s="12" t="s">
        <v>45</v>
      </c>
      <c r="B18" s="57">
        <v>2584395997</v>
      </c>
      <c r="C18" s="57"/>
      <c r="D18" s="57">
        <v>1896559689</v>
      </c>
    </row>
    <row r="19" spans="1:4">
      <c r="A19" s="12" t="s">
        <v>61</v>
      </c>
      <c r="B19" s="57">
        <v>0</v>
      </c>
      <c r="C19" s="57"/>
      <c r="D19" s="57">
        <v>-17774978</v>
      </c>
    </row>
    <row r="20" spans="1:4">
      <c r="A20" s="19" t="s">
        <v>72</v>
      </c>
      <c r="B20" s="55">
        <v>6271520020852</v>
      </c>
      <c r="C20" s="56"/>
      <c r="D20" s="55">
        <v>5134065333331</v>
      </c>
    </row>
    <row r="21" spans="1:4">
      <c r="A21" s="12" t="s">
        <v>7</v>
      </c>
      <c r="B21" s="57">
        <v>6216135438054</v>
      </c>
      <c r="C21" s="57"/>
      <c r="D21" s="57">
        <v>5169751515473</v>
      </c>
    </row>
    <row r="22" spans="1:4">
      <c r="A22" s="12" t="s">
        <v>50</v>
      </c>
      <c r="B22" s="57">
        <v>15694268</v>
      </c>
      <c r="C22" s="57"/>
      <c r="D22" s="57">
        <v>69667818</v>
      </c>
    </row>
    <row r="23" spans="1:4">
      <c r="A23" s="12" t="s">
        <v>143</v>
      </c>
      <c r="B23" s="57">
        <v>88151160000</v>
      </c>
      <c r="C23" s="57"/>
      <c r="D23" s="57">
        <v>0</v>
      </c>
    </row>
    <row r="24" spans="1:4">
      <c r="A24" s="12" t="s">
        <v>45</v>
      </c>
      <c r="B24" s="57">
        <v>83457694075</v>
      </c>
      <c r="C24" s="57"/>
      <c r="D24" s="57">
        <v>64132323779</v>
      </c>
    </row>
    <row r="25" spans="1:4">
      <c r="A25" s="12" t="s">
        <v>47</v>
      </c>
      <c r="B25" s="57">
        <v>-110885013</v>
      </c>
      <c r="C25" s="57"/>
      <c r="D25" s="57">
        <v>-67802273</v>
      </c>
    </row>
    <row r="26" spans="1:4">
      <c r="A26" s="12" t="s">
        <v>61</v>
      </c>
      <c r="B26" s="57">
        <v>-116129080532</v>
      </c>
      <c r="C26" s="57"/>
      <c r="D26" s="57">
        <v>-99820371466</v>
      </c>
    </row>
    <row r="27" spans="1:4" s="1" customFormat="1">
      <c r="A27" s="65" t="s">
        <v>114</v>
      </c>
      <c r="B27" s="55">
        <v>76191611541</v>
      </c>
      <c r="C27" s="56"/>
      <c r="D27" s="55">
        <v>86343994862</v>
      </c>
    </row>
    <row r="28" spans="1:4">
      <c r="A28" s="19" t="s">
        <v>73</v>
      </c>
      <c r="B28" s="55">
        <v>65706146079.999992</v>
      </c>
      <c r="C28" s="56"/>
      <c r="D28" s="55">
        <v>48036401175</v>
      </c>
    </row>
    <row r="29" spans="1:4">
      <c r="A29" s="12" t="s">
        <v>8</v>
      </c>
      <c r="B29" s="57">
        <v>147526204181</v>
      </c>
      <c r="C29" s="57"/>
      <c r="D29" s="57">
        <v>105326258194</v>
      </c>
    </row>
    <row r="30" spans="1:4">
      <c r="A30" s="12" t="s">
        <v>45</v>
      </c>
      <c r="B30" s="57">
        <v>4315951271</v>
      </c>
      <c r="C30" s="57"/>
      <c r="D30" s="57">
        <v>4344979954</v>
      </c>
    </row>
    <row r="31" spans="1:4">
      <c r="A31" s="12" t="s">
        <v>47</v>
      </c>
      <c r="B31" s="57">
        <v>-240240538</v>
      </c>
      <c r="C31" s="57"/>
      <c r="D31" s="57">
        <v>-396082406</v>
      </c>
    </row>
    <row r="32" spans="1:4">
      <c r="A32" s="12" t="s">
        <v>61</v>
      </c>
      <c r="B32" s="57">
        <v>-85895768834</v>
      </c>
      <c r="C32" s="57"/>
      <c r="D32" s="57">
        <v>-61238754567</v>
      </c>
    </row>
    <row r="33" spans="1:4">
      <c r="A33" s="19" t="s">
        <v>63</v>
      </c>
      <c r="B33" s="55">
        <v>114149520131</v>
      </c>
      <c r="C33" s="56"/>
      <c r="D33" s="55">
        <v>60959677065</v>
      </c>
    </row>
    <row r="34" spans="1:4">
      <c r="A34" s="12" t="s">
        <v>59</v>
      </c>
      <c r="B34" s="57">
        <v>9508675334</v>
      </c>
      <c r="C34" s="57"/>
      <c r="D34" s="57">
        <v>7578275209</v>
      </c>
    </row>
    <row r="35" spans="1:4">
      <c r="A35" s="12" t="s">
        <v>74</v>
      </c>
      <c r="B35" s="57">
        <v>106705968355</v>
      </c>
      <c r="C35" s="57"/>
      <c r="D35" s="57">
        <v>55504627855</v>
      </c>
    </row>
    <row r="36" spans="1:4">
      <c r="A36" s="12" t="s">
        <v>82</v>
      </c>
      <c r="B36" s="57">
        <v>682887634</v>
      </c>
      <c r="C36" s="57"/>
      <c r="D36" s="57">
        <v>492283214</v>
      </c>
    </row>
    <row r="37" spans="1:4">
      <c r="A37" s="12" t="s">
        <v>61</v>
      </c>
      <c r="B37" s="57">
        <v>-2748011192</v>
      </c>
      <c r="C37" s="57"/>
      <c r="D37" s="57">
        <v>-2615509213</v>
      </c>
    </row>
    <row r="38" spans="1:4">
      <c r="A38" s="19" t="s">
        <v>64</v>
      </c>
      <c r="B38" s="55">
        <v>17494056594</v>
      </c>
      <c r="C38" s="56"/>
      <c r="D38" s="55">
        <v>16406855876</v>
      </c>
    </row>
    <row r="39" spans="1:4">
      <c r="A39" s="12" t="s">
        <v>9</v>
      </c>
      <c r="B39" s="57">
        <v>17494056594</v>
      </c>
      <c r="C39" s="57"/>
      <c r="D39" s="57">
        <v>16406855876</v>
      </c>
    </row>
    <row r="40" spans="1:4">
      <c r="A40" s="19" t="s">
        <v>65</v>
      </c>
      <c r="B40" s="55">
        <v>15027143677</v>
      </c>
      <c r="C40" s="56"/>
      <c r="D40" s="55">
        <v>12518858925</v>
      </c>
    </row>
    <row r="41" spans="1:4" ht="13.5" thickBot="1">
      <c r="A41" s="19" t="s">
        <v>10</v>
      </c>
      <c r="B41" s="58">
        <f>+B40+B38+B33+B28+B27+B20+B14+B15+B8</f>
        <v>9655861044880</v>
      </c>
      <c r="C41" s="59"/>
      <c r="D41" s="58">
        <v>8473708310814</v>
      </c>
    </row>
    <row r="42" spans="1:4" ht="13.5" thickTop="1">
      <c r="B42" s="74"/>
      <c r="C42" s="13"/>
      <c r="D42" s="13"/>
    </row>
    <row r="43" spans="1:4" ht="16.5" customHeight="1">
      <c r="A43" s="19" t="s">
        <v>56</v>
      </c>
      <c r="B43" s="62"/>
    </row>
    <row r="44" spans="1:4">
      <c r="A44" s="12"/>
      <c r="B44" s="103"/>
      <c r="C44" s="8"/>
      <c r="D44" s="22"/>
    </row>
    <row r="45" spans="1:4">
      <c r="A45" s="12" t="s">
        <v>52</v>
      </c>
      <c r="B45" s="57">
        <v>87295406371</v>
      </c>
      <c r="C45" s="96"/>
      <c r="D45" s="57">
        <v>69417540040</v>
      </c>
    </row>
    <row r="46" spans="1:4">
      <c r="A46" s="12" t="s">
        <v>51</v>
      </c>
      <c r="B46" s="57">
        <v>37810167765</v>
      </c>
      <c r="C46" s="96"/>
      <c r="D46" s="57">
        <v>97749290521</v>
      </c>
    </row>
    <row r="47" spans="1:4">
      <c r="A47" s="12" t="s">
        <v>53</v>
      </c>
      <c r="B47" s="57">
        <v>488641202654</v>
      </c>
      <c r="C47" s="96"/>
      <c r="D47" s="57">
        <v>377004375727</v>
      </c>
    </row>
    <row r="48" spans="1:4">
      <c r="A48" s="19" t="s">
        <v>58</v>
      </c>
      <c r="B48" s="55">
        <v>613746776790</v>
      </c>
      <c r="C48" s="97"/>
      <c r="D48" s="55">
        <v>544171206288</v>
      </c>
    </row>
    <row r="49" spans="1:4">
      <c r="A49" s="19" t="s">
        <v>1537</v>
      </c>
      <c r="B49" s="55">
        <v>10706777954062</v>
      </c>
      <c r="C49" s="97"/>
      <c r="D49" s="55">
        <v>8609467960221</v>
      </c>
    </row>
    <row r="50" spans="1:4">
      <c r="A50" s="19" t="s">
        <v>1538</v>
      </c>
      <c r="B50" s="55">
        <v>7125935870557</v>
      </c>
      <c r="C50" s="97"/>
      <c r="D50" s="55">
        <v>3383484646183</v>
      </c>
    </row>
    <row r="51" spans="1:4" ht="15">
      <c r="A51" s="25"/>
      <c r="B51" s="74"/>
      <c r="C51" s="13"/>
      <c r="D51" s="13"/>
    </row>
    <row r="52" spans="1:4">
      <c r="A52" s="12" t="s">
        <v>91</v>
      </c>
      <c r="B52" s="13"/>
      <c r="C52" s="13"/>
      <c r="D52" s="13"/>
    </row>
    <row r="53" spans="1:4">
      <c r="B53" s="13"/>
      <c r="C53" s="13"/>
      <c r="D53" s="13"/>
    </row>
    <row r="54" spans="1:4" s="105" customFormat="1" ht="15">
      <c r="A54" s="62"/>
      <c r="B54" s="62"/>
      <c r="C54" s="62"/>
      <c r="D54" s="104"/>
    </row>
    <row r="55" spans="1:4" s="15" customFormat="1" ht="15">
      <c r="B55" s="28"/>
    </row>
  </sheetData>
  <pageMargins left="0.98425196850393704" right="0.78740157480314965" top="0.78740157480314965" bottom="1.5748031496062993" header="0" footer="1.3779527559055118"/>
  <pageSetup paperSize="9" scale="70" orientation="portrait" r:id="rId1"/>
  <headerFooter alignWithMargins="0">
    <oddFooter>&amp;R&amp;"Times New Roman,Normal"1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115"/>
  <sheetViews>
    <sheetView showGridLines="0" zoomScale="110" zoomScaleNormal="110" zoomScaleSheetLayoutView="100" workbookViewId="0">
      <selection activeCell="A39" sqref="A39"/>
    </sheetView>
  </sheetViews>
  <sheetFormatPr baseColWidth="10" defaultColWidth="9.140625" defaultRowHeight="12.75"/>
  <cols>
    <col min="1" max="1" width="60.85546875" style="24" customWidth="1"/>
    <col min="2" max="2" width="26.140625" style="14" customWidth="1"/>
    <col min="3" max="3" width="1.28515625" style="14" customWidth="1"/>
    <col min="4" max="4" width="26.140625" style="14" customWidth="1"/>
    <col min="5" max="12" width="9.140625" style="7"/>
    <col min="13" max="16384" width="9.140625" style="24"/>
  </cols>
  <sheetData>
    <row r="1" spans="1:12" ht="51" customHeight="1">
      <c r="A1" s="91"/>
      <c r="B1" s="91"/>
      <c r="C1" s="91"/>
      <c r="D1" s="91"/>
    </row>
    <row r="2" spans="1:12" ht="15">
      <c r="A2" s="23" t="s">
        <v>126</v>
      </c>
      <c r="B2" s="6"/>
      <c r="C2" s="6"/>
      <c r="D2" s="6"/>
    </row>
    <row r="3" spans="1:12">
      <c r="A3" s="23" t="s">
        <v>84</v>
      </c>
      <c r="B3" s="7"/>
      <c r="C3" s="7"/>
      <c r="D3" s="7"/>
    </row>
    <row r="4" spans="1:12">
      <c r="A4" s="23" t="s">
        <v>85</v>
      </c>
      <c r="B4" s="7"/>
      <c r="C4" s="7"/>
      <c r="D4" s="7"/>
    </row>
    <row r="5" spans="1:12" ht="15.75">
      <c r="A5" s="18"/>
      <c r="B5" s="7"/>
      <c r="C5" s="7"/>
      <c r="D5" s="7"/>
    </row>
    <row r="6" spans="1:12" ht="12" customHeight="1">
      <c r="A6" s="19" t="s">
        <v>1</v>
      </c>
      <c r="B6" s="8">
        <v>44926</v>
      </c>
      <c r="C6" s="8"/>
      <c r="D6" s="8">
        <v>44561</v>
      </c>
    </row>
    <row r="7" spans="1:12" s="12" customFormat="1" ht="18.75" customHeight="1">
      <c r="B7" s="9" t="s">
        <v>57</v>
      </c>
      <c r="C7" s="21"/>
      <c r="D7" s="9" t="s">
        <v>57</v>
      </c>
      <c r="E7" s="7"/>
      <c r="F7" s="7"/>
      <c r="G7" s="7"/>
      <c r="H7" s="7"/>
      <c r="I7" s="7"/>
      <c r="J7" s="7"/>
      <c r="K7" s="7"/>
      <c r="L7" s="7"/>
    </row>
    <row r="8" spans="1:12">
      <c r="A8" s="19" t="s">
        <v>1539</v>
      </c>
      <c r="B8" s="60">
        <v>1495621812266.9998</v>
      </c>
      <c r="C8" s="5"/>
      <c r="D8" s="60">
        <v>1215731647389</v>
      </c>
    </row>
    <row r="9" spans="1:12">
      <c r="A9" s="12" t="s">
        <v>11</v>
      </c>
      <c r="B9" s="61">
        <v>9735566366</v>
      </c>
      <c r="C9" s="61"/>
      <c r="D9" s="61">
        <v>7566654962</v>
      </c>
    </row>
    <row r="10" spans="1:12">
      <c r="A10" s="12" t="s">
        <v>12</v>
      </c>
      <c r="B10" s="61">
        <v>1296497553405</v>
      </c>
      <c r="C10" s="61"/>
      <c r="D10" s="61">
        <v>944864647414</v>
      </c>
    </row>
    <row r="11" spans="1:12">
      <c r="A11" s="12" t="s">
        <v>75</v>
      </c>
      <c r="B11" s="61">
        <v>5545855398</v>
      </c>
      <c r="C11" s="61"/>
      <c r="D11" s="61">
        <v>9295422289</v>
      </c>
    </row>
    <row r="12" spans="1:12">
      <c r="A12" s="12" t="s">
        <v>50</v>
      </c>
      <c r="B12" s="61">
        <v>172041058545</v>
      </c>
      <c r="C12" s="61"/>
      <c r="D12" s="61">
        <v>237786151819</v>
      </c>
    </row>
    <row r="13" spans="1:12" s="1" customFormat="1">
      <c r="A13" s="3" t="s">
        <v>76</v>
      </c>
      <c r="B13" s="61">
        <v>11801778553</v>
      </c>
      <c r="C13" s="61"/>
      <c r="D13" s="61">
        <v>16218770905</v>
      </c>
      <c r="E13" s="2"/>
      <c r="F13" s="2"/>
      <c r="G13" s="2"/>
      <c r="H13" s="2"/>
      <c r="I13" s="2"/>
      <c r="J13" s="2"/>
      <c r="K13" s="2"/>
      <c r="L13" s="2"/>
    </row>
    <row r="14" spans="1:12">
      <c r="A14" s="19" t="s">
        <v>1540</v>
      </c>
      <c r="B14" s="60">
        <v>7085312042349.999</v>
      </c>
      <c r="C14" s="5"/>
      <c r="D14" s="60">
        <v>6240091776246</v>
      </c>
    </row>
    <row r="15" spans="1:12">
      <c r="A15" s="12" t="s">
        <v>13</v>
      </c>
      <c r="B15" s="61">
        <v>6503447870152</v>
      </c>
      <c r="C15" s="61"/>
      <c r="D15" s="61">
        <v>5728991978715</v>
      </c>
    </row>
    <row r="16" spans="1:12">
      <c r="A16" s="12" t="s">
        <v>14</v>
      </c>
      <c r="B16" s="61">
        <v>379519738704</v>
      </c>
      <c r="C16" s="61"/>
      <c r="D16" s="61">
        <v>322600056140</v>
      </c>
    </row>
    <row r="17" spans="1:12">
      <c r="A17" s="12" t="s">
        <v>50</v>
      </c>
      <c r="B17" s="61">
        <v>3014785309</v>
      </c>
      <c r="C17" s="61"/>
      <c r="D17" s="61">
        <v>12504041533</v>
      </c>
    </row>
    <row r="18" spans="1:12">
      <c r="A18" s="12" t="s">
        <v>15</v>
      </c>
      <c r="B18" s="61">
        <v>5630478110</v>
      </c>
      <c r="C18" s="61"/>
      <c r="D18" s="61">
        <v>4772381925</v>
      </c>
    </row>
    <row r="19" spans="1:12">
      <c r="A19" s="12" t="s">
        <v>60</v>
      </c>
      <c r="B19" s="61">
        <v>146918600000</v>
      </c>
      <c r="C19" s="61"/>
      <c r="D19" s="61">
        <v>137715800000</v>
      </c>
    </row>
    <row r="20" spans="1:12">
      <c r="A20" s="12" t="s">
        <v>76</v>
      </c>
      <c r="B20" s="61">
        <v>46780570075</v>
      </c>
      <c r="C20" s="61"/>
      <c r="D20" s="61">
        <v>33507517933</v>
      </c>
    </row>
    <row r="21" spans="1:12">
      <c r="A21" s="19" t="s">
        <v>16</v>
      </c>
      <c r="B21" s="60">
        <v>45012999757</v>
      </c>
      <c r="C21" s="5"/>
      <c r="D21" s="60">
        <v>48070449238</v>
      </c>
    </row>
    <row r="22" spans="1:12">
      <c r="A22" s="12" t="s">
        <v>17</v>
      </c>
      <c r="B22" s="61">
        <v>9477378625</v>
      </c>
      <c r="C22" s="61"/>
      <c r="D22" s="61">
        <v>7467187666</v>
      </c>
    </row>
    <row r="23" spans="1:12">
      <c r="A23" s="12" t="s">
        <v>18</v>
      </c>
      <c r="B23" s="61">
        <v>35535621132</v>
      </c>
      <c r="C23" s="61"/>
      <c r="D23" s="61">
        <v>40603261572</v>
      </c>
    </row>
    <row r="24" spans="1:12">
      <c r="A24" s="19" t="s">
        <v>19</v>
      </c>
      <c r="B24" s="60">
        <v>23706110564</v>
      </c>
      <c r="C24" s="5"/>
      <c r="D24" s="60">
        <v>20035769491</v>
      </c>
    </row>
    <row r="25" spans="1:12" s="1" customFormat="1">
      <c r="A25" s="65" t="s">
        <v>20</v>
      </c>
      <c r="B25" s="60">
        <v>8649652964938</v>
      </c>
      <c r="C25" s="5"/>
      <c r="D25" s="60">
        <v>7523929642364</v>
      </c>
      <c r="E25" s="2"/>
      <c r="F25" s="2"/>
      <c r="G25" s="2"/>
      <c r="H25" s="2"/>
      <c r="I25" s="2"/>
      <c r="J25" s="2"/>
      <c r="K25" s="2"/>
      <c r="L25" s="2"/>
    </row>
    <row r="26" spans="1:12">
      <c r="A26" s="19"/>
      <c r="B26" s="5"/>
      <c r="C26" s="5"/>
      <c r="D26" s="5"/>
    </row>
    <row r="27" spans="1:12">
      <c r="A27" s="19" t="s">
        <v>83</v>
      </c>
      <c r="B27" s="61"/>
      <c r="C27" s="61"/>
      <c r="D27" s="61"/>
    </row>
    <row r="28" spans="1:12">
      <c r="A28" s="12" t="s">
        <v>66</v>
      </c>
      <c r="B28" s="5">
        <v>335000000000</v>
      </c>
      <c r="C28" s="5"/>
      <c r="D28" s="5">
        <v>237414000000</v>
      </c>
    </row>
    <row r="29" spans="1:12">
      <c r="A29" s="12" t="s">
        <v>21</v>
      </c>
      <c r="B29" s="5">
        <v>9014176273</v>
      </c>
      <c r="C29" s="5"/>
      <c r="D29" s="5">
        <v>9014176273</v>
      </c>
    </row>
    <row r="30" spans="1:12">
      <c r="A30" s="12" t="s">
        <v>22</v>
      </c>
      <c r="B30" s="5">
        <v>300000000000</v>
      </c>
      <c r="C30" s="5"/>
      <c r="D30" s="5">
        <v>237414000000</v>
      </c>
    </row>
    <row r="31" spans="1:12">
      <c r="A31" s="12" t="s">
        <v>23</v>
      </c>
      <c r="B31" s="5">
        <v>157764492177</v>
      </c>
      <c r="C31" s="5"/>
      <c r="D31" s="5">
        <v>285717387533</v>
      </c>
    </row>
    <row r="32" spans="1:12">
      <c r="A32" s="19" t="s">
        <v>24</v>
      </c>
      <c r="B32" s="5">
        <v>204429411492</v>
      </c>
      <c r="C32" s="5"/>
      <c r="D32" s="5">
        <v>180219104644</v>
      </c>
    </row>
    <row r="33" spans="1:12">
      <c r="A33" s="19" t="s">
        <v>25</v>
      </c>
      <c r="B33" s="60">
        <v>1006208079942</v>
      </c>
      <c r="C33" s="5"/>
      <c r="D33" s="60">
        <v>949778668450</v>
      </c>
    </row>
    <row r="34" spans="1:12" ht="13.5" thickBot="1">
      <c r="A34" s="19" t="s">
        <v>26</v>
      </c>
      <c r="B34" s="63">
        <v>9655861044879.998</v>
      </c>
      <c r="C34" s="64"/>
      <c r="D34" s="63">
        <v>8473708310814</v>
      </c>
    </row>
    <row r="35" spans="1:12" ht="13.5" thickTop="1">
      <c r="A35" s="19"/>
      <c r="B35" s="10"/>
      <c r="C35" s="10">
        <v>0</v>
      </c>
      <c r="D35" s="10"/>
    </row>
    <row r="36" spans="1:12">
      <c r="A36" s="12" t="s">
        <v>91</v>
      </c>
      <c r="B36" s="11"/>
      <c r="C36" s="11"/>
      <c r="D36" s="11"/>
    </row>
    <row r="37" spans="1:12">
      <c r="B37" s="11"/>
      <c r="C37" s="11"/>
      <c r="D37" s="11"/>
    </row>
    <row r="38" spans="1:12">
      <c r="D38" s="13" t="s">
        <v>46</v>
      </c>
    </row>
    <row r="39" spans="1:12" s="15" customFormat="1" ht="15">
      <c r="A39" s="19"/>
      <c r="B39" s="13"/>
      <c r="C39" s="13"/>
      <c r="D39" s="13"/>
      <c r="E39" s="26"/>
      <c r="F39" s="26"/>
      <c r="G39" s="26"/>
      <c r="H39" s="26"/>
      <c r="I39" s="26"/>
      <c r="J39" s="26"/>
      <c r="K39" s="26"/>
      <c r="L39" s="26"/>
    </row>
    <row r="40" spans="1:12" s="15" customFormat="1" ht="15">
      <c r="A40" s="12"/>
      <c r="B40" s="13"/>
      <c r="C40" s="13"/>
      <c r="D40" s="13"/>
      <c r="E40" s="26"/>
      <c r="F40" s="26"/>
      <c r="G40" s="26"/>
      <c r="H40" s="26"/>
      <c r="I40" s="26"/>
      <c r="J40" s="26"/>
      <c r="K40" s="26"/>
      <c r="L40" s="26"/>
    </row>
    <row r="41" spans="1:12" s="15" customFormat="1" ht="15">
      <c r="A41" s="12"/>
      <c r="B41" s="14"/>
      <c r="C41" s="14"/>
      <c r="D41" s="14"/>
      <c r="E41" s="26"/>
      <c r="F41" s="26"/>
      <c r="G41" s="26"/>
      <c r="H41" s="26"/>
      <c r="I41" s="26"/>
      <c r="J41" s="26"/>
      <c r="K41" s="26"/>
      <c r="L41" s="26"/>
    </row>
    <row r="42" spans="1:12" s="15" customFormat="1" ht="15">
      <c r="A42" s="19"/>
      <c r="E42" s="26"/>
      <c r="F42" s="26"/>
      <c r="G42" s="26"/>
      <c r="H42" s="26"/>
      <c r="I42" s="26"/>
      <c r="J42" s="26"/>
      <c r="K42" s="26"/>
      <c r="L42" s="26"/>
    </row>
    <row r="43" spans="1:12" s="15" customFormat="1" ht="15">
      <c r="A43" s="19"/>
      <c r="E43" s="26"/>
      <c r="F43" s="26"/>
      <c r="G43" s="26"/>
      <c r="H43" s="26"/>
      <c r="I43" s="26"/>
      <c r="J43" s="26"/>
      <c r="K43" s="26"/>
      <c r="L43" s="26"/>
    </row>
    <row r="44" spans="1:12" s="15" customFormat="1" ht="15">
      <c r="A44" s="12"/>
      <c r="E44" s="26"/>
      <c r="F44" s="26"/>
      <c r="G44" s="26"/>
      <c r="H44" s="26"/>
      <c r="I44" s="26"/>
      <c r="J44" s="26"/>
      <c r="K44" s="26"/>
      <c r="L44" s="26"/>
    </row>
    <row r="45" spans="1:12" ht="15">
      <c r="A45" s="15"/>
      <c r="B45" s="15"/>
      <c r="C45" s="15"/>
      <c r="D45" s="15"/>
    </row>
    <row r="46" spans="1:12">
      <c r="B46" s="24"/>
      <c r="C46" s="24"/>
      <c r="D46" s="24"/>
    </row>
    <row r="47" spans="1:12">
      <c r="B47" s="24"/>
      <c r="C47" s="24"/>
      <c r="D47" s="24"/>
    </row>
    <row r="48" spans="1:12">
      <c r="B48" s="24"/>
      <c r="C48" s="24"/>
      <c r="D48" s="24"/>
    </row>
    <row r="49" spans="1:4" ht="15">
      <c r="A49" s="25"/>
      <c r="B49" s="16"/>
      <c r="C49" s="16"/>
      <c r="D49" s="16"/>
    </row>
    <row r="115" spans="2:2" ht="15">
      <c r="B115" s="29"/>
    </row>
  </sheetData>
  <pageMargins left="0.98425196850393704" right="0.78740157480314965" top="0.78740157480314965" bottom="1.5748031496062993" header="0" footer="1.3779527559055118"/>
  <pageSetup paperSize="9" scale="72" orientation="portrait" r:id="rId1"/>
  <headerFooter alignWithMargins="0">
    <oddFooter>&amp;R&amp;"Times New Roman,Normal"2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51"/>
  <sheetViews>
    <sheetView showGridLines="0" topLeftCell="A23" zoomScale="110" zoomScaleNormal="110" zoomScaleSheetLayoutView="100" workbookViewId="0">
      <selection activeCell="H38" sqref="H38"/>
    </sheetView>
  </sheetViews>
  <sheetFormatPr baseColWidth="10" defaultColWidth="9.140625" defaultRowHeight="11.25"/>
  <cols>
    <col min="1" max="1" width="60.5703125" style="2" customWidth="1"/>
    <col min="2" max="2" width="23.140625" style="74" customWidth="1"/>
    <col min="3" max="3" width="1.7109375" style="74" customWidth="1"/>
    <col min="4" max="4" width="23.140625" style="74" customWidth="1"/>
    <col min="5" max="16384" width="9.140625" style="2"/>
  </cols>
  <sheetData>
    <row r="1" spans="1:4" ht="51" customHeight="1">
      <c r="A1" s="92"/>
      <c r="B1" s="93"/>
      <c r="C1" s="93"/>
      <c r="D1" s="93"/>
    </row>
    <row r="2" spans="1:4" ht="12.75">
      <c r="A2" s="23" t="s">
        <v>127</v>
      </c>
      <c r="B2" s="23"/>
      <c r="C2" s="23"/>
      <c r="D2" s="23"/>
    </row>
    <row r="3" spans="1:4" ht="12.75">
      <c r="A3" s="23" t="s">
        <v>84</v>
      </c>
      <c r="B3" s="33"/>
      <c r="C3" s="33"/>
      <c r="D3" s="33"/>
    </row>
    <row r="4" spans="1:4" ht="12.75">
      <c r="A4" s="23" t="s">
        <v>85</v>
      </c>
      <c r="B4" s="33"/>
      <c r="C4" s="33"/>
      <c r="D4" s="33"/>
    </row>
    <row r="5" spans="1:4" ht="12.75">
      <c r="A5" s="23"/>
      <c r="B5" s="33"/>
      <c r="C5" s="33"/>
      <c r="D5" s="33"/>
    </row>
    <row r="6" spans="1:4" ht="14.25">
      <c r="A6" s="71"/>
      <c r="B6" s="4">
        <v>44926</v>
      </c>
      <c r="C6" s="4"/>
      <c r="D6" s="4">
        <v>44561</v>
      </c>
    </row>
    <row r="7" spans="1:4" ht="17.25" customHeight="1">
      <c r="A7" s="72"/>
      <c r="B7" s="73" t="s">
        <v>57</v>
      </c>
      <c r="C7" s="73"/>
      <c r="D7" s="73" t="s">
        <v>57</v>
      </c>
    </row>
    <row r="8" spans="1:4" ht="12">
      <c r="A8" s="65" t="s">
        <v>27</v>
      </c>
      <c r="B8" s="60">
        <f>SUM(B9:B13)</f>
        <v>592744949310</v>
      </c>
      <c r="C8" s="5"/>
      <c r="D8" s="60">
        <f>SUM(D9:D13)</f>
        <v>455130170204</v>
      </c>
    </row>
    <row r="9" spans="1:4" ht="12" customHeight="1">
      <c r="A9" s="3" t="s">
        <v>77</v>
      </c>
      <c r="B9" s="61">
        <v>76307925050</v>
      </c>
      <c r="C9" s="61"/>
      <c r="D9" s="61">
        <v>33557499078</v>
      </c>
    </row>
    <row r="10" spans="1:4" ht="12" customHeight="1">
      <c r="A10" s="3" t="s">
        <v>78</v>
      </c>
      <c r="B10" s="61">
        <v>490837085885</v>
      </c>
      <c r="C10" s="61"/>
      <c r="D10" s="61">
        <v>394939557632</v>
      </c>
    </row>
    <row r="11" spans="1:4" ht="12" customHeight="1">
      <c r="A11" s="3" t="s">
        <v>28</v>
      </c>
      <c r="B11" s="61">
        <v>7897661953</v>
      </c>
      <c r="C11" s="61"/>
      <c r="D11" s="61">
        <v>4231602144</v>
      </c>
    </row>
    <row r="12" spans="1:4" ht="12" customHeight="1">
      <c r="A12" s="3" t="s">
        <v>67</v>
      </c>
      <c r="B12" s="61">
        <v>13700541957</v>
      </c>
      <c r="C12" s="61"/>
      <c r="D12" s="61">
        <v>20135471683</v>
      </c>
    </row>
    <row r="13" spans="1:4" ht="12" customHeight="1">
      <c r="A13" s="3" t="s">
        <v>55</v>
      </c>
      <c r="B13" s="61">
        <v>4001734465</v>
      </c>
      <c r="C13" s="61"/>
      <c r="D13" s="61">
        <v>2266039667</v>
      </c>
    </row>
    <row r="14" spans="1:4" ht="12" customHeight="1">
      <c r="A14" s="65" t="s">
        <v>29</v>
      </c>
      <c r="B14" s="60">
        <f>SUM(B15:B17)</f>
        <v>-184460062513</v>
      </c>
      <c r="C14" s="5"/>
      <c r="D14" s="60">
        <f>SUM(D15:D17)</f>
        <v>-139783128062</v>
      </c>
    </row>
    <row r="15" spans="1:4" ht="12" customHeight="1">
      <c r="A15" s="3" t="s">
        <v>30</v>
      </c>
      <c r="B15" s="61">
        <v>-70550739609</v>
      </c>
      <c r="C15" s="61"/>
      <c r="D15" s="61">
        <v>-45055894290</v>
      </c>
    </row>
    <row r="16" spans="1:4" ht="12" customHeight="1">
      <c r="A16" s="3" t="s">
        <v>31</v>
      </c>
      <c r="B16" s="61">
        <v>-111959283001</v>
      </c>
      <c r="C16" s="61"/>
      <c r="D16" s="61">
        <v>-86331410230</v>
      </c>
    </row>
    <row r="17" spans="1:4" ht="12" customHeight="1">
      <c r="A17" s="3" t="s">
        <v>54</v>
      </c>
      <c r="B17" s="61">
        <v>-1950039903</v>
      </c>
      <c r="C17" s="61"/>
      <c r="D17" s="61">
        <v>-8395823542</v>
      </c>
    </row>
    <row r="18" spans="1:4" ht="12" customHeight="1">
      <c r="A18" s="65" t="s">
        <v>48</v>
      </c>
      <c r="B18" s="60">
        <f>+B8+B14</f>
        <v>408284886797</v>
      </c>
      <c r="C18" s="5"/>
      <c r="D18" s="60">
        <f>+D8+D14</f>
        <v>315347042142</v>
      </c>
    </row>
    <row r="19" spans="1:4" ht="12" customHeight="1">
      <c r="A19" s="65" t="s">
        <v>32</v>
      </c>
      <c r="B19" s="60">
        <f>+B20+B21</f>
        <v>-92831054710</v>
      </c>
      <c r="C19" s="5"/>
      <c r="D19" s="60">
        <f>+D20+D21</f>
        <v>-54432924098</v>
      </c>
    </row>
    <row r="20" spans="1:4" ht="12" customHeight="1">
      <c r="A20" s="3" t="s">
        <v>70</v>
      </c>
      <c r="B20" s="61">
        <v>-221702164144</v>
      </c>
      <c r="C20" s="61"/>
      <c r="D20" s="61">
        <v>-186347392327</v>
      </c>
    </row>
    <row r="21" spans="1:4" ht="12" customHeight="1">
      <c r="A21" s="3" t="s">
        <v>68</v>
      </c>
      <c r="B21" s="61">
        <v>128871109434</v>
      </c>
      <c r="C21" s="61"/>
      <c r="D21" s="61">
        <v>131914468229</v>
      </c>
    </row>
    <row r="22" spans="1:4" ht="12" customHeight="1">
      <c r="A22" s="65" t="s">
        <v>49</v>
      </c>
      <c r="B22" s="5">
        <f>+B18+B19</f>
        <v>315453832087</v>
      </c>
      <c r="C22" s="5"/>
      <c r="D22" s="5">
        <f>+D18+D19</f>
        <v>260914118044</v>
      </c>
    </row>
    <row r="23" spans="1:4" ht="12" customHeight="1">
      <c r="A23" s="65" t="s">
        <v>33</v>
      </c>
      <c r="B23" s="60">
        <f>SUM(B24:B25)</f>
        <v>74063625268</v>
      </c>
      <c r="C23" s="5"/>
      <c r="D23" s="60">
        <f>SUM(D24:D25)</f>
        <v>70489002946</v>
      </c>
    </row>
    <row r="24" spans="1:4" ht="12" customHeight="1">
      <c r="A24" s="3" t="s">
        <v>34</v>
      </c>
      <c r="B24" s="61">
        <v>87600515875</v>
      </c>
      <c r="C24" s="61"/>
      <c r="D24" s="61">
        <v>82943860583</v>
      </c>
    </row>
    <row r="25" spans="1:4" ht="12" customHeight="1">
      <c r="A25" s="3" t="s">
        <v>2</v>
      </c>
      <c r="B25" s="61">
        <v>-13536890607</v>
      </c>
      <c r="C25" s="61"/>
      <c r="D25" s="61">
        <v>-12454857637</v>
      </c>
    </row>
    <row r="26" spans="1:4" ht="12" customHeight="1">
      <c r="A26" s="65" t="s">
        <v>35</v>
      </c>
      <c r="B26" s="60">
        <f>+B22+B23</f>
        <v>389517457355</v>
      </c>
      <c r="C26" s="5"/>
      <c r="D26" s="60">
        <f>+D22+D23</f>
        <v>331403120990</v>
      </c>
    </row>
    <row r="27" spans="1:4" ht="12" customHeight="1">
      <c r="A27" s="65" t="s">
        <v>36</v>
      </c>
      <c r="B27" s="60">
        <f>+B28+B29+B30</f>
        <v>85770332852</v>
      </c>
      <c r="C27" s="5"/>
      <c r="D27" s="60">
        <f>+D28+D29+D30</f>
        <v>77215497995</v>
      </c>
    </row>
    <row r="28" spans="1:4" ht="12" customHeight="1">
      <c r="A28" s="3" t="s">
        <v>37</v>
      </c>
      <c r="B28" s="61">
        <v>21358612536</v>
      </c>
      <c r="C28" s="61"/>
      <c r="D28" s="61">
        <v>24024226509</v>
      </c>
    </row>
    <row r="29" spans="1:4" ht="12" customHeight="1">
      <c r="A29" s="3" t="s">
        <v>144</v>
      </c>
      <c r="B29" s="61">
        <v>57666508918</v>
      </c>
      <c r="C29" s="61"/>
      <c r="D29" s="61">
        <f>42088389278+6154279005</f>
        <v>48242668283</v>
      </c>
    </row>
    <row r="30" spans="1:4" ht="12" customHeight="1">
      <c r="A30" s="3" t="s">
        <v>69</v>
      </c>
      <c r="B30" s="61">
        <v>6745211398</v>
      </c>
      <c r="C30" s="61"/>
      <c r="D30" s="61">
        <v>4948603203</v>
      </c>
    </row>
    <row r="31" spans="1:4" ht="12" customHeight="1">
      <c r="A31" s="65" t="s">
        <v>39</v>
      </c>
      <c r="B31" s="60">
        <f>SUM(B32:B36)</f>
        <v>-252902946844</v>
      </c>
      <c r="C31" s="5"/>
      <c r="D31" s="60">
        <f>SUM(D32:D36)</f>
        <v>-223608767896</v>
      </c>
    </row>
    <row r="32" spans="1:4" ht="12" customHeight="1">
      <c r="A32" s="3" t="s">
        <v>79</v>
      </c>
      <c r="B32" s="66">
        <v>-114362185903</v>
      </c>
      <c r="C32" s="61"/>
      <c r="D32" s="66">
        <v>-100845869495</v>
      </c>
    </row>
    <row r="33" spans="1:4" ht="12" customHeight="1">
      <c r="A33" s="3" t="s">
        <v>1541</v>
      </c>
      <c r="B33" s="66">
        <v>-124023113143</v>
      </c>
      <c r="C33" s="61"/>
      <c r="D33" s="66">
        <f>-342007013-109399694841</f>
        <v>-109741701854</v>
      </c>
    </row>
    <row r="34" spans="1:4" ht="12" customHeight="1">
      <c r="A34" s="3" t="s">
        <v>40</v>
      </c>
      <c r="B34" s="66">
        <v>-4988862811</v>
      </c>
      <c r="C34" s="61"/>
      <c r="D34" s="66">
        <v>-3971641442</v>
      </c>
    </row>
    <row r="35" spans="1:4" ht="12" customHeight="1">
      <c r="A35" s="3" t="s">
        <v>41</v>
      </c>
      <c r="B35" s="66">
        <v>-3616319451</v>
      </c>
      <c r="C35" s="61"/>
      <c r="D35" s="66">
        <v>-3091676684</v>
      </c>
    </row>
    <row r="36" spans="1:4" ht="12" customHeight="1">
      <c r="A36" s="3" t="s">
        <v>38</v>
      </c>
      <c r="B36" s="66">
        <v>-5912465536</v>
      </c>
      <c r="C36" s="61"/>
      <c r="D36" s="66">
        <v>-5957878421</v>
      </c>
    </row>
    <row r="37" spans="1:4" ht="12" customHeight="1">
      <c r="A37" s="65" t="s">
        <v>42</v>
      </c>
      <c r="B37" s="67">
        <f>+B26+B27+B31</f>
        <v>222384843363</v>
      </c>
      <c r="C37" s="5"/>
      <c r="D37" s="67">
        <f>+D26+D27+D31</f>
        <v>185009851089</v>
      </c>
    </row>
    <row r="38" spans="1:4" ht="12" customHeight="1">
      <c r="A38" s="65" t="s">
        <v>43</v>
      </c>
      <c r="B38" s="67">
        <f>+B39+B40</f>
        <v>-1119735922</v>
      </c>
      <c r="C38" s="5"/>
      <c r="D38" s="67">
        <f>+D39+D40</f>
        <v>12819174951</v>
      </c>
    </row>
    <row r="39" spans="1:4" ht="12" customHeight="1">
      <c r="A39" s="3" t="s">
        <v>44</v>
      </c>
      <c r="B39" s="66">
        <v>2795122665</v>
      </c>
      <c r="C39" s="61"/>
      <c r="D39" s="66">
        <v>14252378256</v>
      </c>
    </row>
    <row r="40" spans="1:4" ht="12" customHeight="1">
      <c r="A40" s="3" t="s">
        <v>3</v>
      </c>
      <c r="B40" s="66">
        <v>-3914858587</v>
      </c>
      <c r="C40" s="61"/>
      <c r="D40" s="66">
        <v>-1433203305</v>
      </c>
    </row>
    <row r="41" spans="1:4" ht="12" customHeight="1">
      <c r="A41" s="65" t="s">
        <v>80</v>
      </c>
      <c r="B41" s="5">
        <f>+B37+B38</f>
        <v>221265107441</v>
      </c>
      <c r="C41" s="5"/>
      <c r="D41" s="5">
        <f>+D37+D38</f>
        <v>197829026040</v>
      </c>
    </row>
    <row r="42" spans="1:4" ht="12" customHeight="1">
      <c r="A42" s="65" t="s">
        <v>1542</v>
      </c>
      <c r="B42" s="67">
        <v>-16835695949</v>
      </c>
      <c r="C42" s="5"/>
      <c r="D42" s="67">
        <v>-17609921396</v>
      </c>
    </row>
    <row r="43" spans="1:4" ht="12" customHeight="1" thickBot="1">
      <c r="A43" s="65" t="s">
        <v>81</v>
      </c>
      <c r="B43" s="54">
        <f>+B41+B42</f>
        <v>204429411492</v>
      </c>
      <c r="C43" s="5"/>
      <c r="D43" s="54">
        <f>+D41+D42</f>
        <v>180219104644</v>
      </c>
    </row>
    <row r="44" spans="1:4" ht="12" customHeight="1" thickTop="1"/>
    <row r="45" spans="1:4" ht="12">
      <c r="A45" s="12" t="s">
        <v>91</v>
      </c>
    </row>
    <row r="46" spans="1:4" s="1" customFormat="1" ht="12.75">
      <c r="A46" s="19"/>
      <c r="B46" s="74"/>
      <c r="C46" s="74"/>
      <c r="D46" s="74"/>
    </row>
    <row r="47" spans="1:4" ht="12">
      <c r="A47" s="12"/>
    </row>
    <row r="48" spans="1:4" ht="12">
      <c r="A48" s="12"/>
    </row>
    <row r="49" spans="1:1" ht="12">
      <c r="A49" s="19"/>
    </row>
    <row r="50" spans="1:1" ht="12">
      <c r="A50" s="19"/>
    </row>
    <row r="51" spans="1:1" ht="12">
      <c r="A51" s="12"/>
    </row>
  </sheetData>
  <pageMargins left="0.98425196850393704" right="0.78740157480314965" top="0.78740157480314965" bottom="1.5748031496062993" header="0" footer="1.3779527559055118"/>
  <pageSetup paperSize="9" scale="76" orientation="portrait" r:id="rId1"/>
  <headerFooter alignWithMargins="0">
    <oddFooter>&amp;R&amp;"Times New Roman,Normal"3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9"/>
  <sheetViews>
    <sheetView showGridLines="0" zoomScale="110" zoomScaleNormal="110" zoomScaleSheetLayoutView="90" workbookViewId="0">
      <selection activeCell="A21" sqref="A21"/>
    </sheetView>
  </sheetViews>
  <sheetFormatPr baseColWidth="10" defaultColWidth="9.140625" defaultRowHeight="15"/>
  <cols>
    <col min="1" max="1" width="48.85546875" style="31" customWidth="1"/>
    <col min="2" max="6" width="15.85546875" style="30" customWidth="1"/>
    <col min="7" max="7" width="16.7109375" style="30" bestFit="1" customWidth="1"/>
    <col min="8" max="16384" width="9.140625" style="31"/>
  </cols>
  <sheetData>
    <row r="1" spans="1:7" ht="54.95" customHeight="1">
      <c r="A1" s="27"/>
      <c r="B1" s="32"/>
      <c r="C1" s="32"/>
      <c r="D1" s="32"/>
      <c r="E1" s="32"/>
      <c r="F1" s="32"/>
      <c r="G1" s="32"/>
    </row>
    <row r="2" spans="1:7">
      <c r="A2" s="334" t="s">
        <v>128</v>
      </c>
      <c r="B2" s="334"/>
      <c r="C2" s="334"/>
      <c r="D2" s="334"/>
      <c r="E2" s="334"/>
      <c r="F2" s="334"/>
      <c r="G2" s="334"/>
    </row>
    <row r="3" spans="1:7">
      <c r="A3" s="27" t="s">
        <v>84</v>
      </c>
      <c r="B3" s="33"/>
      <c r="C3" s="33"/>
      <c r="D3" s="33"/>
      <c r="E3" s="33"/>
      <c r="F3" s="33"/>
      <c r="G3" s="33"/>
    </row>
    <row r="4" spans="1:7">
      <c r="A4" s="27" t="s">
        <v>85</v>
      </c>
      <c r="B4" s="33"/>
      <c r="C4" s="33"/>
      <c r="D4" s="33"/>
      <c r="E4" s="33"/>
      <c r="F4" s="33"/>
      <c r="G4" s="33"/>
    </row>
    <row r="5" spans="1:7">
      <c r="A5" s="27"/>
      <c r="B5" s="33"/>
      <c r="C5" s="33"/>
      <c r="D5" s="33"/>
      <c r="E5" s="33"/>
      <c r="F5" s="33"/>
      <c r="G5" s="33"/>
    </row>
    <row r="6" spans="1:7" ht="27" customHeight="1">
      <c r="A6" s="90" t="s">
        <v>87</v>
      </c>
      <c r="B6" s="89" t="s">
        <v>115</v>
      </c>
      <c r="C6" s="89" t="s">
        <v>116</v>
      </c>
      <c r="D6" s="89" t="s">
        <v>117</v>
      </c>
      <c r="E6" s="89" t="s">
        <v>118</v>
      </c>
      <c r="F6" s="89" t="s">
        <v>119</v>
      </c>
      <c r="G6" s="89" t="s">
        <v>86</v>
      </c>
    </row>
    <row r="7" spans="1:7" ht="5.45" customHeight="1">
      <c r="A7" s="34"/>
      <c r="B7" s="35"/>
      <c r="C7" s="35"/>
      <c r="D7" s="35"/>
      <c r="E7" s="35"/>
      <c r="F7" s="35"/>
      <c r="G7" s="35"/>
    </row>
    <row r="8" spans="1:7">
      <c r="A8" s="36" t="s">
        <v>92</v>
      </c>
      <c r="B8" s="37">
        <v>237414000000</v>
      </c>
      <c r="C8" s="37">
        <v>9014176273</v>
      </c>
      <c r="D8" s="37">
        <v>187414000000</v>
      </c>
      <c r="E8" s="37">
        <v>253113332832</v>
      </c>
      <c r="F8" s="37">
        <v>147109646213</v>
      </c>
      <c r="G8" s="37">
        <v>834065155318</v>
      </c>
    </row>
    <row r="9" spans="1:7">
      <c r="A9" s="42"/>
      <c r="B9" s="43"/>
      <c r="C9" s="43"/>
      <c r="D9" s="43"/>
      <c r="E9" s="43"/>
      <c r="F9" s="43"/>
      <c r="G9" s="44"/>
    </row>
    <row r="10" spans="1:7">
      <c r="A10" s="38" t="s">
        <v>130</v>
      </c>
      <c r="B10" s="39">
        <v>0</v>
      </c>
      <c r="C10" s="39">
        <v>0</v>
      </c>
      <c r="D10" s="39">
        <v>50000000000</v>
      </c>
      <c r="E10" s="39">
        <v>-50000000000</v>
      </c>
      <c r="F10" s="39">
        <v>0</v>
      </c>
      <c r="G10" s="41">
        <v>0</v>
      </c>
    </row>
    <row r="11" spans="1:7">
      <c r="A11" s="38" t="s">
        <v>125</v>
      </c>
      <c r="B11" s="39">
        <v>0</v>
      </c>
      <c r="C11" s="39">
        <v>0</v>
      </c>
      <c r="D11" s="39">
        <v>0</v>
      </c>
      <c r="E11" s="40">
        <v>147109646213</v>
      </c>
      <c r="F11" s="40">
        <v>-147109646213</v>
      </c>
      <c r="G11" s="41">
        <v>0</v>
      </c>
    </row>
    <row r="12" spans="1:7">
      <c r="A12" s="38" t="s">
        <v>121</v>
      </c>
      <c r="B12" s="39">
        <v>0</v>
      </c>
      <c r="C12" s="39">
        <v>0</v>
      </c>
      <c r="D12" s="39">
        <v>0</v>
      </c>
      <c r="E12" s="39">
        <v>-64505591512</v>
      </c>
      <c r="F12" s="39">
        <v>0</v>
      </c>
      <c r="G12" s="41">
        <v>-64505591512</v>
      </c>
    </row>
    <row r="13" spans="1:7">
      <c r="A13" s="38" t="s">
        <v>88</v>
      </c>
      <c r="B13" s="39">
        <v>0</v>
      </c>
      <c r="C13" s="39">
        <v>0</v>
      </c>
      <c r="D13" s="39">
        <v>0</v>
      </c>
      <c r="E13" s="39">
        <v>0</v>
      </c>
      <c r="F13" s="40">
        <v>180219104644</v>
      </c>
      <c r="G13" s="41">
        <v>180219104644</v>
      </c>
    </row>
    <row r="14" spans="1:7">
      <c r="A14" s="36" t="s">
        <v>122</v>
      </c>
      <c r="B14" s="37">
        <f>+B8+B10</f>
        <v>237414000000</v>
      </c>
      <c r="C14" s="37">
        <v>9014176273</v>
      </c>
      <c r="D14" s="37">
        <f>+D8+D10+D11+D12</f>
        <v>237414000000</v>
      </c>
      <c r="E14" s="37">
        <f>+E8+E10+E11+E12</f>
        <v>285717387533</v>
      </c>
      <c r="F14" s="37">
        <f>SUM(F8:F13)</f>
        <v>180219104644</v>
      </c>
      <c r="G14" s="37">
        <f>SUM(G8:G13)</f>
        <v>949778668450</v>
      </c>
    </row>
    <row r="15" spans="1:7" ht="13.5" customHeight="1">
      <c r="A15" s="42"/>
      <c r="B15" s="39"/>
      <c r="C15" s="39"/>
      <c r="D15" s="39"/>
      <c r="E15" s="43"/>
      <c r="F15" s="43"/>
      <c r="G15" s="44"/>
    </row>
    <row r="16" spans="1:7">
      <c r="A16" s="38" t="s">
        <v>132</v>
      </c>
      <c r="B16" s="39">
        <v>97586000000</v>
      </c>
      <c r="C16" s="39">
        <v>0</v>
      </c>
      <c r="D16" s="39">
        <v>0</v>
      </c>
      <c r="E16" s="39">
        <f>-B16</f>
        <v>-97586000000</v>
      </c>
      <c r="F16" s="39">
        <v>0</v>
      </c>
      <c r="G16" s="41">
        <f>SUM(B16:F16)</f>
        <v>0</v>
      </c>
    </row>
    <row r="17" spans="1:7">
      <c r="A17" s="38" t="s">
        <v>136</v>
      </c>
      <c r="B17" s="39"/>
      <c r="C17" s="39"/>
      <c r="D17" s="39">
        <v>62586000000</v>
      </c>
      <c r="E17" s="39">
        <f>-D17</f>
        <v>-62586000000</v>
      </c>
      <c r="F17" s="39"/>
      <c r="G17" s="41"/>
    </row>
    <row r="18" spans="1:7">
      <c r="A18" s="100" t="s">
        <v>125</v>
      </c>
      <c r="B18" s="39">
        <v>0</v>
      </c>
      <c r="C18" s="39">
        <v>0</v>
      </c>
      <c r="D18" s="39">
        <v>0</v>
      </c>
      <c r="E18" s="40">
        <f>+Resultado!D43</f>
        <v>180219104644</v>
      </c>
      <c r="F18" s="40">
        <f>-E18</f>
        <v>-180219104644</v>
      </c>
      <c r="G18" s="41">
        <f>SUM(B18:F18)</f>
        <v>0</v>
      </c>
    </row>
    <row r="19" spans="1:7">
      <c r="A19" s="100" t="s">
        <v>135</v>
      </c>
      <c r="B19" s="39">
        <v>0</v>
      </c>
      <c r="C19" s="39">
        <v>0</v>
      </c>
      <c r="D19" s="39">
        <v>0</v>
      </c>
      <c r="E19" s="39">
        <f>-76000000000-72000000000</f>
        <v>-148000000000</v>
      </c>
      <c r="F19" s="39">
        <v>0</v>
      </c>
      <c r="G19" s="41">
        <f>SUM(B19:F19)</f>
        <v>-148000000000</v>
      </c>
    </row>
    <row r="20" spans="1:7">
      <c r="A20" s="38" t="s">
        <v>88</v>
      </c>
      <c r="B20" s="39">
        <v>0</v>
      </c>
      <c r="C20" s="39">
        <v>0</v>
      </c>
      <c r="D20" s="39">
        <v>0</v>
      </c>
      <c r="E20" s="39">
        <v>0</v>
      </c>
      <c r="F20" s="40">
        <f>+'Pasivo y PN'!B32</f>
        <v>204429411492</v>
      </c>
      <c r="G20" s="41">
        <f>SUM(B20:F20)</f>
        <v>204429411492</v>
      </c>
    </row>
    <row r="21" spans="1:7">
      <c r="A21" s="36" t="s">
        <v>129</v>
      </c>
      <c r="B21" s="37">
        <f t="shared" ref="B21:G21" si="0">SUM(B14:B20)</f>
        <v>335000000000</v>
      </c>
      <c r="C21" s="37">
        <f t="shared" si="0"/>
        <v>9014176273</v>
      </c>
      <c r="D21" s="37">
        <f t="shared" si="0"/>
        <v>300000000000</v>
      </c>
      <c r="E21" s="37">
        <f t="shared" si="0"/>
        <v>157764492177</v>
      </c>
      <c r="F21" s="37">
        <f t="shared" si="0"/>
        <v>204429411492</v>
      </c>
      <c r="G21" s="37">
        <f t="shared" si="0"/>
        <v>1006208079942</v>
      </c>
    </row>
    <row r="22" spans="1:7">
      <c r="A22" s="19"/>
      <c r="B22" s="98">
        <f>+B21-'Pasivo y PN'!B28</f>
        <v>0</v>
      </c>
      <c r="C22" s="98">
        <f>+C21-'Pasivo y PN'!B29</f>
        <v>0</v>
      </c>
      <c r="D22" s="98">
        <f>+D21-'Pasivo y PN'!B30</f>
        <v>0</v>
      </c>
      <c r="E22" s="98">
        <f>+E21-'Pasivo y PN'!B31</f>
        <v>0</v>
      </c>
      <c r="F22" s="98">
        <f>+F21-'Pasivo y PN'!B32</f>
        <v>0</v>
      </c>
      <c r="G22" s="98">
        <f>+G21-'Pasivo y PN'!B33</f>
        <v>0</v>
      </c>
    </row>
    <row r="23" spans="1:7">
      <c r="A23" s="12" t="s">
        <v>89</v>
      </c>
      <c r="B23" s="45"/>
      <c r="C23" s="45"/>
      <c r="D23" s="109"/>
      <c r="E23" s="45"/>
      <c r="F23" s="45"/>
      <c r="G23" s="45"/>
    </row>
    <row r="24" spans="1:7">
      <c r="A24" s="12" t="s">
        <v>90</v>
      </c>
      <c r="B24" s="45"/>
      <c r="C24" s="45"/>
      <c r="D24" s="45"/>
      <c r="E24" s="45"/>
      <c r="F24" s="45"/>
      <c r="G24" s="45"/>
    </row>
    <row r="25" spans="1:7">
      <c r="A25" s="12" t="s">
        <v>131</v>
      </c>
      <c r="B25" s="33"/>
      <c r="C25" s="33"/>
      <c r="D25" s="46"/>
      <c r="E25" s="110"/>
      <c r="F25" s="46"/>
      <c r="G25" s="46"/>
    </row>
    <row r="26" spans="1:7">
      <c r="A26" s="12" t="s">
        <v>137</v>
      </c>
      <c r="B26" s="33"/>
      <c r="C26" s="33"/>
      <c r="D26" s="110"/>
      <c r="E26" s="110"/>
      <c r="F26" s="46"/>
      <c r="G26" s="46"/>
    </row>
    <row r="27" spans="1:7">
      <c r="A27" s="12" t="s">
        <v>133</v>
      </c>
      <c r="B27" s="33"/>
      <c r="C27" s="33"/>
      <c r="D27" s="110"/>
      <c r="E27" s="110"/>
      <c r="F27" s="46"/>
      <c r="G27" s="46"/>
    </row>
    <row r="28" spans="1:7">
      <c r="A28" s="12" t="s">
        <v>138</v>
      </c>
      <c r="B28" s="33"/>
      <c r="C28" s="33"/>
      <c r="D28" s="110"/>
      <c r="E28" s="110"/>
      <c r="F28" s="46"/>
      <c r="G28" s="46"/>
    </row>
    <row r="29" spans="1:7">
      <c r="B29" s="33"/>
      <c r="C29" s="33"/>
      <c r="D29" s="46"/>
      <c r="E29" s="46"/>
      <c r="F29" s="46"/>
      <c r="G29" s="46"/>
    </row>
    <row r="30" spans="1:7">
      <c r="A30" s="12" t="s">
        <v>91</v>
      </c>
      <c r="B30" s="33"/>
      <c r="C30" s="33"/>
      <c r="D30" s="46"/>
      <c r="E30" s="46"/>
      <c r="F30" s="110"/>
      <c r="G30" s="46"/>
    </row>
    <row r="31" spans="1:7">
      <c r="A31" s="33"/>
      <c r="B31" s="33"/>
      <c r="C31" s="33"/>
      <c r="D31" s="46"/>
      <c r="E31" s="46"/>
      <c r="F31" s="110"/>
      <c r="G31" s="46"/>
    </row>
    <row r="32" spans="1:7" s="47" customFormat="1" ht="12">
      <c r="E32" s="48"/>
      <c r="G32" s="48"/>
    </row>
    <row r="33" spans="1:7" s="47" customFormat="1" ht="12">
      <c r="A33" s="12"/>
      <c r="B33" s="49"/>
      <c r="C33" s="49"/>
      <c r="D33" s="49"/>
      <c r="E33" s="49"/>
      <c r="F33" s="49"/>
      <c r="G33" s="49"/>
    </row>
    <row r="34" spans="1:7" s="47" customFormat="1" ht="12">
      <c r="A34" s="19"/>
      <c r="B34" s="49"/>
      <c r="C34" s="49"/>
      <c r="D34" s="49"/>
      <c r="E34" s="49"/>
      <c r="F34" s="49"/>
      <c r="G34" s="49"/>
    </row>
    <row r="35" spans="1:7" s="47" customFormat="1" ht="12">
      <c r="A35" s="12"/>
      <c r="B35" s="49"/>
      <c r="C35" s="49"/>
      <c r="D35" s="49"/>
      <c r="E35" s="49"/>
      <c r="F35" s="49"/>
      <c r="G35" s="49"/>
    </row>
    <row r="36" spans="1:7" s="47" customFormat="1" ht="12">
      <c r="A36" s="19"/>
      <c r="B36" s="49"/>
      <c r="C36" s="49"/>
      <c r="D36" s="49"/>
      <c r="E36" s="49"/>
      <c r="F36" s="49"/>
      <c r="G36" s="49"/>
    </row>
    <row r="37" spans="1:7">
      <c r="A37" s="19"/>
    </row>
    <row r="38" spans="1:7">
      <c r="A38" s="12"/>
    </row>
    <row r="39" spans="1:7">
      <c r="A39" s="2"/>
      <c r="G39" s="50"/>
    </row>
  </sheetData>
  <mergeCells count="1">
    <mergeCell ref="A2:G2"/>
  </mergeCells>
  <pageMargins left="1.5748031496062993" right="0.78740157480314965" top="0.98425196850393704" bottom="0.78740157480314965" header="0.31496062992125984" footer="0.55118110236220474"/>
  <pageSetup paperSize="9" scale="82" orientation="landscape" r:id="rId1"/>
  <headerFooter>
    <oddFooter>&amp;R4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H51"/>
  <sheetViews>
    <sheetView showGridLines="0" topLeftCell="A2" zoomScaleNormal="100" zoomScaleSheetLayoutView="100" workbookViewId="0">
      <selection activeCell="A3" sqref="A3"/>
    </sheetView>
  </sheetViews>
  <sheetFormatPr baseColWidth="10" defaultColWidth="9.140625" defaultRowHeight="15"/>
  <cols>
    <col min="1" max="1" width="62.85546875" customWidth="1"/>
    <col min="2" max="2" width="21.140625" customWidth="1"/>
    <col min="3" max="3" width="1.28515625" customWidth="1"/>
    <col min="4" max="4" width="21.140625" style="51" customWidth="1"/>
    <col min="5" max="5" width="20.28515625" bestFit="1" customWidth="1"/>
  </cols>
  <sheetData>
    <row r="1" spans="1:8" ht="51" customHeight="1">
      <c r="A1" s="94"/>
      <c r="B1" s="95"/>
    </row>
    <row r="2" spans="1:8">
      <c r="A2" s="27" t="s">
        <v>120</v>
      </c>
      <c r="B2" s="27"/>
      <c r="C2" s="27"/>
      <c r="D2" s="27"/>
      <c r="E2" s="27"/>
      <c r="F2" s="27"/>
      <c r="G2" s="27"/>
      <c r="H2" s="27"/>
    </row>
    <row r="3" spans="1:8">
      <c r="A3" s="27" t="s">
        <v>134</v>
      </c>
      <c r="B3" s="27"/>
      <c r="C3" s="27"/>
      <c r="D3" s="27"/>
      <c r="E3" s="27"/>
      <c r="F3" s="27"/>
      <c r="G3" s="27"/>
      <c r="H3" s="27"/>
    </row>
    <row r="4" spans="1:8">
      <c r="A4" s="99" t="s">
        <v>84</v>
      </c>
      <c r="B4" s="99"/>
      <c r="C4" s="99"/>
      <c r="D4" s="99"/>
    </row>
    <row r="5" spans="1:8">
      <c r="A5" s="99" t="s">
        <v>85</v>
      </c>
      <c r="B5" s="99"/>
    </row>
    <row r="6" spans="1:8">
      <c r="A6" s="75"/>
      <c r="B6" s="76">
        <v>44926</v>
      </c>
      <c r="D6" s="77">
        <v>44561</v>
      </c>
    </row>
    <row r="7" spans="1:8">
      <c r="A7" s="1"/>
      <c r="B7" s="101" t="s">
        <v>57</v>
      </c>
      <c r="D7" s="84" t="s">
        <v>57</v>
      </c>
    </row>
    <row r="8" spans="1:8">
      <c r="A8" s="52" t="s">
        <v>93</v>
      </c>
      <c r="B8" s="83">
        <v>204429411492</v>
      </c>
      <c r="D8" s="83">
        <v>180219104644</v>
      </c>
    </row>
    <row r="9" spans="1:8">
      <c r="A9" s="1"/>
      <c r="B9" s="78"/>
      <c r="D9" s="78"/>
    </row>
    <row r="10" spans="1:8">
      <c r="A10" s="52" t="s">
        <v>94</v>
      </c>
      <c r="B10" s="78"/>
      <c r="D10" s="78"/>
    </row>
    <row r="11" spans="1:8">
      <c r="A11" s="1" t="s">
        <v>95</v>
      </c>
      <c r="B11" s="107">
        <v>3616319451</v>
      </c>
      <c r="D11" s="106">
        <v>3091676684</v>
      </c>
    </row>
    <row r="12" spans="1:8">
      <c r="A12" s="1" t="s">
        <v>96</v>
      </c>
      <c r="B12" s="107">
        <v>-128871109434</v>
      </c>
      <c r="D12" s="106">
        <v>-131914468229</v>
      </c>
    </row>
    <row r="13" spans="1:8">
      <c r="A13" s="1" t="s">
        <v>97</v>
      </c>
      <c r="B13" s="107">
        <v>221702164144</v>
      </c>
      <c r="D13" s="106">
        <v>186347392327</v>
      </c>
    </row>
    <row r="14" spans="1:8">
      <c r="A14" s="1" t="s">
        <v>98</v>
      </c>
      <c r="B14" s="107">
        <v>43082740</v>
      </c>
      <c r="D14" s="106">
        <v>-69105700</v>
      </c>
    </row>
    <row r="15" spans="1:8">
      <c r="A15" s="1" t="s">
        <v>99</v>
      </c>
      <c r="B15" s="102">
        <v>4988862811</v>
      </c>
      <c r="D15" s="85">
        <v>3971641442</v>
      </c>
    </row>
    <row r="16" spans="1:8">
      <c r="A16" s="1"/>
      <c r="B16" s="86">
        <f>SUM(B11:B15)</f>
        <v>101479319712</v>
      </c>
      <c r="D16" s="86">
        <v>61427136524</v>
      </c>
    </row>
    <row r="17" spans="1:4">
      <c r="A17" s="52" t="s">
        <v>100</v>
      </c>
      <c r="B17" s="78" t="s">
        <v>46</v>
      </c>
      <c r="D17" s="78" t="s">
        <v>46</v>
      </c>
    </row>
    <row r="18" spans="1:4">
      <c r="A18" s="1" t="s">
        <v>101</v>
      </c>
      <c r="B18" s="79">
        <v>-874050876219</v>
      </c>
      <c r="D18" s="79">
        <v>-825578653379</v>
      </c>
    </row>
    <row r="19" spans="1:4">
      <c r="A19" s="1" t="s">
        <v>139</v>
      </c>
      <c r="B19" s="106">
        <v>10152383321</v>
      </c>
      <c r="D19" s="106">
        <v>-31232701686</v>
      </c>
    </row>
    <row r="20" spans="1:4">
      <c r="A20" s="1" t="s">
        <v>102</v>
      </c>
      <c r="B20" s="106">
        <v>-6124604203</v>
      </c>
      <c r="D20" s="106">
        <v>-1656628680</v>
      </c>
    </row>
    <row r="21" spans="1:4">
      <c r="A21" s="1" t="s">
        <v>103</v>
      </c>
      <c r="B21" s="79">
        <v>1125110430982</v>
      </c>
      <c r="D21" s="79">
        <v>1141379279032</v>
      </c>
    </row>
    <row r="22" spans="1:4">
      <c r="A22" s="1" t="s">
        <v>140</v>
      </c>
      <c r="B22" s="79">
        <v>-3057449481</v>
      </c>
      <c r="D22" s="79">
        <v>27653380064</v>
      </c>
    </row>
    <row r="23" spans="1:4">
      <c r="A23" s="1" t="s">
        <v>141</v>
      </c>
      <c r="B23" s="85">
        <v>3670341073</v>
      </c>
      <c r="D23" s="85">
        <v>497351473</v>
      </c>
    </row>
    <row r="24" spans="1:4">
      <c r="A24" s="52" t="s">
        <v>104</v>
      </c>
      <c r="B24" s="86">
        <f>SUM(B18:B23)</f>
        <v>255700225473</v>
      </c>
      <c r="D24" s="86">
        <v>311062026824</v>
      </c>
    </row>
    <row r="25" spans="1:4">
      <c r="A25" s="52"/>
      <c r="B25" s="80"/>
      <c r="D25" s="80"/>
    </row>
    <row r="26" spans="1:4">
      <c r="A26" s="52" t="s">
        <v>105</v>
      </c>
      <c r="B26" s="78"/>
      <c r="D26" s="78"/>
    </row>
    <row r="27" spans="1:4">
      <c r="A27" s="1" t="s">
        <v>106</v>
      </c>
      <c r="B27" s="79">
        <v>-99748704700</v>
      </c>
      <c r="D27" s="79">
        <v>-248898643310</v>
      </c>
    </row>
    <row r="28" spans="1:4">
      <c r="A28" s="1" t="s">
        <v>142</v>
      </c>
      <c r="B28" s="79">
        <v>-53189843066</v>
      </c>
      <c r="D28" s="79">
        <v>-6238607788</v>
      </c>
    </row>
    <row r="29" spans="1:4">
      <c r="A29" s="1" t="s">
        <v>107</v>
      </c>
      <c r="B29" s="108">
        <v>-6076063529</v>
      </c>
      <c r="D29" s="108">
        <v>-4351227724</v>
      </c>
    </row>
    <row r="30" spans="1:4">
      <c r="A30" s="52" t="s">
        <v>108</v>
      </c>
      <c r="B30" s="86">
        <f>SUM(B27:B29)</f>
        <v>-159014611295</v>
      </c>
      <c r="D30" s="86">
        <v>-259488478822</v>
      </c>
    </row>
    <row r="31" spans="1:4">
      <c r="A31" s="52"/>
      <c r="B31" s="80"/>
      <c r="D31" s="80"/>
    </row>
    <row r="32" spans="1:4">
      <c r="A32" s="52" t="s">
        <v>109</v>
      </c>
      <c r="B32" s="78"/>
      <c r="D32" s="78"/>
    </row>
    <row r="33" spans="1:4">
      <c r="A33" s="68" t="s">
        <v>110</v>
      </c>
      <c r="B33" s="87">
        <v>-148000000000</v>
      </c>
      <c r="D33" s="87">
        <v>-64505591512</v>
      </c>
    </row>
    <row r="34" spans="1:4">
      <c r="A34" s="52" t="s">
        <v>111</v>
      </c>
      <c r="B34" s="83">
        <f>SUM(B33:B33)</f>
        <v>-148000000000</v>
      </c>
      <c r="D34" s="86">
        <v>-64505591512</v>
      </c>
    </row>
    <row r="35" spans="1:4">
      <c r="A35" s="1"/>
      <c r="B35" s="78"/>
      <c r="D35" s="78"/>
    </row>
    <row r="36" spans="1:4" ht="15.75" thickBot="1">
      <c r="A36" s="52" t="s">
        <v>124</v>
      </c>
      <c r="B36" s="81">
        <f>+B8+B16+B24+B30+B34</f>
        <v>254594345382</v>
      </c>
      <c r="D36" s="81">
        <v>228714197658</v>
      </c>
    </row>
    <row r="37" spans="1:4" ht="15.75" thickTop="1">
      <c r="A37" s="1"/>
      <c r="B37" s="78"/>
      <c r="D37" s="78"/>
    </row>
    <row r="38" spans="1:4">
      <c r="A38" s="1" t="s">
        <v>112</v>
      </c>
      <c r="B38" s="79">
        <v>1611699713249</v>
      </c>
      <c r="D38" s="79">
        <v>1382985515591</v>
      </c>
    </row>
    <row r="39" spans="1:4">
      <c r="A39" s="1" t="s">
        <v>113</v>
      </c>
      <c r="B39" s="79">
        <v>1866294058631</v>
      </c>
      <c r="D39" s="79">
        <v>1611699713249</v>
      </c>
    </row>
    <row r="40" spans="1:4">
      <c r="A40" s="1"/>
      <c r="B40" s="78" t="s">
        <v>46</v>
      </c>
      <c r="D40" s="78" t="s">
        <v>46</v>
      </c>
    </row>
    <row r="41" spans="1:4" ht="15.75" thickBot="1">
      <c r="A41" s="52" t="s">
        <v>123</v>
      </c>
      <c r="B41" s="82">
        <f>+B39-B38</f>
        <v>254594345382</v>
      </c>
      <c r="D41" s="82">
        <v>228714197658</v>
      </c>
    </row>
    <row r="42" spans="1:4" ht="15.75" thickTop="1">
      <c r="A42" s="1"/>
      <c r="B42" s="69"/>
      <c r="D42" s="53"/>
    </row>
    <row r="43" spans="1:4">
      <c r="A43" s="24" t="s">
        <v>91</v>
      </c>
      <c r="B43" s="70"/>
      <c r="D43" s="53"/>
    </row>
    <row r="44" spans="1:4">
      <c r="A44" s="70"/>
      <c r="B44" s="70"/>
      <c r="D44" s="53"/>
    </row>
    <row r="45" spans="1:4">
      <c r="A45" s="12"/>
    </row>
    <row r="46" spans="1:4">
      <c r="A46" s="19"/>
    </row>
    <row r="47" spans="1:4">
      <c r="A47" s="12"/>
    </row>
    <row r="48" spans="1:4">
      <c r="A48" s="12"/>
    </row>
    <row r="49" spans="1:1">
      <c r="A49" s="19"/>
    </row>
    <row r="50" spans="1:1">
      <c r="A50" s="19"/>
    </row>
    <row r="51" spans="1:1">
      <c r="A51" s="12"/>
    </row>
  </sheetData>
  <pageMargins left="0.98425196850393704" right="0.78740157480314965" top="0.78740157480314965" bottom="1.5748031496062993" header="0.31496062992125984" footer="1.3779527559055118"/>
  <pageSetup paperSize="9" scale="77" orientation="portrait" r:id="rId1"/>
  <headerFooter>
    <oddFooter>&amp;R5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D4DC-1609-46BA-AA9D-C2B0C0496632}">
  <dimension ref="A1:I1700"/>
  <sheetViews>
    <sheetView showGridLines="0" zoomScale="110" zoomScaleNormal="110" workbookViewId="0"/>
  </sheetViews>
  <sheetFormatPr baseColWidth="10" defaultColWidth="11.5703125" defaultRowHeight="12.75" customHeight="1" zeroHeight="1"/>
  <cols>
    <col min="1" max="1" width="2" style="1" customWidth="1"/>
    <col min="2" max="2" width="7" style="1" customWidth="1"/>
    <col min="3" max="3" width="52.5703125" style="1" customWidth="1"/>
    <col min="4" max="4" width="19.7109375" style="1" customWidth="1"/>
    <col min="5" max="5" width="21.85546875" style="1" customWidth="1"/>
    <col min="6" max="6" width="18.7109375" style="1" customWidth="1"/>
    <col min="7" max="7" width="22.85546875" style="1" customWidth="1"/>
    <col min="8" max="8" width="21.5703125" style="1" customWidth="1"/>
    <col min="9" max="9" width="18.28515625" style="1" customWidth="1"/>
    <col min="10" max="10" width="11.5703125" style="1" customWidth="1"/>
    <col min="11" max="16384" width="11.5703125" style="1"/>
  </cols>
  <sheetData>
    <row r="1" spans="1:9"/>
    <row r="2" spans="1:9"/>
    <row r="3" spans="1:9"/>
    <row r="4" spans="1:9"/>
    <row r="5" spans="1:9" ht="60" customHeight="1">
      <c r="B5" s="335" t="s">
        <v>145</v>
      </c>
      <c r="C5" s="335"/>
      <c r="D5" s="335"/>
      <c r="E5" s="335"/>
      <c r="F5" s="335"/>
      <c r="G5" s="335"/>
      <c r="H5" s="335"/>
      <c r="I5" s="335"/>
    </row>
    <row r="6" spans="1:9" ht="15.75" customHeight="1">
      <c r="A6" s="111"/>
      <c r="B6" s="111"/>
    </row>
    <row r="7" spans="1:9"/>
    <row r="8" spans="1:9" s="113" customFormat="1" ht="12.75" customHeight="1">
      <c r="A8" s="112"/>
      <c r="C8" s="113" t="s">
        <v>1521</v>
      </c>
      <c r="D8" s="130"/>
      <c r="E8" s="130"/>
      <c r="F8" s="130"/>
      <c r="G8" s="130"/>
      <c r="H8" s="130"/>
      <c r="I8" s="130"/>
    </row>
    <row r="9" spans="1:9" s="52" customFormat="1">
      <c r="A9" s="1"/>
      <c r="B9" s="1"/>
      <c r="C9" s="114"/>
      <c r="D9" s="1"/>
      <c r="E9" s="1"/>
      <c r="F9" s="1"/>
      <c r="G9" s="1"/>
      <c r="H9" s="1"/>
      <c r="I9" s="1"/>
    </row>
    <row r="10" spans="1:9" ht="36" customHeight="1">
      <c r="C10" s="336" t="s">
        <v>147</v>
      </c>
      <c r="D10" s="336"/>
      <c r="E10" s="336"/>
      <c r="F10" s="336"/>
      <c r="G10" s="336"/>
      <c r="H10" s="336"/>
      <c r="I10" s="336"/>
    </row>
    <row r="11" spans="1:9">
      <c r="C11" s="114"/>
    </row>
    <row r="12" spans="1:9" ht="28.5" customHeight="1">
      <c r="C12" s="336" t="s">
        <v>148</v>
      </c>
      <c r="D12" s="336"/>
      <c r="E12" s="336"/>
      <c r="F12" s="336"/>
      <c r="G12" s="336"/>
      <c r="H12" s="336"/>
      <c r="I12" s="336"/>
    </row>
    <row r="13" spans="1:9" s="115" customFormat="1">
      <c r="C13" s="114"/>
      <c r="D13" s="1"/>
      <c r="E13" s="1"/>
      <c r="F13" s="1"/>
      <c r="G13" s="1"/>
      <c r="H13" s="1"/>
      <c r="I13" s="1"/>
    </row>
    <row r="14" spans="1:9" s="115" customFormat="1">
      <c r="C14" s="114"/>
      <c r="D14" s="1"/>
      <c r="E14" s="1"/>
      <c r="F14" s="1"/>
      <c r="G14" s="1"/>
      <c r="H14" s="1"/>
      <c r="I14" s="1"/>
    </row>
    <row r="15" spans="1:9" ht="12.75" customHeight="1"/>
    <row r="16" spans="1:9"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sheetData>
  <mergeCells count="3">
    <mergeCell ref="B5:I5"/>
    <mergeCell ref="C10:I10"/>
    <mergeCell ref="C12:I1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11F2A-8C89-4CBD-BE41-C976A3FB4EFF}">
  <dimension ref="A1:I1700"/>
  <sheetViews>
    <sheetView showGridLines="0" zoomScale="110" zoomScaleNormal="110" workbookViewId="0"/>
  </sheetViews>
  <sheetFormatPr baseColWidth="10" defaultColWidth="11.5703125" defaultRowHeight="12.75" customHeight="1" zeroHeight="1"/>
  <cols>
    <col min="1" max="1" width="2" style="1" customWidth="1"/>
    <col min="2" max="2" width="7" style="1" customWidth="1"/>
    <col min="3" max="3" width="52.5703125" style="1" customWidth="1"/>
    <col min="4" max="4" width="19.7109375" style="1" customWidth="1"/>
    <col min="5" max="5" width="21.85546875" style="1" customWidth="1"/>
    <col min="6" max="6" width="18.7109375" style="1" customWidth="1"/>
    <col min="7" max="7" width="22.85546875" style="1" customWidth="1"/>
    <col min="8" max="8" width="21.5703125" style="1" customWidth="1"/>
    <col min="9" max="9" width="18.28515625" style="1" customWidth="1"/>
    <col min="10" max="10" width="11.5703125" style="1" customWidth="1"/>
    <col min="11" max="16384" width="11.5703125" style="1"/>
  </cols>
  <sheetData>
    <row r="1" spans="1:9"/>
    <row r="2" spans="1:9"/>
    <row r="3" spans="1:9"/>
    <row r="4" spans="1:9"/>
    <row r="5" spans="1:9" ht="60" customHeight="1">
      <c r="B5" s="335" t="s">
        <v>145</v>
      </c>
      <c r="C5" s="335"/>
      <c r="D5" s="335"/>
      <c r="E5" s="335"/>
      <c r="F5" s="335"/>
      <c r="G5" s="335"/>
      <c r="H5" s="335"/>
      <c r="I5" s="335"/>
    </row>
    <row r="6" spans="1:9" ht="15.75" customHeight="1">
      <c r="A6" s="111"/>
      <c r="B6" s="111"/>
    </row>
    <row r="7" spans="1:9"/>
    <row r="8" spans="1:9" s="113" customFormat="1" ht="12.75" customHeight="1">
      <c r="A8" s="112"/>
      <c r="C8" s="113" t="s">
        <v>1522</v>
      </c>
      <c r="D8" s="130"/>
      <c r="E8" s="130"/>
      <c r="F8" s="130"/>
      <c r="G8" s="130"/>
      <c r="H8" s="130"/>
      <c r="I8" s="130"/>
    </row>
    <row r="9" spans="1:9">
      <c r="C9" s="116"/>
    </row>
    <row r="10" spans="1:9" s="113" customFormat="1" ht="12.75" customHeight="1">
      <c r="A10" s="112"/>
      <c r="B10" s="113" t="s">
        <v>150</v>
      </c>
      <c r="C10" s="113" t="s">
        <v>151</v>
      </c>
      <c r="D10" s="337"/>
      <c r="E10" s="337"/>
      <c r="F10" s="337"/>
      <c r="G10" s="337"/>
      <c r="H10" s="337"/>
      <c r="I10" s="337"/>
    </row>
    <row r="11" spans="1:9" s="115" customFormat="1">
      <c r="C11" s="114"/>
      <c r="D11" s="1"/>
      <c r="E11" s="1"/>
      <c r="F11" s="1"/>
      <c r="G11" s="1"/>
      <c r="H11" s="1"/>
      <c r="I11" s="1"/>
    </row>
    <row r="12" spans="1:9" ht="24.75" customHeight="1">
      <c r="C12" s="336" t="s">
        <v>152</v>
      </c>
      <c r="D12" s="336"/>
      <c r="E12" s="336"/>
      <c r="F12" s="336"/>
      <c r="G12" s="336"/>
      <c r="H12" s="336"/>
      <c r="I12" s="336"/>
    </row>
    <row r="13" spans="1:9" s="115" customFormat="1">
      <c r="C13" s="117"/>
      <c r="D13" s="1"/>
      <c r="E13" s="1"/>
      <c r="F13" s="1"/>
      <c r="G13" s="1"/>
      <c r="H13" s="1"/>
      <c r="I13" s="1"/>
    </row>
    <row r="14" spans="1:9" ht="33" customHeight="1">
      <c r="C14" s="336" t="s">
        <v>153</v>
      </c>
      <c r="D14" s="336"/>
      <c r="E14" s="336"/>
      <c r="F14" s="336"/>
      <c r="G14" s="336"/>
      <c r="H14" s="336"/>
      <c r="I14" s="336"/>
    </row>
    <row r="15" spans="1:9" s="115" customFormat="1">
      <c r="C15" s="117"/>
      <c r="D15" s="1"/>
      <c r="E15" s="1"/>
      <c r="F15" s="1"/>
      <c r="G15" s="1"/>
      <c r="H15" s="1"/>
      <c r="I15" s="1"/>
    </row>
    <row r="16" spans="1:9" ht="25.5" customHeight="1">
      <c r="C16" s="336" t="s">
        <v>154</v>
      </c>
      <c r="D16" s="336"/>
      <c r="E16" s="336"/>
      <c r="F16" s="336"/>
      <c r="G16" s="336"/>
      <c r="H16" s="336"/>
      <c r="I16" s="336"/>
    </row>
    <row r="17" spans="1:9">
      <c r="C17" s="117"/>
    </row>
    <row r="18" spans="1:9" ht="12.75" customHeight="1">
      <c r="C18" s="336" t="s">
        <v>155</v>
      </c>
      <c r="D18" s="336"/>
      <c r="E18" s="336"/>
      <c r="F18" s="336"/>
      <c r="G18" s="336"/>
      <c r="H18" s="336"/>
      <c r="I18" s="336"/>
    </row>
    <row r="19" spans="1:9" ht="12.75" customHeight="1">
      <c r="D19" s="118"/>
      <c r="E19" s="118"/>
      <c r="F19" s="118"/>
      <c r="G19" s="118"/>
      <c r="H19" s="118"/>
      <c r="I19" s="118"/>
    </row>
    <row r="20" spans="1:9" ht="12.75" customHeight="1">
      <c r="C20" s="336" t="s">
        <v>156</v>
      </c>
      <c r="D20" s="336"/>
      <c r="E20" s="336"/>
      <c r="F20" s="336"/>
      <c r="G20" s="336"/>
      <c r="H20" s="336"/>
      <c r="I20" s="336"/>
    </row>
    <row r="21" spans="1:9">
      <c r="C21" s="113"/>
    </row>
    <row r="22" spans="1:9" s="113" customFormat="1" ht="12.75" customHeight="1">
      <c r="A22" s="112"/>
      <c r="B22" s="113" t="s">
        <v>157</v>
      </c>
      <c r="C22" s="113" t="s">
        <v>158</v>
      </c>
      <c r="D22" s="337"/>
      <c r="E22" s="337"/>
      <c r="F22" s="337"/>
      <c r="G22" s="337"/>
      <c r="H22" s="337"/>
      <c r="I22" s="337"/>
    </row>
    <row r="23" spans="1:9">
      <c r="C23" s="114"/>
    </row>
    <row r="24" spans="1:9" ht="51" customHeight="1">
      <c r="C24" s="336" t="s">
        <v>159</v>
      </c>
      <c r="D24" s="336"/>
      <c r="E24" s="336"/>
      <c r="F24" s="336"/>
      <c r="G24" s="336"/>
      <c r="H24" s="336"/>
      <c r="I24" s="336"/>
    </row>
    <row r="25" spans="1:9">
      <c r="C25" s="114"/>
    </row>
    <row r="26" spans="1:9">
      <c r="C26" s="336" t="s">
        <v>160</v>
      </c>
      <c r="D26" s="336"/>
      <c r="E26" s="336"/>
      <c r="F26" s="336"/>
      <c r="G26" s="336"/>
      <c r="H26" s="336"/>
      <c r="I26" s="336"/>
    </row>
    <row r="27" spans="1:9">
      <c r="C27" s="117"/>
    </row>
    <row r="28" spans="1:9">
      <c r="C28" s="336" t="s">
        <v>161</v>
      </c>
      <c r="D28" s="336"/>
      <c r="E28" s="336"/>
      <c r="F28" s="336"/>
      <c r="G28" s="336"/>
      <c r="H28" s="336"/>
      <c r="I28" s="336"/>
    </row>
    <row r="29" spans="1:9">
      <c r="C29" s="117"/>
    </row>
    <row r="30" spans="1:9">
      <c r="C30" s="336" t="s">
        <v>162</v>
      </c>
      <c r="D30" s="336"/>
      <c r="E30" s="336"/>
      <c r="F30" s="336"/>
      <c r="G30" s="336"/>
      <c r="H30" s="336"/>
      <c r="I30" s="336"/>
    </row>
    <row r="31" spans="1:9">
      <c r="C31" s="114"/>
    </row>
    <row r="32" spans="1:9" ht="25.5" customHeight="1">
      <c r="C32" s="336" t="s">
        <v>163</v>
      </c>
      <c r="D32" s="336"/>
      <c r="E32" s="336"/>
      <c r="F32" s="336"/>
      <c r="G32" s="336"/>
      <c r="H32" s="336"/>
      <c r="I32" s="336"/>
    </row>
    <row r="33" spans="3:9" ht="12" customHeight="1">
      <c r="C33" s="114"/>
    </row>
    <row r="34" spans="3:9">
      <c r="C34" s="336" t="s">
        <v>164</v>
      </c>
      <c r="D34" s="336"/>
      <c r="E34" s="336"/>
      <c r="F34" s="336"/>
      <c r="G34" s="336"/>
      <c r="H34" s="336"/>
      <c r="I34" s="336"/>
    </row>
    <row r="35" spans="3:9">
      <c r="C35" s="114"/>
    </row>
    <row r="36" spans="3:9">
      <c r="C36" s="336" t="s">
        <v>165</v>
      </c>
      <c r="D36" s="336"/>
      <c r="E36" s="336"/>
      <c r="F36" s="336"/>
      <c r="G36" s="336"/>
      <c r="H36" s="336"/>
      <c r="I36" s="336"/>
    </row>
    <row r="37" spans="3:9">
      <c r="C37" s="118"/>
      <c r="D37" s="118"/>
      <c r="E37" s="118"/>
      <c r="F37" s="118"/>
      <c r="G37" s="118"/>
      <c r="H37" s="118"/>
      <c r="I37" s="118"/>
    </row>
    <row r="38" spans="3:9">
      <c r="C38" s="336" t="s">
        <v>166</v>
      </c>
      <c r="D38" s="336"/>
      <c r="E38" s="336"/>
      <c r="F38" s="336"/>
      <c r="G38" s="336"/>
      <c r="H38" s="336"/>
      <c r="I38" s="336"/>
    </row>
    <row r="39" spans="3:9">
      <c r="C39" s="118"/>
      <c r="D39" s="118"/>
      <c r="E39" s="118"/>
      <c r="F39" s="118"/>
      <c r="G39" s="118"/>
      <c r="H39" s="118"/>
      <c r="I39" s="118"/>
    </row>
    <row r="40" spans="3:9">
      <c r="C40" s="336" t="s">
        <v>167</v>
      </c>
      <c r="D40" s="336"/>
      <c r="E40" s="336"/>
      <c r="F40" s="336"/>
      <c r="G40" s="336"/>
      <c r="H40" s="336"/>
      <c r="I40" s="336"/>
    </row>
    <row r="41" spans="3:9">
      <c r="C41" s="118"/>
      <c r="D41" s="118"/>
      <c r="E41" s="118"/>
      <c r="F41" s="118"/>
      <c r="G41" s="118"/>
      <c r="H41" s="118"/>
      <c r="I41" s="118"/>
    </row>
    <row r="42" spans="3:9">
      <c r="C42" s="336" t="s">
        <v>168</v>
      </c>
      <c r="D42" s="336"/>
      <c r="E42" s="336"/>
      <c r="F42" s="336"/>
      <c r="G42" s="336"/>
      <c r="H42" s="336"/>
      <c r="I42" s="336"/>
    </row>
    <row r="43" spans="3:9">
      <c r="C43" s="118"/>
      <c r="D43" s="118"/>
      <c r="E43" s="118"/>
      <c r="F43" s="118"/>
      <c r="G43" s="118"/>
      <c r="H43" s="118"/>
      <c r="I43" s="118"/>
    </row>
    <row r="44" spans="3:9">
      <c r="C44" s="336" t="s">
        <v>169</v>
      </c>
      <c r="D44" s="336"/>
      <c r="E44" s="336"/>
      <c r="F44" s="336"/>
      <c r="G44" s="336"/>
      <c r="H44" s="336"/>
      <c r="I44" s="336"/>
    </row>
    <row r="45" spans="3:9">
      <c r="C45" s="118"/>
      <c r="D45" s="118"/>
      <c r="E45" s="118"/>
      <c r="F45" s="118"/>
      <c r="G45" s="118"/>
      <c r="H45" s="118"/>
      <c r="I45" s="118"/>
    </row>
    <row r="46" spans="3:9" ht="49.5" customHeight="1">
      <c r="C46" s="336" t="s">
        <v>170</v>
      </c>
      <c r="D46" s="336"/>
      <c r="E46" s="336"/>
      <c r="F46" s="336"/>
      <c r="G46" s="336"/>
      <c r="H46" s="336"/>
      <c r="I46" s="336"/>
    </row>
    <row r="47" spans="3:9" ht="14.25" customHeight="1">
      <c r="C47" s="118"/>
      <c r="D47" s="118"/>
      <c r="E47" s="118"/>
      <c r="F47" s="118"/>
      <c r="G47" s="118"/>
      <c r="H47" s="118"/>
      <c r="I47" s="118"/>
    </row>
    <row r="48" spans="3:9" ht="14.25" customHeight="1">
      <c r="C48" s="336" t="s">
        <v>171</v>
      </c>
      <c r="D48" s="336"/>
      <c r="E48" s="336"/>
      <c r="F48" s="336"/>
      <c r="G48" s="336"/>
      <c r="H48" s="336"/>
      <c r="I48" s="336"/>
    </row>
    <row r="49" spans="3:9" ht="14.25" customHeight="1">
      <c r="C49" s="118"/>
      <c r="D49" s="118"/>
      <c r="E49" s="118"/>
      <c r="F49" s="118"/>
      <c r="G49" s="118"/>
      <c r="H49" s="118"/>
      <c r="I49" s="118"/>
    </row>
    <row r="50" spans="3:9" ht="14.25" customHeight="1">
      <c r="C50" s="118" t="s">
        <v>172</v>
      </c>
      <c r="D50" s="118"/>
      <c r="E50" s="118"/>
      <c r="F50" s="118"/>
      <c r="G50" s="118"/>
      <c r="H50" s="118"/>
      <c r="I50" s="118"/>
    </row>
    <row r="51" spans="3:9" ht="14.25" customHeight="1">
      <c r="C51" s="118"/>
      <c r="D51" s="118"/>
      <c r="E51" s="118"/>
      <c r="F51" s="118"/>
      <c r="G51" s="118"/>
      <c r="H51" s="118"/>
      <c r="I51" s="118"/>
    </row>
    <row r="52" spans="3:9" ht="14.25" customHeight="1">
      <c r="C52" s="336" t="s">
        <v>171</v>
      </c>
      <c r="D52" s="336"/>
      <c r="E52" s="336"/>
      <c r="F52" s="336"/>
      <c r="G52" s="336"/>
      <c r="H52" s="336"/>
      <c r="I52" s="336"/>
    </row>
    <row r="53" spans="3:9" ht="14.25" customHeight="1">
      <c r="C53" s="338"/>
      <c r="D53" s="338"/>
      <c r="E53" s="338"/>
      <c r="F53" s="338"/>
      <c r="G53" s="338"/>
      <c r="H53" s="338"/>
      <c r="I53" s="338"/>
    </row>
    <row r="54" spans="3:9" ht="25.5" customHeight="1">
      <c r="C54" s="336" t="s">
        <v>173</v>
      </c>
      <c r="D54" s="336"/>
      <c r="E54" s="336"/>
      <c r="F54" s="336"/>
      <c r="G54" s="336"/>
      <c r="H54" s="336"/>
      <c r="I54" s="336"/>
    </row>
    <row r="55" spans="3:9">
      <c r="C55" s="336" t="s">
        <v>174</v>
      </c>
      <c r="D55" s="336"/>
      <c r="E55" s="336"/>
      <c r="F55" s="336"/>
      <c r="G55" s="336"/>
      <c r="H55" s="336"/>
      <c r="I55" s="336"/>
    </row>
    <row r="56" spans="3:9" ht="14.25" customHeight="1">
      <c r="C56" s="338"/>
      <c r="D56" s="338"/>
      <c r="E56" s="338"/>
      <c r="F56" s="338"/>
      <c r="G56" s="338"/>
      <c r="H56" s="338"/>
      <c r="I56" s="338"/>
    </row>
    <row r="57" spans="3:9" ht="14.25" customHeight="1">
      <c r="C57" s="336" t="s">
        <v>175</v>
      </c>
      <c r="D57" s="336"/>
      <c r="E57" s="336"/>
      <c r="F57" s="336"/>
      <c r="G57" s="336"/>
      <c r="H57" s="336"/>
      <c r="I57" s="336"/>
    </row>
    <row r="58" spans="3:9" ht="14.25" customHeight="1">
      <c r="C58" s="338"/>
      <c r="D58" s="338"/>
      <c r="E58" s="338"/>
      <c r="F58" s="338"/>
      <c r="G58" s="338"/>
      <c r="H58" s="338"/>
      <c r="I58" s="338"/>
    </row>
    <row r="59" spans="3:9" ht="24" customHeight="1">
      <c r="C59" s="336" t="s">
        <v>176</v>
      </c>
      <c r="D59" s="336"/>
      <c r="E59" s="336"/>
      <c r="F59" s="336"/>
      <c r="G59" s="336"/>
      <c r="H59" s="336"/>
      <c r="I59" s="336"/>
    </row>
    <row r="60" spans="3:9" ht="24" customHeight="1">
      <c r="C60" s="336" t="s">
        <v>177</v>
      </c>
      <c r="D60" s="336"/>
      <c r="E60" s="336"/>
      <c r="F60" s="336"/>
      <c r="G60" s="336"/>
      <c r="H60" s="336"/>
      <c r="I60" s="336"/>
    </row>
    <row r="61" spans="3:9" ht="24" customHeight="1">
      <c r="C61" s="336" t="s">
        <v>178</v>
      </c>
      <c r="D61" s="336"/>
      <c r="E61" s="336"/>
      <c r="F61" s="336"/>
      <c r="G61" s="336"/>
      <c r="H61" s="336"/>
      <c r="I61" s="336"/>
    </row>
    <row r="62" spans="3:9" ht="24" customHeight="1">
      <c r="C62" s="336" t="s">
        <v>179</v>
      </c>
      <c r="D62" s="336"/>
      <c r="E62" s="336"/>
      <c r="F62" s="336"/>
      <c r="G62" s="336"/>
      <c r="H62" s="336"/>
      <c r="I62" s="336"/>
    </row>
    <row r="63" spans="3:9" ht="13.5" customHeight="1">
      <c r="C63" s="336"/>
      <c r="D63" s="336"/>
      <c r="E63" s="336"/>
      <c r="F63" s="336"/>
      <c r="G63" s="336"/>
      <c r="H63" s="336"/>
      <c r="I63" s="336"/>
    </row>
    <row r="64" spans="3:9" ht="14.25" customHeight="1">
      <c r="C64" s="336" t="s">
        <v>180</v>
      </c>
      <c r="D64" s="336"/>
      <c r="E64" s="336"/>
      <c r="F64" s="336"/>
      <c r="G64" s="336"/>
      <c r="H64" s="336"/>
      <c r="I64" s="336"/>
    </row>
    <row r="65" spans="1:9" ht="14.25" customHeight="1">
      <c r="C65" s="338"/>
      <c r="D65" s="338"/>
      <c r="E65" s="338"/>
      <c r="F65" s="338"/>
      <c r="G65" s="338"/>
      <c r="H65" s="338"/>
      <c r="I65" s="338"/>
    </row>
    <row r="66" spans="1:9" ht="25.5" customHeight="1">
      <c r="C66" s="336" t="s">
        <v>181</v>
      </c>
      <c r="D66" s="336"/>
      <c r="E66" s="336"/>
      <c r="F66" s="336"/>
      <c r="G66" s="336"/>
      <c r="H66" s="336"/>
      <c r="I66" s="336"/>
    </row>
    <row r="67" spans="1:9" ht="25.5" customHeight="1">
      <c r="C67" s="336" t="s">
        <v>182</v>
      </c>
      <c r="D67" s="336"/>
      <c r="E67" s="336"/>
      <c r="F67" s="336"/>
      <c r="G67" s="336"/>
      <c r="H67" s="336"/>
      <c r="I67" s="336"/>
    </row>
    <row r="68" spans="1:9" ht="14.25" customHeight="1">
      <c r="C68" s="338"/>
      <c r="D68" s="338"/>
      <c r="E68" s="338"/>
      <c r="F68" s="338"/>
      <c r="G68" s="338"/>
      <c r="H68" s="338"/>
      <c r="I68" s="338"/>
    </row>
    <row r="69" spans="1:9" ht="14.25" customHeight="1">
      <c r="C69" s="336" t="s">
        <v>183</v>
      </c>
      <c r="D69" s="336"/>
      <c r="E69" s="336"/>
      <c r="F69" s="336"/>
      <c r="G69" s="336"/>
      <c r="H69" s="336"/>
      <c r="I69" s="336"/>
    </row>
    <row r="70" spans="1:9" ht="14.25" customHeight="1">
      <c r="C70" s="338"/>
      <c r="D70" s="338"/>
      <c r="E70" s="338"/>
      <c r="F70" s="338"/>
      <c r="G70" s="338"/>
      <c r="H70" s="338"/>
      <c r="I70" s="338"/>
    </row>
    <row r="71" spans="1:9" ht="14.25" customHeight="1">
      <c r="C71" s="336" t="s">
        <v>184</v>
      </c>
      <c r="D71" s="336"/>
      <c r="E71" s="336"/>
      <c r="F71" s="336"/>
      <c r="G71" s="336"/>
      <c r="H71" s="336"/>
      <c r="I71" s="336"/>
    </row>
    <row r="72" spans="1:9">
      <c r="C72" s="336" t="s">
        <v>185</v>
      </c>
      <c r="D72" s="336"/>
      <c r="E72" s="336"/>
      <c r="F72" s="336"/>
      <c r="G72" s="336"/>
      <c r="H72" s="336"/>
      <c r="I72" s="336"/>
    </row>
    <row r="73" spans="1:9">
      <c r="C73" s="118"/>
      <c r="D73" s="118"/>
      <c r="E73" s="118"/>
      <c r="F73" s="118"/>
      <c r="G73" s="118"/>
      <c r="H73" s="118"/>
      <c r="I73" s="118"/>
    </row>
    <row r="74" spans="1:9" s="113" customFormat="1" ht="12.75" customHeight="1">
      <c r="A74" s="112"/>
      <c r="B74" s="113" t="s">
        <v>186</v>
      </c>
      <c r="C74" s="113" t="s">
        <v>187</v>
      </c>
      <c r="D74" s="337"/>
      <c r="E74" s="337"/>
      <c r="F74" s="337"/>
      <c r="G74" s="337"/>
      <c r="H74" s="337"/>
      <c r="I74" s="337"/>
    </row>
    <row r="75" spans="1:9">
      <c r="C75" s="114"/>
    </row>
    <row r="76" spans="1:9" ht="12.75" customHeight="1">
      <c r="C76" s="336" t="s">
        <v>188</v>
      </c>
      <c r="D76" s="336"/>
      <c r="E76" s="336"/>
      <c r="F76" s="336"/>
      <c r="G76" s="336"/>
      <c r="H76" s="336"/>
      <c r="I76" s="336"/>
    </row>
    <row r="77" spans="1:9">
      <c r="C77" s="113"/>
    </row>
    <row r="78" spans="1:9" s="113" customFormat="1" ht="12.75" customHeight="1">
      <c r="A78" s="112"/>
      <c r="B78" s="113" t="s">
        <v>189</v>
      </c>
      <c r="C78" s="113" t="s">
        <v>190</v>
      </c>
      <c r="D78" s="337"/>
      <c r="E78" s="337"/>
      <c r="F78" s="337"/>
      <c r="G78" s="337"/>
      <c r="H78" s="337"/>
      <c r="I78" s="337"/>
    </row>
    <row r="79" spans="1:9">
      <c r="C79" s="114"/>
    </row>
    <row r="80" spans="1:9" ht="12.75" customHeight="1">
      <c r="C80" s="336" t="s">
        <v>191</v>
      </c>
      <c r="D80" s="336"/>
      <c r="E80" s="336"/>
      <c r="F80" s="336"/>
      <c r="G80" s="336"/>
      <c r="H80" s="336"/>
      <c r="I80" s="336"/>
    </row>
    <row r="81" spans="3:9">
      <c r="C81" s="116"/>
    </row>
    <row r="82" spans="3:9">
      <c r="C82" s="116" t="s">
        <v>192</v>
      </c>
    </row>
    <row r="83" spans="3:9" ht="13.5" thickBot="1">
      <c r="C83" s="114"/>
    </row>
    <row r="84" spans="3:9">
      <c r="C84" s="167" t="s">
        <v>193</v>
      </c>
      <c r="D84" s="200" t="s">
        <v>194</v>
      </c>
      <c r="E84" s="214" t="s">
        <v>195</v>
      </c>
      <c r="F84" s="214" t="s">
        <v>196</v>
      </c>
      <c r="G84" s="214" t="s">
        <v>197</v>
      </c>
      <c r="H84" s="214" t="s">
        <v>198</v>
      </c>
      <c r="I84" s="214" t="s">
        <v>199</v>
      </c>
    </row>
    <row r="85" spans="3:9" ht="13.5" thickBot="1">
      <c r="C85" s="168" t="s">
        <v>200</v>
      </c>
      <c r="D85" s="151" t="s">
        <v>201</v>
      </c>
      <c r="E85" s="119" t="s">
        <v>202</v>
      </c>
      <c r="F85" s="119" t="s">
        <v>203</v>
      </c>
      <c r="G85" s="119"/>
      <c r="H85" s="119" t="s">
        <v>204</v>
      </c>
      <c r="I85" s="119" t="s">
        <v>57</v>
      </c>
    </row>
    <row r="86" spans="3:9">
      <c r="C86" s="120" t="s">
        <v>205</v>
      </c>
      <c r="D86" s="121" t="s">
        <v>206</v>
      </c>
      <c r="E86" s="122" t="s">
        <v>207</v>
      </c>
      <c r="F86" s="123" t="s">
        <v>208</v>
      </c>
      <c r="G86" s="123" t="s">
        <v>209</v>
      </c>
      <c r="H86" s="124" t="s">
        <v>210</v>
      </c>
      <c r="I86" s="123" t="s">
        <v>211</v>
      </c>
    </row>
    <row r="87" spans="3:9">
      <c r="C87" s="120" t="s">
        <v>212</v>
      </c>
      <c r="D87" s="121" t="s">
        <v>206</v>
      </c>
      <c r="E87" s="122" t="s">
        <v>207</v>
      </c>
      <c r="F87" s="123" t="s">
        <v>213</v>
      </c>
      <c r="G87" s="123" t="s">
        <v>214</v>
      </c>
      <c r="H87" s="124" t="s">
        <v>215</v>
      </c>
      <c r="I87" s="123" t="s">
        <v>216</v>
      </c>
    </row>
    <row r="88" spans="3:9">
      <c r="C88" s="120" t="s">
        <v>217</v>
      </c>
      <c r="D88" s="121" t="s">
        <v>206</v>
      </c>
      <c r="E88" s="122" t="s">
        <v>207</v>
      </c>
      <c r="F88" s="123" t="s">
        <v>218</v>
      </c>
      <c r="G88" s="123" t="s">
        <v>219</v>
      </c>
      <c r="H88" s="124" t="s">
        <v>220</v>
      </c>
      <c r="I88" s="123" t="s">
        <v>221</v>
      </c>
    </row>
    <row r="89" spans="3:9" ht="13.5" thickBot="1">
      <c r="C89" s="125" t="s">
        <v>222</v>
      </c>
      <c r="D89" s="126" t="s">
        <v>223</v>
      </c>
      <c r="E89" s="127" t="s">
        <v>207</v>
      </c>
      <c r="F89" s="128" t="s">
        <v>224</v>
      </c>
      <c r="G89" s="128" t="s">
        <v>225</v>
      </c>
      <c r="H89" s="129" t="s">
        <v>226</v>
      </c>
      <c r="I89" s="128" t="s">
        <v>224</v>
      </c>
    </row>
    <row r="90" spans="3:9">
      <c r="C90" s="114"/>
    </row>
    <row r="91" spans="3:9">
      <c r="C91" s="114"/>
    </row>
    <row r="92" spans="3:9">
      <c r="C92" s="116" t="s">
        <v>227</v>
      </c>
    </row>
    <row r="93" spans="3:9" ht="13.5" thickBot="1">
      <c r="C93" s="114"/>
    </row>
    <row r="94" spans="3:9">
      <c r="C94" s="167" t="s">
        <v>193</v>
      </c>
      <c r="D94" s="200" t="s">
        <v>194</v>
      </c>
      <c r="E94" s="214" t="s">
        <v>195</v>
      </c>
      <c r="F94" s="214" t="s">
        <v>196</v>
      </c>
      <c r="G94" s="214" t="s">
        <v>197</v>
      </c>
      <c r="H94" s="214" t="s">
        <v>198</v>
      </c>
      <c r="I94" s="214" t="s">
        <v>199</v>
      </c>
    </row>
    <row r="95" spans="3:9" ht="13.5" thickBot="1">
      <c r="C95" s="168" t="s">
        <v>200</v>
      </c>
      <c r="D95" s="151" t="s">
        <v>201</v>
      </c>
      <c r="E95" s="119" t="s">
        <v>202</v>
      </c>
      <c r="F95" s="119" t="s">
        <v>203</v>
      </c>
      <c r="G95" s="119"/>
      <c r="H95" s="119" t="s">
        <v>204</v>
      </c>
      <c r="I95" s="119" t="s">
        <v>57</v>
      </c>
    </row>
    <row r="96" spans="3:9">
      <c r="C96" s="120" t="s">
        <v>205</v>
      </c>
      <c r="D96" s="121" t="s">
        <v>206</v>
      </c>
      <c r="E96" s="122" t="s">
        <v>207</v>
      </c>
      <c r="F96" s="123" t="s">
        <v>228</v>
      </c>
      <c r="G96" s="123" t="s">
        <v>229</v>
      </c>
      <c r="H96" s="124" t="s">
        <v>210</v>
      </c>
      <c r="I96" s="123" t="s">
        <v>230</v>
      </c>
    </row>
    <row r="97" spans="1:9">
      <c r="C97" s="120" t="s">
        <v>212</v>
      </c>
      <c r="D97" s="121" t="s">
        <v>206</v>
      </c>
      <c r="E97" s="122" t="s">
        <v>207</v>
      </c>
      <c r="F97" s="123" t="s">
        <v>213</v>
      </c>
      <c r="G97" s="123" t="s">
        <v>214</v>
      </c>
      <c r="H97" s="124" t="s">
        <v>215</v>
      </c>
      <c r="I97" s="123" t="s">
        <v>216</v>
      </c>
    </row>
    <row r="98" spans="1:9">
      <c r="C98" s="120" t="s">
        <v>217</v>
      </c>
      <c r="D98" s="121" t="s">
        <v>206</v>
      </c>
      <c r="E98" s="122" t="s">
        <v>207</v>
      </c>
      <c r="F98" s="123" t="s">
        <v>231</v>
      </c>
      <c r="G98" s="123" t="s">
        <v>232</v>
      </c>
      <c r="H98" s="124" t="s">
        <v>220</v>
      </c>
      <c r="I98" s="123" t="s">
        <v>233</v>
      </c>
    </row>
    <row r="99" spans="1:9" ht="13.5" thickBot="1">
      <c r="C99" s="125" t="s">
        <v>222</v>
      </c>
      <c r="D99" s="126" t="s">
        <v>223</v>
      </c>
      <c r="E99" s="127" t="s">
        <v>207</v>
      </c>
      <c r="F99" s="128" t="s">
        <v>224</v>
      </c>
      <c r="G99" s="128" t="s">
        <v>234</v>
      </c>
      <c r="H99" s="129" t="s">
        <v>226</v>
      </c>
      <c r="I99" s="128" t="s">
        <v>224</v>
      </c>
    </row>
    <row r="100" spans="1:9" ht="12.75" customHeight="1">
      <c r="C100" s="336"/>
      <c r="D100" s="336"/>
      <c r="E100" s="336"/>
      <c r="F100" s="336"/>
      <c r="G100" s="336"/>
      <c r="H100" s="336"/>
      <c r="I100" s="336"/>
    </row>
    <row r="101" spans="1:9" ht="12.75" customHeight="1">
      <c r="C101" s="336" t="s">
        <v>235</v>
      </c>
      <c r="D101" s="336"/>
      <c r="E101" s="336"/>
      <c r="F101" s="336"/>
      <c r="G101" s="336"/>
      <c r="H101" s="336"/>
      <c r="I101" s="336"/>
    </row>
    <row r="102" spans="1:9">
      <c r="C102" s="114"/>
    </row>
    <row r="103" spans="1:9" s="113" customFormat="1" ht="12.75" customHeight="1">
      <c r="A103" s="112"/>
      <c r="B103" s="113" t="s">
        <v>236</v>
      </c>
      <c r="C103" s="113" t="s">
        <v>237</v>
      </c>
      <c r="D103" s="130"/>
      <c r="E103" s="130"/>
      <c r="F103" s="130"/>
      <c r="G103" s="130"/>
      <c r="H103" s="130"/>
      <c r="I103" s="130"/>
    </row>
    <row r="104" spans="1:9" ht="13.5" thickBot="1">
      <c r="C104" s="114"/>
    </row>
    <row r="105" spans="1:9">
      <c r="C105" s="339" t="s">
        <v>238</v>
      </c>
      <c r="D105" s="131" t="s">
        <v>239</v>
      </c>
      <c r="E105" s="132" t="s">
        <v>240</v>
      </c>
    </row>
    <row r="106" spans="1:9" ht="13.5" customHeight="1" thickBot="1">
      <c r="C106" s="340"/>
      <c r="D106" s="133" t="s">
        <v>57</v>
      </c>
      <c r="E106" s="133" t="s">
        <v>57</v>
      </c>
    </row>
    <row r="107" spans="1:9">
      <c r="C107" s="134" t="s">
        <v>241</v>
      </c>
      <c r="D107" s="135" t="s">
        <v>242</v>
      </c>
      <c r="E107" s="136" t="s">
        <v>243</v>
      </c>
    </row>
    <row r="108" spans="1:9" ht="13.5" thickBot="1">
      <c r="C108" s="125" t="s">
        <v>244</v>
      </c>
      <c r="D108" s="137" t="s">
        <v>245</v>
      </c>
      <c r="E108" s="138" t="s">
        <v>246</v>
      </c>
    </row>
    <row r="109" spans="1:9">
      <c r="C109" s="114"/>
    </row>
    <row r="110" spans="1:9" ht="106.5" customHeight="1">
      <c r="C110" s="336" t="s">
        <v>247</v>
      </c>
      <c r="D110" s="336"/>
      <c r="E110" s="336"/>
      <c r="F110" s="336"/>
      <c r="G110" s="336"/>
      <c r="H110" s="336"/>
      <c r="I110" s="336"/>
    </row>
    <row r="111" spans="1:9">
      <c r="C111" s="112"/>
    </row>
    <row r="112" spans="1:9">
      <c r="C112" s="336" t="s">
        <v>248</v>
      </c>
      <c r="D112" s="336"/>
      <c r="E112" s="336"/>
      <c r="F112" s="336"/>
      <c r="G112" s="336"/>
      <c r="H112" s="336"/>
      <c r="I112" s="336"/>
    </row>
    <row r="113" spans="1:9" ht="13.5" thickBot="1">
      <c r="C113" s="114"/>
    </row>
    <row r="114" spans="1:9" ht="40.5" customHeight="1" thickBot="1">
      <c r="C114" s="139" t="s">
        <v>249</v>
      </c>
      <c r="D114" s="140" t="s">
        <v>250</v>
      </c>
      <c r="E114" s="140" t="s">
        <v>251</v>
      </c>
    </row>
    <row r="115" spans="1:9" ht="13.5" thickBot="1">
      <c r="C115" s="141" t="s">
        <v>252</v>
      </c>
      <c r="D115" s="142" t="s">
        <v>253</v>
      </c>
      <c r="E115" s="142" t="s">
        <v>254</v>
      </c>
    </row>
    <row r="116" spans="1:9" ht="13.5" thickBot="1">
      <c r="C116" s="143" t="s">
        <v>255</v>
      </c>
      <c r="D116" s="144" t="s">
        <v>256</v>
      </c>
      <c r="E116" s="144" t="s">
        <v>254</v>
      </c>
    </row>
    <row r="117" spans="1:9" ht="13.5" thickBot="1">
      <c r="C117" s="143" t="s">
        <v>257</v>
      </c>
      <c r="D117" s="144" t="s">
        <v>256</v>
      </c>
      <c r="E117" s="144" t="s">
        <v>254</v>
      </c>
    </row>
    <row r="118" spans="1:9" ht="13.5" thickBot="1">
      <c r="C118" s="143" t="s">
        <v>258</v>
      </c>
      <c r="D118" s="144" t="s">
        <v>256</v>
      </c>
      <c r="E118" s="144" t="s">
        <v>254</v>
      </c>
    </row>
    <row r="119" spans="1:9" ht="13.5" thickBot="1">
      <c r="C119" s="143" t="s">
        <v>259</v>
      </c>
      <c r="D119" s="144" t="s">
        <v>256</v>
      </c>
      <c r="E119" s="144" t="s">
        <v>254</v>
      </c>
    </row>
    <row r="120" spans="1:9" ht="13.5" thickBot="1">
      <c r="C120" s="143" t="s">
        <v>260</v>
      </c>
      <c r="D120" s="144" t="s">
        <v>256</v>
      </c>
      <c r="E120" s="144" t="s">
        <v>254</v>
      </c>
    </row>
    <row r="121" spans="1:9" ht="13.5" thickBot="1">
      <c r="C121" s="143" t="s">
        <v>261</v>
      </c>
      <c r="D121" s="144" t="s">
        <v>256</v>
      </c>
      <c r="E121" s="144" t="s">
        <v>254</v>
      </c>
    </row>
    <row r="122" spans="1:9" ht="13.5" thickBot="1">
      <c r="C122" s="145" t="s">
        <v>86</v>
      </c>
      <c r="D122" s="146">
        <v>1</v>
      </c>
      <c r="E122" s="147"/>
    </row>
    <row r="123" spans="1:9">
      <c r="C123" s="114"/>
    </row>
    <row r="124" spans="1:9" s="113" customFormat="1" ht="12.75" customHeight="1">
      <c r="A124" s="112"/>
      <c r="B124" s="113" t="s">
        <v>262</v>
      </c>
      <c r="C124" s="113" t="s">
        <v>263</v>
      </c>
      <c r="D124" s="337"/>
      <c r="E124" s="337"/>
      <c r="F124" s="337"/>
      <c r="G124" s="337"/>
      <c r="H124" s="337"/>
      <c r="I124" s="337"/>
    </row>
    <row r="125" spans="1:9">
      <c r="C125" s="114"/>
    </row>
    <row r="126" spans="1:9">
      <c r="C126" s="148" t="s">
        <v>264</v>
      </c>
    </row>
    <row r="127" spans="1:9">
      <c r="C127" s="114"/>
    </row>
    <row r="128" spans="1:9">
      <c r="C128" s="342" t="s">
        <v>265</v>
      </c>
      <c r="D128" s="342"/>
      <c r="E128" s="342"/>
    </row>
    <row r="129" spans="3:8">
      <c r="C129" s="149" t="s">
        <v>266</v>
      </c>
      <c r="D129" s="112" t="s">
        <v>267</v>
      </c>
      <c r="E129" s="112"/>
    </row>
    <row r="130" spans="3:8">
      <c r="C130" s="149" t="s">
        <v>268</v>
      </c>
      <c r="D130" s="112" t="s">
        <v>269</v>
      </c>
      <c r="E130" s="112"/>
    </row>
    <row r="131" spans="3:8">
      <c r="C131" s="149" t="s">
        <v>270</v>
      </c>
      <c r="D131" s="112" t="s">
        <v>271</v>
      </c>
      <c r="E131" s="112"/>
    </row>
    <row r="132" spans="3:8">
      <c r="C132" s="149" t="s">
        <v>272</v>
      </c>
      <c r="D132" s="112" t="s">
        <v>273</v>
      </c>
      <c r="E132" s="112"/>
    </row>
    <row r="133" spans="3:8">
      <c r="C133" s="149" t="s">
        <v>272</v>
      </c>
      <c r="D133" s="112" t="s">
        <v>274</v>
      </c>
      <c r="E133" s="112"/>
      <c r="G133" s="341"/>
      <c r="H133" s="341"/>
    </row>
    <row r="134" spans="3:8">
      <c r="C134" s="149" t="s">
        <v>272</v>
      </c>
      <c r="D134" s="112" t="s">
        <v>275</v>
      </c>
      <c r="E134" s="112"/>
    </row>
    <row r="135" spans="3:8">
      <c r="C135" s="149" t="s">
        <v>272</v>
      </c>
      <c r="D135" s="112" t="s">
        <v>276</v>
      </c>
      <c r="E135" s="112"/>
    </row>
    <row r="136" spans="3:8">
      <c r="C136" s="149" t="s">
        <v>272</v>
      </c>
      <c r="D136" s="112" t="s">
        <v>277</v>
      </c>
      <c r="E136" s="112"/>
    </row>
    <row r="137" spans="3:8">
      <c r="C137" s="149" t="s">
        <v>272</v>
      </c>
      <c r="D137" s="112" t="s">
        <v>278</v>
      </c>
      <c r="E137" s="112"/>
    </row>
    <row r="138" spans="3:8">
      <c r="C138" s="149" t="s">
        <v>279</v>
      </c>
      <c r="D138" s="112" t="s">
        <v>280</v>
      </c>
      <c r="E138" s="112"/>
    </row>
    <row r="139" spans="3:8">
      <c r="C139" s="112" t="s">
        <v>281</v>
      </c>
      <c r="D139" s="1" t="s">
        <v>282</v>
      </c>
    </row>
    <row r="140" spans="3:8">
      <c r="C140" s="112"/>
    </row>
    <row r="141" spans="3:8">
      <c r="C141" s="342" t="s">
        <v>283</v>
      </c>
      <c r="D141" s="342"/>
      <c r="E141" s="342"/>
    </row>
    <row r="142" spans="3:8">
      <c r="C142" s="149" t="s">
        <v>284</v>
      </c>
      <c r="D142" s="112" t="s">
        <v>276</v>
      </c>
      <c r="E142" s="112"/>
    </row>
    <row r="143" spans="3:8">
      <c r="C143" s="149" t="s">
        <v>285</v>
      </c>
      <c r="D143" s="112" t="s">
        <v>275</v>
      </c>
      <c r="E143" s="112"/>
    </row>
    <row r="144" spans="3:8">
      <c r="C144" s="149" t="s">
        <v>286</v>
      </c>
      <c r="D144" s="112" t="s">
        <v>277</v>
      </c>
      <c r="E144" s="112"/>
    </row>
    <row r="145" spans="3:5">
      <c r="C145" s="149" t="s">
        <v>287</v>
      </c>
      <c r="D145" s="112" t="s">
        <v>288</v>
      </c>
      <c r="E145" s="112"/>
    </row>
    <row r="146" spans="3:5">
      <c r="C146" s="149" t="s">
        <v>289</v>
      </c>
      <c r="D146" s="112" t="s">
        <v>290</v>
      </c>
      <c r="E146" s="112"/>
    </row>
    <row r="147" spans="3:5">
      <c r="C147" s="149" t="s">
        <v>291</v>
      </c>
      <c r="D147" s="112" t="s">
        <v>292</v>
      </c>
      <c r="E147" s="112"/>
    </row>
    <row r="148" spans="3:5">
      <c r="C148" s="149" t="s">
        <v>293</v>
      </c>
      <c r="D148" s="112" t="s">
        <v>294</v>
      </c>
      <c r="E148" s="112"/>
    </row>
    <row r="149" spans="3:5">
      <c r="C149" s="149" t="s">
        <v>295</v>
      </c>
      <c r="D149" s="112" t="s">
        <v>296</v>
      </c>
      <c r="E149" s="112"/>
    </row>
    <row r="150" spans="3:5">
      <c r="C150" s="149" t="s">
        <v>297</v>
      </c>
      <c r="D150" s="112" t="s">
        <v>298</v>
      </c>
      <c r="E150" s="112"/>
    </row>
    <row r="151" spans="3:5">
      <c r="C151" s="149" t="s">
        <v>299</v>
      </c>
      <c r="D151" s="112" t="s">
        <v>300</v>
      </c>
      <c r="E151" s="112"/>
    </row>
    <row r="152" spans="3:5">
      <c r="C152" s="149" t="s">
        <v>301</v>
      </c>
      <c r="D152" s="112" t="s">
        <v>302</v>
      </c>
      <c r="E152" s="112"/>
    </row>
    <row r="153" spans="3:5">
      <c r="C153" s="149" t="s">
        <v>303</v>
      </c>
      <c r="D153" s="112" t="s">
        <v>304</v>
      </c>
      <c r="E153" s="112"/>
    </row>
    <row r="154" spans="3:5">
      <c r="C154" s="149" t="s">
        <v>305</v>
      </c>
      <c r="D154" s="112" t="s">
        <v>306</v>
      </c>
      <c r="E154" s="112"/>
    </row>
    <row r="155" spans="3:5">
      <c r="C155" s="149" t="s">
        <v>307</v>
      </c>
      <c r="D155" s="112" t="s">
        <v>308</v>
      </c>
      <c r="E155" s="112"/>
    </row>
    <row r="156" spans="3:5">
      <c r="C156" s="149" t="s">
        <v>309</v>
      </c>
      <c r="D156" s="112" t="s">
        <v>310</v>
      </c>
      <c r="E156" s="112"/>
    </row>
    <row r="157" spans="3:5">
      <c r="C157" s="149" t="s">
        <v>311</v>
      </c>
      <c r="D157" s="112" t="s">
        <v>312</v>
      </c>
      <c r="E157" s="112"/>
    </row>
    <row r="158" spans="3:5">
      <c r="C158" s="114"/>
    </row>
    <row r="159" spans="3:5">
      <c r="C159" s="148" t="s">
        <v>313</v>
      </c>
    </row>
    <row r="160" spans="3:5">
      <c r="C160" s="114"/>
    </row>
    <row r="161" spans="3:7">
      <c r="C161" s="342" t="s">
        <v>265</v>
      </c>
      <c r="D161" s="342"/>
      <c r="E161" s="342"/>
    </row>
    <row r="162" spans="3:7">
      <c r="C162" s="112" t="s">
        <v>266</v>
      </c>
      <c r="D162" s="112" t="s">
        <v>267</v>
      </c>
      <c r="E162" s="112"/>
    </row>
    <row r="163" spans="3:7">
      <c r="C163" s="112" t="s">
        <v>268</v>
      </c>
      <c r="D163" s="112" t="s">
        <v>271</v>
      </c>
      <c r="E163" s="112"/>
    </row>
    <row r="164" spans="3:7">
      <c r="C164" s="112" t="s">
        <v>270</v>
      </c>
      <c r="D164" s="112" t="s">
        <v>269</v>
      </c>
      <c r="E164" s="112"/>
      <c r="F164" s="341"/>
      <c r="G164" s="341"/>
    </row>
    <row r="165" spans="3:7">
      <c r="C165" s="112" t="s">
        <v>272</v>
      </c>
      <c r="D165" s="112" t="s">
        <v>273</v>
      </c>
      <c r="E165" s="112"/>
    </row>
    <row r="166" spans="3:7">
      <c r="C166" s="112" t="s">
        <v>272</v>
      </c>
      <c r="D166" s="112" t="s">
        <v>274</v>
      </c>
      <c r="E166" s="112"/>
    </row>
    <row r="167" spans="3:7">
      <c r="C167" s="112" t="s">
        <v>272</v>
      </c>
      <c r="D167" s="112" t="s">
        <v>275</v>
      </c>
      <c r="E167" s="112"/>
    </row>
    <row r="168" spans="3:7">
      <c r="C168" s="112" t="s">
        <v>272</v>
      </c>
      <c r="D168" s="112" t="s">
        <v>276</v>
      </c>
      <c r="E168" s="112"/>
    </row>
    <row r="169" spans="3:7">
      <c r="C169" s="112" t="s">
        <v>272</v>
      </c>
      <c r="D169" s="112" t="s">
        <v>277</v>
      </c>
      <c r="E169" s="112"/>
    </row>
    <row r="170" spans="3:7">
      <c r="C170" s="112" t="s">
        <v>279</v>
      </c>
      <c r="D170" s="112" t="s">
        <v>314</v>
      </c>
      <c r="E170" s="112"/>
    </row>
    <row r="171" spans="3:7">
      <c r="C171" s="112" t="s">
        <v>281</v>
      </c>
      <c r="D171" s="112" t="s">
        <v>315</v>
      </c>
      <c r="E171" s="112"/>
    </row>
    <row r="172" spans="3:7">
      <c r="C172" s="112"/>
    </row>
    <row r="173" spans="3:7">
      <c r="C173" s="342" t="s">
        <v>283</v>
      </c>
      <c r="D173" s="342"/>
      <c r="E173" s="342"/>
    </row>
    <row r="174" spans="3:7">
      <c r="C174" s="112" t="s">
        <v>284</v>
      </c>
      <c r="D174" s="112" t="s">
        <v>273</v>
      </c>
      <c r="E174" s="112"/>
    </row>
    <row r="175" spans="3:7">
      <c r="C175" s="112" t="s">
        <v>285</v>
      </c>
      <c r="D175" s="112" t="s">
        <v>275</v>
      </c>
      <c r="E175" s="112"/>
    </row>
    <row r="176" spans="3:7">
      <c r="C176" s="112" t="s">
        <v>316</v>
      </c>
      <c r="D176" s="112" t="s">
        <v>276</v>
      </c>
      <c r="E176" s="112"/>
    </row>
    <row r="177" spans="3:5">
      <c r="C177" s="112" t="s">
        <v>286</v>
      </c>
      <c r="D177" s="112" t="s">
        <v>277</v>
      </c>
      <c r="E177" s="112"/>
    </row>
    <row r="178" spans="3:5">
      <c r="C178" s="112" t="s">
        <v>317</v>
      </c>
      <c r="D178" s="112" t="s">
        <v>318</v>
      </c>
      <c r="E178" s="112"/>
    </row>
    <row r="179" spans="3:5">
      <c r="C179" s="112" t="s">
        <v>291</v>
      </c>
      <c r="D179" s="112" t="s">
        <v>292</v>
      </c>
      <c r="E179" s="112"/>
    </row>
    <row r="180" spans="3:5">
      <c r="C180" s="112" t="s">
        <v>293</v>
      </c>
      <c r="D180" s="112" t="s">
        <v>319</v>
      </c>
      <c r="E180" s="112"/>
    </row>
    <row r="181" spans="3:5">
      <c r="C181" s="112" t="s">
        <v>295</v>
      </c>
      <c r="D181" s="112" t="s">
        <v>296</v>
      </c>
      <c r="E181" s="112"/>
    </row>
    <row r="182" spans="3:5">
      <c r="C182" s="112" t="s">
        <v>297</v>
      </c>
      <c r="D182" s="112" t="s">
        <v>298</v>
      </c>
      <c r="E182" s="112"/>
    </row>
    <row r="183" spans="3:5">
      <c r="C183" s="112" t="s">
        <v>320</v>
      </c>
      <c r="D183" s="112" t="s">
        <v>321</v>
      </c>
      <c r="E183" s="112"/>
    </row>
    <row r="184" spans="3:5">
      <c r="C184" s="112" t="s">
        <v>311</v>
      </c>
      <c r="D184" s="112" t="s">
        <v>312</v>
      </c>
      <c r="E184" s="112"/>
    </row>
    <row r="185" spans="3:5">
      <c r="C185" s="112" t="s">
        <v>299</v>
      </c>
      <c r="D185" s="112" t="s">
        <v>300</v>
      </c>
      <c r="E185" s="112"/>
    </row>
    <row r="186" spans="3:5">
      <c r="C186" s="112" t="s">
        <v>309</v>
      </c>
      <c r="D186" s="112" t="s">
        <v>322</v>
      </c>
      <c r="E186" s="112"/>
    </row>
    <row r="187" spans="3:5">
      <c r="C187" s="112" t="s">
        <v>301</v>
      </c>
      <c r="D187" s="112" t="s">
        <v>302</v>
      </c>
      <c r="E187" s="112"/>
    </row>
    <row r="188" spans="3:5">
      <c r="C188" s="118" t="s">
        <v>303</v>
      </c>
      <c r="D188" s="112" t="s">
        <v>304</v>
      </c>
      <c r="E188" s="112"/>
    </row>
    <row r="189" spans="3:5">
      <c r="C189" s="112" t="s">
        <v>307</v>
      </c>
      <c r="D189" s="112" t="s">
        <v>308</v>
      </c>
      <c r="E189" s="112"/>
    </row>
    <row r="190" spans="3:5">
      <c r="C190" s="112" t="s">
        <v>323</v>
      </c>
      <c r="D190" s="112" t="s">
        <v>290</v>
      </c>
      <c r="E190" s="112"/>
    </row>
    <row r="191" spans="3:5" hidden="1">
      <c r="C191" s="112"/>
      <c r="D191" s="341"/>
      <c r="E191" s="341"/>
    </row>
    <row r="192" spans="3:5">
      <c r="C192" s="114"/>
    </row>
    <row r="193" spans="3:9" ht="12.75" customHeight="1">
      <c r="C193" s="336" t="s">
        <v>324</v>
      </c>
      <c r="D193" s="336"/>
      <c r="E193" s="336"/>
      <c r="F193" s="336"/>
      <c r="G193" s="336"/>
      <c r="H193" s="336"/>
      <c r="I193" s="336"/>
    </row>
    <row r="194" spans="3:9">
      <c r="C194" s="116"/>
    </row>
    <row r="195" spans="3:9" ht="12.75" customHeight="1"/>
    <row r="196" spans="3:9" ht="12.75" customHeight="1"/>
    <row r="197" spans="3:9" ht="12.75" customHeight="1"/>
    <row r="198" spans="3:9" ht="12.75" customHeight="1"/>
    <row r="199" spans="3:9" ht="12.75" customHeight="1"/>
    <row r="200" spans="3:9" ht="12.75" customHeight="1"/>
    <row r="201" spans="3:9" ht="12.75" customHeight="1"/>
    <row r="202" spans="3:9" ht="12.75" customHeight="1"/>
    <row r="203" spans="3:9" ht="12.75" customHeight="1"/>
    <row r="204" spans="3:9" ht="12.75" customHeight="1"/>
    <row r="205" spans="3:9" ht="12.75" customHeight="1"/>
    <row r="206" spans="3:9" ht="12.75" customHeight="1"/>
    <row r="207" spans="3:9" ht="12.75" customHeight="1"/>
    <row r="208" spans="3:9"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sheetData>
  <mergeCells count="60">
    <mergeCell ref="F164:G164"/>
    <mergeCell ref="C173:E173"/>
    <mergeCell ref="D191:E191"/>
    <mergeCell ref="C193:I193"/>
    <mergeCell ref="C112:I112"/>
    <mergeCell ref="D124:I124"/>
    <mergeCell ref="C128:E128"/>
    <mergeCell ref="G133:H133"/>
    <mergeCell ref="C141:E141"/>
    <mergeCell ref="C161:E161"/>
    <mergeCell ref="C110:I110"/>
    <mergeCell ref="C69:I69"/>
    <mergeCell ref="C70:I70"/>
    <mergeCell ref="C71:I71"/>
    <mergeCell ref="C72:I72"/>
    <mergeCell ref="D74:I74"/>
    <mergeCell ref="C76:I76"/>
    <mergeCell ref="D78:I78"/>
    <mergeCell ref="C80:I80"/>
    <mergeCell ref="C100:I100"/>
    <mergeCell ref="C101:I101"/>
    <mergeCell ref="C105:C106"/>
    <mergeCell ref="C68:I68"/>
    <mergeCell ref="C57:I57"/>
    <mergeCell ref="C58:I58"/>
    <mergeCell ref="C59:I59"/>
    <mergeCell ref="C60:I60"/>
    <mergeCell ref="C61:I61"/>
    <mergeCell ref="C62:I62"/>
    <mergeCell ref="C63:I63"/>
    <mergeCell ref="C64:I64"/>
    <mergeCell ref="C65:I65"/>
    <mergeCell ref="C66:I66"/>
    <mergeCell ref="C67:I67"/>
    <mergeCell ref="C56:I56"/>
    <mergeCell ref="C36:I36"/>
    <mergeCell ref="C38:I38"/>
    <mergeCell ref="C40:I40"/>
    <mergeCell ref="C42:I42"/>
    <mergeCell ref="C44:I44"/>
    <mergeCell ref="C46:I46"/>
    <mergeCell ref="C48:I48"/>
    <mergeCell ref="C52:I52"/>
    <mergeCell ref="C53:I53"/>
    <mergeCell ref="C54:I54"/>
    <mergeCell ref="C55:I55"/>
    <mergeCell ref="B5:I5"/>
    <mergeCell ref="D10:I10"/>
    <mergeCell ref="C34:I34"/>
    <mergeCell ref="C12:I12"/>
    <mergeCell ref="C14:I14"/>
    <mergeCell ref="C16:I16"/>
    <mergeCell ref="C18:I18"/>
    <mergeCell ref="C20:I20"/>
    <mergeCell ref="D22:I22"/>
    <mergeCell ref="C24:I24"/>
    <mergeCell ref="C26:I26"/>
    <mergeCell ref="C28:I28"/>
    <mergeCell ref="C30:I30"/>
    <mergeCell ref="C32:I32"/>
  </mergeCells>
  <pageMargins left="0.7" right="0.7" top="0.75" bottom="0.75" header="0.3" footer="0.3"/>
  <drawing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5VAwdDS+Znj3zQZGCgVUv+YQYF25rhcGZAxgwB+wuwA=</DigestValue>
    </Reference>
    <Reference Type="http://www.w3.org/2000/09/xmldsig#Object" URI="#idOfficeObject">
      <DigestMethod Algorithm="http://www.w3.org/2001/04/xmlenc#sha256"/>
      <DigestValue>6dB1HIqUYWeYv15tvNXOq9tunjl4BRmmEEH2tsKnI+4=</DigestValue>
    </Reference>
    <Reference Type="http://uri.etsi.org/01903#SignedProperties" URI="#idSignedProperties">
      <Transforms>
        <Transform Algorithm="http://www.w3.org/TR/2001/REC-xml-c14n-20010315"/>
      </Transforms>
      <DigestMethod Algorithm="http://www.w3.org/2001/04/xmlenc#sha256"/>
      <DigestValue>+RdrzrhwKXeitzggpxkxdQFyaAS71RLwOzpVBnJQv6Y=</DigestValue>
    </Reference>
  </SignedInfo>
  <SignatureValue>uOsPS5VmniTQiscy8nwhkPynuIWZHnDJMbJ2wJ+OdDVYzSGULKO265Cu+stlRNp1iT8YGwno3HV+
2kOlwS0i9UEhRh8U4+O19syvVA7kv+1QeQYdZYkx+1ptgolQg2RE0NgrJk3MM2asXLV8TB2tZ70i
EyOu7kf1sX82QEeT/TtIlEzbU97TvRxVPAWddMgQK12vWk1IRcd42fFdeEJgHyA9odokTeg70aPw
WgiOus/0ciwWzERCrul9uRB2VWnjSTwjt4Yfl1Sy8QpPsHO5brTHBQTAFLi2mGDvK7dTXJRK3YO7
hGy4g8YzScUTxb9XIdBI6G7UnsXa8UEoVx/TbA==</SignatureValue>
  <KeyInfo>
    <X509Data>
      <X509Certificate>MIIKIDCCCAigAwIBAgITXAAAwsy5+jhxDu8m1AAAAADCzDANBgkqhkiG9w0BAQsFADBXMRcwFQYDVQQFEw5SVUMgODAwODA2MTAtNzEVMBMGA1UEChMMQ09ERTEwMCBTLkEuMQswCQYDVQQGEwJQWTEYMBYGA1UEAxMPQ0EtQ09ERTEwMCBTLkEuMB4XDTIyMDgyOTEzNTQ0MVoXDTI0MDgyOTEzNTQ0MVowgb8xJjAkBgNVBAMTHVNPTklBIEJFQVRSSVogUklPUyBERSBDT1JPTkVMMTUwMwYDVQQKEyxDRVJUSUZJQ0FETyBDVUFMSUZJQ0FETyBERSBGSVJNQSBFTEVDVFJPTklDQTELMAkGA1UEBhMCUFkxFjAUBgNVBCoTDVNPTklBIEJFQVRSSVoxGDAWBgNVBAQTD1JJT1MgREUgQ09ST05FTDESMBAGA1UEBRMJQ0kxMjE4NzgyMQswCQYDVQQLEwJGMjCCASIwDQYJKoZIhvcNAQEBBQADggEPADCCAQoCggEBALlSDqwyAClrwLj/tLyy+rkuwFip1NKcK8CPz8nNzF6jwCEBvTuN8GTYsM41ixuj8eg6MATjHZEIY/ixxOUzHWRQcxma8Z2JWVZ/9YmODYxaI3l2Lc6QObb+Ru1kbXYweybk8WWcmUzUGW3GsoSRyyUVb7VOJ4z+T2F16vG3hFWMT1alIJ151fgaRk+xzIZRlF4GVeK7Kr8pMqwI5+k5v9tBXONIeUYhSopZ2Rnupyl3XUUG7+93oxCnlirX+VmyfF70oWY/yAxiJhyYyrYuRaaaP2MN1QVRtoNYtxs8Jmxx+tG5nLgHRcFZGutZpnGOmBOndaOg8P7HVuFqgSWBWrUCAwEAAaOCBXowggV2MA4GA1UdDwEB/wQEAwIF4DAMBgNVHRMBAf8EAjAAMCAGA1UdJQEB/wQWMBQGCCsGAQUFBwMCBggrBgEFBQcDBDAdBgNVHQ4EFgQUzcVSaw9jxCbzKqk4V1AVflKxm8o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McBgNVHSAEggMTMIIDDzCCAwsGCysGAQQBg65wAQEEMIIC+jBKBggrBgEFBQcCARY+aHR0cDovL3d3dy5jb2RlMTAwLmNvbS5weS9yZXBvc2l0b3Jpby1kZS1kb2N1bWVudG9zLXB1YmxpY29zLwAwggFWBggrBgEFBQcCAjCCAUgeggFEAEMAZQByAHQAaQBmAGkAYwBhAGQAbwAgAGMAdQBhAGwAaQBmAGkAYwBhAGQAbwAgAGQAZQAgAGYAaQByAG0AYQAgAGUAbABlAGMAdAByAPMAbgBpAGMAYQAgAHQAaQBwAG8AIABGADIAIAAoAGMAbABhAHYAZQBzACAAZQBuACAAZABpAHMAcABvAHMAaQB0AGkAdgBvACAAYwB1AGEAbABpAGYAaQBjAGEAZABvACkAIABzAHUAagBlAHQAYQAgAGEAIABsAGEAcwAgAGMAbwBuAGQAaQBjAGkAbwBuAGUAcwAgAGQAZQAgAHUAcwBvACAAZQB4AHAAdQBlAHMAdABhAHMAIABlAG4AIABsAGEAIABEAFAAQwAgAGQAZQBsACAAUABDAFMAQwAgAEMATwBEAEUAMQAwADAAIABTAC4AQQAuMIIBUAYIKwYBBQUHAgIwggFCHoIBPgBRAHUAYQBsAGkAZgBpAGUAZAAgAGMAZQByAHQAaQBmAGkAYwBhAHQAZQAgAG8AZgAgAGUAbABlAGMAdAByAG8AbgBpAGMAIABzAGkAZwBuAGEAdAB1AHIAZQAgAHQAeQBwAGUAIABGADIAIAAoAGsAZQB5AHMAIABpAG4AIABxAHUAYQBsAGkAZgBpAGUAZAAgAGQAZQB2AGkAYwBlACkAIABzAHUAYgBqAGUAYwB0ACAAdABvACAAdABoAGUAIABjAG8AbgBkAGkAdABpAG8AbgBzACAAbwBmACAAdQBzAGUAIABzAGUAdAAgAGYAbwByAHQAaAAgAGkAbgAgAHQAaABlACAAQwBQAFMAIABvAGYAIAB0AGgAZQAgAFAAQwBTAEMAIABDAE8ARABFADEAMAAwACAAUwAuAEEALjBOBgNVHREERzBFgRdTT05JQS5SSU9TQEFUTEFTLkNPTS5QWaQqMCgxJjAkBgNVBA0THUZJUk1BIEVMRUNUUk9OSUNBIENVQUxJRklDQURBMA0GCSqGSIb3DQEBCwUAA4ICAQAcSqQSUhsW57t+Q4p21D7JWcJEAs2nwEYIqf8heFsTcC66gdCnO8M5LbmKWZPdX1/yfzytkMPlflAlDhg468KEHjE8iq64Yrrtts5DcEBTi/JuLAmYWPEQdktOEcE5JXhVlzFhxiqY3pQ2HygnKKUM88Z8BszWyonzWHPT/fOvOfSy7QRCdqfbY6fCJKmDOF9mmuDw5u5rRJ1MYP7JCMCDh+fa7jYXSgPS7vD8O5q5c2MJv7kea9gLDXPDEjwnxgHBe6f6d+HO+UiWWxA12exfk67d8XuP4zQ6FEOXmBom+69Da8ENXqyw3DMSCXHR7pxsEH3syK8VV6KvWZSKTQaoXx5HI6DcJ1Vus+IscEgjmiaAyiPlrVHZcrJVhYjcYXlVaH5sPapbzH5khphZOGPdCEpEJsWpcbbksmgyjdE9OKLa1GjFlnmbhdJe5ewA5dQmwq/ZlMa+3n2ryAhzngdfsJDP2hwWAc6vVbURgM/vIyJ6hd1WDtGIs62Sy/dpbi1lqRhPUv7908VKGsFx0q+0wlg/2MrAopy6YOhL0x4+aU4CeIVWXS+2XUkvIFDxBVC+Tn5JJvasfTow73j/frqoq3LR3av+TiTvslF/rQ7o5a05Ostw35wMbc/1KJm9i2TgpoYfyhTeZ2Y/CRG/W5ovcGw6UloVQb79s7ale+J2g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8FpqrJCi38PwIyXyMJnGa6rRvrv8BOaOp2Yq0gXFB+o=</DigestValue>
      </Reference>
      <Reference URI="/xl/calcChain.xml?ContentType=application/vnd.openxmlformats-officedocument.spreadsheetml.calcChain+xml">
        <DigestMethod Algorithm="http://www.w3.org/2001/04/xmlenc#sha256"/>
        <DigestValue>oMpM6RCbTXlStnjt6T19NO9e3vdEuzWRAi2gxjw31zs=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drawing1.xml?ContentType=application/vnd.openxmlformats-officedocument.drawing+xml">
        <DigestMethod Algorithm="http://www.w3.org/2001/04/xmlenc#sha256"/>
        <DigestValue>6/icKHZLWgh4AIR8VqsZc8d1+kUUOAb7LIaRN+A39Jg=</DigestValue>
      </Reference>
      <Reference URI="/xl/drawings/drawing10.xml?ContentType=application/vnd.openxmlformats-officedocument.drawing+xml">
        <DigestMethod Algorithm="http://www.w3.org/2001/04/xmlenc#sha256"/>
        <DigestValue>thoLa2YlpEEP5Y1E1gBjg0NBC2q7CGsl8PRNA87BDTY=</DigestValue>
      </Reference>
      <Reference URI="/xl/drawings/drawing11.xml?ContentType=application/vnd.openxmlformats-officedocument.drawing+xml">
        <DigestMethod Algorithm="http://www.w3.org/2001/04/xmlenc#sha256"/>
        <DigestValue>qDRkVFALZq8JP+H3wUqD1t6oxq59WlNLl7/grnjw4V8=</DigestValue>
      </Reference>
      <Reference URI="/xl/drawings/drawing12.xml?ContentType=application/vnd.openxmlformats-officedocument.drawing+xml">
        <DigestMethod Algorithm="http://www.w3.org/2001/04/xmlenc#sha256"/>
        <DigestValue>0ybgt+p9S2yXCTUytJ9i2ClfKFawqVkkO2kJpBfhA+g=</DigestValue>
      </Reference>
      <Reference URI="/xl/drawings/drawing13.xml?ContentType=application/vnd.openxmlformats-officedocument.drawing+xml">
        <DigestMethod Algorithm="http://www.w3.org/2001/04/xmlenc#sha256"/>
        <DigestValue>pD/+OhBLlE6EtP4uLk10vGPx+B6SVOn79j7d/TCP6Bk=</DigestValue>
      </Reference>
      <Reference URI="/xl/drawings/drawing14.xml?ContentType=application/vnd.openxmlformats-officedocument.drawing+xml">
        <DigestMethod Algorithm="http://www.w3.org/2001/04/xmlenc#sha256"/>
        <DigestValue>IZNgssUi9lYw1d1F1dIJIbbokxMyLk3j73Gk3fT8LP0=</DigestValue>
      </Reference>
      <Reference URI="/xl/drawings/drawing15.xml?ContentType=application/vnd.openxmlformats-officedocument.drawing+xml">
        <DigestMethod Algorithm="http://www.w3.org/2001/04/xmlenc#sha256"/>
        <DigestValue>na1fpo5krxcUoQpvjHuYMZ5zLzSxrNmwoXjmEPwAKbI=</DigestValue>
      </Reference>
      <Reference URI="/xl/drawings/drawing16.xml?ContentType=application/vnd.openxmlformats-officedocument.drawing+xml">
        <DigestMethod Algorithm="http://www.w3.org/2001/04/xmlenc#sha256"/>
        <DigestValue>UFu+bpzRheqqY3h7P4del+eazqqrsK4tjb5YpxswpRo=</DigestValue>
      </Reference>
      <Reference URI="/xl/drawings/drawing17.xml?ContentType=application/vnd.openxmlformats-officedocument.drawing+xml">
        <DigestMethod Algorithm="http://www.w3.org/2001/04/xmlenc#sha256"/>
        <DigestValue>mDev+71ltuKkRGwT3/o3WdD8xz1C0u63Mf7lhP8C5Fo=</DigestValue>
      </Reference>
      <Reference URI="/xl/drawings/drawing18.xml?ContentType=application/vnd.openxmlformats-officedocument.drawing+xml">
        <DigestMethod Algorithm="http://www.w3.org/2001/04/xmlenc#sha256"/>
        <DigestValue>45+TaZbYqLt0tynY3XaQ6Mh+XdL3zWUJCHFwBhAuwTc=</DigestValue>
      </Reference>
      <Reference URI="/xl/drawings/drawing2.xml?ContentType=application/vnd.openxmlformats-officedocument.drawing+xml">
        <DigestMethod Algorithm="http://www.w3.org/2001/04/xmlenc#sha256"/>
        <DigestValue>leSiOFcGjE5YSEH0ooF5N3gjEfS/t9nzGYdE6hMnRjo=</DigestValue>
      </Reference>
      <Reference URI="/xl/drawings/drawing3.xml?ContentType=application/vnd.openxmlformats-officedocument.drawing+xml">
        <DigestMethod Algorithm="http://www.w3.org/2001/04/xmlenc#sha256"/>
        <DigestValue>7Lew/BkbMwzfO0lEF3dcSMBz8rX3Dpp3HprtkuVYWMs=</DigestValue>
      </Reference>
      <Reference URI="/xl/drawings/drawing4.xml?ContentType=application/vnd.openxmlformats-officedocument.drawing+xml">
        <DigestMethod Algorithm="http://www.w3.org/2001/04/xmlenc#sha256"/>
        <DigestValue>9eYhYX27HezvIBlkNEtaI42nLUjpC1N+Im9n+CeyTKM=</DigestValue>
      </Reference>
      <Reference URI="/xl/drawings/drawing5.xml?ContentType=application/vnd.openxmlformats-officedocument.drawing+xml">
        <DigestMethod Algorithm="http://www.w3.org/2001/04/xmlenc#sha256"/>
        <DigestValue>5QLK8HDh2feGV3pkNd12USXORQO1qpcx1lBt1MtVOV8=</DigestValue>
      </Reference>
      <Reference URI="/xl/drawings/drawing6.xml?ContentType=application/vnd.openxmlformats-officedocument.drawing+xml">
        <DigestMethod Algorithm="http://www.w3.org/2001/04/xmlenc#sha256"/>
        <DigestValue>CFWnOHx/UkywjUFvXmzbghSz/7vorkEsXv7Tauh/Ifs=</DigestValue>
      </Reference>
      <Reference URI="/xl/drawings/drawing7.xml?ContentType=application/vnd.openxmlformats-officedocument.drawing+xml">
        <DigestMethod Algorithm="http://www.w3.org/2001/04/xmlenc#sha256"/>
        <DigestValue>egXkjKCRLBN9yX8HMC8pz+MtoDkFh6TPtHKdu6f7SaM=</DigestValue>
      </Reference>
      <Reference URI="/xl/drawings/drawing8.xml?ContentType=application/vnd.openxmlformats-officedocument.drawing+xml">
        <DigestMethod Algorithm="http://www.w3.org/2001/04/xmlenc#sha256"/>
        <DigestValue>FSy4bJviN1WzAB0KgSBTG+3Qiz9bhWkFpYCsXnYw2PE=</DigestValue>
      </Reference>
      <Reference URI="/xl/drawings/drawing9.xml?ContentType=application/vnd.openxmlformats-officedocument.drawing+xml">
        <DigestMethod Algorithm="http://www.w3.org/2001/04/xmlenc#sha256"/>
        <DigestValue>xUjeW5R9Zd6OsOsDtN8yFt37qUr5GVZd34aJVNDo8sw=</DigestValue>
      </Reference>
      <Reference URI="/xl/media/image1.png?ContentType=image/png">
        <DigestMethod Algorithm="http://www.w3.org/2001/04/xmlenc#sha256"/>
        <DigestValue>xgTYyXEdPl2Ow58BGCLLPaB4N7BHBM6mMvsCn2Mc/Uc=</DigestValue>
      </Reference>
      <Reference URI="/xl/media/image2.png?ContentType=image/png">
        <DigestMethod Algorithm="http://www.w3.org/2001/04/xmlenc#sha256"/>
        <DigestValue>84A5GF/cIS31WAjqpugeFCUiH5c7wBwMIChDiC9+/js=</DigestValue>
      </Reference>
      <Reference URI="/xl/printerSettings/printerSettings1.bin?ContentType=application/vnd.openxmlformats-officedocument.spreadsheetml.printerSettings">
        <DigestMethod Algorithm="http://www.w3.org/2001/04/xmlenc#sha256"/>
        <DigestValue>WmUV1pMwvuPEbXS4jdqD7U/CJXlUFYIHIUQrYNNjMQM=</DigestValue>
      </Reference>
      <Reference URI="/xl/printerSettings/printerSettings2.bin?ContentType=application/vnd.openxmlformats-officedocument.spreadsheetml.printerSettings">
        <DigestMethod Algorithm="http://www.w3.org/2001/04/xmlenc#sha256"/>
        <DigestValue>gI/wqbKm6NymqCj8t36NWfnVd4DnAVp38XAV74U3HeI=</DigestValue>
      </Reference>
      <Reference URI="/xl/printerSettings/printerSettings3.bin?ContentType=application/vnd.openxmlformats-officedocument.spreadsheetml.printerSettings">
        <DigestMethod Algorithm="http://www.w3.org/2001/04/xmlenc#sha256"/>
        <DigestValue>ZOazpX8BPcvLrXXGjyOUh/h2Y5BEW70zCvYk/FS2q20=</DigestValue>
      </Reference>
      <Reference URI="/xl/printerSettings/printerSettings4.bin?ContentType=application/vnd.openxmlformats-officedocument.spreadsheetml.printerSettings">
        <DigestMethod Algorithm="http://www.w3.org/2001/04/xmlenc#sha256"/>
        <DigestValue>lK2wZ6FRukVZ2yd3fj/hRyZ/ietSXRvxoyHIgeGow8Q=</DigestValue>
      </Reference>
      <Reference URI="/xl/printerSettings/printerSettings5.bin?ContentType=application/vnd.openxmlformats-officedocument.spreadsheetml.printerSettings">
        <DigestMethod Algorithm="http://www.w3.org/2001/04/xmlenc#sha256"/>
        <DigestValue>BX+FIbNDMORBjTnz2ywFFC21x5Tw5Ny/DAtVRhZAUa4=</DigestValue>
      </Reference>
      <Reference URI="/xl/printerSettings/printerSettings6.bin?ContentType=application/vnd.openxmlformats-officedocument.spreadsheetml.printerSettings">
        <DigestMethod Algorithm="http://www.w3.org/2001/04/xmlenc#sha256"/>
        <DigestValue>X2zKrgOScdwtwhkpPaECmke8C9u6YpJM3mqmWpof0bw=</DigestValue>
      </Reference>
      <Reference URI="/xl/printerSettings/printerSettings7.bin?ContentType=application/vnd.openxmlformats-officedocument.spreadsheetml.printerSettings">
        <DigestMethod Algorithm="http://www.w3.org/2001/04/xmlenc#sha256"/>
        <DigestValue>1lefT7IHURXp2FP9dexdwDeegzdhBIadqjmr3fA14+E=</DigestValue>
      </Reference>
      <Reference URI="/xl/sharedStrings.xml?ContentType=application/vnd.openxmlformats-officedocument.spreadsheetml.sharedStrings+xml">
        <DigestMethod Algorithm="http://www.w3.org/2001/04/xmlenc#sha256"/>
        <DigestValue>ZNYtMJ+ZjXqwEjL+fZg3HQ97G0iofSY3ASVtX8ysoD0=</DigestValue>
      </Reference>
      <Reference URI="/xl/styles.xml?ContentType=application/vnd.openxmlformats-officedocument.spreadsheetml.styles+xml">
        <DigestMethod Algorithm="http://www.w3.org/2001/04/xmlenc#sha256"/>
        <DigestValue>O26GISjoa6ASQ98AmhZdbsslQe0hEZ0TxGBRDWXxiqw=</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Go9w+T0s4T3xsaL1DPMEfvu8AD6SWYMKu9j3gPRT/gs=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sheet1.xml?ContentType=application/vnd.openxmlformats-officedocument.spreadsheetml.worksheet+xml">
        <DigestMethod Algorithm="http://www.w3.org/2001/04/xmlenc#sha256"/>
        <DigestValue>YAKR/Ky5B5tc1OUwq4S+uXeoseFz0oh3FeFqTyWUdVg=</DigestValue>
      </Reference>
      <Reference URI="/xl/worksheets/sheet10.xml?ContentType=application/vnd.openxmlformats-officedocument.spreadsheetml.worksheet+xml">
        <DigestMethod Algorithm="http://www.w3.org/2001/04/xmlenc#sha256"/>
        <DigestValue>eKwUC4MtGwELOkQ6RlvtoCYex7C9tyoEPpAco4ZFejk=</DigestValue>
      </Reference>
      <Reference URI="/xl/worksheets/sheet11.xml?ContentType=application/vnd.openxmlformats-officedocument.spreadsheetml.worksheet+xml">
        <DigestMethod Algorithm="http://www.w3.org/2001/04/xmlenc#sha256"/>
        <DigestValue>YA5EVpFl+H7dxoNbeV3Ip4ZJb0uQYUTiY5BUBC1nVsY=</DigestValue>
      </Reference>
      <Reference URI="/xl/worksheets/sheet12.xml?ContentType=application/vnd.openxmlformats-officedocument.spreadsheetml.worksheet+xml">
        <DigestMethod Algorithm="http://www.w3.org/2001/04/xmlenc#sha256"/>
        <DigestValue>/hknPTSDrqXGdBNMaiJIAvI3EjXRf60vQr86Xchm3pc=</DigestValue>
      </Reference>
      <Reference URI="/xl/worksheets/sheet13.xml?ContentType=application/vnd.openxmlformats-officedocument.spreadsheetml.worksheet+xml">
        <DigestMethod Algorithm="http://www.w3.org/2001/04/xmlenc#sha256"/>
        <DigestValue>ovejKHPd2uTj9gV2JxbOHHcmiG+GSMSovf2U4bP063k=</DigestValue>
      </Reference>
      <Reference URI="/xl/worksheets/sheet14.xml?ContentType=application/vnd.openxmlformats-officedocument.spreadsheetml.worksheet+xml">
        <DigestMethod Algorithm="http://www.w3.org/2001/04/xmlenc#sha256"/>
        <DigestValue>w2g749yFjc7s8C4iIUUPG+iN4dmHUD6cM2c9PRPrELI=</DigestValue>
      </Reference>
      <Reference URI="/xl/worksheets/sheet15.xml?ContentType=application/vnd.openxmlformats-officedocument.spreadsheetml.worksheet+xml">
        <DigestMethod Algorithm="http://www.w3.org/2001/04/xmlenc#sha256"/>
        <DigestValue>erdczUDtQNnPmTRUoGHhKBlwWN93wmk+/I76PyWnSLs=</DigestValue>
      </Reference>
      <Reference URI="/xl/worksheets/sheet16.xml?ContentType=application/vnd.openxmlformats-officedocument.spreadsheetml.worksheet+xml">
        <DigestMethod Algorithm="http://www.w3.org/2001/04/xmlenc#sha256"/>
        <DigestValue>vu9uoaz+dQhUgpO7vpHpEj8TnQQxNWEfqwhPejcS4cI=</DigestValue>
      </Reference>
      <Reference URI="/xl/worksheets/sheet17.xml?ContentType=application/vnd.openxmlformats-officedocument.spreadsheetml.worksheet+xml">
        <DigestMethod Algorithm="http://www.w3.org/2001/04/xmlenc#sha256"/>
        <DigestValue>txyXRDf3KbnNKEcfgzXsb6SnG5vodo9oZOw4dCM07C8=</DigestValue>
      </Reference>
      <Reference URI="/xl/worksheets/sheet18.xml?ContentType=application/vnd.openxmlformats-officedocument.spreadsheetml.worksheet+xml">
        <DigestMethod Algorithm="http://www.w3.org/2001/04/xmlenc#sha256"/>
        <DigestValue>LN0QMNR4STbFADyWkAieOALyF2eyNdM7L2Tcvqi2lWc=</DigestValue>
      </Reference>
      <Reference URI="/xl/worksheets/sheet2.xml?ContentType=application/vnd.openxmlformats-officedocument.spreadsheetml.worksheet+xml">
        <DigestMethod Algorithm="http://www.w3.org/2001/04/xmlenc#sha256"/>
        <DigestValue>rGp3hTZFQZJ5x3n1UFx/4Pt2Wx1ccoY+EwN1Kib1erM=</DigestValue>
      </Reference>
      <Reference URI="/xl/worksheets/sheet3.xml?ContentType=application/vnd.openxmlformats-officedocument.spreadsheetml.worksheet+xml">
        <DigestMethod Algorithm="http://www.w3.org/2001/04/xmlenc#sha256"/>
        <DigestValue>518ZP6JOEY27fHPPI7GYcyQogFykSyQC6osZ+1rIvvg=</DigestValue>
      </Reference>
      <Reference URI="/xl/worksheets/sheet4.xml?ContentType=application/vnd.openxmlformats-officedocument.spreadsheetml.worksheet+xml">
        <DigestMethod Algorithm="http://www.w3.org/2001/04/xmlenc#sha256"/>
        <DigestValue>KwNO3CISpciGrb4nVj8DXXT403mPEHdZPmcIwYBgWFc=</DigestValue>
      </Reference>
      <Reference URI="/xl/worksheets/sheet5.xml?ContentType=application/vnd.openxmlformats-officedocument.spreadsheetml.worksheet+xml">
        <DigestMethod Algorithm="http://www.w3.org/2001/04/xmlenc#sha256"/>
        <DigestValue>XhNWRmk+p0TI9kUiQ5RXP1XHX2z1epeuAfj4JBmuko8=</DigestValue>
      </Reference>
      <Reference URI="/xl/worksheets/sheet6.xml?ContentType=application/vnd.openxmlformats-officedocument.spreadsheetml.worksheet+xml">
        <DigestMethod Algorithm="http://www.w3.org/2001/04/xmlenc#sha256"/>
        <DigestValue>oany+aXRBXFabQKPHofYWGM+82lUeRCwyoHD94EmxA0=</DigestValue>
      </Reference>
      <Reference URI="/xl/worksheets/sheet7.xml?ContentType=application/vnd.openxmlformats-officedocument.spreadsheetml.worksheet+xml">
        <DigestMethod Algorithm="http://www.w3.org/2001/04/xmlenc#sha256"/>
        <DigestValue>SDNaDOp1jFnc6Q1DJiNV5E0kEBqM7Q+/1pPTqW1yUbc=</DigestValue>
      </Reference>
      <Reference URI="/xl/worksheets/sheet8.xml?ContentType=application/vnd.openxmlformats-officedocument.spreadsheetml.worksheet+xml">
        <DigestMethod Algorithm="http://www.w3.org/2001/04/xmlenc#sha256"/>
        <DigestValue>CYVZnFfz1vS+apaN3BP5hnfGOyAKedkqqUC4JtEIkUA=</DigestValue>
      </Reference>
      <Reference URI="/xl/worksheets/sheet9.xml?ContentType=application/vnd.openxmlformats-officedocument.spreadsheetml.worksheet+xml">
        <DigestMethod Algorithm="http://www.w3.org/2001/04/xmlenc#sha256"/>
        <DigestValue>MQ2KLcDBG9hvWKZgFGe6a+PTP+xki+x6hcJeaZHjyHE=</DigestValue>
      </Reference>
    </Manifest>
    <SignatureProperties>
      <SignatureProperty Id="idSignatureTime" Target="#idPackageSignature">
        <mdssi:SignatureTime xmlns:mdssi="http://schemas.openxmlformats.org/package/2006/digital-signature">
          <mdssi:Format>YYYY-MM-DDThh:mm:ssTZD</mdssi:Format>
          <mdssi:Value>2023-03-13T10:17:16Z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2023-03-13T10:17:16Z</xd:SigningTime>
          <xd:SigningCertificate>
            <xd:Cert>
              <xd:CertDigest>
                <DigestMethod Algorithm="http://www.w3.org/2001/04/xmlenc#sha256"/>
                <DigestValue>F+8s5xjV6dFCYJQk1i/RrTQzFCxEbE/VDG4vt++iDk8=</DigestValue>
              </xd:CertDigest>
              <xd:IssuerSerial>
                <X509IssuerName>CN=CA-CODE100 S.A., C=PY, O=CODE100 S.A., SERIALNUMBER=RUC 80080610-7</X509IssuerName>
                <X509SerialNumber>2051668817198049140721214078067500837022778060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dNt88VPmK0RhnYo4oBobOqTePm1TnUNK4IAwX+6pFxE=</DigestValue>
    </Reference>
    <Reference Type="http://www.w3.org/2000/09/xmldsig#Object" URI="#idOfficeObject">
      <DigestMethod Algorithm="http://www.w3.org/2001/04/xmlenc#sha256"/>
      <DigestValue>fvXDCEQCZYeVN+cSk/PHBbn7hXVelWRNI6pPk3u/8UU=</DigestValue>
    </Reference>
    <Reference Type="http://uri.etsi.org/01903#SignedProperties" URI="#idSignedProperties">
      <Transforms>
        <Transform Algorithm="http://www.w3.org/TR/2001/REC-xml-c14n-20010315"/>
      </Transforms>
      <DigestMethod Algorithm="http://www.w3.org/2001/04/xmlenc#sha256"/>
      <DigestValue>JoNpxXe/5GsKxjkZd9/Ch5NnybOpH6LJn/sen5kp6aM=</DigestValue>
    </Reference>
  </SignedInfo>
  <SignatureValue>RvMrbonJkc7iomE2Wgt1/CPrtntDLNVe2gYFUxxMQR76FfGE1Pad8yV16WJVms7O4OmlTw+WeVAd
DAfghLp0mIv5OrcZ+k0GWeDi9P6LyXtwtrF8pkIeVKrVN0tRNqP3qx31jm4o5FNYTWkIqrCWAJqJ
VTt+OJcyoPGj63ODzFgp27UGiilfAoQtJT2TUNomUoqm/kYivH/YH/yAoWVx9y9b1joTLGu3wDwJ
xV97hc3qzGjeMbl1tq5h14g9+TqZASqAv4sOCdISJ3AcTdyf83ImOeqRmUi7JdnfqPq/EmhSOfAv
GtdIJmFjyal1TxQwVNvLhLomlrY+rKpvYxzonw==</SignatureValue>
  <KeyInfo>
    <X509Data>
      <X509Certificate>MIIIAjCCBeqgAwIBAgITXAAAvoSFBJmvffkRTQAAAAC+hDANBgkqhkiG9w0BAQsFADBXMRcwFQYDVQQFEw5SVUMgODAwODA2MTAtNzEVMBMGA1UEChMMQ09ERTEwMCBTLkEuMQswCQYDVQQGEwJQWTEYMBYGA1UEAxMPQ0EtQ09ERTEwMCBTLkEuMB4XDTIyMDcyMDE0MTYwMVoXDTI0MDcyMDE0MTYwMVowgZYxHjAcBgNVBAMTFUhFUk5BTkRPIExFU01FIFJPTUVSTzEXMBUGA1UEChMOUEVSU09OQSBGSVNJQ0ExCzAJBgNVBAYTAlBZMREwDwYDVQQqEwhIRVJOQU5ETzEVMBMGA1UEBBMMTEVTTUUgUk9NRVJPMREwDwYDVQQFEwhDSTcwMDQxNTERMA8GA1UECxMIRklSTUEgRjIwggEiMA0GCSqGSIb3DQEBAQUAA4IBDwAwggEKAoIBAQCuoEw1Fn6LrCBtz9rY4jBv9Q8DfCOX/NHUwjrjS0GkA+V28h5gg/7dH+sjltuoYvRKC3lxTO65nH6Wa0QgkJ+RR2Z16r12mAh7eKV9EsP4T43mRbRlHD5Pb/F2Ljh/5mBijdylecqtsAjaeOsb/X3sgjNKvPKFiNhqfD4UiDwty7D6aD1NvpAYmXsuuwi6eZqN/pMjrpIOzWum9PDZGL+COFfsy1nuo5HaHxNtb3/77XGsykQ7jL6+CvPHwK7VCpTEwaISQOcGWw0gnFxTFGsf+xMBDjDdWCfZC/N4feGwBT5xDsb0hJCX2vcJr0u2DYo0L44F9G1vHuB9QNqawB9pAgMBAAGjggOFMIIDgTAOBgNVHQ8BAf8EBAMCBeAwDAYDVR0TAQH/BAIwADAgBgNVHSUBAf8EFjAUBggrBgEFBQcDAgYIKwYBBQUHAwQwHQYDVR0OBBYEFPDeAi4wFViufnSjQ5eR+KwXL7kh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YGA1UdEQQfMB2BG0hFUk5BTkRPLkxFU01FQEFUTEFTLkNPTS5QWTANBgkqhkiG9w0BAQsFAAOCAgEAml4Gh7FF+fsY6wfgKuy3BKI5Dl+7svGOROwvq9cI2Zx9K1E0xQnIRmhpO5/8+sIIRkkIvNBizC7GmuvD15KMmdB0nKEtToB+8+/C45WrqGeWqU0olJ0D/ssbqWNaXN5ow6zPVd7qa4mMH5bO3o3VUQuP/9FRZBT3d2BDTjJaU6dcIV1S8At3mVVN3ylyeNjNcOEkOx5Wt+snAb+cGXwvf3QnTJ560vOZxcOtXLE/rj1tNae0UDJQxKUOAqfria5grY1cqp7mllCSTjn9fPKqhCtXfKMY60HyE4SNNl578tuGDIbAbRfUn9nJ/lkF0Ab4vNOXuDC4TuPdsXJ0g4LSmkKlg2aO0mtbsKOovpIC5FNhhyEyJkp/4yAmHEoaXUhDhATQXbD7wAgx7yRlBccmsnodUEJY3iKetQ6gdhBWh44nXq84LK2VX6ih9/wLdcyvr/xPD1hoUg0nA/gag4lrvpGo+ZkoSKolYm6G7z3vQ8cr/4ThPa9m9J8t5ef9r3R6wfkjsRLoU9InD+4r7PoFMBRFm6zh+jf6MZfXll3gJlm/UXCvTQYBY1lL7MxiXvzP3DjIAfQ4kdW/WmASYIhIZNWf2FNo9/s+xfREBqrCAgSjbqQKVN6qTucB9ALIlvPG+yIjmAQ0Gy8XTLZNkMXEN1iVC0SeVmIitXtxlSvLC98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8FpqrJCi38PwIyXyMJnGa6rRvrv8BOaOp2Yq0gXFB+o=</DigestValue>
      </Reference>
      <Reference URI="/xl/calcChain.xml?ContentType=application/vnd.openxmlformats-officedocument.spreadsheetml.calcChain+xml">
        <DigestMethod Algorithm="http://www.w3.org/2001/04/xmlenc#sha256"/>
        <DigestValue>oMpM6RCbTXlStnjt6T19NO9e3vdEuzWRAi2gxjw31zs=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drawing1.xml?ContentType=application/vnd.openxmlformats-officedocument.drawing+xml">
        <DigestMethod Algorithm="http://www.w3.org/2001/04/xmlenc#sha256"/>
        <DigestValue>6/icKHZLWgh4AIR8VqsZc8d1+kUUOAb7LIaRN+A39Jg=</DigestValue>
      </Reference>
      <Reference URI="/xl/drawings/drawing10.xml?ContentType=application/vnd.openxmlformats-officedocument.drawing+xml">
        <DigestMethod Algorithm="http://www.w3.org/2001/04/xmlenc#sha256"/>
        <DigestValue>thoLa2YlpEEP5Y1E1gBjg0NBC2q7CGsl8PRNA87BDTY=</DigestValue>
      </Reference>
      <Reference URI="/xl/drawings/drawing11.xml?ContentType=application/vnd.openxmlformats-officedocument.drawing+xml">
        <DigestMethod Algorithm="http://www.w3.org/2001/04/xmlenc#sha256"/>
        <DigestValue>qDRkVFALZq8JP+H3wUqD1t6oxq59WlNLl7/grnjw4V8=</DigestValue>
      </Reference>
      <Reference URI="/xl/drawings/drawing12.xml?ContentType=application/vnd.openxmlformats-officedocument.drawing+xml">
        <DigestMethod Algorithm="http://www.w3.org/2001/04/xmlenc#sha256"/>
        <DigestValue>0ybgt+p9S2yXCTUytJ9i2ClfKFawqVkkO2kJpBfhA+g=</DigestValue>
      </Reference>
      <Reference URI="/xl/drawings/drawing13.xml?ContentType=application/vnd.openxmlformats-officedocument.drawing+xml">
        <DigestMethod Algorithm="http://www.w3.org/2001/04/xmlenc#sha256"/>
        <DigestValue>pD/+OhBLlE6EtP4uLk10vGPx+B6SVOn79j7d/TCP6Bk=</DigestValue>
      </Reference>
      <Reference URI="/xl/drawings/drawing14.xml?ContentType=application/vnd.openxmlformats-officedocument.drawing+xml">
        <DigestMethod Algorithm="http://www.w3.org/2001/04/xmlenc#sha256"/>
        <DigestValue>IZNgssUi9lYw1d1F1dIJIbbokxMyLk3j73Gk3fT8LP0=</DigestValue>
      </Reference>
      <Reference URI="/xl/drawings/drawing15.xml?ContentType=application/vnd.openxmlformats-officedocument.drawing+xml">
        <DigestMethod Algorithm="http://www.w3.org/2001/04/xmlenc#sha256"/>
        <DigestValue>na1fpo5krxcUoQpvjHuYMZ5zLzSxrNmwoXjmEPwAKbI=</DigestValue>
      </Reference>
      <Reference URI="/xl/drawings/drawing16.xml?ContentType=application/vnd.openxmlformats-officedocument.drawing+xml">
        <DigestMethod Algorithm="http://www.w3.org/2001/04/xmlenc#sha256"/>
        <DigestValue>UFu+bpzRheqqY3h7P4del+eazqqrsK4tjb5YpxswpRo=</DigestValue>
      </Reference>
      <Reference URI="/xl/drawings/drawing17.xml?ContentType=application/vnd.openxmlformats-officedocument.drawing+xml">
        <DigestMethod Algorithm="http://www.w3.org/2001/04/xmlenc#sha256"/>
        <DigestValue>mDev+71ltuKkRGwT3/o3WdD8xz1C0u63Mf7lhP8C5Fo=</DigestValue>
      </Reference>
      <Reference URI="/xl/drawings/drawing18.xml?ContentType=application/vnd.openxmlformats-officedocument.drawing+xml">
        <DigestMethod Algorithm="http://www.w3.org/2001/04/xmlenc#sha256"/>
        <DigestValue>45+TaZbYqLt0tynY3XaQ6Mh+XdL3zWUJCHFwBhAuwTc=</DigestValue>
      </Reference>
      <Reference URI="/xl/drawings/drawing2.xml?ContentType=application/vnd.openxmlformats-officedocument.drawing+xml">
        <DigestMethod Algorithm="http://www.w3.org/2001/04/xmlenc#sha256"/>
        <DigestValue>leSiOFcGjE5YSEH0ooF5N3gjEfS/t9nzGYdE6hMnRjo=</DigestValue>
      </Reference>
      <Reference URI="/xl/drawings/drawing3.xml?ContentType=application/vnd.openxmlformats-officedocument.drawing+xml">
        <DigestMethod Algorithm="http://www.w3.org/2001/04/xmlenc#sha256"/>
        <DigestValue>7Lew/BkbMwzfO0lEF3dcSMBz8rX3Dpp3HprtkuVYWMs=</DigestValue>
      </Reference>
      <Reference URI="/xl/drawings/drawing4.xml?ContentType=application/vnd.openxmlformats-officedocument.drawing+xml">
        <DigestMethod Algorithm="http://www.w3.org/2001/04/xmlenc#sha256"/>
        <DigestValue>9eYhYX27HezvIBlkNEtaI42nLUjpC1N+Im9n+CeyTKM=</DigestValue>
      </Reference>
      <Reference URI="/xl/drawings/drawing5.xml?ContentType=application/vnd.openxmlformats-officedocument.drawing+xml">
        <DigestMethod Algorithm="http://www.w3.org/2001/04/xmlenc#sha256"/>
        <DigestValue>5QLK8HDh2feGV3pkNd12USXORQO1qpcx1lBt1MtVOV8=</DigestValue>
      </Reference>
      <Reference URI="/xl/drawings/drawing6.xml?ContentType=application/vnd.openxmlformats-officedocument.drawing+xml">
        <DigestMethod Algorithm="http://www.w3.org/2001/04/xmlenc#sha256"/>
        <DigestValue>CFWnOHx/UkywjUFvXmzbghSz/7vorkEsXv7Tauh/Ifs=</DigestValue>
      </Reference>
      <Reference URI="/xl/drawings/drawing7.xml?ContentType=application/vnd.openxmlformats-officedocument.drawing+xml">
        <DigestMethod Algorithm="http://www.w3.org/2001/04/xmlenc#sha256"/>
        <DigestValue>egXkjKCRLBN9yX8HMC8pz+MtoDkFh6TPtHKdu6f7SaM=</DigestValue>
      </Reference>
      <Reference URI="/xl/drawings/drawing8.xml?ContentType=application/vnd.openxmlformats-officedocument.drawing+xml">
        <DigestMethod Algorithm="http://www.w3.org/2001/04/xmlenc#sha256"/>
        <DigestValue>FSy4bJviN1WzAB0KgSBTG+3Qiz9bhWkFpYCsXnYw2PE=</DigestValue>
      </Reference>
      <Reference URI="/xl/drawings/drawing9.xml?ContentType=application/vnd.openxmlformats-officedocument.drawing+xml">
        <DigestMethod Algorithm="http://www.w3.org/2001/04/xmlenc#sha256"/>
        <DigestValue>xUjeW5R9Zd6OsOsDtN8yFt37qUr5GVZd34aJVNDo8sw=</DigestValue>
      </Reference>
      <Reference URI="/xl/media/image1.png?ContentType=image/png">
        <DigestMethod Algorithm="http://www.w3.org/2001/04/xmlenc#sha256"/>
        <DigestValue>xgTYyXEdPl2Ow58BGCLLPaB4N7BHBM6mMvsCn2Mc/Uc=</DigestValue>
      </Reference>
      <Reference URI="/xl/media/image2.png?ContentType=image/png">
        <DigestMethod Algorithm="http://www.w3.org/2001/04/xmlenc#sha256"/>
        <DigestValue>84A5GF/cIS31WAjqpugeFCUiH5c7wBwMIChDiC9+/js=</DigestValue>
      </Reference>
      <Reference URI="/xl/printerSettings/printerSettings1.bin?ContentType=application/vnd.openxmlformats-officedocument.spreadsheetml.printerSettings">
        <DigestMethod Algorithm="http://www.w3.org/2001/04/xmlenc#sha256"/>
        <DigestValue>WmUV1pMwvuPEbXS4jdqD7U/CJXlUFYIHIUQrYNNjMQM=</DigestValue>
      </Reference>
      <Reference URI="/xl/printerSettings/printerSettings2.bin?ContentType=application/vnd.openxmlformats-officedocument.spreadsheetml.printerSettings">
        <DigestMethod Algorithm="http://www.w3.org/2001/04/xmlenc#sha256"/>
        <DigestValue>gI/wqbKm6NymqCj8t36NWfnVd4DnAVp38XAV74U3HeI=</DigestValue>
      </Reference>
      <Reference URI="/xl/printerSettings/printerSettings3.bin?ContentType=application/vnd.openxmlformats-officedocument.spreadsheetml.printerSettings">
        <DigestMethod Algorithm="http://www.w3.org/2001/04/xmlenc#sha256"/>
        <DigestValue>ZOazpX8BPcvLrXXGjyOUh/h2Y5BEW70zCvYk/FS2q20=</DigestValue>
      </Reference>
      <Reference URI="/xl/printerSettings/printerSettings4.bin?ContentType=application/vnd.openxmlformats-officedocument.spreadsheetml.printerSettings">
        <DigestMethod Algorithm="http://www.w3.org/2001/04/xmlenc#sha256"/>
        <DigestValue>lK2wZ6FRukVZ2yd3fj/hRyZ/ietSXRvxoyHIgeGow8Q=</DigestValue>
      </Reference>
      <Reference URI="/xl/printerSettings/printerSettings5.bin?ContentType=application/vnd.openxmlformats-officedocument.spreadsheetml.printerSettings">
        <DigestMethod Algorithm="http://www.w3.org/2001/04/xmlenc#sha256"/>
        <DigestValue>BX+FIbNDMORBjTnz2ywFFC21x5Tw5Ny/DAtVRhZAUa4=</DigestValue>
      </Reference>
      <Reference URI="/xl/printerSettings/printerSettings6.bin?ContentType=application/vnd.openxmlformats-officedocument.spreadsheetml.printerSettings">
        <DigestMethod Algorithm="http://www.w3.org/2001/04/xmlenc#sha256"/>
        <DigestValue>X2zKrgOScdwtwhkpPaECmke8C9u6YpJM3mqmWpof0bw=</DigestValue>
      </Reference>
      <Reference URI="/xl/printerSettings/printerSettings7.bin?ContentType=application/vnd.openxmlformats-officedocument.spreadsheetml.printerSettings">
        <DigestMethod Algorithm="http://www.w3.org/2001/04/xmlenc#sha256"/>
        <DigestValue>1lefT7IHURXp2FP9dexdwDeegzdhBIadqjmr3fA14+E=</DigestValue>
      </Reference>
      <Reference URI="/xl/sharedStrings.xml?ContentType=application/vnd.openxmlformats-officedocument.spreadsheetml.sharedStrings+xml">
        <DigestMethod Algorithm="http://www.w3.org/2001/04/xmlenc#sha256"/>
        <DigestValue>ZNYtMJ+ZjXqwEjL+fZg3HQ97G0iofSY3ASVtX8ysoD0=</DigestValue>
      </Reference>
      <Reference URI="/xl/styles.xml?ContentType=application/vnd.openxmlformats-officedocument.spreadsheetml.styles+xml">
        <DigestMethod Algorithm="http://www.w3.org/2001/04/xmlenc#sha256"/>
        <DigestValue>O26GISjoa6ASQ98AmhZdbsslQe0hEZ0TxGBRDWXxiqw=</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Go9w+T0s4T3xsaL1DPMEfvu8AD6SWYMKu9j3gPRT/gs=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sheet1.xml?ContentType=application/vnd.openxmlformats-officedocument.spreadsheetml.worksheet+xml">
        <DigestMethod Algorithm="http://www.w3.org/2001/04/xmlenc#sha256"/>
        <DigestValue>YAKR/Ky5B5tc1OUwq4S+uXeoseFz0oh3FeFqTyWUdVg=</DigestValue>
      </Reference>
      <Reference URI="/xl/worksheets/sheet10.xml?ContentType=application/vnd.openxmlformats-officedocument.spreadsheetml.worksheet+xml">
        <DigestMethod Algorithm="http://www.w3.org/2001/04/xmlenc#sha256"/>
        <DigestValue>eKwUC4MtGwELOkQ6RlvtoCYex7C9tyoEPpAco4ZFejk=</DigestValue>
      </Reference>
      <Reference URI="/xl/worksheets/sheet11.xml?ContentType=application/vnd.openxmlformats-officedocument.spreadsheetml.worksheet+xml">
        <DigestMethod Algorithm="http://www.w3.org/2001/04/xmlenc#sha256"/>
        <DigestValue>YA5EVpFl+H7dxoNbeV3Ip4ZJb0uQYUTiY5BUBC1nVsY=</DigestValue>
      </Reference>
      <Reference URI="/xl/worksheets/sheet12.xml?ContentType=application/vnd.openxmlformats-officedocument.spreadsheetml.worksheet+xml">
        <DigestMethod Algorithm="http://www.w3.org/2001/04/xmlenc#sha256"/>
        <DigestValue>/hknPTSDrqXGdBNMaiJIAvI3EjXRf60vQr86Xchm3pc=</DigestValue>
      </Reference>
      <Reference URI="/xl/worksheets/sheet13.xml?ContentType=application/vnd.openxmlformats-officedocument.spreadsheetml.worksheet+xml">
        <DigestMethod Algorithm="http://www.w3.org/2001/04/xmlenc#sha256"/>
        <DigestValue>ovejKHPd2uTj9gV2JxbOHHcmiG+GSMSovf2U4bP063k=</DigestValue>
      </Reference>
      <Reference URI="/xl/worksheets/sheet14.xml?ContentType=application/vnd.openxmlformats-officedocument.spreadsheetml.worksheet+xml">
        <DigestMethod Algorithm="http://www.w3.org/2001/04/xmlenc#sha256"/>
        <DigestValue>w2g749yFjc7s8C4iIUUPG+iN4dmHUD6cM2c9PRPrELI=</DigestValue>
      </Reference>
      <Reference URI="/xl/worksheets/sheet15.xml?ContentType=application/vnd.openxmlformats-officedocument.spreadsheetml.worksheet+xml">
        <DigestMethod Algorithm="http://www.w3.org/2001/04/xmlenc#sha256"/>
        <DigestValue>erdczUDtQNnPmTRUoGHhKBlwWN93wmk+/I76PyWnSLs=</DigestValue>
      </Reference>
      <Reference URI="/xl/worksheets/sheet16.xml?ContentType=application/vnd.openxmlformats-officedocument.spreadsheetml.worksheet+xml">
        <DigestMethod Algorithm="http://www.w3.org/2001/04/xmlenc#sha256"/>
        <DigestValue>vu9uoaz+dQhUgpO7vpHpEj8TnQQxNWEfqwhPejcS4cI=</DigestValue>
      </Reference>
      <Reference URI="/xl/worksheets/sheet17.xml?ContentType=application/vnd.openxmlformats-officedocument.spreadsheetml.worksheet+xml">
        <DigestMethod Algorithm="http://www.w3.org/2001/04/xmlenc#sha256"/>
        <DigestValue>txyXRDf3KbnNKEcfgzXsb6SnG5vodo9oZOw4dCM07C8=</DigestValue>
      </Reference>
      <Reference URI="/xl/worksheets/sheet18.xml?ContentType=application/vnd.openxmlformats-officedocument.spreadsheetml.worksheet+xml">
        <DigestMethod Algorithm="http://www.w3.org/2001/04/xmlenc#sha256"/>
        <DigestValue>LN0QMNR4STbFADyWkAieOALyF2eyNdM7L2Tcvqi2lWc=</DigestValue>
      </Reference>
      <Reference URI="/xl/worksheets/sheet2.xml?ContentType=application/vnd.openxmlformats-officedocument.spreadsheetml.worksheet+xml">
        <DigestMethod Algorithm="http://www.w3.org/2001/04/xmlenc#sha256"/>
        <DigestValue>rGp3hTZFQZJ5x3n1UFx/4Pt2Wx1ccoY+EwN1Kib1erM=</DigestValue>
      </Reference>
      <Reference URI="/xl/worksheets/sheet3.xml?ContentType=application/vnd.openxmlformats-officedocument.spreadsheetml.worksheet+xml">
        <DigestMethod Algorithm="http://www.w3.org/2001/04/xmlenc#sha256"/>
        <DigestValue>518ZP6JOEY27fHPPI7GYcyQogFykSyQC6osZ+1rIvvg=</DigestValue>
      </Reference>
      <Reference URI="/xl/worksheets/sheet4.xml?ContentType=application/vnd.openxmlformats-officedocument.spreadsheetml.worksheet+xml">
        <DigestMethod Algorithm="http://www.w3.org/2001/04/xmlenc#sha256"/>
        <DigestValue>KwNO3CISpciGrb4nVj8DXXT403mPEHdZPmcIwYBgWFc=</DigestValue>
      </Reference>
      <Reference URI="/xl/worksheets/sheet5.xml?ContentType=application/vnd.openxmlformats-officedocument.spreadsheetml.worksheet+xml">
        <DigestMethod Algorithm="http://www.w3.org/2001/04/xmlenc#sha256"/>
        <DigestValue>XhNWRmk+p0TI9kUiQ5RXP1XHX2z1epeuAfj4JBmuko8=</DigestValue>
      </Reference>
      <Reference URI="/xl/worksheets/sheet6.xml?ContentType=application/vnd.openxmlformats-officedocument.spreadsheetml.worksheet+xml">
        <DigestMethod Algorithm="http://www.w3.org/2001/04/xmlenc#sha256"/>
        <DigestValue>oany+aXRBXFabQKPHofYWGM+82lUeRCwyoHD94EmxA0=</DigestValue>
      </Reference>
      <Reference URI="/xl/worksheets/sheet7.xml?ContentType=application/vnd.openxmlformats-officedocument.spreadsheetml.worksheet+xml">
        <DigestMethod Algorithm="http://www.w3.org/2001/04/xmlenc#sha256"/>
        <DigestValue>SDNaDOp1jFnc6Q1DJiNV5E0kEBqM7Q+/1pPTqW1yUbc=</DigestValue>
      </Reference>
      <Reference URI="/xl/worksheets/sheet8.xml?ContentType=application/vnd.openxmlformats-officedocument.spreadsheetml.worksheet+xml">
        <DigestMethod Algorithm="http://www.w3.org/2001/04/xmlenc#sha256"/>
        <DigestValue>CYVZnFfz1vS+apaN3BP5hnfGOyAKedkqqUC4JtEIkUA=</DigestValue>
      </Reference>
      <Reference URI="/xl/worksheets/sheet9.xml?ContentType=application/vnd.openxmlformats-officedocument.spreadsheetml.worksheet+xml">
        <DigestMethod Algorithm="http://www.w3.org/2001/04/xmlenc#sha256"/>
        <DigestValue>MQ2KLcDBG9hvWKZgFGe6a+PTP+xki+x6hcJeaZHjyHE=</DigestValue>
      </Reference>
    </Manifest>
    <SignatureProperties>
      <SignatureProperty Id="idSignatureTime" Target="#idPackageSignature">
        <mdssi:SignatureTime xmlns:mdssi="http://schemas.openxmlformats.org/package/2006/digital-signature">
          <mdssi:Format>YYYY-MM-DDThh:mm:ssTZD</mdssi:Format>
          <mdssi:Value>2023-03-13T12:35:33Z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2023-03-13T12:35:33Z</xd:SigningTime>
          <xd:SigningCertificate>
            <xd:Cert>
              <xd:CertDigest>
                <DigestMethod Algorithm="http://www.w3.org/2001/04/xmlenc#sha256"/>
                <DigestValue>hGYWCY4/VgofszTSpf2djpdNo1EgdX/Iaj+U6CMIcTc=</DigestValue>
              </xd:CertDigest>
              <xd:IssuerSerial>
                <X509IssuerName>CN=CA-CODE100 S.A., C=PY, O=CODE100 S.A., SERIALNUMBER=RUC 80080610-7</X509IssuerName>
                <X509SerialNumber>2051668811506217638435198320391392937516252804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3NmvuyKCRQWSliGvfMfLvvJIO61RiOTs/6sMnk8V2Cg=</DigestValue>
    </Reference>
    <Reference Type="http://www.w3.org/2000/09/xmldsig#Object" URI="#idOfficeObject">
      <DigestMethod Algorithm="http://www.w3.org/2001/04/xmlenc#sha256"/>
      <DigestValue>a2NlGcEiYfRptrrXa6T8OfnFtT3Oq/xDzQ8X8eA/Xjg=</DigestValue>
    </Reference>
    <Reference Type="http://uri.etsi.org/01903#SignedProperties" URI="#idSignedProperties">
      <Transforms>
        <Transform Algorithm="http://www.w3.org/TR/2001/REC-xml-c14n-20010315"/>
      </Transforms>
      <DigestMethod Algorithm="http://www.w3.org/2001/04/xmlenc#sha256"/>
      <DigestValue>C9o+DPi5GkJ1HP3baeosVwfvErUa0VikM0BYfbpvAFw=</DigestValue>
    </Reference>
  </SignedInfo>
  <SignatureValue>CsvQUQI86zJs+3NU1MLDWgjnmZCEG/okoA0W4QwQblTYPKMGzrgd5LoWvOwbgSJrh5GO4vT+PEOR
28M0XloY94Y1docZ/oQePw5nOElMEjlq0Al2PFopwOaH6zD55wXF13z3KFtljsn5fMhmvbCoUrUw
6ZURW1w2TivSdbUzvoQTBCONWYEUXxjXL3zS+KiriK48NoTTggpcCY4ELu3MrYrgHKMzis6YyuBS
QCsF1h1D2/bJ4jYQaoA+jTxJS63Hukuwr93B5Ow6GD8hRAqBfgXFYWPRLQ95yIFnCiPEmmhQBqlN
xcVxQdgWOGjTRmfsyRc5uH2KKXIUohDbSbnfWw==</SignatureValue>
  <KeyInfo>
    <X509Data>
      <X509Certificate>MIIKJTCCCA2gAwIBAgITXAAAx+SF7HlQWyzEPQAAAADH5DANBgkqhkiG9w0BAQsFADBXMRcwFQYDVQQFEw5SVUMgODAwODA2MTAtNzEVMBMGA1UEChMMQ09ERTEwMCBTLkEuMQswCQYDVQQGEwJQWTEYMBYGA1UEAxMPQ0EtQ09ERTEwMCBTLkEuMB4XDTIyMTAyODEzNTMyMVoXDTI0MTAyODEzNTMyMVowgb8xJjAkBgNVBAMTHU1JR1VFTCBBTkdFTCBaQUxESVZBUiBTSUxWRVJBMTUwMwYDVQQKEyxDRVJUSUZJQ0FETyBDVUFMSUZJQ0FETyBERSBGSVJNQSBFTEVDVFJPTklDQTELMAkGA1UEBhMCUFkxFTATBgNVBCoTDE1JR1VFTCBBTkdFTDEZMBcGA1UEBBMQWkFMRElWQVIgU0lMVkVSQTESMBAGA1UEBRMJQ0kxMTE2ODc0MQswCQYDVQQLEwJGMjCCASIwDQYJKoZIhvcNAQEBBQADggEPADCCAQoCggEBALTCeBRzQAY6k4YNPKpK6hhVP3JajAo6WmwnuYOKdSnpPZweYnnqkcfWR8y/zzBFokjUbckGygtua4XryjLbm5nDAOEEkZFGAHwPiIvggyN4cFY8BiheMnvIkWi8c2rq2r3CeslFhgTZEE4ezivVp+YSBBs7tQu1B8v0zlstKYTbqp2re44vdsiMrHLMZtmxF6PecoFVCpi47YIFHozcFGLD542fTAyfbVtdnYCTRhGgdsCOxJMPRe+6sP4edLwcGcSlqTy0pqks9uzO+WqOijYKX0zN+Lstq/Z79Sig+acmUMBJ5Jh7y6PEN/iN6SG16ucA22hmr2atSJXyWGjGc2sCAwEAAaOCBX8wggV7MA4GA1UdDwEB/wQEAwIF4DAMBgNVHRMBAf8EAjAAMCAGA1UdJQEB/wQWMBQGCCsGAQUFBwMCBggrBgEFBQcDBDAdBgNVHQ4EFgQU+kjRx6nVwKU9JVmjKaghiaAVMEM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McBgNVHSAEggMTMIIDDzCCAwsGCysGAQQBg65wAQEEMIIC+jBKBggrBgEFBQcCARY+aHR0cDovL3d3dy5jb2RlMTAwLmNvbS5weS9yZXBvc2l0b3Jpby1kZS1kb2N1bWVudG9zLXB1YmxpY29zLwAwggFWBggrBgEFBQcCAjCCAUgeggFEAEMAZQByAHQAaQBmAGkAYwBhAGQAbwAgAGMAdQBhAGwAaQBmAGkAYwBhAGQAbwAgAGQAZQAgAGYAaQByAG0AYQAgAGUAbABlAGMAdAByAPMAbgBpAGMAYQAgAHQAaQBwAG8AIABGADIAIAAoAGMAbABhAHYAZQBzACAAZQBuACAAZABpAHMAcABvAHMAaQB0AGkAdgBvACAAYwB1AGEAbABpAGYAaQBjAGEAZABvACkAIABzAHUAagBlAHQAYQAgAGEAIABsAGEAcwAgAGMAbwBuAGQAaQBjAGkAbwBuAGUAcwAgAGQAZQAgAHUAcwBvACAAZQB4AHAAdQBlAHMAdABhAHMAIABlAG4AIABsAGEAIABEAFAAQwAgAGQAZQBsACAAUABDAFMAQwAgAEMATwBEAEUAMQAwADAAIABTAC4AQQAuMIIBUAYIKwYBBQUHAgIwggFCHoIBPgBRAHUAYQBsAGkAZgBpAGUAZAAgAGMAZQByAHQAaQBmAGkAYwBhAHQAZQAgAG8AZgAgAGUAbABlAGMAdAByAG8AbgBpAGMAIABzAGkAZwBuAGEAdAB1AHIAZQAgAHQAeQBwAGUAIABGADIAIAAoAGsAZQB5AHMAIABpAG4AIABxAHUAYQBsAGkAZgBpAGUAZAAgAGQAZQB2AGkAYwBlACkAIABzAHUAYgBqAGUAYwB0ACAAdABvACAAdABoAGUAIABjAG8AbgBkAGkAdABpAG8AbgBzACAAbwBmACAAdQBzAGUAIABzAGUAdAAgAGYAbwByAHQAaAAgAGkAbgAgAHQAaABlACAAQwBQAFMAIABvAGYAIAB0AGgAZQAgAFAAQwBTAEMAIABDAE8ARABFADEAMAAwACAAUwAuAEEALjBTBgNVHREETDBKgRxNSUdVRUwuWkFMRElWQVJAQVRMQVMuQ09NLlBZpCowKDEmMCQGA1UEDRMdRklSTUEgRUxFQ1RST05JQ0EgQ1VBTElGSUNBREEwDQYJKoZIhvcNAQELBQADggIBABOwWIuR/HV4COL1d8nAPmBeHcZnQS7zG2A5SN3x8885w3QaF616/ZYgtEIVpaCuSCaXqctVz4iiJcJbqspl8QTN2HZ3aq+cRC69d8C4xPVVFEvALcqOrjKfE7Rdcv9/s+H14LNdWyJp4JyE8dwXeXrT1Vs73lKBa1fX0lKMktGw9gjCGIETpp6hTO51rwozy+GRC+xVaHDILbPULNkG9jR9TE8seUNrz45YRUHi98ki/4TzA03vmlhzlKC8ba5l4ChAajia8SQoaXdrBi0yWTsGzEwExIZ3PwpY1PAh2tUBq4ZTnH6rp4l0/pqAA95sFaMMKl3JWPLPVQvjOrfFN+Lb9vuuW8UfxWdSuQKgQfYp/RERtZCkrV7bC/mgoBdkP2/sO198Zi4PqFf8PeNWCtIzS4O5cpav3NI7T2iwTfE74+s+pspFOPUgE8tyhUCT7QaTYhPgxPjAAxvsbfwJ7WBtEskkfkQ1Bf5fNp4F+dRoEqPv9kEdo2cAJ2cCiA5exxHW1xBYpdCTIXy1CXr8kdp2P0aGlF14a5O5ohGAORFiCn8te4o8jSB3yAicxMAibzlwcB5cZ9dqY1HaNE32r1WjY6xOwINWynnQ8HZrIc7zMGnEj87J/eqZ5otUYI6dpF8+AMw4GXJQXJQXfU/p0CerYNJ0giU7URbN9EIIh0GX</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8FpqrJCi38PwIyXyMJnGa6rRvrv8BOaOp2Yq0gXFB+o=</DigestValue>
      </Reference>
      <Reference URI="/xl/calcChain.xml?ContentType=application/vnd.openxmlformats-officedocument.spreadsheetml.calcChain+xml">
        <DigestMethod Algorithm="http://www.w3.org/2001/04/xmlenc#sha256"/>
        <DigestValue>oMpM6RCbTXlStnjt6T19NO9e3vdEuzWRAi2gxjw31zs=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drawing1.xml?ContentType=application/vnd.openxmlformats-officedocument.drawing+xml">
        <DigestMethod Algorithm="http://www.w3.org/2001/04/xmlenc#sha256"/>
        <DigestValue>6/icKHZLWgh4AIR8VqsZc8d1+kUUOAb7LIaRN+A39Jg=</DigestValue>
      </Reference>
      <Reference URI="/xl/drawings/drawing10.xml?ContentType=application/vnd.openxmlformats-officedocument.drawing+xml">
        <DigestMethod Algorithm="http://www.w3.org/2001/04/xmlenc#sha256"/>
        <DigestValue>thoLa2YlpEEP5Y1E1gBjg0NBC2q7CGsl8PRNA87BDTY=</DigestValue>
      </Reference>
      <Reference URI="/xl/drawings/drawing11.xml?ContentType=application/vnd.openxmlformats-officedocument.drawing+xml">
        <DigestMethod Algorithm="http://www.w3.org/2001/04/xmlenc#sha256"/>
        <DigestValue>qDRkVFALZq8JP+H3wUqD1t6oxq59WlNLl7/grnjw4V8=</DigestValue>
      </Reference>
      <Reference URI="/xl/drawings/drawing12.xml?ContentType=application/vnd.openxmlformats-officedocument.drawing+xml">
        <DigestMethod Algorithm="http://www.w3.org/2001/04/xmlenc#sha256"/>
        <DigestValue>0ybgt+p9S2yXCTUytJ9i2ClfKFawqVkkO2kJpBfhA+g=</DigestValue>
      </Reference>
      <Reference URI="/xl/drawings/drawing13.xml?ContentType=application/vnd.openxmlformats-officedocument.drawing+xml">
        <DigestMethod Algorithm="http://www.w3.org/2001/04/xmlenc#sha256"/>
        <DigestValue>pD/+OhBLlE6EtP4uLk10vGPx+B6SVOn79j7d/TCP6Bk=</DigestValue>
      </Reference>
      <Reference URI="/xl/drawings/drawing14.xml?ContentType=application/vnd.openxmlformats-officedocument.drawing+xml">
        <DigestMethod Algorithm="http://www.w3.org/2001/04/xmlenc#sha256"/>
        <DigestValue>IZNgssUi9lYw1d1F1dIJIbbokxMyLk3j73Gk3fT8LP0=</DigestValue>
      </Reference>
      <Reference URI="/xl/drawings/drawing15.xml?ContentType=application/vnd.openxmlformats-officedocument.drawing+xml">
        <DigestMethod Algorithm="http://www.w3.org/2001/04/xmlenc#sha256"/>
        <DigestValue>na1fpo5krxcUoQpvjHuYMZ5zLzSxrNmwoXjmEPwAKbI=</DigestValue>
      </Reference>
      <Reference URI="/xl/drawings/drawing16.xml?ContentType=application/vnd.openxmlformats-officedocument.drawing+xml">
        <DigestMethod Algorithm="http://www.w3.org/2001/04/xmlenc#sha256"/>
        <DigestValue>UFu+bpzRheqqY3h7P4del+eazqqrsK4tjb5YpxswpRo=</DigestValue>
      </Reference>
      <Reference URI="/xl/drawings/drawing17.xml?ContentType=application/vnd.openxmlformats-officedocument.drawing+xml">
        <DigestMethod Algorithm="http://www.w3.org/2001/04/xmlenc#sha256"/>
        <DigestValue>mDev+71ltuKkRGwT3/o3WdD8xz1C0u63Mf7lhP8C5Fo=</DigestValue>
      </Reference>
      <Reference URI="/xl/drawings/drawing18.xml?ContentType=application/vnd.openxmlformats-officedocument.drawing+xml">
        <DigestMethod Algorithm="http://www.w3.org/2001/04/xmlenc#sha256"/>
        <DigestValue>45+TaZbYqLt0tynY3XaQ6Mh+XdL3zWUJCHFwBhAuwTc=</DigestValue>
      </Reference>
      <Reference URI="/xl/drawings/drawing2.xml?ContentType=application/vnd.openxmlformats-officedocument.drawing+xml">
        <DigestMethod Algorithm="http://www.w3.org/2001/04/xmlenc#sha256"/>
        <DigestValue>leSiOFcGjE5YSEH0ooF5N3gjEfS/t9nzGYdE6hMnRjo=</DigestValue>
      </Reference>
      <Reference URI="/xl/drawings/drawing3.xml?ContentType=application/vnd.openxmlformats-officedocument.drawing+xml">
        <DigestMethod Algorithm="http://www.w3.org/2001/04/xmlenc#sha256"/>
        <DigestValue>7Lew/BkbMwzfO0lEF3dcSMBz8rX3Dpp3HprtkuVYWMs=</DigestValue>
      </Reference>
      <Reference URI="/xl/drawings/drawing4.xml?ContentType=application/vnd.openxmlformats-officedocument.drawing+xml">
        <DigestMethod Algorithm="http://www.w3.org/2001/04/xmlenc#sha256"/>
        <DigestValue>9eYhYX27HezvIBlkNEtaI42nLUjpC1N+Im9n+CeyTKM=</DigestValue>
      </Reference>
      <Reference URI="/xl/drawings/drawing5.xml?ContentType=application/vnd.openxmlformats-officedocument.drawing+xml">
        <DigestMethod Algorithm="http://www.w3.org/2001/04/xmlenc#sha256"/>
        <DigestValue>5QLK8HDh2feGV3pkNd12USXORQO1qpcx1lBt1MtVOV8=</DigestValue>
      </Reference>
      <Reference URI="/xl/drawings/drawing6.xml?ContentType=application/vnd.openxmlformats-officedocument.drawing+xml">
        <DigestMethod Algorithm="http://www.w3.org/2001/04/xmlenc#sha256"/>
        <DigestValue>CFWnOHx/UkywjUFvXmzbghSz/7vorkEsXv7Tauh/Ifs=</DigestValue>
      </Reference>
      <Reference URI="/xl/drawings/drawing7.xml?ContentType=application/vnd.openxmlformats-officedocument.drawing+xml">
        <DigestMethod Algorithm="http://www.w3.org/2001/04/xmlenc#sha256"/>
        <DigestValue>egXkjKCRLBN9yX8HMC8pz+MtoDkFh6TPtHKdu6f7SaM=</DigestValue>
      </Reference>
      <Reference URI="/xl/drawings/drawing8.xml?ContentType=application/vnd.openxmlformats-officedocument.drawing+xml">
        <DigestMethod Algorithm="http://www.w3.org/2001/04/xmlenc#sha256"/>
        <DigestValue>FSy4bJviN1WzAB0KgSBTG+3Qiz9bhWkFpYCsXnYw2PE=</DigestValue>
      </Reference>
      <Reference URI="/xl/drawings/drawing9.xml?ContentType=application/vnd.openxmlformats-officedocument.drawing+xml">
        <DigestMethod Algorithm="http://www.w3.org/2001/04/xmlenc#sha256"/>
        <DigestValue>xUjeW5R9Zd6OsOsDtN8yFt37qUr5GVZd34aJVNDo8sw=</DigestValue>
      </Reference>
      <Reference URI="/xl/media/image1.png?ContentType=image/png">
        <DigestMethod Algorithm="http://www.w3.org/2001/04/xmlenc#sha256"/>
        <DigestValue>xgTYyXEdPl2Ow58BGCLLPaB4N7BHBM6mMvsCn2Mc/Uc=</DigestValue>
      </Reference>
      <Reference URI="/xl/media/image2.png?ContentType=image/png">
        <DigestMethod Algorithm="http://www.w3.org/2001/04/xmlenc#sha256"/>
        <DigestValue>84A5GF/cIS31WAjqpugeFCUiH5c7wBwMIChDiC9+/js=</DigestValue>
      </Reference>
      <Reference URI="/xl/printerSettings/printerSettings1.bin?ContentType=application/vnd.openxmlformats-officedocument.spreadsheetml.printerSettings">
        <DigestMethod Algorithm="http://www.w3.org/2001/04/xmlenc#sha256"/>
        <DigestValue>WmUV1pMwvuPEbXS4jdqD7U/CJXlUFYIHIUQrYNNjMQM=</DigestValue>
      </Reference>
      <Reference URI="/xl/printerSettings/printerSettings2.bin?ContentType=application/vnd.openxmlformats-officedocument.spreadsheetml.printerSettings">
        <DigestMethod Algorithm="http://www.w3.org/2001/04/xmlenc#sha256"/>
        <DigestValue>gI/wqbKm6NymqCj8t36NWfnVd4DnAVp38XAV74U3HeI=</DigestValue>
      </Reference>
      <Reference URI="/xl/printerSettings/printerSettings3.bin?ContentType=application/vnd.openxmlformats-officedocument.spreadsheetml.printerSettings">
        <DigestMethod Algorithm="http://www.w3.org/2001/04/xmlenc#sha256"/>
        <DigestValue>ZOazpX8BPcvLrXXGjyOUh/h2Y5BEW70zCvYk/FS2q20=</DigestValue>
      </Reference>
      <Reference URI="/xl/printerSettings/printerSettings4.bin?ContentType=application/vnd.openxmlformats-officedocument.spreadsheetml.printerSettings">
        <DigestMethod Algorithm="http://www.w3.org/2001/04/xmlenc#sha256"/>
        <DigestValue>lK2wZ6FRukVZ2yd3fj/hRyZ/ietSXRvxoyHIgeGow8Q=</DigestValue>
      </Reference>
      <Reference URI="/xl/printerSettings/printerSettings5.bin?ContentType=application/vnd.openxmlformats-officedocument.spreadsheetml.printerSettings">
        <DigestMethod Algorithm="http://www.w3.org/2001/04/xmlenc#sha256"/>
        <DigestValue>BX+FIbNDMORBjTnz2ywFFC21x5Tw5Ny/DAtVRhZAUa4=</DigestValue>
      </Reference>
      <Reference URI="/xl/printerSettings/printerSettings6.bin?ContentType=application/vnd.openxmlformats-officedocument.spreadsheetml.printerSettings">
        <DigestMethod Algorithm="http://www.w3.org/2001/04/xmlenc#sha256"/>
        <DigestValue>X2zKrgOScdwtwhkpPaECmke8C9u6YpJM3mqmWpof0bw=</DigestValue>
      </Reference>
      <Reference URI="/xl/printerSettings/printerSettings7.bin?ContentType=application/vnd.openxmlformats-officedocument.spreadsheetml.printerSettings">
        <DigestMethod Algorithm="http://www.w3.org/2001/04/xmlenc#sha256"/>
        <DigestValue>1lefT7IHURXp2FP9dexdwDeegzdhBIadqjmr3fA14+E=</DigestValue>
      </Reference>
      <Reference URI="/xl/sharedStrings.xml?ContentType=application/vnd.openxmlformats-officedocument.spreadsheetml.sharedStrings+xml">
        <DigestMethod Algorithm="http://www.w3.org/2001/04/xmlenc#sha256"/>
        <DigestValue>ZNYtMJ+ZjXqwEjL+fZg3HQ97G0iofSY3ASVtX8ysoD0=</DigestValue>
      </Reference>
      <Reference URI="/xl/styles.xml?ContentType=application/vnd.openxmlformats-officedocument.spreadsheetml.styles+xml">
        <DigestMethod Algorithm="http://www.w3.org/2001/04/xmlenc#sha256"/>
        <DigestValue>O26GISjoa6ASQ98AmhZdbsslQe0hEZ0TxGBRDWXxiqw=</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Go9w+T0s4T3xsaL1DPMEfvu8AD6SWYMKu9j3gPRT/gs=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sheet1.xml?ContentType=application/vnd.openxmlformats-officedocument.spreadsheetml.worksheet+xml">
        <DigestMethod Algorithm="http://www.w3.org/2001/04/xmlenc#sha256"/>
        <DigestValue>YAKR/Ky5B5tc1OUwq4S+uXeoseFz0oh3FeFqTyWUdVg=</DigestValue>
      </Reference>
      <Reference URI="/xl/worksheets/sheet10.xml?ContentType=application/vnd.openxmlformats-officedocument.spreadsheetml.worksheet+xml">
        <DigestMethod Algorithm="http://www.w3.org/2001/04/xmlenc#sha256"/>
        <DigestValue>eKwUC4MtGwELOkQ6RlvtoCYex7C9tyoEPpAco4ZFejk=</DigestValue>
      </Reference>
      <Reference URI="/xl/worksheets/sheet11.xml?ContentType=application/vnd.openxmlformats-officedocument.spreadsheetml.worksheet+xml">
        <DigestMethod Algorithm="http://www.w3.org/2001/04/xmlenc#sha256"/>
        <DigestValue>YA5EVpFl+H7dxoNbeV3Ip4ZJb0uQYUTiY5BUBC1nVsY=</DigestValue>
      </Reference>
      <Reference URI="/xl/worksheets/sheet12.xml?ContentType=application/vnd.openxmlformats-officedocument.spreadsheetml.worksheet+xml">
        <DigestMethod Algorithm="http://www.w3.org/2001/04/xmlenc#sha256"/>
        <DigestValue>/hknPTSDrqXGdBNMaiJIAvI3EjXRf60vQr86Xchm3pc=</DigestValue>
      </Reference>
      <Reference URI="/xl/worksheets/sheet13.xml?ContentType=application/vnd.openxmlformats-officedocument.spreadsheetml.worksheet+xml">
        <DigestMethod Algorithm="http://www.w3.org/2001/04/xmlenc#sha256"/>
        <DigestValue>ovejKHPd2uTj9gV2JxbOHHcmiG+GSMSovf2U4bP063k=</DigestValue>
      </Reference>
      <Reference URI="/xl/worksheets/sheet14.xml?ContentType=application/vnd.openxmlformats-officedocument.spreadsheetml.worksheet+xml">
        <DigestMethod Algorithm="http://www.w3.org/2001/04/xmlenc#sha256"/>
        <DigestValue>w2g749yFjc7s8C4iIUUPG+iN4dmHUD6cM2c9PRPrELI=</DigestValue>
      </Reference>
      <Reference URI="/xl/worksheets/sheet15.xml?ContentType=application/vnd.openxmlformats-officedocument.spreadsheetml.worksheet+xml">
        <DigestMethod Algorithm="http://www.w3.org/2001/04/xmlenc#sha256"/>
        <DigestValue>erdczUDtQNnPmTRUoGHhKBlwWN93wmk+/I76PyWnSLs=</DigestValue>
      </Reference>
      <Reference URI="/xl/worksheets/sheet16.xml?ContentType=application/vnd.openxmlformats-officedocument.spreadsheetml.worksheet+xml">
        <DigestMethod Algorithm="http://www.w3.org/2001/04/xmlenc#sha256"/>
        <DigestValue>vu9uoaz+dQhUgpO7vpHpEj8TnQQxNWEfqwhPejcS4cI=</DigestValue>
      </Reference>
      <Reference URI="/xl/worksheets/sheet17.xml?ContentType=application/vnd.openxmlformats-officedocument.spreadsheetml.worksheet+xml">
        <DigestMethod Algorithm="http://www.w3.org/2001/04/xmlenc#sha256"/>
        <DigestValue>txyXRDf3KbnNKEcfgzXsb6SnG5vodo9oZOw4dCM07C8=</DigestValue>
      </Reference>
      <Reference URI="/xl/worksheets/sheet18.xml?ContentType=application/vnd.openxmlformats-officedocument.spreadsheetml.worksheet+xml">
        <DigestMethod Algorithm="http://www.w3.org/2001/04/xmlenc#sha256"/>
        <DigestValue>LN0QMNR4STbFADyWkAieOALyF2eyNdM7L2Tcvqi2lWc=</DigestValue>
      </Reference>
      <Reference URI="/xl/worksheets/sheet2.xml?ContentType=application/vnd.openxmlformats-officedocument.spreadsheetml.worksheet+xml">
        <DigestMethod Algorithm="http://www.w3.org/2001/04/xmlenc#sha256"/>
        <DigestValue>rGp3hTZFQZJ5x3n1UFx/4Pt2Wx1ccoY+EwN1Kib1erM=</DigestValue>
      </Reference>
      <Reference URI="/xl/worksheets/sheet3.xml?ContentType=application/vnd.openxmlformats-officedocument.spreadsheetml.worksheet+xml">
        <DigestMethod Algorithm="http://www.w3.org/2001/04/xmlenc#sha256"/>
        <DigestValue>518ZP6JOEY27fHPPI7GYcyQogFykSyQC6osZ+1rIvvg=</DigestValue>
      </Reference>
      <Reference URI="/xl/worksheets/sheet4.xml?ContentType=application/vnd.openxmlformats-officedocument.spreadsheetml.worksheet+xml">
        <DigestMethod Algorithm="http://www.w3.org/2001/04/xmlenc#sha256"/>
        <DigestValue>KwNO3CISpciGrb4nVj8DXXT403mPEHdZPmcIwYBgWFc=</DigestValue>
      </Reference>
      <Reference URI="/xl/worksheets/sheet5.xml?ContentType=application/vnd.openxmlformats-officedocument.spreadsheetml.worksheet+xml">
        <DigestMethod Algorithm="http://www.w3.org/2001/04/xmlenc#sha256"/>
        <DigestValue>XhNWRmk+p0TI9kUiQ5RXP1XHX2z1epeuAfj4JBmuko8=</DigestValue>
      </Reference>
      <Reference URI="/xl/worksheets/sheet6.xml?ContentType=application/vnd.openxmlformats-officedocument.spreadsheetml.worksheet+xml">
        <DigestMethod Algorithm="http://www.w3.org/2001/04/xmlenc#sha256"/>
        <DigestValue>oany+aXRBXFabQKPHofYWGM+82lUeRCwyoHD94EmxA0=</DigestValue>
      </Reference>
      <Reference URI="/xl/worksheets/sheet7.xml?ContentType=application/vnd.openxmlformats-officedocument.spreadsheetml.worksheet+xml">
        <DigestMethod Algorithm="http://www.w3.org/2001/04/xmlenc#sha256"/>
        <DigestValue>SDNaDOp1jFnc6Q1DJiNV5E0kEBqM7Q+/1pPTqW1yUbc=</DigestValue>
      </Reference>
      <Reference URI="/xl/worksheets/sheet8.xml?ContentType=application/vnd.openxmlformats-officedocument.spreadsheetml.worksheet+xml">
        <DigestMethod Algorithm="http://www.w3.org/2001/04/xmlenc#sha256"/>
        <DigestValue>CYVZnFfz1vS+apaN3BP5hnfGOyAKedkqqUC4JtEIkUA=</DigestValue>
      </Reference>
      <Reference URI="/xl/worksheets/sheet9.xml?ContentType=application/vnd.openxmlformats-officedocument.spreadsheetml.worksheet+xml">
        <DigestMethod Algorithm="http://www.w3.org/2001/04/xmlenc#sha256"/>
        <DigestValue>MQ2KLcDBG9hvWKZgFGe6a+PTP+xki+x6hcJeaZHjyHE=</DigestValue>
      </Reference>
    </Manifest>
    <SignatureProperties>
      <SignatureProperty Id="idSignatureTime" Target="#idPackageSignature">
        <mdssi:SignatureTime xmlns:mdssi="http://schemas.openxmlformats.org/package/2006/digital-signature">
          <mdssi:Format>YYYY-MM-DDThh:mm:ssTZD</mdssi:Format>
          <mdssi:Value>2023-03-13T15:59:24Z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2023-03-13T15:59:24Z</xd:SigningTime>
          <xd:SigningCertificate>
            <xd:Cert>
              <xd:CertDigest>
                <DigestMethod Algorithm="http://www.w3.org/2001/04/xmlenc#sha256"/>
                <DigestValue>oidbGIyJKCpLNP/h0bLBlIcbIbGgUIDOKEqUt+EtArU=</DigestValue>
              </xd:CertDigest>
              <xd:IssuerSerial>
                <X509IssuerName>CN=CA-CODE100 S.A., C=PY, O=CODE100 S.A., SERIALNUMBER=RUC 80080610-7</X509IssuerName>
                <X509SerialNumber>2051668823967748469833955341895326913817266148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JqaImV6b3t1fiC7IkcJCI7R/Ct91UcffZPG+wpFMkJI=</DigestValue>
    </Reference>
    <Reference Type="http://www.w3.org/2000/09/xmldsig#Object" URI="#idOfficeObject">
      <DigestMethod Algorithm="http://www.w3.org/2001/04/xmlenc#sha256"/>
      <DigestValue>L/VdyMcSFcE4ZDTwpBGLhGld4UKd1T5fGcJ5nXqE+bg=</DigestValue>
    </Reference>
    <Reference Type="http://uri.etsi.org/01903#SignedProperties" URI="#idSignedProperties">
      <Transforms>
        <Transform Algorithm="http://www.w3.org/TR/2001/REC-xml-c14n-20010315"/>
      </Transforms>
      <DigestMethod Algorithm="http://www.w3.org/2001/04/xmlenc#sha256"/>
      <DigestValue>l3UJCmvhEoE8OhCmsbx25T/Bhfn8mheZnTzLkcV+RBA=</DigestValue>
    </Reference>
  </SignedInfo>
  <SignatureValue>HCQgs28zAsuH1qD3Bbs/mQg7xYk+8GxiB8I2FZDkRidHOz+iBtKmCeIfQQDDn8Tuzdp12EL2gkRt
d89qjeUfoLoYIdM/l9Tt5X67NDWT9qcqvHGxceRssaoZg3NDmdyiJWyqVCI0MkYmk64PIOAJOl5b
vBK60W3OMhaAqjlgvlLEPQ9bzvnniunFrl+g8dlDpPpuRYJsgZOzjiFfKQwR98DWiB5WlvFZ7mKt
8NGQocRetLIxkL8dUgrXVjBDlfTmeFVwbG8lfXaEbUcZqFvb31lJy8Z6ciBxczxXJ0Bl+0Ifblv5
PVAXmVn9CSVsX3sfmeYL0l7cdUNkvhcTm7TLXQ==</SignatureValue>
  <KeyInfo>
    <X509Data>
      <X509Certificate>MIIJ8jCCB9qgAwIBAgITXAAAy8x87gBXTaF+SwAAAADLzDANBgkqhkiG9w0BAQsFADBXMRcwFQYDVQQFEw5SVUMgODAwODA2MTAtNzEVMBMGA1UEChMMQ09ERTEwMCBTLkEuMQswCQYDVQQGEwJQWTEYMBYGA1UEAxMPQ0EtQ09ERTEwMCBTLkEuMB4XDTIyMTIwNjEzMjQ0NloXDTI0MTIwNjEzMjQ0Nlowgb0xJTAjBgNVBAMTHENFU0FSIEVEVUFSRE8gQ09MTCBST0RSSUdVRVoxNTAzBgNVBAoTLENFUlRJRklDQURPIENVQUxJRklDQURPIERFIEZJUk1BIEVMRUNUUk9OSUNBMQswCQYDVQQGEwJQWTEWMBQGA1UEKhMNQ0VTQVIgRURVQVJETzEXMBUGA1UEBBMOQ09MTCBST0RSSUdVRVoxEjAQBgNVBAUTCUNJMTk5NDc0OTELMAkGA1UECxMCRjIwggEiMA0GCSqGSIb3DQEBAQUAA4IBDwAwggEKAoIBAQCzVas+cIa57irgUeMNfq97LHh8lyp07VYUF++hYaA4QMhPAKErjzLVd3Bejaf5Vwz6y+XU8pk2Qa8XNMGxSY7uNQZ4zKYRtCepFCD/UNYmPXO+9+sdjYI4Ki0cHstRAKz38Ofaee6C/Z5Sc/bDp/ap29niSiu40bC7aItXofXQAiMKpRGlMoqNwM+F1trh8W4WqlW6dLzt5BYMd+beaurYvklNdcRN+zoHME0BZzbH62KIzFWBp6P0T0+qDB262Jubx+MNuxibiFcuYSUROZYsQ+UhhtWL8vlBR5/6Q6pEwfHrhPyaPdF19cnBMIvJxMdisBDppR8Kqh9voYEFrHT5AgMBAAGjggVOMIIFSjAOBgNVHQ8BAf8EBAMCBeAwDAYDVR0TAQH/BAIwADAgBgNVHSUBAf8EFjAUBggrBgEFBQcDAgYIKwYBBQUHAwQwHQYDVR0OBBYEFF2/9PzLPRgZSnGE9s6SIVzpbVby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DHAYDVR0gBIIDEzCCAw8wggMLBgsrBgEEAYOucAEBBDCCAvowSgYIKwYBBQUHAgEWPmh0dHA6Ly93d3cuY29kZTEwMC5jb20ucHkvcmVwb3NpdG9yaW8tZGUtZG9jdW1lbnRvcy1wdWJsaWNvcy8AMIIBVgYIKwYBBQUHAgIwggFIHoIBRABDAGUAcgB0AGkAZgBpAGMAYQBkAG8AIABjAHUAYQBsAGkAZgBpAGMAYQBkAG8AIABkAGUAIABmAGkAcgBtAGEAIABlAGwAZQBjAHQAcgDzAG4AaQBjAGEAIAB0AGkAcABvACAARgAyACAAKABjAGwAYQB2AGUAcwAgAGUAbgAgAGQAaQBzAHAAbwBzAGkAdABpAHYAbwAgAGMAdQBhAGwAaQBmAGkAYwBhAGQAbwApACAAcwB1AGoAZQB0AGEAIABhACAAbABhAHMAIABjAG8AbgBkAGkAYwBpAG8AbgBlAHMAIABkAGUAIAB1AHMAbwAgAGUAeABwAHUAZQBzAHQAYQBzACAAZQBuACAAbABhACAARABQAEMAIABkAGUAbAAgAFAAQwBTAEMAIABDAE8ARABFADEAMAAwACAAUwAuAEEALjCCAVAGCCsGAQUFBwICMIIBQh6CAT4AUQB1AGEAbABpAGYAaQBlAGQAIABjAGUAcgB0AGkAZgBpAGMAYQB0AGUAIABvAGYAIABlAGwAZQBjAHQAcgBvAG4AaQBjACAAcwBpAGcAbgBhAHQAdQByAGUAIAB0AHkAcABlACAARgAyACAAKABrAGUAeQBzACAAaQBuACAAcQB1AGEAbABpAGYAaQBlAGQAIABkAGUAdgBpAGMAZQApACAAcwB1AGIAagBlAGMAdAAgAHQAbwAgAHQAaABlACAAYwBvAG4AZABpAHQAaQBvAG4AcwAgAG8AZgAgAHUAcwBlACAAcwBlAHQAIABmAG8AcgB0AGgAIABpAG4AIAB0AGgAZQAgAEMAUABTACAAbwBmACAAdABoAGUAIABQAEMAUwBDACAAQwBPAEQARQAxADAAMAAgAFMALgBBAC4wIgYDVR0RBBswGYEXQ09MTFJPRFJJR1VFWkBHTUFJTC5DT00wDQYJKoZIhvcNAQELBQADggIBADMZHleoW50lgK0wf0tLXFvvhts+2lBCLgf3ZQhXVFlDIaYjp9tOlzxE0gYSnwyjaDkSLUzYXsSKMfbM0Xy+FkVnOzKUkmJLn0IwBGpZAW7ZWYjT5YH0wGlA5C2d0c5UtVAmdX82luwj3VeyhV/tO9gRJf/Rq10e2mf1f008F4aiMfjCHn4ruKRMTRH2ZzP7h4cYjMRzJHUVEFJo/OOtqkPdiCN8k4fYzOCsEavqTMwu3+8tKxsijbJZzL4ktvhjR/mvKUiBDyxcxCtJGE6RziPdn2uEvMv5ejUR+cC4mhAJYIvcmCZD7d0ONRjbdJeys2XEKgsmETcDICQ6ZZO2KYkHi5AGDjIV/BdZLBx9BbzzwibrztOvN2pcqeFsLllAcvtrbpMRMpUXK5Q+e5A5Op1ZrZjysY78033tj4MmWYWJq9xPgFXc71Tfsmz25iE/hO00nP8E3lqaZjJ1ai/I6so5AHhtnmPxOlxGY+Fz6zmPl53nFiAmmAC6HsdIHV+jCygahU2xSzeYcLF7ETD6VslaJHMPvXbpGseNYh6YT1wWm1tUQ2R8Aseuaeqjf7VKpK6befMd76T4yiAOf13bh6ucLSU8EwSiR5uSxOsBkc7IAKsFyFaOboYVrbwxN35wtaCwvO7O269tynAZf9UcwQYghtMcGew2hOhZbOzW+Jh9</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8FpqrJCi38PwIyXyMJnGa6rRvrv8BOaOp2Yq0gXFB+o=</DigestValue>
      </Reference>
      <Reference URI="/xl/calcChain.xml?ContentType=application/vnd.openxmlformats-officedocument.spreadsheetml.calcChain+xml">
        <DigestMethod Algorithm="http://www.w3.org/2001/04/xmlenc#sha256"/>
        <DigestValue>oMpM6RCbTXlStnjt6T19NO9e3vdEuzWRAi2gxjw31zs=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drawing1.xml?ContentType=application/vnd.openxmlformats-officedocument.drawing+xml">
        <DigestMethod Algorithm="http://www.w3.org/2001/04/xmlenc#sha256"/>
        <DigestValue>6/icKHZLWgh4AIR8VqsZc8d1+kUUOAb7LIaRN+A39Jg=</DigestValue>
      </Reference>
      <Reference URI="/xl/drawings/drawing10.xml?ContentType=application/vnd.openxmlformats-officedocument.drawing+xml">
        <DigestMethod Algorithm="http://www.w3.org/2001/04/xmlenc#sha256"/>
        <DigestValue>thoLa2YlpEEP5Y1E1gBjg0NBC2q7CGsl8PRNA87BDTY=</DigestValue>
      </Reference>
      <Reference URI="/xl/drawings/drawing11.xml?ContentType=application/vnd.openxmlformats-officedocument.drawing+xml">
        <DigestMethod Algorithm="http://www.w3.org/2001/04/xmlenc#sha256"/>
        <DigestValue>qDRkVFALZq8JP+H3wUqD1t6oxq59WlNLl7/grnjw4V8=</DigestValue>
      </Reference>
      <Reference URI="/xl/drawings/drawing12.xml?ContentType=application/vnd.openxmlformats-officedocument.drawing+xml">
        <DigestMethod Algorithm="http://www.w3.org/2001/04/xmlenc#sha256"/>
        <DigestValue>0ybgt+p9S2yXCTUytJ9i2ClfKFawqVkkO2kJpBfhA+g=</DigestValue>
      </Reference>
      <Reference URI="/xl/drawings/drawing13.xml?ContentType=application/vnd.openxmlformats-officedocument.drawing+xml">
        <DigestMethod Algorithm="http://www.w3.org/2001/04/xmlenc#sha256"/>
        <DigestValue>pD/+OhBLlE6EtP4uLk10vGPx+B6SVOn79j7d/TCP6Bk=</DigestValue>
      </Reference>
      <Reference URI="/xl/drawings/drawing14.xml?ContentType=application/vnd.openxmlformats-officedocument.drawing+xml">
        <DigestMethod Algorithm="http://www.w3.org/2001/04/xmlenc#sha256"/>
        <DigestValue>IZNgssUi9lYw1d1F1dIJIbbokxMyLk3j73Gk3fT8LP0=</DigestValue>
      </Reference>
      <Reference URI="/xl/drawings/drawing15.xml?ContentType=application/vnd.openxmlformats-officedocument.drawing+xml">
        <DigestMethod Algorithm="http://www.w3.org/2001/04/xmlenc#sha256"/>
        <DigestValue>na1fpo5krxcUoQpvjHuYMZ5zLzSxrNmwoXjmEPwAKbI=</DigestValue>
      </Reference>
      <Reference URI="/xl/drawings/drawing16.xml?ContentType=application/vnd.openxmlformats-officedocument.drawing+xml">
        <DigestMethod Algorithm="http://www.w3.org/2001/04/xmlenc#sha256"/>
        <DigestValue>UFu+bpzRheqqY3h7P4del+eazqqrsK4tjb5YpxswpRo=</DigestValue>
      </Reference>
      <Reference URI="/xl/drawings/drawing17.xml?ContentType=application/vnd.openxmlformats-officedocument.drawing+xml">
        <DigestMethod Algorithm="http://www.w3.org/2001/04/xmlenc#sha256"/>
        <DigestValue>mDev+71ltuKkRGwT3/o3WdD8xz1C0u63Mf7lhP8C5Fo=</DigestValue>
      </Reference>
      <Reference URI="/xl/drawings/drawing18.xml?ContentType=application/vnd.openxmlformats-officedocument.drawing+xml">
        <DigestMethod Algorithm="http://www.w3.org/2001/04/xmlenc#sha256"/>
        <DigestValue>45+TaZbYqLt0tynY3XaQ6Mh+XdL3zWUJCHFwBhAuwTc=</DigestValue>
      </Reference>
      <Reference URI="/xl/drawings/drawing2.xml?ContentType=application/vnd.openxmlformats-officedocument.drawing+xml">
        <DigestMethod Algorithm="http://www.w3.org/2001/04/xmlenc#sha256"/>
        <DigestValue>leSiOFcGjE5YSEH0ooF5N3gjEfS/t9nzGYdE6hMnRjo=</DigestValue>
      </Reference>
      <Reference URI="/xl/drawings/drawing3.xml?ContentType=application/vnd.openxmlformats-officedocument.drawing+xml">
        <DigestMethod Algorithm="http://www.w3.org/2001/04/xmlenc#sha256"/>
        <DigestValue>7Lew/BkbMwzfO0lEF3dcSMBz8rX3Dpp3HprtkuVYWMs=</DigestValue>
      </Reference>
      <Reference URI="/xl/drawings/drawing4.xml?ContentType=application/vnd.openxmlformats-officedocument.drawing+xml">
        <DigestMethod Algorithm="http://www.w3.org/2001/04/xmlenc#sha256"/>
        <DigestValue>9eYhYX27HezvIBlkNEtaI42nLUjpC1N+Im9n+CeyTKM=</DigestValue>
      </Reference>
      <Reference URI="/xl/drawings/drawing5.xml?ContentType=application/vnd.openxmlformats-officedocument.drawing+xml">
        <DigestMethod Algorithm="http://www.w3.org/2001/04/xmlenc#sha256"/>
        <DigestValue>5QLK8HDh2feGV3pkNd12USXORQO1qpcx1lBt1MtVOV8=</DigestValue>
      </Reference>
      <Reference URI="/xl/drawings/drawing6.xml?ContentType=application/vnd.openxmlformats-officedocument.drawing+xml">
        <DigestMethod Algorithm="http://www.w3.org/2001/04/xmlenc#sha256"/>
        <DigestValue>CFWnOHx/UkywjUFvXmzbghSz/7vorkEsXv7Tauh/Ifs=</DigestValue>
      </Reference>
      <Reference URI="/xl/drawings/drawing7.xml?ContentType=application/vnd.openxmlformats-officedocument.drawing+xml">
        <DigestMethod Algorithm="http://www.w3.org/2001/04/xmlenc#sha256"/>
        <DigestValue>egXkjKCRLBN9yX8HMC8pz+MtoDkFh6TPtHKdu6f7SaM=</DigestValue>
      </Reference>
      <Reference URI="/xl/drawings/drawing8.xml?ContentType=application/vnd.openxmlformats-officedocument.drawing+xml">
        <DigestMethod Algorithm="http://www.w3.org/2001/04/xmlenc#sha256"/>
        <DigestValue>FSy4bJviN1WzAB0KgSBTG+3Qiz9bhWkFpYCsXnYw2PE=</DigestValue>
      </Reference>
      <Reference URI="/xl/drawings/drawing9.xml?ContentType=application/vnd.openxmlformats-officedocument.drawing+xml">
        <DigestMethod Algorithm="http://www.w3.org/2001/04/xmlenc#sha256"/>
        <DigestValue>xUjeW5R9Zd6OsOsDtN8yFt37qUr5GVZd34aJVNDo8sw=</DigestValue>
      </Reference>
      <Reference URI="/xl/media/image1.png?ContentType=image/png">
        <DigestMethod Algorithm="http://www.w3.org/2001/04/xmlenc#sha256"/>
        <DigestValue>xgTYyXEdPl2Ow58BGCLLPaB4N7BHBM6mMvsCn2Mc/Uc=</DigestValue>
      </Reference>
      <Reference URI="/xl/media/image2.png?ContentType=image/png">
        <DigestMethod Algorithm="http://www.w3.org/2001/04/xmlenc#sha256"/>
        <DigestValue>84A5GF/cIS31WAjqpugeFCUiH5c7wBwMIChDiC9+/js=</DigestValue>
      </Reference>
      <Reference URI="/xl/printerSettings/printerSettings1.bin?ContentType=application/vnd.openxmlformats-officedocument.spreadsheetml.printerSettings">
        <DigestMethod Algorithm="http://www.w3.org/2001/04/xmlenc#sha256"/>
        <DigestValue>WmUV1pMwvuPEbXS4jdqD7U/CJXlUFYIHIUQrYNNjMQM=</DigestValue>
      </Reference>
      <Reference URI="/xl/printerSettings/printerSettings2.bin?ContentType=application/vnd.openxmlformats-officedocument.spreadsheetml.printerSettings">
        <DigestMethod Algorithm="http://www.w3.org/2001/04/xmlenc#sha256"/>
        <DigestValue>gI/wqbKm6NymqCj8t36NWfnVd4DnAVp38XAV74U3HeI=</DigestValue>
      </Reference>
      <Reference URI="/xl/printerSettings/printerSettings3.bin?ContentType=application/vnd.openxmlformats-officedocument.spreadsheetml.printerSettings">
        <DigestMethod Algorithm="http://www.w3.org/2001/04/xmlenc#sha256"/>
        <DigestValue>ZOazpX8BPcvLrXXGjyOUh/h2Y5BEW70zCvYk/FS2q20=</DigestValue>
      </Reference>
      <Reference URI="/xl/printerSettings/printerSettings4.bin?ContentType=application/vnd.openxmlformats-officedocument.spreadsheetml.printerSettings">
        <DigestMethod Algorithm="http://www.w3.org/2001/04/xmlenc#sha256"/>
        <DigestValue>lK2wZ6FRukVZ2yd3fj/hRyZ/ietSXRvxoyHIgeGow8Q=</DigestValue>
      </Reference>
      <Reference URI="/xl/printerSettings/printerSettings5.bin?ContentType=application/vnd.openxmlformats-officedocument.spreadsheetml.printerSettings">
        <DigestMethod Algorithm="http://www.w3.org/2001/04/xmlenc#sha256"/>
        <DigestValue>BX+FIbNDMORBjTnz2ywFFC21x5Tw5Ny/DAtVRhZAUa4=</DigestValue>
      </Reference>
      <Reference URI="/xl/printerSettings/printerSettings6.bin?ContentType=application/vnd.openxmlformats-officedocument.spreadsheetml.printerSettings">
        <DigestMethod Algorithm="http://www.w3.org/2001/04/xmlenc#sha256"/>
        <DigestValue>X2zKrgOScdwtwhkpPaECmke8C9u6YpJM3mqmWpof0bw=</DigestValue>
      </Reference>
      <Reference URI="/xl/printerSettings/printerSettings7.bin?ContentType=application/vnd.openxmlformats-officedocument.spreadsheetml.printerSettings">
        <DigestMethod Algorithm="http://www.w3.org/2001/04/xmlenc#sha256"/>
        <DigestValue>1lefT7IHURXp2FP9dexdwDeegzdhBIadqjmr3fA14+E=</DigestValue>
      </Reference>
      <Reference URI="/xl/sharedStrings.xml?ContentType=application/vnd.openxmlformats-officedocument.spreadsheetml.sharedStrings+xml">
        <DigestMethod Algorithm="http://www.w3.org/2001/04/xmlenc#sha256"/>
        <DigestValue>ZNYtMJ+ZjXqwEjL+fZg3HQ97G0iofSY3ASVtX8ysoD0=</DigestValue>
      </Reference>
      <Reference URI="/xl/styles.xml?ContentType=application/vnd.openxmlformats-officedocument.spreadsheetml.styles+xml">
        <DigestMethod Algorithm="http://www.w3.org/2001/04/xmlenc#sha256"/>
        <DigestValue>O26GISjoa6ASQ98AmhZdbsslQe0hEZ0TxGBRDWXxiqw=</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Go9w+T0s4T3xsaL1DPMEfvu8AD6SWYMKu9j3gPRT/gs=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sheet1.xml?ContentType=application/vnd.openxmlformats-officedocument.spreadsheetml.worksheet+xml">
        <DigestMethod Algorithm="http://www.w3.org/2001/04/xmlenc#sha256"/>
        <DigestValue>YAKR/Ky5B5tc1OUwq4S+uXeoseFz0oh3FeFqTyWUdVg=</DigestValue>
      </Reference>
      <Reference URI="/xl/worksheets/sheet10.xml?ContentType=application/vnd.openxmlformats-officedocument.spreadsheetml.worksheet+xml">
        <DigestMethod Algorithm="http://www.w3.org/2001/04/xmlenc#sha256"/>
        <DigestValue>eKwUC4MtGwELOkQ6RlvtoCYex7C9tyoEPpAco4ZFejk=</DigestValue>
      </Reference>
      <Reference URI="/xl/worksheets/sheet11.xml?ContentType=application/vnd.openxmlformats-officedocument.spreadsheetml.worksheet+xml">
        <DigestMethod Algorithm="http://www.w3.org/2001/04/xmlenc#sha256"/>
        <DigestValue>YA5EVpFl+H7dxoNbeV3Ip4ZJb0uQYUTiY5BUBC1nVsY=</DigestValue>
      </Reference>
      <Reference URI="/xl/worksheets/sheet12.xml?ContentType=application/vnd.openxmlformats-officedocument.spreadsheetml.worksheet+xml">
        <DigestMethod Algorithm="http://www.w3.org/2001/04/xmlenc#sha256"/>
        <DigestValue>/hknPTSDrqXGdBNMaiJIAvI3EjXRf60vQr86Xchm3pc=</DigestValue>
      </Reference>
      <Reference URI="/xl/worksheets/sheet13.xml?ContentType=application/vnd.openxmlformats-officedocument.spreadsheetml.worksheet+xml">
        <DigestMethod Algorithm="http://www.w3.org/2001/04/xmlenc#sha256"/>
        <DigestValue>ovejKHPd2uTj9gV2JxbOHHcmiG+GSMSovf2U4bP063k=</DigestValue>
      </Reference>
      <Reference URI="/xl/worksheets/sheet14.xml?ContentType=application/vnd.openxmlformats-officedocument.spreadsheetml.worksheet+xml">
        <DigestMethod Algorithm="http://www.w3.org/2001/04/xmlenc#sha256"/>
        <DigestValue>w2g749yFjc7s8C4iIUUPG+iN4dmHUD6cM2c9PRPrELI=</DigestValue>
      </Reference>
      <Reference URI="/xl/worksheets/sheet15.xml?ContentType=application/vnd.openxmlformats-officedocument.spreadsheetml.worksheet+xml">
        <DigestMethod Algorithm="http://www.w3.org/2001/04/xmlenc#sha256"/>
        <DigestValue>erdczUDtQNnPmTRUoGHhKBlwWN93wmk+/I76PyWnSLs=</DigestValue>
      </Reference>
      <Reference URI="/xl/worksheets/sheet16.xml?ContentType=application/vnd.openxmlformats-officedocument.spreadsheetml.worksheet+xml">
        <DigestMethod Algorithm="http://www.w3.org/2001/04/xmlenc#sha256"/>
        <DigestValue>vu9uoaz+dQhUgpO7vpHpEj8TnQQxNWEfqwhPejcS4cI=</DigestValue>
      </Reference>
      <Reference URI="/xl/worksheets/sheet17.xml?ContentType=application/vnd.openxmlformats-officedocument.spreadsheetml.worksheet+xml">
        <DigestMethod Algorithm="http://www.w3.org/2001/04/xmlenc#sha256"/>
        <DigestValue>txyXRDf3KbnNKEcfgzXsb6SnG5vodo9oZOw4dCM07C8=</DigestValue>
      </Reference>
      <Reference URI="/xl/worksheets/sheet18.xml?ContentType=application/vnd.openxmlformats-officedocument.spreadsheetml.worksheet+xml">
        <DigestMethod Algorithm="http://www.w3.org/2001/04/xmlenc#sha256"/>
        <DigestValue>LN0QMNR4STbFADyWkAieOALyF2eyNdM7L2Tcvqi2lWc=</DigestValue>
      </Reference>
      <Reference URI="/xl/worksheets/sheet2.xml?ContentType=application/vnd.openxmlformats-officedocument.spreadsheetml.worksheet+xml">
        <DigestMethod Algorithm="http://www.w3.org/2001/04/xmlenc#sha256"/>
        <DigestValue>rGp3hTZFQZJ5x3n1UFx/4Pt2Wx1ccoY+EwN1Kib1erM=</DigestValue>
      </Reference>
      <Reference URI="/xl/worksheets/sheet3.xml?ContentType=application/vnd.openxmlformats-officedocument.spreadsheetml.worksheet+xml">
        <DigestMethod Algorithm="http://www.w3.org/2001/04/xmlenc#sha256"/>
        <DigestValue>518ZP6JOEY27fHPPI7GYcyQogFykSyQC6osZ+1rIvvg=</DigestValue>
      </Reference>
      <Reference URI="/xl/worksheets/sheet4.xml?ContentType=application/vnd.openxmlformats-officedocument.spreadsheetml.worksheet+xml">
        <DigestMethod Algorithm="http://www.w3.org/2001/04/xmlenc#sha256"/>
        <DigestValue>KwNO3CISpciGrb4nVj8DXXT403mPEHdZPmcIwYBgWFc=</DigestValue>
      </Reference>
      <Reference URI="/xl/worksheets/sheet5.xml?ContentType=application/vnd.openxmlformats-officedocument.spreadsheetml.worksheet+xml">
        <DigestMethod Algorithm="http://www.w3.org/2001/04/xmlenc#sha256"/>
        <DigestValue>XhNWRmk+p0TI9kUiQ5RXP1XHX2z1epeuAfj4JBmuko8=</DigestValue>
      </Reference>
      <Reference URI="/xl/worksheets/sheet6.xml?ContentType=application/vnd.openxmlformats-officedocument.spreadsheetml.worksheet+xml">
        <DigestMethod Algorithm="http://www.w3.org/2001/04/xmlenc#sha256"/>
        <DigestValue>oany+aXRBXFabQKPHofYWGM+82lUeRCwyoHD94EmxA0=</DigestValue>
      </Reference>
      <Reference URI="/xl/worksheets/sheet7.xml?ContentType=application/vnd.openxmlformats-officedocument.spreadsheetml.worksheet+xml">
        <DigestMethod Algorithm="http://www.w3.org/2001/04/xmlenc#sha256"/>
        <DigestValue>SDNaDOp1jFnc6Q1DJiNV5E0kEBqM7Q+/1pPTqW1yUbc=</DigestValue>
      </Reference>
      <Reference URI="/xl/worksheets/sheet8.xml?ContentType=application/vnd.openxmlformats-officedocument.spreadsheetml.worksheet+xml">
        <DigestMethod Algorithm="http://www.w3.org/2001/04/xmlenc#sha256"/>
        <DigestValue>CYVZnFfz1vS+apaN3BP5hnfGOyAKedkqqUC4JtEIkUA=</DigestValue>
      </Reference>
      <Reference URI="/xl/worksheets/sheet9.xml?ContentType=application/vnd.openxmlformats-officedocument.spreadsheetml.worksheet+xml">
        <DigestMethod Algorithm="http://www.w3.org/2001/04/xmlenc#sha256"/>
        <DigestValue>MQ2KLcDBG9hvWKZgFGe6a+PTP+xki+x6hcJeaZHjyHE=</DigestValue>
      </Reference>
    </Manifest>
    <SignatureProperties>
      <SignatureProperty Id="idSignatureTime" Target="#idPackageSignature">
        <mdssi:SignatureTime xmlns:mdssi="http://schemas.openxmlformats.org/package/2006/digital-signature">
          <mdssi:Format>YYYY-MM-DDThh:mm:ssTZD</mdssi:Format>
          <mdssi:Value>2023-03-14T15:56:42Z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16.0.15831/24</OfficeVersion>
          <ApplicationVersion>16.0.15831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2023-03-14T15:56:42Z</xd:SigningTime>
          <xd:SigningCertificate>
            <xd:Cert>
              <xd:CertDigest>
                <DigestMethod Algorithm="http://www.w3.org/2001/04/xmlenc#sha256"/>
                <DigestValue>zyMush8lv0h81yVfzbsK67Cv4iPqWfMOWL90bOJE42c=</DigestValue>
              </xd:CertDigest>
              <xd:IssuerSerial>
                <X509IssuerName>CN=CA-CODE100 S.A., C=PY, O=CODE100 S.A., SERIALNUMBER=RUC 80080610-7</X509IssuerName>
                <X509SerialNumber>2051668829159862907699387466373437509391666124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APJFckJPsFKdJdjNb5d/OE7Gz+kPgr37bM5cF2e+zZ8=</DigestValue>
    </Reference>
    <Reference Type="http://www.w3.org/2000/09/xmldsig#Object" URI="#idOfficeObject">
      <DigestMethod Algorithm="http://www.w3.org/2001/04/xmlenc#sha256"/>
      <DigestValue>Zejvj4nwoYPV1tcUfHjLk/uXqN5eBKE/8xUwvuBAvas=</DigestValue>
    </Reference>
    <Reference Type="http://uri.etsi.org/01903#SignedProperties" URI="#idSignedProperties">
      <Transforms>
        <Transform Algorithm="http://www.w3.org/TR/2001/REC-xml-c14n-20010315"/>
      </Transforms>
      <DigestMethod Algorithm="http://www.w3.org/2001/04/xmlenc#sha256"/>
      <DigestValue>nVF40RbCG/K9ed3wO7HNxebvZI8XQv04kZuRV9Y7mDE=</DigestValue>
    </Reference>
  </SignedInfo>
  <SignatureValue>dk9YnrBnExsLOtoKr6poWuLtTJpqyQdnHCr1KSkpRBxE8x8eq8i5hmFhl4LGHbmblrANZWmxj3dl
8aXFylO/jpxN0V9NxzqtCS1gvKz9WZFKtEjkpZWJUmz6gn5NSiRhD7QiVhRHddGPURL6P6DTw569
f5AGmTuHNknxMjK4J15IIYhA0bV2bZ3OlrywD6w7U5CeTjIyVO+OF+GsQxDZB/Zj9w+eIMKgLfRf
d8DAn+KCFF3njRrqUj8FwQWGkEvwowmMgHx8PjB0ee9ZnRC7RvBQec0tOE30wBbsd52wYUo3nOPk
7zd1ncTyUDOYeup6EFaYjojSE2cW2hVOdjhERQ==</SignatureValue>
  <KeyInfo>
    <X509Data>
      <X509Certificate>MIIIYjCCBkqgAwIBAgIQdc1XRrURD9Zi4AetSRA51DANBgkqhkiG9w0BAQsFADBPMRcwFQYDVQQFEw5SVUMgODAwODAwOTktMDELMAkGA1UEBhMCUFkxETAPBgNVBAoMCFZJVCBTLkEuMRQwEgYDVQQDEwtDQS1WSVQgUy5BLjAeFw0yMjA3MjYxNTI2MzdaFw0yNDA3MjYxNTI2MzdaMIGzMRUwEwYDVQQqDAxMVUlTIEFMQkVSVE8xHzAdBgNVBAQMFkFZQUxBIEFMQkVSVElOSSBBQ09TVEExEjAQBgNVBAUTCUNJMTQ4Njg4MTEsMCoGA1UEAwwjTFVJUyBBTEJFUlRPIEFZQUxBIEFMQkVSVElOSSBBQ09TVEExETAPBgNVBAsMCEZJUk1BIEYyMRcwFQYDVQQKDA5QRVJTT05BIEZJU0lDQTELMAkGA1UEBhMCUFkwggEiMA0GCSqGSIb3DQEBAQUAA4IBDwAwggEKAoIBAQC3HOlKuGJNvsaLCJ7IkdTP+y0/6s0JtowW+Xn5E7nrKbEQiVXwraLOMbSbiZWx3m1hkUUYZP6ZNpHOA7w5qOKHlzMNA12HoO5kAsDTKZUO4PKiAnQ1KjgQ+lhbNZJ1AV636aLP39b7a18VUvUaItvzCfCDVLHd6Ecn00c/uqlfvF8UygCRcTAAtsxhLMTFwoq5pxTVPUcQ6EZxjNg2N+9r667q5teX5xzRJ8B9FhZP2+bo48rFeojH9pGHGvbxXy9Fm0f5pHPmePe8KhMfMm+INEZ/mzgSwLten+axdigwoKGfb60CM8g/9Mw5/uiR3ctuhQ7dE5mU7gQn8xj1F7qxAgMBAAGjggPTMIIDzzAMBgNVHRMBAf8EAjAAMA4GA1UdDwEB/wQEAwIF4DAsBgNVHSUBAf8EIjAgBggrBgEFBQcDBAYIKwYBBQUHAwIGCisGAQQBgjcUAgIwHQYDVR0OBBYEFOs4Vj5fkpND4ZA0jTOj4as2JPA0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gagGA1UdEQSBoDCBnYEUTFVJUy5BWUFMQUBQWS5FWS5DT02kgYQwgYExFjAUBgNVBAUTDVJVQzgwMDMwMjA4LTcxZzBlBgNVBAoMXkVSTlNUICYgWU9VTkcgUEFSQUdVQVkgLSBBVURJVE9SRVMgWSBBU0VTT1JFUyBERSBORUdPQ0lPUyBTT0NJRURBRCBERSBSRVNQT05TQUJJTElEQUQgTElNSVRBREEwdgYIKwYBBQUHAQEEajBoMCgGCCsGAQUFBzABhhxodHRwczovL3d3dy5lZmlybWEuY29tLnB5L3ZhMDwGCCsGAQUFBzAChjBodHRwczovL3d3dy5lZmlybWEuY29tLnB5L3JlcG9zaXRvcmlvL2VmaXJtYS5jcnQwQgYDVR0fBDswOTA3oDWgM4YxaHR0cHM6Ly93d3cuZWZpcm1hLmNvbS5weS9yZXBvc2l0b3Jpby9lZmlybWExLmNybDANBgkqhkiG9w0BAQsFAAOCAgEAgR92FfT3G5VMF8Sn6/9Ft5qcvPfe+UaOIulahAVucH326pMpJ9Qk3EJ0/A2k+bGcwrseZH9rzdNJ8uDccE8p23LcR6l4wgZ7jezejnd61Mhjj/HNarzqCBg68LMwMFZYXfiFXzGBDOGh/a9WYJa1NQ4/MFEEGvoyBCGFzW3NwnS5YQACuKlX1NQ6si2zTSS05nV5Hb3QNfV7swui/ayged9MeSNRSziE6PnMKW+a2EcjLTSBOWr88EBqG9lE+z0CYEJ0QKiPhDqSNd5BEQ1MlGaknTPsjjYi3yEiksZExlAvBuKhRS6vFw2oNgXBKGL1ETd9W+LOK2QtkDBTfNvWAj8AeuOWryq+lFeSDxBXSOGnMwl1lBZbJfW6WHRqJBUFbJOkoTsidJFjFNtOAEwHoc1Ry8pkwQmbUhNG/nlHorFVilbIDunwDDj24aAtlk7OkZ3CDV9iycIY7OzFzjavo3B/wdvLrfV6VUV3VSuXFpa4gtpsgahsrpfA4a9L1eCAkmdi+7GOBK3dcoLr+AjygA7ANZ7CKczhYyBxR23e4tqajWpuSVcaUJBEcS1o64tYBwESESYc3er6nm04ZGFb6HRm1gpi0ngTqvlDTubTuG4UXles6jclyHeYnUgn1GiyDv/ILEaQos5IhGJXNqLLETnu0E7TiwoVt9HXdXU2lG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8FpqrJCi38PwIyXyMJnGa6rRvrv8BOaOp2Yq0gXFB+o=</DigestValue>
      </Reference>
      <Reference URI="/xl/calcChain.xml?ContentType=application/vnd.openxmlformats-officedocument.spreadsheetml.calcChain+xml">
        <DigestMethod Algorithm="http://www.w3.org/2001/04/xmlenc#sha256"/>
        <DigestValue>oMpM6RCbTXlStnjt6T19NO9e3vdEuzWRAi2gxjw31zs=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Pabo1wP+K1kdWFBoxQXGFvafOHBdAzGtPkbE3DAcLPE=</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Pabo1wP+K1kdWFBoxQXGFvafOHBdAzGtPkbE3DAcLPE=</DigestValue>
      </Reference>
      <Reference URI="/xl/drawings/drawing1.xml?ContentType=application/vnd.openxmlformats-officedocument.drawing+xml">
        <DigestMethod Algorithm="http://www.w3.org/2001/04/xmlenc#sha256"/>
        <DigestValue>6/icKHZLWgh4AIR8VqsZc8d1+kUUOAb7LIaRN+A39Jg=</DigestValue>
      </Reference>
      <Reference URI="/xl/drawings/drawing10.xml?ContentType=application/vnd.openxmlformats-officedocument.drawing+xml">
        <DigestMethod Algorithm="http://www.w3.org/2001/04/xmlenc#sha256"/>
        <DigestValue>thoLa2YlpEEP5Y1E1gBjg0NBC2q7CGsl8PRNA87BDTY=</DigestValue>
      </Reference>
      <Reference URI="/xl/drawings/drawing11.xml?ContentType=application/vnd.openxmlformats-officedocument.drawing+xml">
        <DigestMethod Algorithm="http://www.w3.org/2001/04/xmlenc#sha256"/>
        <DigestValue>qDRkVFALZq8JP+H3wUqD1t6oxq59WlNLl7/grnjw4V8=</DigestValue>
      </Reference>
      <Reference URI="/xl/drawings/drawing12.xml?ContentType=application/vnd.openxmlformats-officedocument.drawing+xml">
        <DigestMethod Algorithm="http://www.w3.org/2001/04/xmlenc#sha256"/>
        <DigestValue>0ybgt+p9S2yXCTUytJ9i2ClfKFawqVkkO2kJpBfhA+g=</DigestValue>
      </Reference>
      <Reference URI="/xl/drawings/drawing13.xml?ContentType=application/vnd.openxmlformats-officedocument.drawing+xml">
        <DigestMethod Algorithm="http://www.w3.org/2001/04/xmlenc#sha256"/>
        <DigestValue>pD/+OhBLlE6EtP4uLk10vGPx+B6SVOn79j7d/TCP6Bk=</DigestValue>
      </Reference>
      <Reference URI="/xl/drawings/drawing14.xml?ContentType=application/vnd.openxmlformats-officedocument.drawing+xml">
        <DigestMethod Algorithm="http://www.w3.org/2001/04/xmlenc#sha256"/>
        <DigestValue>IZNgssUi9lYw1d1F1dIJIbbokxMyLk3j73Gk3fT8LP0=</DigestValue>
      </Reference>
      <Reference URI="/xl/drawings/drawing15.xml?ContentType=application/vnd.openxmlformats-officedocument.drawing+xml">
        <DigestMethod Algorithm="http://www.w3.org/2001/04/xmlenc#sha256"/>
        <DigestValue>na1fpo5krxcUoQpvjHuYMZ5zLzSxrNmwoXjmEPwAKbI=</DigestValue>
      </Reference>
      <Reference URI="/xl/drawings/drawing16.xml?ContentType=application/vnd.openxmlformats-officedocument.drawing+xml">
        <DigestMethod Algorithm="http://www.w3.org/2001/04/xmlenc#sha256"/>
        <DigestValue>UFu+bpzRheqqY3h7P4del+eazqqrsK4tjb5YpxswpRo=</DigestValue>
      </Reference>
      <Reference URI="/xl/drawings/drawing17.xml?ContentType=application/vnd.openxmlformats-officedocument.drawing+xml">
        <DigestMethod Algorithm="http://www.w3.org/2001/04/xmlenc#sha256"/>
        <DigestValue>mDev+71ltuKkRGwT3/o3WdD8xz1C0u63Mf7lhP8C5Fo=</DigestValue>
      </Reference>
      <Reference URI="/xl/drawings/drawing18.xml?ContentType=application/vnd.openxmlformats-officedocument.drawing+xml">
        <DigestMethod Algorithm="http://www.w3.org/2001/04/xmlenc#sha256"/>
        <DigestValue>45+TaZbYqLt0tynY3XaQ6Mh+XdL3zWUJCHFwBhAuwTc=</DigestValue>
      </Reference>
      <Reference URI="/xl/drawings/drawing2.xml?ContentType=application/vnd.openxmlformats-officedocument.drawing+xml">
        <DigestMethod Algorithm="http://www.w3.org/2001/04/xmlenc#sha256"/>
        <DigestValue>leSiOFcGjE5YSEH0ooF5N3gjEfS/t9nzGYdE6hMnRjo=</DigestValue>
      </Reference>
      <Reference URI="/xl/drawings/drawing3.xml?ContentType=application/vnd.openxmlformats-officedocument.drawing+xml">
        <DigestMethod Algorithm="http://www.w3.org/2001/04/xmlenc#sha256"/>
        <DigestValue>7Lew/BkbMwzfO0lEF3dcSMBz8rX3Dpp3HprtkuVYWMs=</DigestValue>
      </Reference>
      <Reference URI="/xl/drawings/drawing4.xml?ContentType=application/vnd.openxmlformats-officedocument.drawing+xml">
        <DigestMethod Algorithm="http://www.w3.org/2001/04/xmlenc#sha256"/>
        <DigestValue>9eYhYX27HezvIBlkNEtaI42nLUjpC1N+Im9n+CeyTKM=</DigestValue>
      </Reference>
      <Reference URI="/xl/drawings/drawing5.xml?ContentType=application/vnd.openxmlformats-officedocument.drawing+xml">
        <DigestMethod Algorithm="http://www.w3.org/2001/04/xmlenc#sha256"/>
        <DigestValue>5QLK8HDh2feGV3pkNd12USXORQO1qpcx1lBt1MtVOV8=</DigestValue>
      </Reference>
      <Reference URI="/xl/drawings/drawing6.xml?ContentType=application/vnd.openxmlformats-officedocument.drawing+xml">
        <DigestMethod Algorithm="http://www.w3.org/2001/04/xmlenc#sha256"/>
        <DigestValue>CFWnOHx/UkywjUFvXmzbghSz/7vorkEsXv7Tauh/Ifs=</DigestValue>
      </Reference>
      <Reference URI="/xl/drawings/drawing7.xml?ContentType=application/vnd.openxmlformats-officedocument.drawing+xml">
        <DigestMethod Algorithm="http://www.w3.org/2001/04/xmlenc#sha256"/>
        <DigestValue>egXkjKCRLBN9yX8HMC8pz+MtoDkFh6TPtHKdu6f7SaM=</DigestValue>
      </Reference>
      <Reference URI="/xl/drawings/drawing8.xml?ContentType=application/vnd.openxmlformats-officedocument.drawing+xml">
        <DigestMethod Algorithm="http://www.w3.org/2001/04/xmlenc#sha256"/>
        <DigestValue>FSy4bJviN1WzAB0KgSBTG+3Qiz9bhWkFpYCsXnYw2PE=</DigestValue>
      </Reference>
      <Reference URI="/xl/drawings/drawing9.xml?ContentType=application/vnd.openxmlformats-officedocument.drawing+xml">
        <DigestMethod Algorithm="http://www.w3.org/2001/04/xmlenc#sha256"/>
        <DigestValue>xUjeW5R9Zd6OsOsDtN8yFt37qUr5GVZd34aJVNDo8sw=</DigestValue>
      </Reference>
      <Reference URI="/xl/media/image1.png?ContentType=image/png">
        <DigestMethod Algorithm="http://www.w3.org/2001/04/xmlenc#sha256"/>
        <DigestValue>xgTYyXEdPl2Ow58BGCLLPaB4N7BHBM6mMvsCn2Mc/Uc=</DigestValue>
      </Reference>
      <Reference URI="/xl/media/image2.png?ContentType=image/png">
        <DigestMethod Algorithm="http://www.w3.org/2001/04/xmlenc#sha256"/>
        <DigestValue>84A5GF/cIS31WAjqpugeFCUiH5c7wBwMIChDiC9+/js=</DigestValue>
      </Reference>
      <Reference URI="/xl/printerSettings/printerSettings1.bin?ContentType=application/vnd.openxmlformats-officedocument.spreadsheetml.printerSettings">
        <DigestMethod Algorithm="http://www.w3.org/2001/04/xmlenc#sha256"/>
        <DigestValue>WmUV1pMwvuPEbXS4jdqD7U/CJXlUFYIHIUQrYNNjMQM=</DigestValue>
      </Reference>
      <Reference URI="/xl/printerSettings/printerSettings2.bin?ContentType=application/vnd.openxmlformats-officedocument.spreadsheetml.printerSettings">
        <DigestMethod Algorithm="http://www.w3.org/2001/04/xmlenc#sha256"/>
        <DigestValue>gI/wqbKm6NymqCj8t36NWfnVd4DnAVp38XAV74U3HeI=</DigestValue>
      </Reference>
      <Reference URI="/xl/printerSettings/printerSettings3.bin?ContentType=application/vnd.openxmlformats-officedocument.spreadsheetml.printerSettings">
        <DigestMethod Algorithm="http://www.w3.org/2001/04/xmlenc#sha256"/>
        <DigestValue>ZOazpX8BPcvLrXXGjyOUh/h2Y5BEW70zCvYk/FS2q20=</DigestValue>
      </Reference>
      <Reference URI="/xl/printerSettings/printerSettings4.bin?ContentType=application/vnd.openxmlformats-officedocument.spreadsheetml.printerSettings">
        <DigestMethod Algorithm="http://www.w3.org/2001/04/xmlenc#sha256"/>
        <DigestValue>lK2wZ6FRukVZ2yd3fj/hRyZ/ietSXRvxoyHIgeGow8Q=</DigestValue>
      </Reference>
      <Reference URI="/xl/printerSettings/printerSettings5.bin?ContentType=application/vnd.openxmlformats-officedocument.spreadsheetml.printerSettings">
        <DigestMethod Algorithm="http://www.w3.org/2001/04/xmlenc#sha256"/>
        <DigestValue>BX+FIbNDMORBjTnz2ywFFC21x5Tw5Ny/DAtVRhZAUa4=</DigestValue>
      </Reference>
      <Reference URI="/xl/printerSettings/printerSettings6.bin?ContentType=application/vnd.openxmlformats-officedocument.spreadsheetml.printerSettings">
        <DigestMethod Algorithm="http://www.w3.org/2001/04/xmlenc#sha256"/>
        <DigestValue>X2zKrgOScdwtwhkpPaECmke8C9u6YpJM3mqmWpof0bw=</DigestValue>
      </Reference>
      <Reference URI="/xl/printerSettings/printerSettings7.bin?ContentType=application/vnd.openxmlformats-officedocument.spreadsheetml.printerSettings">
        <DigestMethod Algorithm="http://www.w3.org/2001/04/xmlenc#sha256"/>
        <DigestValue>1lefT7IHURXp2FP9dexdwDeegzdhBIadqjmr3fA14+E=</DigestValue>
      </Reference>
      <Reference URI="/xl/sharedStrings.xml?ContentType=application/vnd.openxmlformats-officedocument.spreadsheetml.sharedStrings+xml">
        <DigestMethod Algorithm="http://www.w3.org/2001/04/xmlenc#sha256"/>
        <DigestValue>ZNYtMJ+ZjXqwEjL+fZg3HQ97G0iofSY3ASVtX8ysoD0=</DigestValue>
      </Reference>
      <Reference URI="/xl/styles.xml?ContentType=application/vnd.openxmlformats-officedocument.spreadsheetml.styles+xml">
        <DigestMethod Algorithm="http://www.w3.org/2001/04/xmlenc#sha256"/>
        <DigestValue>O26GISjoa6ASQ98AmhZdbsslQe0hEZ0TxGBRDWXxiqw=</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Go9w+T0s4T3xsaL1DPMEfvu8AD6SWYMKu9j3gPRT/gs=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sheet1.xml?ContentType=application/vnd.openxmlformats-officedocument.spreadsheetml.worksheet+xml">
        <DigestMethod Algorithm="http://www.w3.org/2001/04/xmlenc#sha256"/>
        <DigestValue>YAKR/Ky5B5tc1OUwq4S+uXeoseFz0oh3FeFqTyWUdVg=</DigestValue>
      </Reference>
      <Reference URI="/xl/worksheets/sheet10.xml?ContentType=application/vnd.openxmlformats-officedocument.spreadsheetml.worksheet+xml">
        <DigestMethod Algorithm="http://www.w3.org/2001/04/xmlenc#sha256"/>
        <DigestValue>eKwUC4MtGwELOkQ6RlvtoCYex7C9tyoEPpAco4ZFejk=</DigestValue>
      </Reference>
      <Reference URI="/xl/worksheets/sheet11.xml?ContentType=application/vnd.openxmlformats-officedocument.spreadsheetml.worksheet+xml">
        <DigestMethod Algorithm="http://www.w3.org/2001/04/xmlenc#sha256"/>
        <DigestValue>YA5EVpFl+H7dxoNbeV3Ip4ZJb0uQYUTiY5BUBC1nVsY=</DigestValue>
      </Reference>
      <Reference URI="/xl/worksheets/sheet12.xml?ContentType=application/vnd.openxmlformats-officedocument.spreadsheetml.worksheet+xml">
        <DigestMethod Algorithm="http://www.w3.org/2001/04/xmlenc#sha256"/>
        <DigestValue>/hknPTSDrqXGdBNMaiJIAvI3EjXRf60vQr86Xchm3pc=</DigestValue>
      </Reference>
      <Reference URI="/xl/worksheets/sheet13.xml?ContentType=application/vnd.openxmlformats-officedocument.spreadsheetml.worksheet+xml">
        <DigestMethod Algorithm="http://www.w3.org/2001/04/xmlenc#sha256"/>
        <DigestValue>ovejKHPd2uTj9gV2JxbOHHcmiG+GSMSovf2U4bP063k=</DigestValue>
      </Reference>
      <Reference URI="/xl/worksheets/sheet14.xml?ContentType=application/vnd.openxmlformats-officedocument.spreadsheetml.worksheet+xml">
        <DigestMethod Algorithm="http://www.w3.org/2001/04/xmlenc#sha256"/>
        <DigestValue>w2g749yFjc7s8C4iIUUPG+iN4dmHUD6cM2c9PRPrELI=</DigestValue>
      </Reference>
      <Reference URI="/xl/worksheets/sheet15.xml?ContentType=application/vnd.openxmlformats-officedocument.spreadsheetml.worksheet+xml">
        <DigestMethod Algorithm="http://www.w3.org/2001/04/xmlenc#sha256"/>
        <DigestValue>erdczUDtQNnPmTRUoGHhKBlwWN93wmk+/I76PyWnSLs=</DigestValue>
      </Reference>
      <Reference URI="/xl/worksheets/sheet16.xml?ContentType=application/vnd.openxmlformats-officedocument.spreadsheetml.worksheet+xml">
        <DigestMethod Algorithm="http://www.w3.org/2001/04/xmlenc#sha256"/>
        <DigestValue>vu9uoaz+dQhUgpO7vpHpEj8TnQQxNWEfqwhPejcS4cI=</DigestValue>
      </Reference>
      <Reference URI="/xl/worksheets/sheet17.xml?ContentType=application/vnd.openxmlformats-officedocument.spreadsheetml.worksheet+xml">
        <DigestMethod Algorithm="http://www.w3.org/2001/04/xmlenc#sha256"/>
        <DigestValue>txyXRDf3KbnNKEcfgzXsb6SnG5vodo9oZOw4dCM07C8=</DigestValue>
      </Reference>
      <Reference URI="/xl/worksheets/sheet18.xml?ContentType=application/vnd.openxmlformats-officedocument.spreadsheetml.worksheet+xml">
        <DigestMethod Algorithm="http://www.w3.org/2001/04/xmlenc#sha256"/>
        <DigestValue>LN0QMNR4STbFADyWkAieOALyF2eyNdM7L2Tcvqi2lWc=</DigestValue>
      </Reference>
      <Reference URI="/xl/worksheets/sheet2.xml?ContentType=application/vnd.openxmlformats-officedocument.spreadsheetml.worksheet+xml">
        <DigestMethod Algorithm="http://www.w3.org/2001/04/xmlenc#sha256"/>
        <DigestValue>rGp3hTZFQZJ5x3n1UFx/4Pt2Wx1ccoY+EwN1Kib1erM=</DigestValue>
      </Reference>
      <Reference URI="/xl/worksheets/sheet3.xml?ContentType=application/vnd.openxmlformats-officedocument.spreadsheetml.worksheet+xml">
        <DigestMethod Algorithm="http://www.w3.org/2001/04/xmlenc#sha256"/>
        <DigestValue>518ZP6JOEY27fHPPI7GYcyQogFykSyQC6osZ+1rIvvg=</DigestValue>
      </Reference>
      <Reference URI="/xl/worksheets/sheet4.xml?ContentType=application/vnd.openxmlformats-officedocument.spreadsheetml.worksheet+xml">
        <DigestMethod Algorithm="http://www.w3.org/2001/04/xmlenc#sha256"/>
        <DigestValue>KwNO3CISpciGrb4nVj8DXXT403mPEHdZPmcIwYBgWFc=</DigestValue>
      </Reference>
      <Reference URI="/xl/worksheets/sheet5.xml?ContentType=application/vnd.openxmlformats-officedocument.spreadsheetml.worksheet+xml">
        <DigestMethod Algorithm="http://www.w3.org/2001/04/xmlenc#sha256"/>
        <DigestValue>XhNWRmk+p0TI9kUiQ5RXP1XHX2z1epeuAfj4JBmuko8=</DigestValue>
      </Reference>
      <Reference URI="/xl/worksheets/sheet6.xml?ContentType=application/vnd.openxmlformats-officedocument.spreadsheetml.worksheet+xml">
        <DigestMethod Algorithm="http://www.w3.org/2001/04/xmlenc#sha256"/>
        <DigestValue>oany+aXRBXFabQKPHofYWGM+82lUeRCwyoHD94EmxA0=</DigestValue>
      </Reference>
      <Reference URI="/xl/worksheets/sheet7.xml?ContentType=application/vnd.openxmlformats-officedocument.spreadsheetml.worksheet+xml">
        <DigestMethod Algorithm="http://www.w3.org/2001/04/xmlenc#sha256"/>
        <DigestValue>SDNaDOp1jFnc6Q1DJiNV5E0kEBqM7Q+/1pPTqW1yUbc=</DigestValue>
      </Reference>
      <Reference URI="/xl/worksheets/sheet8.xml?ContentType=application/vnd.openxmlformats-officedocument.spreadsheetml.worksheet+xml">
        <DigestMethod Algorithm="http://www.w3.org/2001/04/xmlenc#sha256"/>
        <DigestValue>CYVZnFfz1vS+apaN3BP5hnfGOyAKedkqqUC4JtEIkUA=</DigestValue>
      </Reference>
      <Reference URI="/xl/worksheets/sheet9.xml?ContentType=application/vnd.openxmlformats-officedocument.spreadsheetml.worksheet+xml">
        <DigestMethod Algorithm="http://www.w3.org/2001/04/xmlenc#sha256"/>
        <DigestValue>MQ2KLcDBG9hvWKZgFGe6a+PTP+xki+x6hcJeaZHjyHE=</DigestValue>
      </Reference>
    </Manifest>
    <SignatureProperties>
      <SignatureProperty Id="idSignatureTime" Target="#idPackageSignature">
        <mdssi:SignatureTime xmlns:mdssi="http://schemas.openxmlformats.org/package/2006/digital-signature">
          <mdssi:Format>YYYY-MM-DDThh:mm:ssTZD</mdssi:Format>
          <mdssi:Value>2023-03-15T18:10:15Z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Firmado por el Auditor Externo al solo efecto y exclusivamente para identificar el documento.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2023-03-15T18:10:15Z</xd:SigningTime>
          <xd:SigningCertificate>
            <xd:Cert>
              <xd:CertDigest>
                <DigestMethod Algorithm="http://www.w3.org/2001/04/xmlenc#sha256"/>
                <DigestValue>I2HTt29UEWtoeBjArqKLN9sTVc6eO4LJ7U7fFenfRYc=</DigestValue>
              </xd:CertDigest>
              <xd:IssuerSerial>
                <X509IssuerName>CN=CA-VIT S.A., O=VIT S.A., C=PY, SERIALNUMBER=RUC 80080099-0</X509IssuerName>
                <X509SerialNumber>156585866534479103794246776764243130836</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5845aff-2e4f-4185-9b6c-b7ccf4ea8de4">
      <Terms xmlns="http://schemas.microsoft.com/office/infopath/2007/PartnerControls"/>
    </lcf76f155ced4ddcb4097134ff3c332f>
    <TaxCatchAll xmlns="2e8945e0-4060-434a-9296-88ec39959342" xsi:nil="true"/>
  </documentManagement>
</p:properties>
</file>

<file path=customXml/itemProps1.xml><?xml version="1.0" encoding="utf-8"?>
<ds:datastoreItem xmlns:ds="http://schemas.openxmlformats.org/officeDocument/2006/customXml" ds:itemID="{DEFA6E0F-992B-4F22-8EB2-0198D24649C4}">
  <ds:schemaRefs>
    <ds:schemaRef ds:uri="http://schemas.microsoft.com/sharepoint/v3/contenttype/forms"/>
  </ds:schemaRefs>
</ds:datastoreItem>
</file>

<file path=customXml/itemProps2.xml><?xml version="1.0" encoding="utf-8"?>
<ds:datastoreItem xmlns:ds="http://schemas.openxmlformats.org/officeDocument/2006/customXml" ds:itemID="{E6FB5EA6-0291-44DF-B34A-82B3AC7B84AC}"/>
</file>

<file path=customXml/itemProps3.xml><?xml version="1.0" encoding="utf-8"?>
<ds:datastoreItem xmlns:ds="http://schemas.openxmlformats.org/officeDocument/2006/customXml" ds:itemID="{A02ED109-D4CD-47B8-A5F4-C9C8B5FB951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5</vt:i4>
      </vt:variant>
    </vt:vector>
  </HeadingPairs>
  <TitlesOfParts>
    <vt:vector size="23" baseType="lpstr">
      <vt:lpstr>Caratula</vt:lpstr>
      <vt:lpstr>índice</vt:lpstr>
      <vt:lpstr>Activo</vt:lpstr>
      <vt:lpstr>Pasivo y PN</vt:lpstr>
      <vt:lpstr>Resultado</vt:lpstr>
      <vt:lpstr>Evolución del Patrimonio</vt:lpstr>
      <vt:lpstr>Flujo de Efectivo</vt:lpstr>
      <vt:lpstr>Nota A</vt:lpstr>
      <vt:lpstr>Nota B</vt:lpstr>
      <vt:lpstr>Nota C</vt:lpstr>
      <vt:lpstr>Nota D</vt:lpstr>
      <vt:lpstr>Nota E</vt:lpstr>
      <vt:lpstr>Nota F</vt:lpstr>
      <vt:lpstr>Nota G</vt:lpstr>
      <vt:lpstr>Nota H</vt:lpstr>
      <vt:lpstr>Nota I</vt:lpstr>
      <vt:lpstr>Nota J</vt:lpstr>
      <vt:lpstr>Nota K</vt:lpstr>
      <vt:lpstr>Activo!Área_de_impresión</vt:lpstr>
      <vt:lpstr>'Evolución del Patrimonio'!Área_de_impresión</vt:lpstr>
      <vt:lpstr>'Flujo de Efectivo'!Área_de_impresión</vt:lpstr>
      <vt:lpstr>'Pasivo y PN'!Área_de_impresión</vt:lpstr>
      <vt:lpstr>Resultado!Área_de_impresión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eoze</dc:creator>
  <cp:lastModifiedBy>Sonia Rios</cp:lastModifiedBy>
  <cp:lastPrinted>2023-03-07T17:28:15Z</cp:lastPrinted>
  <dcterms:created xsi:type="dcterms:W3CDTF">2010-04-23T18:02:42Z</dcterms:created>
  <dcterms:modified xsi:type="dcterms:W3CDTF">2023-03-13T10:14:56Z</dcterms:modified>
</cp:coreProperties>
</file>