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mc:AlternateContent xmlns:mc="http://schemas.openxmlformats.org/markup-compatibility/2006">
    <mc:Choice Requires="x15">
      <x15ac:absPath xmlns:x15ac="http://schemas.microsoft.com/office/spreadsheetml/2010/11/ac" url="C:\Users\gabriel.benitez\Documents\BGABRIEL\AUDITORIA EXTERNA\2021_PWC\CNV\"/>
    </mc:Choice>
  </mc:AlternateContent>
  <xr:revisionPtr revIDLastSave="0" documentId="8_{A09A588A-74C1-4E8B-AB5B-59CF32678A30}" xr6:coauthVersionLast="47" xr6:coauthVersionMax="47" xr10:uidLastSave="{00000000-0000-0000-0000-000000000000}"/>
  <bookViews>
    <workbookView xWindow="-120" yWindow="-120" windowWidth="20730" windowHeight="11160" tabRatio="801"/>
  </bookViews>
  <sheets>
    <sheet name="Balance Gral.-Activo" sheetId="6" r:id="rId1"/>
    <sheet name="Balance Gral.-Pasivo" sheetId="7" r:id="rId2"/>
    <sheet name="Estado de Resultados" sheetId="9" r:id="rId3"/>
    <sheet name="PNETO" sheetId="10" r:id="rId4"/>
    <sheet name="flujo" sheetId="11" r:id="rId5"/>
    <sheet name="Notas" sheetId="12" r:id="rId6"/>
  </sheets>
  <definedNames>
    <definedName name="_Hlk94080825" localSheetId="5">Notas!$B$604</definedName>
    <definedName name="__xlnm.Print_Area" localSheetId="0">'Balance Gral.-Activo'!$B$1:$H$64</definedName>
    <definedName name="__xlnm.Print_Area" localSheetId="1">'Balance Gral.-Pasivo'!$B$1:$H$57</definedName>
    <definedName name="__xlnm.Print_Area" localSheetId="2">'Estado de Resultados'!$B$1:$G$72</definedName>
    <definedName name="__xlnm.Print_Area" localSheetId="4">flujo!$A$1:$G$57</definedName>
    <definedName name="__xlnm.Print_Area" localSheetId="3">PNETO!$A$1:$I$25</definedName>
    <definedName name="_xlnm.Print_Area" localSheetId="0">'Balance Gral.-Activo'!$B$1:$H$64</definedName>
    <definedName name="_xlnm.Print_Area" localSheetId="1">'Balance Gral.-Pasivo'!$B$1:$H$57</definedName>
    <definedName name="_xlnm.Print_Area" localSheetId="2">'Estado de Resultados'!$B$1:$G$72</definedName>
    <definedName name="_xlnm.Print_Area" localSheetId="4">flujo!$A$1:$G$57</definedName>
    <definedName name="_xlnm.Print_Area" localSheetId="3">PNETO!$A$1:$I$25</definedName>
    <definedName name="Excel_BuiltIn_Print_Area" localSheetId="3">NA()</definedName>
    <definedName name="Excel_BuiltIn_Print_Area_2_1">#REF!</definedName>
    <definedName name="OLE_LINK2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41" i="9"/>
  <c r="K47" i="9"/>
  <c r="K52" i="9"/>
  <c r="K56" i="9"/>
  <c r="I67" i="9"/>
  <c r="I69" i="9"/>
  <c r="L57" i="9"/>
  <c r="J67" i="9"/>
  <c r="J69" i="9"/>
  <c r="K51" i="9"/>
  <c r="K58" i="9"/>
  <c r="K54" i="9"/>
  <c r="K49" i="9"/>
  <c r="K55" i="9"/>
  <c r="K57" i="9"/>
  <c r="M57" i="9"/>
  <c r="K53" i="9"/>
  <c r="K48" i="9"/>
  <c r="L58" i="9"/>
  <c r="L51" i="9"/>
  <c r="M51" i="9"/>
  <c r="L55" i="9"/>
  <c r="M55" i="9"/>
  <c r="L49" i="9"/>
  <c r="L47" i="9"/>
  <c r="M47" i="9"/>
  <c r="L56" i="9"/>
  <c r="M56" i="9"/>
  <c r="L53" i="9"/>
  <c r="M53" i="9"/>
  <c r="L54" i="9"/>
  <c r="L52" i="9"/>
  <c r="M52" i="9"/>
  <c r="L48" i="9"/>
  <c r="K50" i="9"/>
  <c r="M48" i="9"/>
  <c r="M49" i="9"/>
  <c r="M58" i="9"/>
  <c r="M54" i="9"/>
  <c r="L50" i="9"/>
  <c r="M50" i="9"/>
</calcChain>
</file>

<file path=xl/sharedStrings.xml><?xml version="1.0" encoding="utf-8"?>
<sst xmlns="http://schemas.openxmlformats.org/spreadsheetml/2006/main" count="1700" uniqueCount="928">
  <si>
    <t>ACTIVO</t>
  </si>
  <si>
    <t>DISPONIBLE</t>
  </si>
  <si>
    <t>INVERSIONES</t>
  </si>
  <si>
    <t>RENTAS S/TITULOS DE RENTA FIJA DE SOC.PRIVADAS</t>
  </si>
  <si>
    <t>BIENES DE USO</t>
  </si>
  <si>
    <t>CARGOS DIFERIDOS</t>
  </si>
  <si>
    <t>PASIVO</t>
  </si>
  <si>
    <t>PROVISIONES</t>
  </si>
  <si>
    <t>PREVISIONES</t>
  </si>
  <si>
    <t>CUENTAS DE ORDEN</t>
  </si>
  <si>
    <t>GANANCIAS FINANCIERAS</t>
  </si>
  <si>
    <t>GANANCIAS POR SERVICIOS</t>
  </si>
  <si>
    <t>PERDIDAS FINANCIERAS</t>
  </si>
  <si>
    <t>OTRAS PERDIDAS OPERATIVAS</t>
  </si>
  <si>
    <t>073010771000</t>
  </si>
  <si>
    <t>BANCO CONTINENTAL S.A.E.C.A.</t>
  </si>
  <si>
    <t xml:space="preserve"> </t>
  </si>
  <si>
    <t xml:space="preserve">OBLIGACIONES POR INTERMEDIACION </t>
  </si>
  <si>
    <t>011010000000</t>
  </si>
  <si>
    <t xml:space="preserve">Caja </t>
  </si>
  <si>
    <t>011020105000</t>
  </si>
  <si>
    <t>Banco Central del Paraguay</t>
  </si>
  <si>
    <t>021010000000</t>
  </si>
  <si>
    <t xml:space="preserve">Depósitos </t>
  </si>
  <si>
    <t>011020109000</t>
  </si>
  <si>
    <t xml:space="preserve">Otras instituciones financieras </t>
  </si>
  <si>
    <t>011020111000</t>
  </si>
  <si>
    <t>Cheques y otros documentos para compensar</t>
  </si>
  <si>
    <t>021030000000</t>
  </si>
  <si>
    <t>011080000000</t>
  </si>
  <si>
    <t>Deudores por productos financieros devengados</t>
  </si>
  <si>
    <t>021040000000</t>
  </si>
  <si>
    <t>011090000000</t>
  </si>
  <si>
    <t xml:space="preserve">Previsiones </t>
  </si>
  <si>
    <t>021060000000</t>
  </si>
  <si>
    <t>021080000000</t>
  </si>
  <si>
    <t xml:space="preserve">Acreedores por cargos financieros devengados </t>
  </si>
  <si>
    <t>012000000000</t>
  </si>
  <si>
    <t xml:space="preserve">CREDITOS VIGENTES POR INTERMEDIACION </t>
  </si>
  <si>
    <t>022010000000</t>
  </si>
  <si>
    <t xml:space="preserve">Depósitos - Sector privado </t>
  </si>
  <si>
    <t>013010000000</t>
  </si>
  <si>
    <t>Colocaciones</t>
  </si>
  <si>
    <t>022060000000</t>
  </si>
  <si>
    <t>013020000000</t>
  </si>
  <si>
    <t>Operaciones a liquidar</t>
  </si>
  <si>
    <t>022040000000</t>
  </si>
  <si>
    <t>Depósitos - Sector público</t>
  </si>
  <si>
    <t>013030000000</t>
  </si>
  <si>
    <t>022020000000</t>
  </si>
  <si>
    <t xml:space="preserve">Otras obligaciones por intermediación financiera </t>
  </si>
  <si>
    <t>013080000000</t>
  </si>
  <si>
    <t xml:space="preserve">Deudores por productos financieros devengados </t>
  </si>
  <si>
    <t>013090000000</t>
  </si>
  <si>
    <t>Previsiones</t>
  </si>
  <si>
    <t>022080000000</t>
  </si>
  <si>
    <t xml:space="preserve">OBLIGACIONES DIVERSAS </t>
  </si>
  <si>
    <t>024010000000</t>
  </si>
  <si>
    <t xml:space="preserve">  Acreedores fiscales </t>
  </si>
  <si>
    <t>014010000000</t>
  </si>
  <si>
    <t xml:space="preserve">Préstamos </t>
  </si>
  <si>
    <t>024030000000</t>
  </si>
  <si>
    <t>014030000000</t>
  </si>
  <si>
    <t>024040000000</t>
  </si>
  <si>
    <t xml:space="preserve">  Otras obligaciones diversas </t>
  </si>
  <si>
    <t>014040000000</t>
  </si>
  <si>
    <t>Sector Público</t>
  </si>
  <si>
    <t>014070000000</t>
  </si>
  <si>
    <t>014080000000</t>
  </si>
  <si>
    <t>025010000000</t>
  </si>
  <si>
    <t>014090000000</t>
  </si>
  <si>
    <t>025020000000</t>
  </si>
  <si>
    <t xml:space="preserve">PREVISIONES </t>
  </si>
  <si>
    <t>TOTAL DEL PASIVO</t>
  </si>
  <si>
    <t>015000000000</t>
  </si>
  <si>
    <t xml:space="preserve">CREDITOS DIVERSOS </t>
  </si>
  <si>
    <t>PATRIMONIO NETO</t>
  </si>
  <si>
    <t>031010400001</t>
  </si>
  <si>
    <t>016010000000</t>
  </si>
  <si>
    <t>016050000000</t>
  </si>
  <si>
    <t>016070000000</t>
  </si>
  <si>
    <t>031010430001</t>
  </si>
  <si>
    <t>016080000000</t>
  </si>
  <si>
    <t>016090000000</t>
  </si>
  <si>
    <t>031030000000</t>
  </si>
  <si>
    <t>031020000000</t>
  </si>
  <si>
    <t>017010000000</t>
  </si>
  <si>
    <t xml:space="preserve">Bienes adquiridos en recuperación de créditos </t>
  </si>
  <si>
    <t>031040000000</t>
  </si>
  <si>
    <t>Inversiones</t>
  </si>
  <si>
    <t>017050000000</t>
  </si>
  <si>
    <t>031050000000</t>
  </si>
  <si>
    <t>017080000000</t>
  </si>
  <si>
    <t>017090000000</t>
  </si>
  <si>
    <t>031060000000</t>
  </si>
  <si>
    <t>018000000000</t>
  </si>
  <si>
    <t>Propios</t>
  </si>
  <si>
    <t>019000000000</t>
  </si>
  <si>
    <t>TOTAL DEL ACTIVO</t>
  </si>
  <si>
    <t>CUENTAS DE CONTINGENCIA Y DE ORDEN</t>
  </si>
  <si>
    <t>Deudores por aceptaciones bancarias</t>
  </si>
  <si>
    <t>051000000000</t>
  </si>
  <si>
    <t>Total de cuentas de orden</t>
  </si>
  <si>
    <t>ESTADO DE SITUACION PATRIMONIAL AL 31 DE DICIEMBRE DE 2021</t>
  </si>
  <si>
    <t>Presentado en forma comparativa con el ejercicio anterior</t>
  </si>
  <si>
    <t>(Expresado en Guaraníes)</t>
  </si>
  <si>
    <t>Nota</t>
  </si>
  <si>
    <t>c.16</t>
  </si>
  <si>
    <t>c.6</t>
  </si>
  <si>
    <t>VALORES PUBLICOS Y PRIVADOS</t>
  </si>
  <si>
    <t>c.3</t>
  </si>
  <si>
    <t>FINANCIERA SECTOR FINANCIERO</t>
  </si>
  <si>
    <t>Préstamos</t>
  </si>
  <si>
    <t>c.17</t>
  </si>
  <si>
    <t>Préstamos utilizados en cuentas corrientes</t>
  </si>
  <si>
    <t>c.5.1</t>
  </si>
  <si>
    <t xml:space="preserve"> FINANCIERA SECTOR NO FINANCIERO</t>
  </si>
  <si>
    <t>Ganancias por valuación a realizar</t>
  </si>
  <si>
    <t>c.5.2</t>
  </si>
  <si>
    <t>c.5.4</t>
  </si>
  <si>
    <t>CREDITOS VENCIDOS POR INTERMEDIACION</t>
  </si>
  <si>
    <t>FINANCIERA</t>
  </si>
  <si>
    <t>Sector no financiero</t>
  </si>
  <si>
    <t>Sector financiero</t>
  </si>
  <si>
    <t>c.5.3</t>
  </si>
  <si>
    <t>017020295000</t>
  </si>
  <si>
    <t>Inversiones en titulos valores emitidos</t>
  </si>
  <si>
    <t>017020413000</t>
  </si>
  <si>
    <t>Participación en otras sociedades</t>
  </si>
  <si>
    <t>b.4</t>
  </si>
  <si>
    <t>Inversiones especiales</t>
  </si>
  <si>
    <t>017060000000</t>
  </si>
  <si>
    <t>Derechos Fiduciarios</t>
  </si>
  <si>
    <t>017070000000</t>
  </si>
  <si>
    <t>Ganancias por Valuacion en Suspenso</t>
  </si>
  <si>
    <t>Rentas sobre Titulos de Renta Fija de Sociedades Privadas</t>
  </si>
  <si>
    <t>c.7</t>
  </si>
  <si>
    <t>c.8</t>
  </si>
  <si>
    <t>c.9</t>
  </si>
  <si>
    <t>Las notas A a K que se acompañan forman parte integrante de estos estados financieros.</t>
  </si>
  <si>
    <t>ESTADO DE SITUACION PATRIMONIAL AL 31 DE DICIEMBRE DE 2021[continuación]</t>
  </si>
  <si>
    <t>FINANCIERA – SECTOR FINANCIERO</t>
  </si>
  <si>
    <t>c.15.2</t>
  </si>
  <si>
    <t>Préstamos directos de entidades financieras</t>
  </si>
  <si>
    <t>Bonos emitidos en circulación</t>
  </si>
  <si>
    <t>c.14.1</t>
  </si>
  <si>
    <t>FINANCIERA – SECTOR NO  FINANCIERO</t>
  </si>
  <si>
    <t>Obligaciones, debentures y bonos emitidos en circulación</t>
  </si>
  <si>
    <t>c.10</t>
  </si>
  <si>
    <t>c.14.2</t>
  </si>
  <si>
    <t xml:space="preserve">  Dividendos a pagar</t>
  </si>
  <si>
    <t>c.18</t>
  </si>
  <si>
    <t>Capital integrado</t>
  </si>
  <si>
    <t>b.5</t>
  </si>
  <si>
    <t>Capital secundario</t>
  </si>
  <si>
    <t>Ajustes al patrimonio</t>
  </si>
  <si>
    <t>Aportes no capitalizados</t>
  </si>
  <si>
    <t>Reservas</t>
  </si>
  <si>
    <t xml:space="preserve">Utilidades Acumuladas </t>
  </si>
  <si>
    <t>Resultado del ejercicio - Ganancia</t>
  </si>
  <si>
    <t xml:space="preserve"> - Para reserva legal</t>
  </si>
  <si>
    <t xml:space="preserve"> - Neto a distribuir</t>
  </si>
  <si>
    <t>TOTAL DEL PATRIMONIO NETO</t>
  </si>
  <si>
    <t>TOTAL DEL PASIVO Y PATRIMONIO NETO</t>
  </si>
  <si>
    <t>041000000000</t>
  </si>
  <si>
    <t>Total de cuentas de contingencia</t>
  </si>
  <si>
    <t>E</t>
  </si>
  <si>
    <t>J</t>
  </si>
  <si>
    <t>31 de diciembre de</t>
  </si>
  <si>
    <t xml:space="preserve">GANANCIAS FINANCIERAS </t>
  </si>
  <si>
    <t>061010000000</t>
  </si>
  <si>
    <t xml:space="preserve">  Por créditos vigentes - Sector financiero </t>
  </si>
  <si>
    <t>061020000000</t>
  </si>
  <si>
    <t xml:space="preserve">  Por créditos vigentes - Sector no financiero </t>
  </si>
  <si>
    <t>061030000000</t>
  </si>
  <si>
    <t xml:space="preserve">  Por créditos vencidos</t>
  </si>
  <si>
    <t>061060000000</t>
  </si>
  <si>
    <t>061070000000</t>
  </si>
  <si>
    <t xml:space="preserve">PERDIDAS FINANCIERAS </t>
  </si>
  <si>
    <t>071010000000</t>
  </si>
  <si>
    <t xml:space="preserve">  Por obligaciones - Sector financiero</t>
  </si>
  <si>
    <t>071020000000</t>
  </si>
  <si>
    <t xml:space="preserve">  Por obligaciones - Sector no financiero</t>
  </si>
  <si>
    <t>071040000000</t>
  </si>
  <si>
    <t>071050000000</t>
  </si>
  <si>
    <t>061080000000</t>
  </si>
  <si>
    <t xml:space="preserve">  Desafectación de previsiones</t>
  </si>
  <si>
    <t>RESULTADO POR SERVICIOS</t>
  </si>
  <si>
    <t>062000000000</t>
  </si>
  <si>
    <t xml:space="preserve">  Ganancias por servicios</t>
  </si>
  <si>
    <t>072000000000</t>
  </si>
  <si>
    <t xml:space="preserve">  Pérdidas por servicios </t>
  </si>
  <si>
    <t xml:space="preserve">OTRAS GANANCIAS OPERATIVAS </t>
  </si>
  <si>
    <t xml:space="preserve">  Ganancias por  créditos diversos</t>
  </si>
  <si>
    <t>063010808000</t>
  </si>
  <si>
    <t>063020000000</t>
  </si>
  <si>
    <t xml:space="preserve">  Rentas de bienes </t>
  </si>
  <si>
    <t>063010810000</t>
  </si>
  <si>
    <t>063030000000</t>
  </si>
  <si>
    <t xml:space="preserve">  Otras </t>
  </si>
  <si>
    <t>063060000000</t>
  </si>
  <si>
    <t>063040000000</t>
  </si>
  <si>
    <t>073010759000</t>
  </si>
  <si>
    <t>AÑO actual</t>
  </si>
  <si>
    <t>AÑO anterior</t>
  </si>
  <si>
    <t xml:space="preserve">  Gastos generales </t>
  </si>
  <si>
    <t>G.G.</t>
  </si>
  <si>
    <t>073010763000</t>
  </si>
  <si>
    <t>073010000000</t>
  </si>
  <si>
    <t>073010767000</t>
  </si>
  <si>
    <t xml:space="preserve">  Amortización de cargos diferidos </t>
  </si>
  <si>
    <t>073010761000</t>
  </si>
  <si>
    <t>073020000000</t>
  </si>
  <si>
    <t>OTRAS</t>
  </si>
  <si>
    <t>073010769006</t>
  </si>
  <si>
    <t>073010769010</t>
  </si>
  <si>
    <t>073010769012</t>
  </si>
  <si>
    <t xml:space="preserve">RESULTADOS EXTRAORDINARIOS </t>
  </si>
  <si>
    <t>073010769014</t>
  </si>
  <si>
    <t>074000000000</t>
  </si>
  <si>
    <t xml:space="preserve">  Pérdidas extraordinarias </t>
  </si>
  <si>
    <t>073010769016</t>
  </si>
  <si>
    <t>064000000000</t>
  </si>
  <si>
    <t>073010773002</t>
  </si>
  <si>
    <t>073010773004</t>
  </si>
  <si>
    <t>073010775000</t>
  </si>
  <si>
    <t>065000000000</t>
  </si>
  <si>
    <t>Ganancias</t>
  </si>
  <si>
    <t>075000000000</t>
  </si>
  <si>
    <t>Pérdidas</t>
  </si>
  <si>
    <t>073010769002</t>
  </si>
  <si>
    <t>Resultado antes del impuesto a la renta</t>
  </si>
  <si>
    <t>Impuesto a la renta</t>
  </si>
  <si>
    <t>ESTADO DE RESULTADOS CORRESPONDIENTE AL EJERCICIO</t>
  </si>
  <si>
    <t>61010-61010704</t>
  </si>
  <si>
    <t>061010704004</t>
  </si>
  <si>
    <t xml:space="preserve">  Por rentas y diferencias de cotización de valores públicos</t>
  </si>
  <si>
    <t xml:space="preserve">  Por valuación de activos y pasivos financieros en moneda extranjera - Neto</t>
  </si>
  <si>
    <t>f.2</t>
  </si>
  <si>
    <t>RESULTADO FINANCIERO ANTES DE PREVISIONES - GANANCIA</t>
  </si>
  <si>
    <t xml:space="preserve">  Constitución de previsiones</t>
  </si>
  <si>
    <t>RESULTADO FINANCIERO DESPUES DE PREVISIONES - GANANCIA</t>
  </si>
  <si>
    <t>RESULTADO BRUTO - GANANCIA</t>
  </si>
  <si>
    <t xml:space="preserve">  Ganancias por operaciones de cambio y arbitraje</t>
  </si>
  <si>
    <t xml:space="preserve">  Valuación de otros pasivos y activos en moneda extranjera - Neto</t>
  </si>
  <si>
    <t xml:space="preserve">  Actividades fiduciarias</t>
  </si>
  <si>
    <t>f.6</t>
  </si>
  <si>
    <t xml:space="preserve">  Retribución al personal y cargas sociales </t>
  </si>
  <si>
    <t xml:space="preserve">  Depreciaciones de bienes de uso</t>
  </si>
  <si>
    <t xml:space="preserve">  Otras</t>
  </si>
  <si>
    <t>f.3</t>
  </si>
  <si>
    <t>RESULTADO OPERATIVO NETO - GANANCIA</t>
  </si>
  <si>
    <t xml:space="preserve">  Ganancias extraordinarias</t>
  </si>
  <si>
    <t>AJUSTES DE RESULTADOS DE EJERCICIOS ANTERIORES</t>
  </si>
  <si>
    <t>RESULTADO DEL EJERCICIO ANTES DE IMPUESTO A LA RENTA - GANANCIA</t>
  </si>
  <si>
    <t>f.4</t>
  </si>
  <si>
    <t>RESULTADO DEL EJERCICIO - GANANCIA</t>
  </si>
  <si>
    <t>Resultado por acción</t>
  </si>
  <si>
    <t>d.5</t>
  </si>
  <si>
    <t>ESTADO DE EVOLUCION DEL PATRIMONIO NETO CORRESPONDIENTE AL EJERCICIO FINALIZADO EL 31 DE DICIEMBRE DE 2021</t>
  </si>
  <si>
    <t>Concepto</t>
  </si>
  <si>
    <t>Capital integrado
(Nota b.5)</t>
  </si>
  <si>
    <t>Capital secundario
(Nota b.5)</t>
  </si>
  <si>
    <t>Aportes no capitalizados
(Nota b.5)</t>
  </si>
  <si>
    <t>Reservas - 
Reserva legal</t>
  </si>
  <si>
    <t>Utilidades no distribuidas</t>
  </si>
  <si>
    <t>Utilidad del ejercicio</t>
  </si>
  <si>
    <t>Total</t>
  </si>
  <si>
    <t>Transferencia de utilidades del ejercicio anterior</t>
  </si>
  <si>
    <t>Saldos al 31 de diciembre de 2020</t>
  </si>
  <si>
    <t>Saldos al 31 de diciembre de 2021</t>
  </si>
  <si>
    <t>ESTADO DE FLUJOS DE EFECTIVO CORRESPONDIENTE AL EJERCICIO</t>
  </si>
  <si>
    <t>FINALIZADO EL 31 DE DICIEMBRE DE 2021</t>
  </si>
  <si>
    <t>FLUJO DE EFECTIVO DE ACTIVIDADES OPERATIVAS</t>
  </si>
  <si>
    <t>GANANCIA NETA DEL EJERCICIO</t>
  </si>
  <si>
    <t>MAS EGRESOS QUE NO IMPLICAN APLICACIONES DE EFECTIVO</t>
  </si>
  <si>
    <t>Depreciación del ejercicio</t>
  </si>
  <si>
    <t>Amortización del ejercicio</t>
  </si>
  <si>
    <t>Constitución de previsiones</t>
  </si>
  <si>
    <t>Provisión de impuesto a la renta</t>
  </si>
  <si>
    <t>Efecto de la valuación de cuentas en moneda extranjera</t>
  </si>
  <si>
    <t>MENOS INGRESOS QUE NO IMPLICAN INGRESOS DE EFECTIVO</t>
  </si>
  <si>
    <t>Intereses devengados no cobrados/pagados, netos</t>
  </si>
  <si>
    <t>Desafectación de previsiones</t>
  </si>
  <si>
    <t>CAMBIOS EN ACTIVOS Y PASIVOS OPERATIVOS</t>
  </si>
  <si>
    <t>Aumento (disminución) neto de préstamos</t>
  </si>
  <si>
    <t>Aumento (disminución) neto de créditos diversos</t>
  </si>
  <si>
    <t>(Aumento) disminución neto de material de escritorio</t>
  </si>
  <si>
    <t>Aumento (disminución) neto de obligaciones por intermediación financiera</t>
  </si>
  <si>
    <t>Aumento (disminución) neto de obligaciones diversas</t>
  </si>
  <si>
    <t>Disminución neta de provisiones</t>
  </si>
  <si>
    <t>Flujo neto de efectivo de las actividades operativas</t>
  </si>
  <si>
    <t>FLUJO DE EFECTIVO DE ACTIVIDADES DE INVERSION</t>
  </si>
  <si>
    <t>Aumento (disminución) neto de valores públicos</t>
  </si>
  <si>
    <t>Aumento (disminución) neto neto de inversiones</t>
  </si>
  <si>
    <t>Adquisición  de bienes de uso</t>
  </si>
  <si>
    <t>Aumento (disminución) neto de cargos diferidos</t>
  </si>
  <si>
    <t>Flujo neto de efectivo de las actividades de inversión</t>
  </si>
  <si>
    <t>FLUJO DE EFECTIVO DE ACTIVIDADES DE FINANCIACION</t>
  </si>
  <si>
    <t>Dividendos pagados en efectivo</t>
  </si>
  <si>
    <t>Aporte de los accionistas provenientes de la emisión de acciones</t>
  </si>
  <si>
    <t>Variación neta de bonos subordinados</t>
  </si>
  <si>
    <t>Flujo neto de efectivo de las actividades de financiación</t>
  </si>
  <si>
    <t>Aumento de efectivo</t>
  </si>
  <si>
    <t>Efectivo y equivalentes de efectivo al inicio del ejercicio</t>
  </si>
  <si>
    <t>Efectivo y equivalentes de efectivo al final del ejercicio</t>
  </si>
  <si>
    <t>c.2</t>
  </si>
  <si>
    <t>Saldos al 01 de enero de 2020</t>
  </si>
  <si>
    <t>Nombre de la sociedad y país de su domicilio</t>
  </si>
  <si>
    <t>Tipo de participación</t>
  </si>
  <si>
    <t>Moneda de la inversión</t>
  </si>
  <si>
    <t xml:space="preserve">Participación accionaria </t>
  </si>
  <si>
    <t>₲</t>
  </si>
  <si>
    <t>Bancard SA – Paraguay</t>
  </si>
  <si>
    <t>Minoritaria</t>
  </si>
  <si>
    <t>Guaraníes</t>
  </si>
  <si>
    <t>La Consolidada S.A. – Paraguay</t>
  </si>
  <si>
    <t>Bepsa del Paraguay S.A.</t>
  </si>
  <si>
    <t>Buró de Información Comercial S.A.</t>
  </si>
  <si>
    <t>Patria S.A. de Seguros y Reaseguros– Paraguay</t>
  </si>
  <si>
    <t>Mayoritaria</t>
  </si>
  <si>
    <t>Caja de Valores del Paraguay</t>
  </si>
  <si>
    <t>NBC Banco Múltiplo Brasil (**)</t>
  </si>
  <si>
    <t>Dólares</t>
  </si>
  <si>
    <t>Total (*)</t>
  </si>
  <si>
    <t xml:space="preserve">31 de Diciembre de 2021 </t>
  </si>
  <si>
    <t xml:space="preserve">31 de Diciembre de 2020 </t>
  </si>
  <si>
    <t>Capital Autorizado</t>
  </si>
  <si>
    <t>Capital Integrado</t>
  </si>
  <si>
    <t>Capital Secundario</t>
  </si>
  <si>
    <t>Aportes no Capitalizados</t>
  </si>
  <si>
    <t>Tipo de acción</t>
  </si>
  <si>
    <t>Cantidad de acciones</t>
  </si>
  <si>
    <t>Valor nominal unitario</t>
  </si>
  <si>
    <t>Subtotal por clase de acción, en ₲</t>
  </si>
  <si>
    <t>Clase A (Ordinaria Voto Múltiple)</t>
  </si>
  <si>
    <t>Gs. 100.000</t>
  </si>
  <si>
    <t xml:space="preserve">Clase B (Ordinarias Simples) </t>
  </si>
  <si>
    <t>Clase C (Acciones Preferidas)</t>
  </si>
  <si>
    <t>Porcentaje de participación en votos</t>
  </si>
  <si>
    <t>Nacionalidad / País de constitución</t>
  </si>
  <si>
    <t>Chivatos S.A.</t>
  </si>
  <si>
    <t>Paraguay</t>
  </si>
  <si>
    <t>Voirons S.A.</t>
  </si>
  <si>
    <t>Accionistas con participación menor al 5%</t>
  </si>
  <si>
    <t>Totales</t>
  </si>
  <si>
    <t>Accionistas de Chivatos S.A.</t>
  </si>
  <si>
    <t xml:space="preserve">Porcentaje de </t>
  </si>
  <si>
    <t>participación en votos</t>
  </si>
  <si>
    <t>Carlos Raúl Espínola Almada</t>
  </si>
  <si>
    <t>Miriam Cristina Harms</t>
  </si>
  <si>
    <t>Argentina</t>
  </si>
  <si>
    <r>
      <t>Accionista</t>
    </r>
    <r>
      <rPr>
        <b/>
        <sz val="8"/>
        <color indexed="8"/>
        <rFont val="Times New Roman"/>
        <family val="1"/>
      </rPr>
      <t>s de Voirons S.A.</t>
    </r>
  </si>
  <si>
    <t>Sofia Espínola Harms</t>
  </si>
  <si>
    <t>Matías Espínola Harms</t>
  </si>
  <si>
    <t>Directorio</t>
  </si>
  <si>
    <t>Plana Ejecutiva</t>
  </si>
  <si>
    <t>Presidente:</t>
  </si>
  <si>
    <t>Gerente General :</t>
  </si>
  <si>
    <t>Oscar Israel Acosta Insfran</t>
  </si>
  <si>
    <t>Vicepresidente:</t>
  </si>
  <si>
    <t>Carlos Raúl Moreno Franco</t>
  </si>
  <si>
    <t>Sub Gerente General Comercial:</t>
  </si>
  <si>
    <t>Vicente Rubén Darío Espínola Sosa</t>
  </si>
  <si>
    <t>Directores Titulares:</t>
  </si>
  <si>
    <t>Miguel Maximiliano Altieri Fadul</t>
  </si>
  <si>
    <t>Gerente Financiero</t>
  </si>
  <si>
    <t>Luis Fernando Báez Vázquez</t>
  </si>
  <si>
    <t>Fernando Daniel Herrero Portillo</t>
  </si>
  <si>
    <t>Contador General:</t>
  </si>
  <si>
    <t>Gabriel Ricardo Benitez Méreles</t>
  </si>
  <si>
    <t>Reynaldo Víctor Oporto Leiva</t>
  </si>
  <si>
    <t>Rodrigo Fernando Ortiz Frutos</t>
  </si>
  <si>
    <t>Teresa DeJesús Gaona de Bobadilla</t>
  </si>
  <si>
    <t>Gerente de Tecnología:</t>
  </si>
  <si>
    <t>Wilson Manuel Medina Lopetegui</t>
  </si>
  <si>
    <t>Sub Gerente General Administrativo interino  y Gerente de Operaciones:</t>
  </si>
  <si>
    <t>José Manuel Ríos Berbel</t>
  </si>
  <si>
    <t>Gerente de Riesgos</t>
  </si>
  <si>
    <t>Edhit Antonia Barreto Giménez</t>
  </si>
  <si>
    <t>Directores Suplente:</t>
  </si>
  <si>
    <t>Sofía Espínola Harms</t>
  </si>
  <si>
    <t>Gerente de Marketing, Productos y Servicios:</t>
  </si>
  <si>
    <t>Sara Celina, Lezcano Ayala</t>
  </si>
  <si>
    <t xml:space="preserve">José Manuel Ríos Berbel </t>
  </si>
  <si>
    <t>Gerente de Calidad:</t>
  </si>
  <si>
    <t>Sandra Graciela Rivet Uhl</t>
  </si>
  <si>
    <t>Luis Roberto Úbeda Szaran</t>
  </si>
  <si>
    <t>Gerente de Riesgo Operacional:</t>
  </si>
  <si>
    <t>Rosa María Antonowicz Naumchik</t>
  </si>
  <si>
    <t>Gerente de Unidad de Negocios Fiduciarios:</t>
  </si>
  <si>
    <t>Vivian Naiane Arrua Morais</t>
  </si>
  <si>
    <t>Esteban Memmel Chamorro</t>
  </si>
  <si>
    <t>Gerente del Departamento Jurídico:</t>
  </si>
  <si>
    <t>Luis Roberto Ubeda Szaran</t>
  </si>
  <si>
    <t>Hugo José Miro Santos</t>
  </si>
  <si>
    <t>Supervisora General de Captaciones:</t>
  </si>
  <si>
    <t>Rosanna Concepción Gracia Plate</t>
  </si>
  <si>
    <t>Supervisor Corporativo de Casa Matriz:</t>
  </si>
  <si>
    <t>José Emmanuel Borja Servín</t>
  </si>
  <si>
    <t>Gerente de Auditoría Interna:</t>
  </si>
  <si>
    <t>Alfredo Zelaya Cáceres</t>
  </si>
  <si>
    <t>Jefe de Mesa de Cambios:</t>
  </si>
  <si>
    <t>Sigfrido Conrado Schebela Zarske</t>
  </si>
  <si>
    <t>Oficial de Cumplimiento:</t>
  </si>
  <si>
    <t xml:space="preserve">Oscar Fermín Insfran Gamarra </t>
  </si>
  <si>
    <t>Jefe de Seguridad T.I.:</t>
  </si>
  <si>
    <t>José Ricardo Kiko Kuczer</t>
  </si>
  <si>
    <t>Gerente  de Regularización de Cartera</t>
  </si>
  <si>
    <t>Mónica Elizabeth Sánchez García</t>
  </si>
  <si>
    <t xml:space="preserve">Gerente Administrativo </t>
  </si>
  <si>
    <t>José Antonio Soto Elías</t>
  </si>
  <si>
    <t>Jefe de Auditoria Informática:</t>
  </si>
  <si>
    <t>Gerente de Procesos</t>
  </si>
  <si>
    <t>Rodrigo Javier Gómez Rienzi</t>
  </si>
  <si>
    <t>Raúl Kenyi Goto Álvarez</t>
  </si>
  <si>
    <t>Supervisor General de Sucursales Gran Asunción:</t>
  </si>
  <si>
    <t>Víctor Diosnel Orrego Conigliaro</t>
  </si>
  <si>
    <t xml:space="preserve">Supervisor General de Sucursales del Interior </t>
  </si>
  <si>
    <t>Juan Carlos Carranza Ortiz</t>
  </si>
  <si>
    <t>Supervisor de Sucursales:</t>
  </si>
  <si>
    <t>Pedro Javier Leiva Gallardo</t>
  </si>
  <si>
    <t>Jorge Alfredo Arguello Centurión</t>
  </si>
  <si>
    <t>Luis Fernando Bogado Bareiro</t>
  </si>
  <si>
    <t>Sven Rainer Lutz Kafer</t>
  </si>
  <si>
    <t>Eder Rodney Maldonado Morínigo</t>
  </si>
  <si>
    <t>Juan Carlos Santacruz Melgarejo</t>
  </si>
  <si>
    <t>Gustavo Sebastián Sitzmann Carmona</t>
  </si>
  <si>
    <t>Pablo Alfredo Rodríguez Giménez</t>
  </si>
  <si>
    <t>Consejo de Administración</t>
  </si>
  <si>
    <t>Nicolas Alcides Daguerre Mendoza</t>
  </si>
  <si>
    <t>Héctor Aquiles González Bernal</t>
  </si>
  <si>
    <t>Fedatario:</t>
  </si>
  <si>
    <t>Fedatario Suplente:</t>
  </si>
  <si>
    <t>María Del Pilar Rivas Ayala</t>
  </si>
  <si>
    <t>Síndico Titular:</t>
  </si>
  <si>
    <t>Pablo Parra García</t>
  </si>
  <si>
    <t>Síndico Suplente:</t>
  </si>
  <si>
    <t>Pio Osvaldo Galeano Ríos</t>
  </si>
  <si>
    <t>Gerente General:</t>
  </si>
  <si>
    <t>Víctor Hugo Yanho Noldin</t>
  </si>
  <si>
    <t>Monedas</t>
  </si>
  <si>
    <t>Dólares Americanos</t>
  </si>
  <si>
    <t>Pesos Argentino</t>
  </si>
  <si>
    <t>Yen Japones</t>
  </si>
  <si>
    <t>Dólares Canadienses</t>
  </si>
  <si>
    <t>Libras Esterlinas</t>
  </si>
  <si>
    <t>Rand Sudafricano</t>
  </si>
  <si>
    <t>Francos Suizos</t>
  </si>
  <si>
    <t>Pesos Chilenos</t>
  </si>
  <si>
    <t>Coronas Suecas</t>
  </si>
  <si>
    <t>Euro</t>
  </si>
  <si>
    <t>Corona Danesa</t>
  </si>
  <si>
    <t>Pesos Uruguayos</t>
  </si>
  <si>
    <t>Krone (Noruega)</t>
  </si>
  <si>
    <t>Dólar Australiano</t>
  </si>
  <si>
    <t>Real</t>
  </si>
  <si>
    <t>CONCEPTO</t>
  </si>
  <si>
    <t>Importe Arbitrado a US$</t>
  </si>
  <si>
    <t>Importe equivalente en ₲.</t>
  </si>
  <si>
    <t>Importe equivalente en ₲</t>
  </si>
  <si>
    <t>Activos totales en moneda extranjera</t>
  </si>
  <si>
    <t>Pasivos totales en moneda extranjera</t>
  </si>
  <si>
    <t xml:space="preserve">Posición comprada en moneda extranjera </t>
  </si>
  <si>
    <t>Apertura de la posición de cambios</t>
  </si>
  <si>
    <t>Posición</t>
  </si>
  <si>
    <t xml:space="preserve">Posición arbitraria a USD </t>
  </si>
  <si>
    <t>Comprada</t>
  </si>
  <si>
    <t>Vendida</t>
  </si>
  <si>
    <t xml:space="preserve">  Dólar estadounidense</t>
  </si>
  <si>
    <t xml:space="preserve"> - </t>
  </si>
  <si>
    <t xml:space="preserve">  Real</t>
  </si>
  <si>
    <t xml:space="preserve">  Euro </t>
  </si>
  <si>
    <t xml:space="preserve">  Peso Argentino</t>
  </si>
  <si>
    <t xml:space="preserve">Total </t>
  </si>
  <si>
    <t>Valores públicos emitidos en G (No cotizables)</t>
  </si>
  <si>
    <t>Bonos del Tesoro Nacional</t>
  </si>
  <si>
    <t>Letras de Regulación Monetaria</t>
  </si>
  <si>
    <t>Rentas de valores</t>
  </si>
  <si>
    <t>TOTAL</t>
  </si>
  <si>
    <t>Categoría de Riesgo</t>
  </si>
  <si>
    <t>Saldo contable antes de previsiones</t>
  </si>
  <si>
    <t>Garantías computables para previsiones</t>
  </si>
  <si>
    <t>Saldo contable después de previsiones</t>
  </si>
  <si>
    <t>Mínimo (*) %</t>
  </si>
  <si>
    <t>Constituidas (Nota c.6)</t>
  </si>
  <si>
    <t>Año 2021</t>
  </si>
  <si>
    <t>Categoría 1</t>
  </si>
  <si>
    <t>-</t>
  </si>
  <si>
    <t>Categoría 1a</t>
  </si>
  <si>
    <t>Categoría 6</t>
  </si>
  <si>
    <t xml:space="preserve">- </t>
  </si>
  <si>
    <t>Año 2020</t>
  </si>
  <si>
    <t>Categoría 2</t>
  </si>
  <si>
    <t>Cuentas</t>
  </si>
  <si>
    <t>Préstamos a plazo fijo no reajustables</t>
  </si>
  <si>
    <t>Préstamos amortizables no reajustables (**)</t>
  </si>
  <si>
    <t>Cheques comprados del país</t>
  </si>
  <si>
    <t>Letras compradas sobre el exterior</t>
  </si>
  <si>
    <t>Créditos utilizados en cuenta corriente</t>
  </si>
  <si>
    <t>Deudores por créditos documentarios negociados</t>
  </si>
  <si>
    <t>Deudores por utilización de tarjetas de crédito (**)</t>
  </si>
  <si>
    <t>Préstamos administrados por Agencia Financiera de Desarrollo</t>
  </si>
  <si>
    <t>Documentos descontados</t>
  </si>
  <si>
    <t>Cheques diferidos descontados</t>
  </si>
  <si>
    <t>Ganancia por valuación en suspenso</t>
  </si>
  <si>
    <t xml:space="preserve">Otros </t>
  </si>
  <si>
    <t>Préstamos al sector público</t>
  </si>
  <si>
    <t>Operaciones a liquidar (*)</t>
  </si>
  <si>
    <t>(-) Previsiones</t>
  </si>
  <si>
    <t>Categoría 1b</t>
  </si>
  <si>
    <t>Categoría 3</t>
  </si>
  <si>
    <t>Categoría 4</t>
  </si>
  <si>
    <t>Categoría 5</t>
  </si>
  <si>
    <t>Previsiones genéricas (**)</t>
  </si>
  <si>
    <t>Mínima</t>
  </si>
  <si>
    <t>Máxima</t>
  </si>
  <si>
    <t>M/N</t>
  </si>
  <si>
    <t>M/E</t>
  </si>
  <si>
    <t>Comercial menor o igual a 1 año</t>
  </si>
  <si>
    <t>Comercial mayor a 1 año</t>
  </si>
  <si>
    <t>Desarrollo menor o igual a 1 año</t>
  </si>
  <si>
    <t>Desarrollo mayor a 1 año</t>
  </si>
  <si>
    <t>Consumo menor o igual a 1 año</t>
  </si>
  <si>
    <t>Consumo mayor a 1 año</t>
  </si>
  <si>
    <t>Tarjetas de crédito</t>
  </si>
  <si>
    <t>--</t>
  </si>
  <si>
    <t>Saldo contable</t>
  </si>
  <si>
    <t>Garantías</t>
  </si>
  <si>
    <t xml:space="preserve">Categoría de </t>
  </si>
  <si>
    <t>antes de</t>
  </si>
  <si>
    <t>computables</t>
  </si>
  <si>
    <t>después de</t>
  </si>
  <si>
    <t>Riesgo</t>
  </si>
  <si>
    <t>previsiones</t>
  </si>
  <si>
    <t>para</t>
  </si>
  <si>
    <t>Mínimo (*)</t>
  </si>
  <si>
    <t>Constituidas</t>
  </si>
  <si>
    <t>%</t>
  </si>
  <si>
    <t> ₲</t>
  </si>
  <si>
    <t>0.5</t>
  </si>
  <si>
    <t>1.5</t>
  </si>
  <si>
    <t>Categoría 1ª</t>
  </si>
  <si>
    <t>Anticipo por compras de bienes y servicios</t>
  </si>
  <si>
    <t>Cargos pagados por anticipado</t>
  </si>
  <si>
    <t>Anticipo de impuestos a la renta (IRE)</t>
  </si>
  <si>
    <t>Anticipo al personal</t>
  </si>
  <si>
    <t>Deudores por venta de bienes a plazo (*)</t>
  </si>
  <si>
    <t>Gastos a recuperar</t>
  </si>
  <si>
    <t>Indemnizaciones reclamadas por siniestro</t>
  </si>
  <si>
    <t>Diversos</t>
  </si>
  <si>
    <t>Previsiones (c.6)</t>
  </si>
  <si>
    <t>Saldo inicio del ejercicio</t>
  </si>
  <si>
    <t>Variación de previsiones constituidas en M/E</t>
  </si>
  <si>
    <t>Aplicación de previsiones</t>
  </si>
  <si>
    <t>Reclasificación de previsiones en el ejercicio</t>
  </si>
  <si>
    <t>Saldo al cierre del ejercicio</t>
  </si>
  <si>
    <t>AÑO 2021</t>
  </si>
  <si>
    <t xml:space="preserve">Disponible </t>
  </si>
  <si>
    <t>Créditos vigentes sector financiero</t>
  </si>
  <si>
    <t>Créditos vigentes sector no financiero (*)</t>
  </si>
  <si>
    <t>Créditos diversos ( nota c.5.4)</t>
  </si>
  <si>
    <t>Créditos vencidos</t>
  </si>
  <si>
    <t>Otras ( nota c7 )</t>
  </si>
  <si>
    <t>Contingencias (**)</t>
  </si>
  <si>
    <t>Quitas y bonificaciones</t>
  </si>
  <si>
    <t>AÑO 2020</t>
  </si>
  <si>
    <t>Bienes adquiridos en recuperación de créditos</t>
  </si>
  <si>
    <t>Inversiones en títulos valores de renta fija emitidos por el sector privado</t>
  </si>
  <si>
    <t>Inversiones en títulos valores de renta variable emitidos por el sector privado (*)</t>
  </si>
  <si>
    <t xml:space="preserve">Inversiones Especiales </t>
  </si>
  <si>
    <t>Ganancia por Valuación en Suspenso</t>
  </si>
  <si>
    <t>Renta sobre títulos de renta fija en sociedades privadas</t>
  </si>
  <si>
    <t>TASA DE DEPRECIACIÓN EN % ANUAL</t>
  </si>
  <si>
    <t>VALOR DE COSTO REVALUADO</t>
  </si>
  <si>
    <t>DEPRECIACIÓN ACUMULADA</t>
  </si>
  <si>
    <t>VALOR CONTABLE NETO DE DEPRECIACIÓN</t>
  </si>
  <si>
    <t>PROPIOS</t>
  </si>
  <si>
    <t>Inmuebles - terrenos</t>
  </si>
  <si>
    <t>Inmuebles - edificio</t>
  </si>
  <si>
    <t>Muebles, y útiles</t>
  </si>
  <si>
    <t>Equipos de computación</t>
  </si>
  <si>
    <t>Cajas de seguridad y tesoro</t>
  </si>
  <si>
    <t>Material de transporte</t>
  </si>
  <si>
    <t>12,50 Y 20,00</t>
  </si>
  <si>
    <t>TASA DE</t>
  </si>
  <si>
    <t>DEPRECIACIÓN</t>
  </si>
  <si>
    <t>EN % ANUAL</t>
  </si>
  <si>
    <t>VALOR DE COSTO</t>
  </si>
  <si>
    <t>REVALUADO</t>
  </si>
  <si>
    <t>DEPRECIACIÓ</t>
  </si>
  <si>
    <t>ACUMULADA</t>
  </si>
  <si>
    <t>VALORCONTABLE</t>
  </si>
  <si>
    <t>NETO DE</t>
  </si>
  <si>
    <t>Inmuebles – terrenos</t>
  </si>
  <si>
    <t>Inmuebles – edificio</t>
  </si>
  <si>
    <t>12, 50 y 20,00</t>
  </si>
  <si>
    <t>Saldo inicial neto</t>
  </si>
  <si>
    <t>Aumentos</t>
  </si>
  <si>
    <t>Amortizaciones</t>
  </si>
  <si>
    <t>Saldo final neto</t>
  </si>
  <si>
    <t>Bienes intangibles – Sistemas</t>
  </si>
  <si>
    <t>Mejoras e instalaciones en inmuebles arrendados</t>
  </si>
  <si>
    <t>Material de escritorio y otros</t>
  </si>
  <si>
    <t>Bonos subordinados emitidos antes del programa de emisión global (*)</t>
  </si>
  <si>
    <t>Moneda</t>
  </si>
  <si>
    <t>Monto emitido y colocado</t>
  </si>
  <si>
    <t>Fecha de emisión</t>
  </si>
  <si>
    <t>Fecha de vencimiento</t>
  </si>
  <si>
    <t>Tasa promedio</t>
  </si>
  <si>
    <t>Saldo adeudado al 31.12.2021</t>
  </si>
  <si>
    <t>Saldo adeudado al 31.12.2020</t>
  </si>
  <si>
    <t>(***)</t>
  </si>
  <si>
    <t>US$</t>
  </si>
  <si>
    <t>Subtotales</t>
  </si>
  <si>
    <t>Bonos subordinados emitidos en el programa de emisión global</t>
  </si>
  <si>
    <t>Serie</t>
  </si>
  <si>
    <t>Monto emitido y colocado (**)</t>
  </si>
  <si>
    <t>Tasa</t>
  </si>
  <si>
    <t xml:space="preserve">US$ 1 S1 </t>
  </si>
  <si>
    <t xml:space="preserve">US$ 1 S2 </t>
  </si>
  <si>
    <t xml:space="preserve">US$ 2 S1 </t>
  </si>
  <si>
    <t xml:space="preserve">US$ 2 S2 </t>
  </si>
  <si>
    <t xml:space="preserve">US$ 2 S3 </t>
  </si>
  <si>
    <t xml:space="preserve">US$ 2 S4 </t>
  </si>
  <si>
    <t xml:space="preserve">US$ 2 S5 </t>
  </si>
  <si>
    <t xml:space="preserve">US$ 2 S6 </t>
  </si>
  <si>
    <t xml:space="preserve">US$ 2 S7 </t>
  </si>
  <si>
    <t xml:space="preserve">US$ 2 S8 </t>
  </si>
  <si>
    <t xml:space="preserve">US$ 2 S9 </t>
  </si>
  <si>
    <t xml:space="preserve">US$2 S10 </t>
  </si>
  <si>
    <t xml:space="preserve"> US$2 S11 </t>
  </si>
  <si>
    <t>Total general de bonos</t>
  </si>
  <si>
    <t>Plazos que restan para su vencimiento</t>
  </si>
  <si>
    <t>Hasta 30 días</t>
  </si>
  <si>
    <t>De 31 hasta 180 días</t>
  </si>
  <si>
    <t>De 181 hasta 1 año</t>
  </si>
  <si>
    <t>Más de 1 año y hasta 3 años</t>
  </si>
  <si>
    <t>Más de 3 años</t>
  </si>
  <si>
    <t>Créditos vigentes sector no financiero</t>
  </si>
  <si>
    <t>Total créditos vigentes</t>
  </si>
  <si>
    <t>Obligaciones sector financiero</t>
  </si>
  <si>
    <t>Obligaciones sector no financiero</t>
  </si>
  <si>
    <t>Total de obligaciones</t>
  </si>
  <si>
    <t xml:space="preserve">Obligaciones sector financiero </t>
  </si>
  <si>
    <t xml:space="preserve">Obligaciones sector no financiero </t>
  </si>
  <si>
    <t>Conceptos</t>
  </si>
  <si>
    <t>Depósitos</t>
  </si>
  <si>
    <t>Préstamos de entidades financieras AFD (*)</t>
  </si>
  <si>
    <t xml:space="preserve">Préstamos de entidades financieras del exterior </t>
  </si>
  <si>
    <t>Operaciones Pendientes de Compensación</t>
  </si>
  <si>
    <t xml:space="preserve">Obligaciones o debentures y bonos emitidos en circulación (**) </t>
  </si>
  <si>
    <t>Acreedores por cargos financieros devengados</t>
  </si>
  <si>
    <t>Total sector financiero</t>
  </si>
  <si>
    <t>Depósitos - Sector privado</t>
  </si>
  <si>
    <t>Cuentas corrientes</t>
  </si>
  <si>
    <t>Depósitos a la vista</t>
  </si>
  <si>
    <t>Acreedores por documentos para compensar</t>
  </si>
  <si>
    <t>Depósitos a la vista - Documentos pendientes de compensar</t>
  </si>
  <si>
    <t>Cheques certificados</t>
  </si>
  <si>
    <t>Depósitos a plazo fijo</t>
  </si>
  <si>
    <t>Certificados de depósito de ahorro</t>
  </si>
  <si>
    <t>Depósitos afectados en garantía</t>
  </si>
  <si>
    <t>Depósitos a la vista - Combinadas con Ctas. Ctes.</t>
  </si>
  <si>
    <t>Depósitos a la vista combinadas con Ctas. Ctes.</t>
  </si>
  <si>
    <t xml:space="preserve">Depósitos a la vista </t>
  </si>
  <si>
    <t>Otras obligaciones por intermediación financiera</t>
  </si>
  <si>
    <t>Obligaciones o debentures y bonos emitidos en circulación</t>
  </si>
  <si>
    <t>Otras obligaciones – Préstamos del país</t>
  </si>
  <si>
    <t>Total sector no financiero</t>
  </si>
  <si>
    <t>31 de diciembre de 2021</t>
  </si>
  <si>
    <t>Moneda Nacional</t>
  </si>
  <si>
    <t>Moneda Extranjera</t>
  </si>
  <si>
    <t>Ahorro a la vista</t>
  </si>
  <si>
    <t>Certificados de depósitos de ahorro</t>
  </si>
  <si>
    <t>31 de diciembre de 2020</t>
  </si>
  <si>
    <t>Número de clientes</t>
  </si>
  <si>
    <t>Monto y porcentaje de cartera de préstamos SF</t>
  </si>
  <si>
    <t>Monto y porcentaje de cartera de préstamos SNF</t>
  </si>
  <si>
    <t>Vigente (*)</t>
  </si>
  <si>
    <t>Vencida (*)</t>
  </si>
  <si>
    <t>10 Mayores Deudores</t>
  </si>
  <si>
    <t>50 Mayores Deudores subsiguientes</t>
  </si>
  <si>
    <t>100 Mayores Deudores subsiguientes</t>
  </si>
  <si>
    <t>Otros deudores subsiguientes</t>
  </si>
  <si>
    <t xml:space="preserve">Total cartera de crédito </t>
  </si>
  <si>
    <t xml:space="preserve">    Monto y porcentaje de cartera de depósitos</t>
  </si>
  <si>
    <t>Sector Financiero</t>
  </si>
  <si>
    <t>Sector Privado</t>
  </si>
  <si>
    <t>10 Mayores depositantes</t>
  </si>
  <si>
    <t>50 Mayores depositantes subsiguientes</t>
  </si>
  <si>
    <t>100 Mayores depositantes subsiguientes</t>
  </si>
  <si>
    <t>Otros depositantes subsiguientes</t>
  </si>
  <si>
    <t>Total de la cartera de depósitos</t>
  </si>
  <si>
    <t>Créditos Sector Financiero (*)</t>
  </si>
  <si>
    <t>Créditos Sector No Financiero (*)</t>
  </si>
  <si>
    <t xml:space="preserve">Depósitos Sector </t>
  </si>
  <si>
    <t>Financiero (**)</t>
  </si>
  <si>
    <t>Depósitos Sector No Financiero (**)</t>
  </si>
  <si>
    <t>Depósitos Sector Público (**)</t>
  </si>
  <si>
    <t>Residentes en el país</t>
  </si>
  <si>
    <t>No residentes en el país</t>
  </si>
  <si>
    <t>En moneda nacional</t>
  </si>
  <si>
    <t>En moneda extranjera</t>
  </si>
  <si>
    <t>Depósitos Sector No Público (**)</t>
  </si>
  <si>
    <t>Sector económico</t>
  </si>
  <si>
    <t>Riesgo (*)</t>
  </si>
  <si>
    <t>Agrícola</t>
  </si>
  <si>
    <t>Ganadería</t>
  </si>
  <si>
    <t>Industria</t>
  </si>
  <si>
    <t>Comercio al por mayor</t>
  </si>
  <si>
    <t>Comercio al por menor</t>
  </si>
  <si>
    <t>Servicios</t>
  </si>
  <si>
    <t>Familias</t>
  </si>
  <si>
    <t>Encaje Legal -guaraníes</t>
  </si>
  <si>
    <t>Encaje Legal - Moneda Extranjera</t>
  </si>
  <si>
    <t>Encaje especial - Resolución Nº 1/131</t>
  </si>
  <si>
    <t>Cuenta corriente especial por reducción de encaje legal en M/E (*)</t>
  </si>
  <si>
    <t>Depósitos en guaraníes</t>
  </si>
  <si>
    <t>­-</t>
  </si>
  <si>
    <t>Depósitos en dólares americanos</t>
  </si>
  <si>
    <t>Depósitos por operaciones monetarias</t>
  </si>
  <si>
    <t>Vista</t>
  </si>
  <si>
    <t>De 2 días a 360 días</t>
  </si>
  <si>
    <t>De 361 días Hasta 540 días</t>
  </si>
  <si>
    <t>Más de 540 días</t>
  </si>
  <si>
    <t>Cuenta adelanto</t>
  </si>
  <si>
    <t>Cuenta corriente</t>
  </si>
  <si>
    <t>Depósitos de ahorro</t>
  </si>
  <si>
    <t>Depósitos de ahorro a plazo (*)</t>
  </si>
  <si>
    <t>CDA</t>
  </si>
  <si>
    <t>Títulos de inversión</t>
  </si>
  <si>
    <t>Certificados bursátiles</t>
  </si>
  <si>
    <t>Más de 360 días hasta 540 días</t>
  </si>
  <si>
    <t>Más de 540 días hasta 1.080 días</t>
  </si>
  <si>
    <t>Más de 1.080 días</t>
  </si>
  <si>
    <t>Cuenta Corriente</t>
  </si>
  <si>
    <t>Depósito de Ahorro</t>
  </si>
  <si>
    <t xml:space="preserve">Depósitos de Ahorro a Plazo </t>
  </si>
  <si>
    <t>Certificado de depósito de ahorro</t>
  </si>
  <si>
    <t>Título de inversión</t>
  </si>
  <si>
    <t>Tasa de Encaje sobre los depósitos en la Vista y depósitos de 2 días hasta 360 días de pazo.</t>
  </si>
  <si>
    <t>Encaje legal</t>
  </si>
  <si>
    <t>Ventas a futuro de valores comprados</t>
  </si>
  <si>
    <t>Sector financiero:</t>
  </si>
  <si>
    <t>Deudores por operaciones de venta a futuro de valores comprados</t>
  </si>
  <si>
    <t>Acreedores por operaciones de venta a futuro de valores comprados</t>
  </si>
  <si>
    <t>Ventas a futuro de moneda extranjera</t>
  </si>
  <si>
    <t>Deudores por operaciones de venta a futuro de moneda extranjera </t>
  </si>
  <si>
    <t>Sector no financiero:</t>
  </si>
  <si>
    <t>Compras a futuro de moneda extranjera</t>
  </si>
  <si>
    <t>Acreedores por operaciones de compra a futuro de moneda extranjera</t>
  </si>
  <si>
    <t>Total de operaciones a liquidar - Activo</t>
  </si>
  <si>
    <t>Total de operaciones a liquidar - Pasivo</t>
  </si>
  <si>
    <t>Cheques de gerencia</t>
  </si>
  <si>
    <t>Cartas de crédito prepagadas</t>
  </si>
  <si>
    <t>Ganancias a realizar por venta de cartera</t>
  </si>
  <si>
    <t>Acreedores x Cesión de Créditos</t>
  </si>
  <si>
    <t>Comisiones percibidas a transfererir a FOGAPY</t>
  </si>
  <si>
    <t>Otros</t>
  </si>
  <si>
    <t>Movimientos de la inversión (nota b.4)</t>
  </si>
  <si>
    <t>USD</t>
  </si>
  <si>
    <t>Valor residual al cierre</t>
  </si>
  <si>
    <t>Depósito en garantía según acuerdo de octubre de 2012</t>
  </si>
  <si>
    <t>Pago de junio de 2013</t>
  </si>
  <si>
    <t>Activación de gastos inherentes a la adquisición</t>
  </si>
  <si>
    <t>Capitalización de noviembre de 2013</t>
  </si>
  <si>
    <t> -</t>
  </si>
  <si>
    <t>- </t>
  </si>
  <si>
    <t>Subtotal al 31 de diciembre de 2013</t>
  </si>
  <si>
    <t xml:space="preserve"> - </t>
  </si>
  <si>
    <t xml:space="preserve"> 146.786.621.967 </t>
  </si>
  <si>
    <t>Capitalización adicional de septiembre 2014</t>
  </si>
  <si>
    <t>Subtotal al 31 de diciembre de 2014</t>
  </si>
  <si>
    <t>Capitalización adicional de diciembre 2015</t>
  </si>
  <si>
    <t>Subtotal al 31 de diciembre de 2015</t>
  </si>
  <si>
    <t>Capitalización adicional de agosto 2016</t>
  </si>
  <si>
    <t>Capitalización adicional de noviembre 2016</t>
  </si>
  <si>
    <t>Subtotal al 31 de diciembre de 2016</t>
  </si>
  <si>
    <t>Constitución de previsiones 2017</t>
  </si>
  <si>
    <t>Subtotal al 31 de diciembre de 2017</t>
  </si>
  <si>
    <t>Capitalización adicional de febrero 2018</t>
  </si>
  <si>
    <t>Subtotal al 31 de marzo de 2018</t>
  </si>
  <si>
    <t>Capitalización adicional de junio 2018</t>
  </si>
  <si>
    <t>Subtotal al 30 de junio de 2018</t>
  </si>
  <si>
    <t>Capitalización adicional de agosto 2018</t>
  </si>
  <si>
    <t>Subtotal al 30 de septiembre de 2018</t>
  </si>
  <si>
    <t>Capitalización adicional de enero 2019</t>
  </si>
  <si>
    <t>Subtotal al 31 de diciembre de 2019</t>
  </si>
  <si>
    <t>Desafectación de previsiones 2020</t>
  </si>
  <si>
    <t>Subtotal al 31 de diciembre de 2021</t>
  </si>
  <si>
    <t>Saldos de contingencia</t>
  </si>
  <si>
    <t>Créditos a acordados en cuentas corrientes</t>
  </si>
  <si>
    <t>Créditos a utilizar mediante uso de tarjetas</t>
  </si>
  <si>
    <t>Deudores por garantías otorgadas</t>
  </si>
  <si>
    <t>Créditos documentarios a negociar</t>
  </si>
  <si>
    <t xml:space="preserve">31 de diciembre de </t>
  </si>
  <si>
    <t>Ganancias por valuación de activos y pasivos financieros en moneda extranjera</t>
  </si>
  <si>
    <t>Perdidas por valuación de pasivos y activos en moneda extranjera.</t>
  </si>
  <si>
    <t>Diferencia de cambio neta sobre activos y pasivos en moneda extranjera</t>
  </si>
  <si>
    <t>Diferencia de cambio neta sobre otros activos y pasivos en moneda extranjera</t>
  </si>
  <si>
    <t>Diferencia de cambio neta sobre el total de activos y pasivos en moneda extranjera</t>
  </si>
  <si>
    <t>Impuesto al Valor Agregado</t>
  </si>
  <si>
    <t>Impuesto tasa y contribuciones diversos</t>
  </si>
  <si>
    <t>Donaciones</t>
  </si>
  <si>
    <t>Pérdidas por operaciones de cambio y arbitraje (*)</t>
  </si>
  <si>
    <t>Total Otras pérdidas operativas</t>
  </si>
  <si>
    <t xml:space="preserve">Tipo de Fideicomiso </t>
  </si>
  <si>
    <t>Total de activos</t>
  </si>
  <si>
    <t>31.12.2021</t>
  </si>
  <si>
    <t>31.12.2020</t>
  </si>
  <si>
    <t>Administración</t>
  </si>
  <si>
    <t>Administración y Garantía</t>
  </si>
  <si>
    <t>Administración y Testamentario</t>
  </si>
  <si>
    <t>Administración de Valores y Fuente de Pago</t>
  </si>
  <si>
    <t>Fuente de Pago</t>
  </si>
  <si>
    <t>Garantía</t>
  </si>
  <si>
    <t xml:space="preserve">Garantía, Administración y Fuente de Pago </t>
  </si>
  <si>
    <t xml:space="preserve">Garantía y Pago </t>
  </si>
  <si>
    <t>Créditos vigentes por intermediación financiera-sector financiero</t>
  </si>
  <si>
    <t>Productos financieros documentados</t>
  </si>
  <si>
    <t>(Productos financieros documentados a devengar)</t>
  </si>
  <si>
    <t>Créditos vigentes por intermediación financiera-sector no financiero</t>
  </si>
  <si>
    <t>Prestamos</t>
  </si>
  <si>
    <t>(Previsiones)</t>
  </si>
  <si>
    <t>Créditos Diversos</t>
  </si>
  <si>
    <t>Deudores por venta de bienes a plazo</t>
  </si>
  <si>
    <t>(Ganancias a realizar)</t>
  </si>
  <si>
    <t>Total del activo</t>
  </si>
  <si>
    <t xml:space="preserve">PASIVO </t>
  </si>
  <si>
    <t>Obligaciones por intermediación financiera-sector financiero</t>
  </si>
  <si>
    <t xml:space="preserve">Cargos financieros documentados </t>
  </si>
  <si>
    <t>(Cargos financieros documentados a pagar)</t>
  </si>
  <si>
    <t>Sub totales</t>
  </si>
  <si>
    <t xml:space="preserve">Obligaciones por intermediación financiera-sector no financiero </t>
  </si>
  <si>
    <t>(Cargos financieros no documentados a pagar)</t>
  </si>
  <si>
    <t>Obligaciones Diversas</t>
  </si>
  <si>
    <t>Total del pasivo</t>
  </si>
  <si>
    <t>CUENTAS</t>
  </si>
  <si>
    <t>CUENTAS DE CONTINGENCIAS</t>
  </si>
  <si>
    <t>Créditos acordados en cuentas corrientes</t>
  </si>
  <si>
    <t>Préstamos a utilizar mediante tarjetas de crédito</t>
  </si>
  <si>
    <t>Cash Collateral-Valor Computable</t>
  </si>
  <si>
    <t>Hipotecas- Valor computable</t>
  </si>
  <si>
    <t>Hipotecas- Valor no computable</t>
  </si>
  <si>
    <t>Prendas - Valor Computable</t>
  </si>
  <si>
    <t>Garantías en Fideicomiso- Valor computable</t>
  </si>
  <si>
    <t>Garantías en Fideicomiso- Valor no computable</t>
  </si>
  <si>
    <t>Otras garantías en el país- Valor computable</t>
  </si>
  <si>
    <t>Otras garantías en el país- Valor no computable</t>
  </si>
  <si>
    <t>Garantías de firma</t>
  </si>
  <si>
    <t>Valores en custodia</t>
  </si>
  <si>
    <t>Ganancias por créditos vigentes</t>
  </si>
  <si>
    <t>Primas devengadas por operaciones de reporto</t>
  </si>
  <si>
    <t>Tarjetas de Crédito</t>
  </si>
  <si>
    <t>Giros, transferencias órdenes de pago</t>
  </si>
  <si>
    <t>Otras comisiones</t>
  </si>
  <si>
    <t>INGRESOS EXTRAORDINARIOS</t>
  </si>
  <si>
    <t>Dividendos</t>
  </si>
  <si>
    <t>Venta de cartera</t>
  </si>
  <si>
    <t>Cargos por depósitos</t>
  </si>
  <si>
    <t xml:space="preserve">Pólizas de seguros </t>
  </si>
  <si>
    <t>Comisiones por cobros de servicios</t>
  </si>
  <si>
    <t>Garantías reales computables en el exterior</t>
  </si>
  <si>
    <t>Otras garantías Reales En El Exterior</t>
  </si>
  <si>
    <t>Otras garantías reales en el país</t>
  </si>
  <si>
    <t>Otras garantías computables en el exterior</t>
  </si>
  <si>
    <t>Otras garantías computables en el país</t>
  </si>
  <si>
    <t>Prendas valor no computable</t>
  </si>
  <si>
    <t>Warrants sobre granos y cereales - valor computable</t>
  </si>
  <si>
    <t>Warrants sobre fibra de algodón-valor computable</t>
  </si>
  <si>
    <t>Warrants valor no computable</t>
  </si>
  <si>
    <t>Garantías en fideicomisos valor computable</t>
  </si>
  <si>
    <t>Garantías en fideicomiso valor no computable</t>
  </si>
  <si>
    <t>Otras garantías en el país valor computable</t>
  </si>
  <si>
    <t>Otras garantías en el país valor no computable</t>
  </si>
  <si>
    <t>Otras garantías en el exterior - valor computable</t>
  </si>
  <si>
    <t>Garantías de bancos del exterior - valor no computable</t>
  </si>
  <si>
    <t>Garantías Emitidas Por El Fogapy - Valor Computable</t>
  </si>
  <si>
    <t>Administración de Valores y depósitos</t>
  </si>
  <si>
    <t>Cobranzas de importación</t>
  </si>
  <si>
    <t>Créditos Abiertos por Corresponsales</t>
  </si>
  <si>
    <r>
      <t xml:space="preserve">Fideicomiso </t>
    </r>
    <r>
      <rPr>
        <b/>
        <sz val="8"/>
        <rFont val="Times New Roman"/>
        <family val="1"/>
      </rPr>
      <t>(Nota f.6)</t>
    </r>
  </si>
  <si>
    <t>Otras cuentas de orden – Diversas</t>
  </si>
  <si>
    <t>Pólizas de seguros contratadas</t>
  </si>
  <si>
    <t>Créditos en Gestión Judicial -Garantizados por Fogapy</t>
  </si>
  <si>
    <t>Deudores Incobrables</t>
  </si>
  <si>
    <r>
      <t xml:space="preserve">Posición de cambios </t>
    </r>
    <r>
      <rPr>
        <b/>
        <sz val="8"/>
        <rFont val="Times New Roman"/>
        <family val="1"/>
      </rPr>
      <t>(Nota c.1)</t>
    </r>
  </si>
  <si>
    <t>Contratos Forward</t>
  </si>
  <si>
    <t>Venta y cesión de cartera</t>
  </si>
  <si>
    <t>TOTAL CUENTAS DE ORDEN</t>
  </si>
  <si>
    <t>Miles de ₲</t>
  </si>
  <si>
    <t>Activo corriente</t>
  </si>
  <si>
    <t>Disponible</t>
  </si>
  <si>
    <t>Valores públicos</t>
  </si>
  <si>
    <t>Créditos vigentes</t>
  </si>
  <si>
    <t>Créditos diversos</t>
  </si>
  <si>
    <t>Activos diferidos</t>
  </si>
  <si>
    <t>Activo no corriente</t>
  </si>
  <si>
    <t>Bienes de uso</t>
  </si>
  <si>
    <t>Cargos diferidos</t>
  </si>
  <si>
    <t>Pasivo Corriente</t>
  </si>
  <si>
    <t>Deudas financieras</t>
  </si>
  <si>
    <t>Obligaciones diversas</t>
  </si>
  <si>
    <t>Provisiones</t>
  </si>
  <si>
    <t xml:space="preserve">Utilidades diferidas </t>
  </si>
  <si>
    <t>PARTICIPACIÓN MINORITARIA</t>
  </si>
  <si>
    <t>TOTAL PASIVO Y PATRIMONIO NETO</t>
  </si>
  <si>
    <t>Ingresos</t>
  </si>
  <si>
    <t>Egresos</t>
  </si>
  <si>
    <t>Utilidad bruta</t>
  </si>
  <si>
    <t>Ganancias operativas</t>
  </si>
  <si>
    <t>Pérdidas operativas</t>
  </si>
  <si>
    <t>Utilidad operativa</t>
  </si>
  <si>
    <t>Resultados extraordinarios</t>
  </si>
  <si>
    <t>Resultado del ejercicio antes de la participación minoritaria</t>
  </si>
  <si>
    <t>Interés minoritario</t>
  </si>
  <si>
    <t>Resultado del ejercicio neto de participación minoritaria</t>
  </si>
  <si>
    <t>Resultado por acción neto de participación minoritaria</t>
  </si>
  <si>
    <t>Otras obligaciones - Prestamos del pais</t>
  </si>
  <si>
    <t>Distribución de dividendos(b)</t>
  </si>
  <si>
    <t>Constitución de reserva voluntaria(b)</t>
  </si>
  <si>
    <t>Capitalización de utilidades del año 2020(b)</t>
  </si>
  <si>
    <t>Distribución de dividendos(a)</t>
  </si>
  <si>
    <t>Integración de capital en efectivo(a)</t>
  </si>
  <si>
    <t>Capitalización de utilidades del año 2019(a)</t>
  </si>
  <si>
    <t>Constitución de reserva legal(a)</t>
  </si>
  <si>
    <r>
      <t xml:space="preserve">Inicialado al solo efecto de su identificación con nuestro dictamen de fecha 25/02/2022
</t>
    </r>
    <r>
      <rPr>
        <b/>
        <sz val="8"/>
        <color indexed="8"/>
        <rFont val="Georgia"/>
        <family val="1"/>
      </rPr>
      <t>PricewaterhouseCoopers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</si>
</sst>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_);_(@_)"/>
    <numFmt numFmtId="165" formatCode="_ * #,##0_ ;_ * \-#,##0_ ;_ * \-??_ ;_ @_ "/>
    <numFmt numFmtId="166" formatCode="#,##0\ _€;\-#,##0\ _€"/>
    <numFmt numFmtId="167" formatCode="#,##0;\(#,##0\)"/>
    <numFmt numFmtId="168" formatCode="_(* #,##0_);_(* \(#,##0\);_(* \-??_);_(@_)"/>
    <numFmt numFmtId="169" formatCode="_(* #,##0_);_(* \(#,##0\);_(* \-_);_(@_)"/>
    <numFmt numFmtId="171" formatCode="_(* #,##0.00_);_(* \(#,##0.00\);_(* \-_);_(@_)"/>
    <numFmt numFmtId="172" formatCode="_(* #,##0.0000_);_(* \(#,##0.0000\);_(* \-_);_(@_)"/>
    <numFmt numFmtId="173" formatCode="#,##0\ _€;[Red]\-#,##0\ _€"/>
    <numFmt numFmtId="174" formatCode="#,##0.00\ _€;[Red]\-#,##0.00\ _€"/>
  </numFmts>
  <fonts count="37" x14ac:knownFonts="1">
    <font>
      <sz val="10"/>
      <name val="Arial"/>
      <family val="2"/>
    </font>
    <font>
      <sz val="10"/>
      <name val="Arial"/>
      <family val="2"/>
      <charset val="1"/>
    </font>
    <font>
      <sz val="12"/>
      <name val="Arial"/>
      <family val="2"/>
      <charset val="1"/>
    </font>
    <font>
      <b/>
      <sz val="10"/>
      <name val="Arial"/>
      <family val="2"/>
      <charset val="1"/>
    </font>
    <font>
      <sz val="8"/>
      <color indexed="8"/>
      <name val="Arial"/>
      <family val="2"/>
      <charset val="1"/>
    </font>
    <font>
      <sz val="8"/>
      <name val="Arial"/>
      <family val="2"/>
      <charset val="1"/>
    </font>
    <font>
      <sz val="10"/>
      <name val="Times New Roman"/>
      <family val="1"/>
      <charset val="1"/>
    </font>
    <font>
      <b/>
      <sz val="10"/>
      <name val="Times New Roman"/>
      <family val="1"/>
      <charset val="1"/>
    </font>
    <font>
      <sz val="9"/>
      <name val="Times New Roman"/>
      <family val="1"/>
      <charset val="1"/>
    </font>
    <font>
      <b/>
      <sz val="9"/>
      <name val="Times New Roman"/>
      <family val="1"/>
      <charset val="1"/>
    </font>
    <font>
      <sz val="9"/>
      <name val="Arial"/>
      <family val="2"/>
      <charset val="1"/>
    </font>
    <font>
      <sz val="8"/>
      <name val="Times New Roman"/>
      <family val="1"/>
      <charset val="1"/>
    </font>
    <font>
      <sz val="8"/>
      <color indexed="8"/>
      <name val="Calibri"/>
      <family val="2"/>
      <charset val="1"/>
    </font>
    <font>
      <b/>
      <sz val="8"/>
      <name val="Times New Roman"/>
      <family val="1"/>
      <charset val="1"/>
    </font>
    <font>
      <b/>
      <u/>
      <sz val="8"/>
      <name val="Times New Roman"/>
      <family val="1"/>
      <charset val="1"/>
    </font>
    <font>
      <sz val="8"/>
      <color indexed="8"/>
      <name val="Times New Roman"/>
      <family val="1"/>
      <charset val="1"/>
    </font>
    <font>
      <sz val="11"/>
      <name val="Times New Roman"/>
      <family val="1"/>
      <charset val="1"/>
    </font>
    <font>
      <sz val="11"/>
      <name val="Arial"/>
      <family val="2"/>
      <charset val="1"/>
    </font>
    <font>
      <b/>
      <sz val="11"/>
      <name val="Times New Roman"/>
      <family val="1"/>
      <charset val="1"/>
    </font>
    <font>
      <sz val="10"/>
      <name val="Times New Roman"/>
      <family val="1"/>
    </font>
    <font>
      <b/>
      <sz val="8"/>
      <color indexed="8"/>
      <name val="Times New Roman"/>
      <family val="1"/>
    </font>
    <font>
      <sz val="8"/>
      <name val="Times New Roman"/>
      <family val="1"/>
    </font>
    <font>
      <b/>
      <sz val="8"/>
      <name val="Times New Roman"/>
      <family val="1"/>
    </font>
    <font>
      <sz val="7"/>
      <name val="Times New Roman"/>
      <family val="1"/>
    </font>
    <font>
      <b/>
      <sz val="7"/>
      <name val="Times New Roman"/>
      <family val="1"/>
    </font>
    <font>
      <sz val="6"/>
      <name val="Times New Roman"/>
      <family val="1"/>
    </font>
    <font>
      <b/>
      <sz val="6"/>
      <name val="Times New Roman"/>
      <family val="1"/>
    </font>
    <font>
      <b/>
      <sz val="9"/>
      <name val="Times New Roman"/>
      <family val="1"/>
    </font>
    <font>
      <b/>
      <sz val="8"/>
      <color indexed="8"/>
      <name val="Georgia"/>
      <family val="1"/>
    </font>
    <font>
      <b/>
      <sz val="8"/>
      <color rgb="FF000000"/>
      <name val="Times New Roman"/>
      <family val="1"/>
    </font>
    <font>
      <sz val="8"/>
      <color rgb="FF000000"/>
      <name val="Times New Roman"/>
      <family val="1"/>
    </font>
    <font>
      <b/>
      <sz val="8"/>
      <color rgb="FF222222"/>
      <name val="Times New Roman"/>
      <family val="1"/>
    </font>
    <font>
      <sz val="7"/>
      <color rgb="FF000000"/>
      <name val="Times New Roman"/>
      <family val="1"/>
    </font>
    <font>
      <b/>
      <sz val="7"/>
      <color rgb="FF000000"/>
      <name val="Times New Roman"/>
      <family val="1"/>
    </font>
    <font>
      <b/>
      <sz val="6"/>
      <color rgb="FF000000"/>
      <name val="Times New Roman"/>
      <family val="1"/>
    </font>
    <font>
      <sz val="8"/>
      <color rgb="FF000000"/>
      <name val="Calibri"/>
      <family val="2"/>
    </font>
    <font>
      <sz val="8"/>
      <color theme="1"/>
      <name val="Georgia"/>
      <family val="1"/>
    </font>
  </fonts>
  <fills count="5">
    <fill>
      <patternFill patternType="none"/>
    </fill>
    <fill>
      <patternFill patternType="gray125"/>
    </fill>
    <fill>
      <patternFill patternType="solid">
        <fgColor indexed="9"/>
        <bgColor indexed="26"/>
      </patternFill>
    </fill>
    <fill>
      <patternFill patternType="solid">
        <fgColor rgb="FFFFFFFF"/>
        <bgColor indexed="64"/>
      </patternFill>
    </fill>
    <fill>
      <patternFill patternType="solid">
        <fgColor theme="0"/>
        <bgColor indexed="64"/>
      </patternFill>
    </fill>
  </fills>
  <borders count="60">
    <border>
      <left/>
      <right/>
      <top/>
      <bottom/>
      <diagonal/>
    </border>
    <border>
      <left/>
      <right/>
      <top/>
      <bottom style="thin">
        <color indexed="8"/>
      </bottom>
      <diagonal/>
    </border>
    <border>
      <left/>
      <right/>
      <top style="thin">
        <color indexed="8"/>
      </top>
      <bottom style="thin">
        <color indexed="8"/>
      </bottom>
      <diagonal/>
    </border>
    <border>
      <left/>
      <right/>
      <top/>
      <bottom style="double">
        <color indexed="8"/>
      </bottom>
      <diagonal/>
    </border>
    <border>
      <left/>
      <right/>
      <top style="thin">
        <color indexed="8"/>
      </top>
      <bottom style="double">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A"/>
      </left>
      <right style="medium">
        <color rgb="FF00000A"/>
      </right>
      <top/>
      <bottom/>
      <diagonal/>
    </border>
    <border>
      <left/>
      <right style="medium">
        <color rgb="FF00000A"/>
      </right>
      <top/>
      <bottom/>
      <diagonal/>
    </border>
    <border>
      <left/>
      <right style="medium">
        <color rgb="FF00000A"/>
      </right>
      <top/>
      <bottom style="medium">
        <color rgb="FF000001"/>
      </bottom>
      <diagonal/>
    </border>
    <border>
      <left style="medium">
        <color rgb="FF00000A"/>
      </left>
      <right style="medium">
        <color rgb="FF00000A"/>
      </right>
      <top style="medium">
        <color rgb="FF00000A"/>
      </top>
      <bottom style="medium">
        <color rgb="FF00000A"/>
      </bottom>
      <diagonal/>
    </border>
    <border>
      <left/>
      <right style="medium">
        <color rgb="FF00000A"/>
      </right>
      <top/>
      <bottom style="medium">
        <color rgb="FF00000A"/>
      </bottom>
      <diagonal/>
    </border>
    <border>
      <left/>
      <right style="medium">
        <color rgb="FF00000A"/>
      </right>
      <top style="medium">
        <color rgb="FF00000A"/>
      </top>
      <bottom style="medium">
        <color rgb="FF00000A"/>
      </bottom>
      <diagonal/>
    </border>
    <border>
      <left/>
      <right style="medium">
        <color rgb="FF000001"/>
      </right>
      <top style="medium">
        <color rgb="FF000001"/>
      </top>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style="medium">
        <color rgb="FF000001"/>
      </right>
      <top/>
      <bottom style="medium">
        <color rgb="FF0000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A"/>
      </left>
      <right style="medium">
        <color rgb="FF00000A"/>
      </right>
      <top style="medium">
        <color rgb="FF00000A"/>
      </top>
      <bottom/>
      <diagonal/>
    </border>
    <border>
      <left style="medium">
        <color rgb="FF00000A"/>
      </left>
      <right style="medium">
        <color rgb="FF00000A"/>
      </right>
      <top/>
      <bottom style="medium">
        <color rgb="FF00000A"/>
      </bottom>
      <diagonal/>
    </border>
    <border>
      <left style="medium">
        <color rgb="FF000001"/>
      </left>
      <right style="medium">
        <color rgb="FF000001"/>
      </right>
      <top style="medium">
        <color rgb="FF000001"/>
      </top>
      <bottom/>
      <diagonal/>
    </border>
    <border>
      <left/>
      <right/>
      <top style="medium">
        <color rgb="FF000000"/>
      </top>
      <bottom style="medium">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11">
    <xf numFmtId="0" fontId="0" fillId="0" borderId="0"/>
    <xf numFmtId="164" fontId="1" fillId="0" borderId="0" applyFill="0" applyBorder="0" applyAlignment="0" applyProtection="0"/>
    <xf numFmtId="164" fontId="1" fillId="0" borderId="0" applyFill="0" applyBorder="0" applyAlignment="0" applyProtection="0"/>
    <xf numFmtId="169" fontId="1" fillId="0" borderId="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9" fontId="1" fillId="0" borderId="0" applyFill="0" applyBorder="0" applyAlignment="0" applyProtection="0"/>
  </cellStyleXfs>
  <cellXfs count="562">
    <xf numFmtId="0" fontId="0" fillId="0" borderId="0" xfId="0"/>
    <xf numFmtId="0" fontId="8" fillId="0" borderId="0" xfId="7" applyFont="1" applyFill="1"/>
    <xf numFmtId="165" fontId="8" fillId="0" borderId="0" xfId="1" applyNumberFormat="1" applyFont="1" applyFill="1" applyBorder="1" applyAlignment="1" applyProtection="1"/>
    <xf numFmtId="168" fontId="8" fillId="0" borderId="0" xfId="1" applyNumberFormat="1" applyFont="1" applyFill="1" applyBorder="1" applyAlignment="1" applyProtection="1"/>
    <xf numFmtId="168" fontId="8" fillId="0" borderId="0" xfId="7" applyNumberFormat="1" applyFont="1" applyFill="1"/>
    <xf numFmtId="0" fontId="8" fillId="0" borderId="0" xfId="7" applyFont="1" applyFill="1" applyProtection="1"/>
    <xf numFmtId="0" fontId="9" fillId="0" borderId="0" xfId="7" applyFont="1" applyFill="1" applyAlignment="1"/>
    <xf numFmtId="165" fontId="9" fillId="0" borderId="0" xfId="1" applyNumberFormat="1" applyFont="1" applyFill="1" applyBorder="1" applyAlignment="1" applyProtection="1"/>
    <xf numFmtId="0" fontId="8" fillId="0" borderId="0" xfId="7" applyFont="1" applyFill="1" applyBorder="1"/>
    <xf numFmtId="0" fontId="9" fillId="0" borderId="1" xfId="7" applyFont="1" applyFill="1" applyBorder="1"/>
    <xf numFmtId="0" fontId="9" fillId="0" borderId="0" xfId="7" applyFont="1" applyFill="1" applyBorder="1"/>
    <xf numFmtId="165" fontId="9" fillId="0" borderId="1" xfId="1" applyNumberFormat="1" applyFont="1" applyFill="1" applyBorder="1" applyAlignment="1" applyProtection="1"/>
    <xf numFmtId="14" fontId="9" fillId="0" borderId="1" xfId="1" applyNumberFormat="1" applyFont="1" applyFill="1" applyBorder="1" applyAlignment="1" applyProtection="1">
      <alignment horizontal="center"/>
    </xf>
    <xf numFmtId="14" fontId="9" fillId="0" borderId="0" xfId="7" applyNumberFormat="1" applyFont="1" applyFill="1" applyBorder="1" applyAlignment="1">
      <alignment horizontal="center"/>
    </xf>
    <xf numFmtId="0" fontId="9" fillId="0" borderId="0" xfId="7" applyFont="1" applyFill="1" applyBorder="1" applyAlignment="1" applyProtection="1">
      <alignment horizontal="center"/>
    </xf>
    <xf numFmtId="0" fontId="9" fillId="0" borderId="0" xfId="9" applyFont="1" applyFill="1"/>
    <xf numFmtId="169" fontId="8" fillId="0" borderId="0" xfId="3" applyFont="1" applyFill="1" applyBorder="1" applyAlignment="1" applyProtection="1"/>
    <xf numFmtId="0" fontId="10" fillId="0" borderId="0" xfId="7" applyFont="1" applyFill="1" applyProtection="1"/>
    <xf numFmtId="0" fontId="8" fillId="0" borderId="0" xfId="9" applyFont="1" applyFill="1" applyAlignment="1">
      <alignment horizontal="left" indent="1"/>
    </xf>
    <xf numFmtId="168" fontId="8" fillId="0" borderId="0" xfId="2" applyNumberFormat="1" applyFont="1" applyFill="1" applyBorder="1" applyAlignment="1" applyProtection="1"/>
    <xf numFmtId="169" fontId="8" fillId="0" borderId="0" xfId="7" applyNumberFormat="1" applyFont="1" applyFill="1"/>
    <xf numFmtId="0" fontId="8" fillId="0" borderId="0" xfId="9" applyFont="1" applyFill="1"/>
    <xf numFmtId="168" fontId="9" fillId="0" borderId="2" xfId="1" applyNumberFormat="1" applyFont="1" applyFill="1" applyBorder="1" applyAlignment="1" applyProtection="1"/>
    <xf numFmtId="168" fontId="9" fillId="0" borderId="0" xfId="1" applyNumberFormat="1" applyFont="1" applyFill="1" applyBorder="1" applyAlignment="1" applyProtection="1"/>
    <xf numFmtId="167" fontId="8" fillId="0" borderId="0" xfId="7" applyNumberFormat="1" applyFont="1" applyFill="1"/>
    <xf numFmtId="168" fontId="9" fillId="0" borderId="1" xfId="1" applyNumberFormat="1" applyFont="1" applyFill="1" applyBorder="1" applyAlignment="1" applyProtection="1"/>
    <xf numFmtId="3" fontId="9" fillId="0" borderId="0" xfId="4" applyNumberFormat="1" applyFont="1" applyFill="1" applyBorder="1" applyAlignment="1"/>
    <xf numFmtId="0" fontId="8" fillId="0" borderId="0" xfId="7" applyFont="1" applyFill="1" applyBorder="1" applyAlignment="1">
      <alignment horizontal="left" indent="1"/>
    </xf>
    <xf numFmtId="0" fontId="9" fillId="0" borderId="0" xfId="7" applyFont="1" applyFill="1" applyBorder="1" applyAlignment="1">
      <alignment vertical="center"/>
    </xf>
    <xf numFmtId="166" fontId="8" fillId="0" borderId="0" xfId="1" applyNumberFormat="1" applyFont="1" applyFill="1" applyBorder="1" applyAlignment="1" applyProtection="1"/>
    <xf numFmtId="0" fontId="10" fillId="0" borderId="0" xfId="7" applyFont="1" applyFill="1"/>
    <xf numFmtId="168" fontId="9" fillId="0" borderId="0" xfId="7" applyNumberFormat="1" applyFont="1" applyFill="1"/>
    <xf numFmtId="168" fontId="9" fillId="0" borderId="3" xfId="1" applyNumberFormat="1" applyFont="1" applyFill="1" applyBorder="1" applyAlignment="1" applyProtection="1">
      <alignment vertical="center"/>
    </xf>
    <xf numFmtId="0" fontId="8" fillId="0" borderId="0" xfId="7" applyFont="1" applyFill="1" applyBorder="1" applyAlignment="1"/>
    <xf numFmtId="0" fontId="9" fillId="0" borderId="0" xfId="7" applyFont="1" applyFill="1" applyBorder="1" applyAlignment="1"/>
    <xf numFmtId="0" fontId="8" fillId="0" borderId="0" xfId="7" applyFont="1" applyFill="1" applyAlignment="1">
      <alignment horizontal="justify"/>
    </xf>
    <xf numFmtId="0" fontId="11" fillId="0" borderId="0" xfId="7" applyFont="1" applyFill="1"/>
    <xf numFmtId="0" fontId="11" fillId="0" borderId="0" xfId="7" applyFont="1" applyFill="1" applyAlignment="1">
      <alignment horizontal="center"/>
    </xf>
    <xf numFmtId="168" fontId="11" fillId="0" borderId="0" xfId="1" applyNumberFormat="1" applyFont="1" applyFill="1" applyBorder="1" applyAlignment="1" applyProtection="1"/>
    <xf numFmtId="164" fontId="11" fillId="0" borderId="0" xfId="1" applyNumberFormat="1" applyFont="1" applyFill="1" applyBorder="1" applyAlignment="1" applyProtection="1"/>
    <xf numFmtId="168" fontId="12" fillId="0" borderId="0" xfId="1" applyNumberFormat="1" applyFont="1" applyFill="1" applyBorder="1" applyAlignment="1" applyProtection="1"/>
    <xf numFmtId="0" fontId="11" fillId="0" borderId="0" xfId="7" applyFont="1" applyFill="1" applyBorder="1" applyAlignment="1">
      <alignment horizontal="center"/>
    </xf>
    <xf numFmtId="168" fontId="11" fillId="0" borderId="0" xfId="1" applyNumberFormat="1" applyFont="1" applyFill="1" applyBorder="1" applyAlignment="1" applyProtection="1">
      <alignment horizontal="center"/>
    </xf>
    <xf numFmtId="164" fontId="11" fillId="0" borderId="0" xfId="1" applyNumberFormat="1" applyFont="1" applyFill="1" applyBorder="1" applyAlignment="1" applyProtection="1">
      <alignment horizontal="center"/>
    </xf>
    <xf numFmtId="0" fontId="11" fillId="0" borderId="0" xfId="7" applyFont="1" applyFill="1" applyBorder="1"/>
    <xf numFmtId="0" fontId="13" fillId="0" borderId="1" xfId="7" applyFont="1" applyFill="1" applyBorder="1"/>
    <xf numFmtId="0" fontId="13" fillId="0" borderId="0" xfId="7" applyFont="1" applyFill="1" applyBorder="1"/>
    <xf numFmtId="165" fontId="13" fillId="0" borderId="1" xfId="1" applyNumberFormat="1" applyFont="1" applyFill="1" applyBorder="1" applyAlignment="1" applyProtection="1">
      <alignment horizontal="center"/>
    </xf>
    <xf numFmtId="165" fontId="14" fillId="0" borderId="0" xfId="1" applyNumberFormat="1" applyFont="1" applyFill="1" applyBorder="1" applyAlignment="1" applyProtection="1">
      <alignment horizontal="center"/>
    </xf>
    <xf numFmtId="14" fontId="13" fillId="0" borderId="1" xfId="1" applyNumberFormat="1" applyFont="1" applyFill="1" applyBorder="1" applyAlignment="1" applyProtection="1">
      <alignment horizontal="center"/>
    </xf>
    <xf numFmtId="0" fontId="13" fillId="0" borderId="0" xfId="9" applyFont="1" applyFill="1"/>
    <xf numFmtId="3" fontId="13" fillId="0" borderId="0" xfId="4" applyNumberFormat="1" applyFont="1" applyFill="1" applyBorder="1" applyAlignment="1"/>
    <xf numFmtId="0" fontId="5" fillId="0" borderId="0" xfId="7" applyFont="1" applyFill="1" applyProtection="1"/>
    <xf numFmtId="0" fontId="11" fillId="0" borderId="0" xfId="9" applyFont="1" applyFill="1" applyAlignment="1"/>
    <xf numFmtId="0" fontId="11" fillId="0" borderId="0" xfId="9" applyFont="1" applyFill="1"/>
    <xf numFmtId="168" fontId="13" fillId="0" borderId="2" xfId="1" applyNumberFormat="1" applyFont="1" applyFill="1" applyBorder="1" applyAlignment="1" applyProtection="1"/>
    <xf numFmtId="168" fontId="13" fillId="0" borderId="0" xfId="1" applyNumberFormat="1" applyFont="1" applyFill="1" applyBorder="1" applyAlignment="1" applyProtection="1"/>
    <xf numFmtId="0" fontId="13" fillId="0" borderId="0" xfId="7" applyFont="1" applyFill="1" applyAlignment="1">
      <alignment horizontal="center"/>
    </xf>
    <xf numFmtId="168" fontId="13" fillId="0" borderId="1" xfId="1" applyNumberFormat="1" applyFont="1" applyFill="1" applyBorder="1" applyAlignment="1" applyProtection="1"/>
    <xf numFmtId="168" fontId="13" fillId="0" borderId="3" xfId="1" applyNumberFormat="1" applyFont="1" applyFill="1" applyBorder="1" applyAlignment="1" applyProtection="1">
      <alignment vertical="center"/>
    </xf>
    <xf numFmtId="0" fontId="13" fillId="0" borderId="0" xfId="7" applyFont="1" applyFill="1" applyBorder="1" applyAlignment="1">
      <alignment vertical="center"/>
    </xf>
    <xf numFmtId="0" fontId="11" fillId="0" borderId="0" xfId="7" applyFont="1" applyFill="1" applyBorder="1" applyAlignment="1"/>
    <xf numFmtId="165" fontId="11" fillId="0" borderId="0" xfId="7" applyNumberFormat="1" applyFont="1" applyFill="1"/>
    <xf numFmtId="165" fontId="11" fillId="0" borderId="0" xfId="9" applyNumberFormat="1" applyFont="1" applyFill="1"/>
    <xf numFmtId="0" fontId="13" fillId="0" borderId="0" xfId="7" applyFont="1" applyFill="1" applyAlignment="1">
      <alignment horizontal="left"/>
    </xf>
    <xf numFmtId="168" fontId="5" fillId="0" borderId="0" xfId="1" applyNumberFormat="1" applyFont="1" applyFill="1" applyBorder="1" applyAlignment="1" applyProtection="1"/>
    <xf numFmtId="168" fontId="11" fillId="0" borderId="0" xfId="1" applyNumberFormat="1" applyFont="1" applyFill="1" applyBorder="1" applyAlignment="1" applyProtection="1">
      <alignment vertical="center"/>
    </xf>
    <xf numFmtId="168" fontId="13" fillId="0" borderId="3" xfId="7" applyNumberFormat="1" applyFont="1" applyFill="1" applyBorder="1"/>
    <xf numFmtId="168" fontId="11" fillId="0" borderId="0" xfId="7" applyNumberFormat="1" applyFont="1" applyFill="1"/>
    <xf numFmtId="168" fontId="15" fillId="0" borderId="0" xfId="1" applyNumberFormat="1" applyFont="1" applyFill="1" applyBorder="1" applyAlignment="1" applyProtection="1"/>
    <xf numFmtId="165" fontId="11" fillId="0" borderId="0" xfId="1" applyNumberFormat="1" applyFont="1" applyFill="1" applyBorder="1" applyAlignment="1" applyProtection="1"/>
    <xf numFmtId="1" fontId="11" fillId="0" borderId="0" xfId="7" applyNumberFormat="1" applyFont="1" applyFill="1" applyBorder="1"/>
    <xf numFmtId="165" fontId="13" fillId="0" borderId="1" xfId="1" applyNumberFormat="1" applyFont="1" applyFill="1" applyBorder="1" applyAlignment="1" applyProtection="1"/>
    <xf numFmtId="165" fontId="14" fillId="0" borderId="0" xfId="1" applyNumberFormat="1" applyFont="1" applyFill="1" applyBorder="1" applyAlignment="1" applyProtection="1"/>
    <xf numFmtId="0" fontId="13" fillId="0" borderId="0" xfId="9" applyFont="1" applyFill="1" applyBorder="1"/>
    <xf numFmtId="0" fontId="11" fillId="0" borderId="0" xfId="9" applyFont="1" applyFill="1" applyBorder="1" applyAlignment="1">
      <alignment horizontal="left"/>
    </xf>
    <xf numFmtId="0" fontId="11" fillId="0" borderId="0" xfId="9" applyFont="1" applyFill="1" applyBorder="1"/>
    <xf numFmtId="166" fontId="11" fillId="0" borderId="0" xfId="1" applyNumberFormat="1" applyFont="1" applyFill="1" applyBorder="1" applyAlignment="1" applyProtection="1"/>
    <xf numFmtId="0" fontId="5" fillId="0" borderId="0" xfId="7" applyFont="1" applyFill="1"/>
    <xf numFmtId="3" fontId="5" fillId="0" borderId="0" xfId="7" applyNumberFormat="1" applyFont="1" applyFill="1" applyBorder="1"/>
    <xf numFmtId="0" fontId="5" fillId="0" borderId="0" xfId="7" applyFont="1" applyFill="1" applyBorder="1"/>
    <xf numFmtId="3" fontId="5" fillId="0" borderId="0" xfId="7" applyNumberFormat="1" applyFont="1" applyFill="1"/>
    <xf numFmtId="3" fontId="4" fillId="0" borderId="0" xfId="7" applyNumberFormat="1" applyFont="1" applyFill="1" applyBorder="1" applyAlignment="1" applyProtection="1">
      <alignment vertical="center"/>
    </xf>
    <xf numFmtId="168" fontId="13" fillId="0" borderId="4" xfId="1" applyNumberFormat="1" applyFont="1" applyFill="1" applyBorder="1" applyAlignment="1" applyProtection="1">
      <alignment vertical="center"/>
    </xf>
    <xf numFmtId="4" fontId="11" fillId="0" borderId="0" xfId="7" applyNumberFormat="1" applyFont="1" applyFill="1"/>
    <xf numFmtId="165" fontId="13" fillId="0" borderId="0" xfId="1" applyNumberFormat="1" applyFont="1" applyFill="1" applyBorder="1" applyAlignment="1" applyProtection="1"/>
    <xf numFmtId="168" fontId="13" fillId="0" borderId="3" xfId="1" applyNumberFormat="1" applyFont="1" applyFill="1" applyBorder="1" applyAlignment="1" applyProtection="1"/>
    <xf numFmtId="3" fontId="11" fillId="0" borderId="0" xfId="7" applyNumberFormat="1" applyFont="1" applyFill="1"/>
    <xf numFmtId="0" fontId="13" fillId="0" borderId="0" xfId="7" applyFont="1" applyFill="1" applyAlignment="1">
      <alignment horizontal="justify"/>
    </xf>
    <xf numFmtId="168" fontId="11" fillId="0" borderId="0" xfId="7" applyNumberFormat="1" applyFont="1" applyFill="1" applyBorder="1"/>
    <xf numFmtId="0" fontId="16" fillId="0" borderId="0" xfId="6" applyFont="1" applyFill="1"/>
    <xf numFmtId="0" fontId="16" fillId="0" borderId="0" xfId="6" applyFont="1" applyFill="1" applyAlignment="1">
      <alignment horizontal="right"/>
    </xf>
    <xf numFmtId="0" fontId="13" fillId="0" borderId="0" xfId="6" applyFont="1" applyFill="1" applyAlignment="1"/>
    <xf numFmtId="0" fontId="11" fillId="0" borderId="0" xfId="6" applyFont="1" applyFill="1" applyAlignment="1">
      <alignment horizontal="right"/>
    </xf>
    <xf numFmtId="3" fontId="11" fillId="0" borderId="0" xfId="4" applyNumberFormat="1" applyFont="1" applyFill="1" applyAlignment="1"/>
    <xf numFmtId="0" fontId="11" fillId="0" borderId="0" xfId="6" applyFont="1" applyFill="1"/>
    <xf numFmtId="0" fontId="13" fillId="0" borderId="5" xfId="6" applyFont="1" applyFill="1" applyBorder="1" applyAlignment="1">
      <alignment horizontal="center" vertical="center" wrapText="1"/>
    </xf>
    <xf numFmtId="169" fontId="13" fillId="0" borderId="6" xfId="3" applyFont="1" applyFill="1" applyBorder="1" applyAlignment="1" applyProtection="1">
      <alignment horizontal="right" vertical="center" wrapText="1"/>
    </xf>
    <xf numFmtId="169" fontId="13" fillId="0" borderId="7" xfId="3" applyFont="1" applyFill="1" applyBorder="1" applyAlignment="1" applyProtection="1">
      <alignment horizontal="right" vertical="center" wrapText="1"/>
    </xf>
    <xf numFmtId="0" fontId="16" fillId="0" borderId="0" xfId="6" applyFont="1" applyFill="1" applyAlignment="1">
      <alignment vertical="center" wrapText="1"/>
    </xf>
    <xf numFmtId="0" fontId="13" fillId="0" borderId="8" xfId="6" applyFont="1" applyFill="1" applyBorder="1"/>
    <xf numFmtId="171" fontId="13" fillId="0" borderId="8" xfId="3" applyNumberFormat="1" applyFont="1" applyFill="1" applyBorder="1" applyAlignment="1" applyProtection="1">
      <alignment horizontal="right"/>
    </xf>
    <xf numFmtId="0" fontId="11" fillId="0" borderId="9" xfId="6" applyFont="1" applyFill="1" applyBorder="1"/>
    <xf numFmtId="169" fontId="11" fillId="0" borderId="9" xfId="3" applyFont="1" applyFill="1" applyBorder="1" applyAlignment="1" applyProtection="1">
      <alignment horizontal="right"/>
    </xf>
    <xf numFmtId="171" fontId="13" fillId="0" borderId="9" xfId="3" applyNumberFormat="1" applyFont="1" applyFill="1" applyBorder="1" applyAlignment="1" applyProtection="1">
      <alignment horizontal="right"/>
    </xf>
    <xf numFmtId="0" fontId="11" fillId="0" borderId="9" xfId="8" applyFont="1" applyFill="1" applyBorder="1"/>
    <xf numFmtId="171" fontId="11" fillId="0" borderId="9" xfId="3" applyNumberFormat="1" applyFont="1" applyFill="1" applyBorder="1" applyAlignment="1" applyProtection="1">
      <alignment horizontal="right"/>
    </xf>
    <xf numFmtId="169" fontId="13" fillId="0" borderId="8" xfId="3" applyFont="1" applyFill="1" applyBorder="1" applyAlignment="1" applyProtection="1">
      <alignment horizontal="right"/>
    </xf>
    <xf numFmtId="169" fontId="11" fillId="0" borderId="9" xfId="3" applyFont="1" applyFill="1" applyBorder="1" applyAlignment="1" applyProtection="1"/>
    <xf numFmtId="0" fontId="11" fillId="2" borderId="9" xfId="8" applyFont="1" applyFill="1" applyBorder="1"/>
    <xf numFmtId="0" fontId="16" fillId="0" borderId="0" xfId="6" applyFont="1" applyFill="1" applyBorder="1"/>
    <xf numFmtId="3" fontId="16" fillId="0" borderId="0" xfId="6" applyNumberFormat="1" applyFont="1" applyFill="1" applyAlignment="1">
      <alignment horizontal="right"/>
    </xf>
    <xf numFmtId="9" fontId="17" fillId="0" borderId="0" xfId="10" applyFont="1" applyFill="1" applyBorder="1" applyAlignment="1" applyProtection="1">
      <alignment horizontal="right"/>
    </xf>
    <xf numFmtId="168" fontId="17" fillId="0" borderId="0" xfId="1" applyNumberFormat="1" applyFont="1" applyFill="1" applyBorder="1" applyAlignment="1" applyProtection="1">
      <alignment horizontal="right"/>
    </xf>
    <xf numFmtId="169" fontId="16" fillId="0" borderId="0" xfId="6" applyNumberFormat="1" applyFont="1" applyFill="1" applyAlignment="1">
      <alignment horizontal="right"/>
    </xf>
    <xf numFmtId="4" fontId="16" fillId="0" borderId="0" xfId="6" applyNumberFormat="1" applyFont="1" applyFill="1" applyAlignment="1">
      <alignment horizontal="right"/>
    </xf>
    <xf numFmtId="169" fontId="16" fillId="0" borderId="0" xfId="3" applyFont="1" applyFill="1" applyBorder="1" applyAlignment="1" applyProtection="1">
      <alignment horizontal="right"/>
    </xf>
    <xf numFmtId="168" fontId="16" fillId="0" borderId="0" xfId="6" applyNumberFormat="1" applyFont="1" applyFill="1" applyAlignment="1">
      <alignment horizontal="right"/>
    </xf>
    <xf numFmtId="172" fontId="16" fillId="0" borderId="0" xfId="6" applyNumberFormat="1" applyFont="1" applyFill="1" applyAlignment="1">
      <alignment horizontal="right"/>
    </xf>
    <xf numFmtId="0" fontId="16" fillId="0" borderId="0" xfId="6" applyFont="1" applyFill="1" applyBorder="1" applyAlignment="1"/>
    <xf numFmtId="0" fontId="11" fillId="0" borderId="0" xfId="6" applyFont="1" applyFill="1" applyBorder="1" applyAlignment="1">
      <alignment horizontal="center"/>
    </xf>
    <xf numFmtId="0" fontId="18" fillId="0" borderId="0" xfId="6" applyFont="1" applyFill="1" applyBorder="1" applyAlignment="1"/>
    <xf numFmtId="0" fontId="13" fillId="0" borderId="0" xfId="6" applyFont="1" applyFill="1" applyBorder="1" applyAlignment="1">
      <alignment horizontal="center"/>
    </xf>
    <xf numFmtId="0" fontId="13" fillId="0" borderId="0" xfId="6" applyFont="1" applyFill="1" applyBorder="1" applyAlignment="1">
      <alignment horizontal="right"/>
    </xf>
    <xf numFmtId="165" fontId="11" fillId="0" borderId="0" xfId="1" applyNumberFormat="1" applyFont="1" applyFill="1" applyBorder="1" applyAlignment="1" applyProtection="1">
      <alignment horizontal="right"/>
    </xf>
    <xf numFmtId="168" fontId="11" fillId="0" borderId="0" xfId="1" applyNumberFormat="1" applyFont="1" applyFill="1" applyBorder="1" applyAlignment="1" applyProtection="1">
      <alignment horizontal="right"/>
    </xf>
    <xf numFmtId="166" fontId="11" fillId="0" borderId="0" xfId="6" applyNumberFormat="1" applyFont="1" applyFill="1" applyAlignment="1">
      <alignment horizontal="right"/>
    </xf>
    <xf numFmtId="0" fontId="6" fillId="0" borderId="0" xfId="6" applyFont="1" applyFill="1" applyAlignment="1">
      <alignment horizontal="right"/>
    </xf>
    <xf numFmtId="0" fontId="6" fillId="0" borderId="0" xfId="6" applyFont="1" applyFill="1"/>
    <xf numFmtId="168" fontId="1" fillId="0" borderId="0" xfId="1" applyNumberFormat="1" applyFill="1" applyBorder="1" applyAlignment="1" applyProtection="1"/>
    <xf numFmtId="0" fontId="6" fillId="0" borderId="0" xfId="6" applyFont="1" applyFill="1" applyBorder="1"/>
    <xf numFmtId="166" fontId="6" fillId="0" borderId="0" xfId="6" applyNumberFormat="1" applyFont="1" applyFill="1"/>
    <xf numFmtId="0" fontId="7" fillId="0" borderId="0" xfId="6" applyFont="1" applyFill="1" applyAlignment="1">
      <alignment horizontal="left" vertical="top"/>
    </xf>
    <xf numFmtId="0" fontId="7" fillId="0" borderId="0" xfId="6" applyFont="1" applyFill="1" applyAlignment="1">
      <alignment horizontal="center"/>
    </xf>
    <xf numFmtId="0" fontId="6" fillId="0" borderId="0" xfId="6" applyFont="1" applyFill="1" applyAlignment="1">
      <alignment horizontal="center"/>
    </xf>
    <xf numFmtId="0" fontId="6" fillId="0" borderId="0" xfId="6" applyFont="1" applyFill="1" applyAlignment="1">
      <alignment vertical="center"/>
    </xf>
    <xf numFmtId="0" fontId="6" fillId="0" borderId="0" xfId="6" applyFont="1" applyFill="1" applyAlignment="1">
      <alignment horizontal="left" vertical="top"/>
    </xf>
    <xf numFmtId="169" fontId="6" fillId="0" borderId="0" xfId="3" applyFont="1" applyFill="1" applyBorder="1" applyAlignment="1" applyProtection="1">
      <alignment vertical="center"/>
    </xf>
    <xf numFmtId="0" fontId="6" fillId="0" borderId="0" xfId="6" applyFont="1" applyFill="1" applyBorder="1" applyAlignment="1">
      <alignment horizontal="center"/>
    </xf>
    <xf numFmtId="0" fontId="7" fillId="0" borderId="1" xfId="6" applyFont="1" applyFill="1" applyBorder="1" applyAlignment="1">
      <alignment horizontal="center"/>
    </xf>
    <xf numFmtId="0" fontId="7" fillId="0" borderId="0" xfId="6" applyFont="1" applyFill="1" applyBorder="1" applyAlignment="1">
      <alignment horizontal="center"/>
    </xf>
    <xf numFmtId="14" fontId="7" fillId="0" borderId="1" xfId="1" applyNumberFormat="1" applyFont="1" applyFill="1" applyBorder="1" applyAlignment="1" applyProtection="1">
      <alignment horizontal="center"/>
    </xf>
    <xf numFmtId="14" fontId="7" fillId="0" borderId="0" xfId="6" applyNumberFormat="1" applyFont="1" applyFill="1" applyBorder="1" applyAlignment="1">
      <alignment horizontal="center"/>
    </xf>
    <xf numFmtId="0" fontId="7" fillId="0" borderId="0" xfId="6" applyFont="1" applyFill="1" applyBorder="1" applyAlignment="1">
      <alignment vertical="center"/>
    </xf>
    <xf numFmtId="168" fontId="6" fillId="0" borderId="0" xfId="1" applyNumberFormat="1" applyFont="1" applyFill="1" applyBorder="1" applyAlignment="1" applyProtection="1">
      <alignment horizontal="left"/>
    </xf>
    <xf numFmtId="166" fontId="7" fillId="0" borderId="0" xfId="6" applyNumberFormat="1" applyFont="1" applyFill="1" applyBorder="1" applyAlignment="1">
      <alignment horizontal="left"/>
    </xf>
    <xf numFmtId="0" fontId="6" fillId="0" borderId="0" xfId="6" applyFont="1" applyFill="1" applyBorder="1" applyAlignment="1">
      <alignment vertical="center"/>
    </xf>
    <xf numFmtId="168" fontId="7" fillId="0" borderId="1" xfId="1" applyNumberFormat="1" applyFont="1" applyFill="1" applyBorder="1" applyAlignment="1" applyProtection="1">
      <alignment vertical="center"/>
    </xf>
    <xf numFmtId="166" fontId="7" fillId="0" borderId="0" xfId="6" applyNumberFormat="1" applyFont="1" applyFill="1" applyBorder="1" applyAlignment="1">
      <alignment vertical="center"/>
    </xf>
    <xf numFmtId="0" fontId="7" fillId="0" borderId="0" xfId="6" applyFont="1" applyFill="1" applyAlignment="1">
      <alignment vertical="center"/>
    </xf>
    <xf numFmtId="169" fontId="7" fillId="0" borderId="0" xfId="3" applyFont="1" applyFill="1" applyBorder="1" applyAlignment="1" applyProtection="1">
      <alignment vertical="center"/>
    </xf>
    <xf numFmtId="168" fontId="6" fillId="0" borderId="0" xfId="1" applyNumberFormat="1" applyFont="1" applyFill="1" applyBorder="1" applyAlignment="1" applyProtection="1">
      <alignment vertical="center"/>
    </xf>
    <xf numFmtId="166" fontId="6" fillId="0" borderId="0" xfId="6" applyNumberFormat="1" applyFont="1" applyFill="1" applyBorder="1" applyAlignment="1">
      <alignment vertical="center"/>
    </xf>
    <xf numFmtId="173" fontId="11" fillId="0" borderId="0" xfId="6" applyNumberFormat="1" applyFont="1" applyFill="1" applyBorder="1" applyAlignment="1"/>
    <xf numFmtId="168" fontId="7" fillId="0" borderId="2" xfId="1" applyNumberFormat="1" applyFont="1" applyFill="1" applyBorder="1" applyAlignment="1" applyProtection="1">
      <alignment vertical="center"/>
    </xf>
    <xf numFmtId="168" fontId="6" fillId="0" borderId="0" xfId="6" applyNumberFormat="1" applyFont="1" applyFill="1" applyAlignment="1">
      <alignment vertical="center"/>
    </xf>
    <xf numFmtId="174" fontId="11" fillId="0" borderId="0" xfId="6" applyNumberFormat="1" applyFont="1" applyFill="1" applyBorder="1" applyAlignment="1"/>
    <xf numFmtId="168" fontId="6" fillId="0" borderId="1" xfId="1" applyNumberFormat="1" applyFont="1" applyFill="1" applyBorder="1" applyAlignment="1" applyProtection="1">
      <alignment vertical="center"/>
    </xf>
    <xf numFmtId="167" fontId="6" fillId="0" borderId="0" xfId="6" applyNumberFormat="1" applyFont="1" applyFill="1" applyBorder="1" applyAlignment="1">
      <alignment vertical="center"/>
    </xf>
    <xf numFmtId="168" fontId="3" fillId="0" borderId="0" xfId="1" applyNumberFormat="1" applyFont="1" applyFill="1" applyBorder="1" applyAlignment="1" applyProtection="1">
      <alignment vertical="center"/>
    </xf>
    <xf numFmtId="168" fontId="7" fillId="0" borderId="4" xfId="1" applyNumberFormat="1" applyFont="1" applyFill="1" applyBorder="1" applyAlignment="1" applyProtection="1">
      <alignment vertical="center"/>
    </xf>
    <xf numFmtId="168" fontId="1" fillId="0" borderId="0" xfId="1" applyNumberFormat="1" applyFill="1" applyBorder="1" applyAlignment="1" applyProtection="1">
      <alignment vertical="center"/>
    </xf>
    <xf numFmtId="166" fontId="6" fillId="0" borderId="0" xfId="6" applyNumberFormat="1" applyFont="1" applyFill="1" applyAlignment="1">
      <alignment vertical="center"/>
    </xf>
    <xf numFmtId="0" fontId="7" fillId="0" borderId="0" xfId="6" applyFont="1" applyFill="1" applyBorder="1" applyAlignment="1">
      <alignment horizontal="justify"/>
    </xf>
    <xf numFmtId="0" fontId="7" fillId="0" borderId="0" xfId="6" applyFont="1" applyFill="1" applyBorder="1" applyAlignment="1"/>
    <xf numFmtId="0" fontId="11" fillId="0" borderId="0" xfId="6" applyFont="1" applyFill="1" applyAlignment="1">
      <alignment vertical="center"/>
    </xf>
    <xf numFmtId="168" fontId="5" fillId="0" borderId="0" xfId="1" applyNumberFormat="1" applyFont="1" applyFill="1" applyBorder="1" applyAlignment="1" applyProtection="1">
      <alignment vertical="center"/>
    </xf>
    <xf numFmtId="0" fontId="11" fillId="0" borderId="0" xfId="6" applyFont="1" applyFill="1" applyBorder="1" applyAlignment="1">
      <alignment vertical="center"/>
    </xf>
    <xf numFmtId="166" fontId="11" fillId="0" borderId="0" xfId="6" applyNumberFormat="1" applyFont="1" applyFill="1" applyAlignment="1">
      <alignment vertical="center"/>
    </xf>
    <xf numFmtId="166" fontId="11" fillId="0" borderId="0" xfId="6" applyNumberFormat="1" applyFont="1" applyFill="1"/>
    <xf numFmtId="0" fontId="13" fillId="0" borderId="0" xfId="6" applyFont="1" applyFill="1" applyAlignment="1">
      <alignment horizontal="center"/>
    </xf>
    <xf numFmtId="0" fontId="11" fillId="0" borderId="0" xfId="6" applyFont="1" applyFill="1" applyAlignment="1">
      <alignment horizontal="center"/>
    </xf>
    <xf numFmtId="0" fontId="9" fillId="0" borderId="0" xfId="7" applyFont="1" applyFill="1" applyBorder="1" applyAlignment="1">
      <alignment horizontal="left" vertical="center"/>
    </xf>
    <xf numFmtId="165" fontId="8" fillId="0" borderId="0" xfId="1" applyNumberFormat="1" applyFont="1" applyFill="1" applyBorder="1" applyAlignment="1" applyProtection="1">
      <alignment horizontal="left"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3" fontId="30" fillId="0" borderId="14" xfId="0" applyNumberFormat="1" applyFont="1" applyBorder="1" applyAlignment="1">
      <alignment horizontal="right" vertical="center" wrapText="1"/>
    </xf>
    <xf numFmtId="10" fontId="30" fillId="0" borderId="14" xfId="0" applyNumberFormat="1" applyFont="1" applyBorder="1" applyAlignment="1">
      <alignment horizontal="center" vertical="center" wrapText="1"/>
    </xf>
    <xf numFmtId="0" fontId="30" fillId="0" borderId="15" xfId="0" applyFont="1" applyBorder="1" applyAlignment="1">
      <alignment vertical="center" wrapText="1"/>
    </xf>
    <xf numFmtId="0" fontId="30" fillId="0" borderId="12" xfId="0" applyFont="1" applyBorder="1" applyAlignment="1">
      <alignment horizontal="center" vertical="center" wrapText="1"/>
    </xf>
    <xf numFmtId="3" fontId="30" fillId="0" borderId="12" xfId="0" applyNumberFormat="1" applyFont="1" applyBorder="1" applyAlignment="1">
      <alignment horizontal="right" vertical="center" wrapText="1"/>
    </xf>
    <xf numFmtId="10" fontId="30" fillId="0" borderId="12" xfId="0" applyNumberFormat="1" applyFont="1" applyBorder="1" applyAlignment="1">
      <alignment horizontal="center" vertical="center" wrapText="1"/>
    </xf>
    <xf numFmtId="0" fontId="30" fillId="0" borderId="12" xfId="0" applyFont="1" applyBorder="1" applyAlignment="1">
      <alignment vertical="center" wrapText="1"/>
    </xf>
    <xf numFmtId="3" fontId="29" fillId="0" borderId="12" xfId="0" applyNumberFormat="1" applyFont="1" applyBorder="1" applyAlignment="1">
      <alignment horizontal="right" vertical="center" wrapText="1"/>
    </xf>
    <xf numFmtId="0" fontId="29" fillId="0" borderId="15" xfId="0" applyFont="1" applyBorder="1" applyAlignment="1">
      <alignment horizontal="center" vertical="center" wrapText="1"/>
    </xf>
    <xf numFmtId="0" fontId="19" fillId="0" borderId="16" xfId="0" applyFont="1" applyBorder="1" applyAlignment="1">
      <alignment vertical="top" wrapText="1"/>
    </xf>
    <xf numFmtId="0" fontId="19" fillId="0" borderId="15" xfId="0" applyFont="1" applyBorder="1" applyAlignment="1">
      <alignment vertical="top" wrapText="1"/>
    </xf>
    <xf numFmtId="0" fontId="29" fillId="0" borderId="17" xfId="0" applyFont="1" applyBorder="1" applyAlignment="1">
      <alignment horizontal="center" vertical="center" wrapText="1"/>
    </xf>
    <xf numFmtId="0" fontId="29" fillId="0" borderId="15" xfId="0" applyFont="1" applyBorder="1" applyAlignment="1">
      <alignment vertical="center" wrapText="1"/>
    </xf>
    <xf numFmtId="0" fontId="19" fillId="0" borderId="12" xfId="0" applyFont="1" applyBorder="1" applyAlignment="1">
      <alignment vertical="top" wrapText="1"/>
    </xf>
    <xf numFmtId="0" fontId="30" fillId="0" borderId="14" xfId="0" applyFont="1" applyBorder="1" applyAlignment="1">
      <alignment horizontal="right" vertical="center" wrapText="1"/>
    </xf>
    <xf numFmtId="0" fontId="30" fillId="0" borderId="14" xfId="0" applyFont="1" applyBorder="1" applyAlignment="1">
      <alignment vertical="center" wrapText="1"/>
    </xf>
    <xf numFmtId="0" fontId="30" fillId="0" borderId="12" xfId="0" applyFont="1" applyBorder="1" applyAlignment="1">
      <alignment horizontal="right" vertical="center" wrapText="1"/>
    </xf>
    <xf numFmtId="0" fontId="0" fillId="0" borderId="12" xfId="0" applyBorder="1" applyAlignment="1">
      <alignment vertical="center" wrapText="1"/>
    </xf>
    <xf numFmtId="0" fontId="30" fillId="3" borderId="28" xfId="0" applyFont="1" applyFill="1" applyBorder="1" applyAlignment="1">
      <alignment vertical="center" wrapText="1"/>
    </xf>
    <xf numFmtId="10" fontId="30" fillId="3" borderId="29" xfId="0" applyNumberFormat="1" applyFont="1" applyFill="1" applyBorder="1" applyAlignment="1">
      <alignment horizontal="center" vertical="center" wrapText="1"/>
    </xf>
    <xf numFmtId="0" fontId="30" fillId="3" borderId="29" xfId="0" applyFont="1" applyFill="1" applyBorder="1" applyAlignment="1">
      <alignment horizontal="center" vertical="center" wrapText="1"/>
    </xf>
    <xf numFmtId="10" fontId="30" fillId="3" borderId="30" xfId="0" applyNumberFormat="1" applyFont="1" applyFill="1" applyBorder="1" applyAlignment="1">
      <alignment horizontal="center" vertical="center" wrapText="1"/>
    </xf>
    <xf numFmtId="0" fontId="29" fillId="3" borderId="31" xfId="0" applyFont="1" applyFill="1" applyBorder="1" applyAlignment="1">
      <alignment vertical="center" wrapText="1"/>
    </xf>
    <xf numFmtId="10" fontId="29" fillId="3" borderId="32" xfId="0" applyNumberFormat="1"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30" fillId="3" borderId="36" xfId="0" applyFont="1" applyFill="1" applyBorder="1" applyAlignment="1">
      <alignment vertical="center" wrapText="1"/>
    </xf>
    <xf numFmtId="9" fontId="30" fillId="3" borderId="37" xfId="0" applyNumberFormat="1"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8" xfId="0" applyFont="1" applyFill="1" applyBorder="1" applyAlignment="1">
      <alignment vertical="center" wrapText="1"/>
    </xf>
    <xf numFmtId="9" fontId="30" fillId="3" borderId="35" xfId="0" applyNumberFormat="1"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9" fillId="3" borderId="38" xfId="0" applyFont="1" applyFill="1" applyBorder="1" applyAlignment="1">
      <alignment vertical="center" wrapText="1"/>
    </xf>
    <xf numFmtId="9" fontId="29" fillId="3" borderId="35" xfId="0" applyNumberFormat="1" applyFont="1" applyFill="1" applyBorder="1" applyAlignment="1">
      <alignment horizontal="center" vertical="center" wrapText="1"/>
    </xf>
    <xf numFmtId="10" fontId="30" fillId="3" borderId="37" xfId="0" applyNumberFormat="1" applyFont="1" applyFill="1" applyBorder="1" applyAlignment="1">
      <alignment horizontal="center" vertical="center" wrapText="1"/>
    </xf>
    <xf numFmtId="10" fontId="30" fillId="3" borderId="35" xfId="0" applyNumberFormat="1" applyFont="1" applyFill="1" applyBorder="1" applyAlignment="1">
      <alignment horizontal="center" vertical="center" wrapText="1"/>
    </xf>
    <xf numFmtId="0" fontId="31" fillId="3" borderId="35" xfId="0" applyFont="1" applyFill="1" applyBorder="1" applyAlignment="1">
      <alignment horizontal="center" vertical="center" wrapText="1"/>
    </xf>
    <xf numFmtId="0" fontId="29" fillId="0" borderId="13" xfId="0" applyFont="1" applyBorder="1" applyAlignment="1">
      <alignment vertical="center" wrapText="1"/>
    </xf>
    <xf numFmtId="0" fontId="21" fillId="0" borderId="14" xfId="0" applyFont="1" applyBorder="1" applyAlignment="1">
      <alignment vertical="center" wrapText="1"/>
    </xf>
    <xf numFmtId="0" fontId="19" fillId="0" borderId="13" xfId="0" applyFont="1" applyBorder="1" applyAlignment="1">
      <alignment vertical="top" wrapText="1"/>
    </xf>
    <xf numFmtId="0" fontId="19" fillId="0" borderId="14" xfId="0" applyFont="1" applyBorder="1" applyAlignment="1">
      <alignment vertical="top" wrapText="1"/>
    </xf>
    <xf numFmtId="0" fontId="21" fillId="0" borderId="13" xfId="0" applyFont="1" applyBorder="1" applyAlignment="1">
      <alignment vertical="center" wrapText="1"/>
    </xf>
    <xf numFmtId="0" fontId="29" fillId="0" borderId="12" xfId="0" applyFont="1" applyBorder="1" applyAlignment="1">
      <alignment vertical="center" wrapText="1"/>
    </xf>
    <xf numFmtId="4" fontId="30" fillId="0" borderId="14" xfId="0" applyNumberFormat="1" applyFont="1" applyBorder="1" applyAlignment="1">
      <alignment horizontal="right" vertical="center" wrapText="1"/>
    </xf>
    <xf numFmtId="4" fontId="30" fillId="0" borderId="12" xfId="0" applyNumberFormat="1" applyFont="1" applyBorder="1" applyAlignment="1">
      <alignment horizontal="right"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xf>
    <xf numFmtId="0" fontId="21" fillId="0" borderId="13" xfId="0" applyFont="1" applyBorder="1" applyAlignment="1">
      <alignment horizontal="left" vertical="center" indent="1"/>
    </xf>
    <xf numFmtId="3" fontId="21" fillId="0" borderId="14" xfId="0" applyNumberFormat="1" applyFont="1" applyBorder="1" applyAlignment="1">
      <alignment horizontal="right" vertical="center"/>
    </xf>
    <xf numFmtId="0" fontId="21" fillId="0" borderId="14" xfId="0" applyFont="1" applyBorder="1" applyAlignment="1">
      <alignment horizontal="right" vertical="center"/>
    </xf>
    <xf numFmtId="4" fontId="21" fillId="0" borderId="14" xfId="0" applyNumberFormat="1" applyFont="1" applyBorder="1" applyAlignment="1">
      <alignment horizontal="right" vertical="center"/>
    </xf>
    <xf numFmtId="0" fontId="21" fillId="0" borderId="15" xfId="0" applyFont="1" applyBorder="1" applyAlignment="1">
      <alignment horizontal="left" vertical="center" indent="1"/>
    </xf>
    <xf numFmtId="3" fontId="21" fillId="0" borderId="12" xfId="0" applyNumberFormat="1" applyFont="1" applyBorder="1" applyAlignment="1">
      <alignment horizontal="right" vertical="center"/>
    </xf>
    <xf numFmtId="0" fontId="21" fillId="0" borderId="12" xfId="0" applyFont="1" applyBorder="1" applyAlignment="1">
      <alignment horizontal="right" vertical="center"/>
    </xf>
    <xf numFmtId="4" fontId="21" fillId="0" borderId="12" xfId="0" applyNumberFormat="1" applyFont="1" applyBorder="1" applyAlignment="1">
      <alignment horizontal="right" vertical="center"/>
    </xf>
    <xf numFmtId="0" fontId="22" fillId="0" borderId="15" xfId="0" applyFont="1" applyBorder="1" applyAlignment="1">
      <alignment horizontal="left" vertical="center" indent="1"/>
    </xf>
    <xf numFmtId="3" fontId="22" fillId="0" borderId="12" xfId="0" applyNumberFormat="1" applyFont="1" applyBorder="1" applyAlignment="1">
      <alignment horizontal="right" vertical="center"/>
    </xf>
    <xf numFmtId="0" fontId="22" fillId="0" borderId="12" xfId="0" applyFont="1" applyBorder="1" applyAlignment="1">
      <alignment horizontal="right" vertical="center"/>
    </xf>
    <xf numFmtId="4" fontId="22" fillId="0" borderId="12" xfId="0" applyNumberFormat="1" applyFont="1" applyBorder="1" applyAlignment="1">
      <alignment horizontal="right" vertical="center"/>
    </xf>
    <xf numFmtId="0" fontId="29" fillId="0" borderId="17" xfId="0" applyFont="1" applyBorder="1" applyAlignment="1">
      <alignment vertical="center" wrapText="1"/>
    </xf>
    <xf numFmtId="0" fontId="19" fillId="0" borderId="0" xfId="0" applyFont="1" applyAlignment="1">
      <alignment vertical="center" wrapText="1"/>
    </xf>
    <xf numFmtId="0" fontId="29" fillId="0" borderId="14" xfId="0" applyFont="1" applyBorder="1" applyAlignment="1">
      <alignment horizontal="center" vertical="center" wrapText="1"/>
    </xf>
    <xf numFmtId="0" fontId="29" fillId="4" borderId="15"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19" fillId="4" borderId="12" xfId="0" applyFont="1" applyFill="1" applyBorder="1" applyAlignment="1">
      <alignment vertical="top" wrapText="1"/>
    </xf>
    <xf numFmtId="0" fontId="30" fillId="4" borderId="13" xfId="0" applyFont="1" applyFill="1" applyBorder="1" applyAlignment="1">
      <alignment vertical="center" wrapText="1"/>
    </xf>
    <xf numFmtId="3" fontId="30" fillId="4" borderId="14" xfId="0" applyNumberFormat="1" applyFont="1" applyFill="1" applyBorder="1" applyAlignment="1">
      <alignment horizontal="right" vertical="center" wrapText="1"/>
    </xf>
    <xf numFmtId="0" fontId="30" fillId="4" borderId="14" xfId="0" applyFont="1" applyFill="1" applyBorder="1" applyAlignment="1">
      <alignment horizontal="center" vertical="center" wrapText="1"/>
    </xf>
    <xf numFmtId="0" fontId="30" fillId="4" borderId="15" xfId="0" applyFont="1" applyFill="1" applyBorder="1" applyAlignment="1">
      <alignment vertical="center" wrapText="1"/>
    </xf>
    <xf numFmtId="0" fontId="30" fillId="4" borderId="12" xfId="0" applyFont="1" applyFill="1" applyBorder="1" applyAlignment="1">
      <alignment horizontal="center" vertical="center" wrapText="1"/>
    </xf>
    <xf numFmtId="3" fontId="30" fillId="4" borderId="12" xfId="0" applyNumberFormat="1" applyFont="1" applyFill="1" applyBorder="1" applyAlignment="1">
      <alignment horizontal="right" vertical="center" wrapText="1"/>
    </xf>
    <xf numFmtId="0" fontId="29" fillId="4" borderId="15" xfId="0" applyFont="1" applyFill="1" applyBorder="1" applyAlignment="1">
      <alignment vertical="center" wrapText="1"/>
    </xf>
    <xf numFmtId="3" fontId="29" fillId="4" borderId="12" xfId="0" applyNumberFormat="1" applyFont="1" applyFill="1" applyBorder="1" applyAlignment="1">
      <alignment horizontal="right"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30" fillId="0" borderId="41" xfId="0" applyFont="1" applyBorder="1" applyAlignment="1">
      <alignment vertical="center" wrapText="1"/>
    </xf>
    <xf numFmtId="10" fontId="21" fillId="0" borderId="40" xfId="0" applyNumberFormat="1" applyFont="1" applyBorder="1" applyAlignment="1">
      <alignment horizontal="center" vertical="center" wrapText="1"/>
    </xf>
    <xf numFmtId="0" fontId="30" fillId="0" borderId="40" xfId="0" applyFont="1" applyBorder="1" applyAlignment="1">
      <alignment horizontal="center" vertical="center" wrapText="1"/>
    </xf>
    <xf numFmtId="0" fontId="22" fillId="4" borderId="42" xfId="0" applyFont="1" applyFill="1" applyBorder="1" applyAlignment="1">
      <alignment horizontal="center" vertical="center"/>
    </xf>
    <xf numFmtId="0" fontId="22" fillId="4" borderId="43" xfId="0" applyFont="1" applyFill="1" applyBorder="1" applyAlignment="1">
      <alignment horizontal="center" vertical="center"/>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19" fillId="4" borderId="45" xfId="0" applyFont="1" applyFill="1" applyBorder="1"/>
    <xf numFmtId="0" fontId="22" fillId="4" borderId="41" xfId="0" applyFont="1" applyFill="1" applyBorder="1" applyAlignment="1">
      <alignment horizontal="center" vertical="center"/>
    </xf>
    <xf numFmtId="0" fontId="22" fillId="4" borderId="40" xfId="0" applyFont="1" applyFill="1" applyBorder="1" applyAlignment="1">
      <alignment horizontal="center" vertical="center"/>
    </xf>
    <xf numFmtId="0" fontId="22" fillId="4" borderId="40" xfId="0" applyFont="1" applyFill="1" applyBorder="1" applyAlignment="1">
      <alignment vertical="center"/>
    </xf>
    <xf numFmtId="0" fontId="21" fillId="4" borderId="44" xfId="0" applyFont="1" applyFill="1" applyBorder="1" applyAlignment="1">
      <alignment vertical="center"/>
    </xf>
    <xf numFmtId="3" fontId="21" fillId="4" borderId="45" xfId="0" applyNumberFormat="1" applyFont="1" applyFill="1" applyBorder="1" applyAlignment="1">
      <alignment horizontal="right" vertical="center"/>
    </xf>
    <xf numFmtId="0" fontId="21" fillId="4" borderId="45" xfId="0" applyFont="1" applyFill="1" applyBorder="1" applyAlignment="1">
      <alignment horizontal="center" vertical="center"/>
    </xf>
    <xf numFmtId="0" fontId="21" fillId="4" borderId="46" xfId="0" applyFont="1" applyFill="1" applyBorder="1" applyAlignment="1">
      <alignment vertical="center"/>
    </xf>
    <xf numFmtId="3" fontId="21" fillId="4" borderId="47" xfId="0" applyNumberFormat="1" applyFont="1" applyFill="1" applyBorder="1" applyAlignment="1">
      <alignment horizontal="right" vertical="center"/>
    </xf>
    <xf numFmtId="0" fontId="21" fillId="4" borderId="47" xfId="0" applyFont="1" applyFill="1" applyBorder="1" applyAlignment="1">
      <alignment horizontal="center" vertical="center"/>
    </xf>
    <xf numFmtId="0" fontId="22" fillId="4" borderId="15" xfId="0" applyFont="1" applyFill="1" applyBorder="1" applyAlignment="1">
      <alignment vertical="center"/>
    </xf>
    <xf numFmtId="3" fontId="22" fillId="4" borderId="12" xfId="0" applyNumberFormat="1" applyFont="1" applyFill="1" applyBorder="1" applyAlignment="1">
      <alignment horizontal="right" vertical="center"/>
    </xf>
    <xf numFmtId="0" fontId="22" fillId="4" borderId="12" xfId="0" applyFont="1" applyFill="1" applyBorder="1" applyAlignment="1">
      <alignment horizontal="right"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19" fillId="0" borderId="45" xfId="0" applyFont="1" applyBorder="1"/>
    <xf numFmtId="0" fontId="22" fillId="0" borderId="41" xfId="0" applyFont="1" applyBorder="1" applyAlignment="1">
      <alignment horizontal="center" vertical="center"/>
    </xf>
    <xf numFmtId="0" fontId="22" fillId="0" borderId="40" xfId="0" applyFont="1" applyBorder="1" applyAlignment="1">
      <alignment horizontal="center" vertical="center"/>
    </xf>
    <xf numFmtId="0" fontId="22" fillId="0" borderId="40" xfId="0" applyFont="1" applyBorder="1" applyAlignment="1">
      <alignment vertical="center"/>
    </xf>
    <xf numFmtId="0" fontId="21" fillId="0" borderId="44" xfId="0" applyFont="1" applyBorder="1" applyAlignment="1">
      <alignment vertical="center"/>
    </xf>
    <xf numFmtId="3" fontId="21" fillId="0" borderId="45" xfId="0" applyNumberFormat="1" applyFont="1" applyBorder="1" applyAlignment="1">
      <alignment horizontal="right" vertical="center"/>
    </xf>
    <xf numFmtId="0" fontId="21" fillId="0" borderId="45" xfId="0" applyFont="1" applyBorder="1" applyAlignment="1">
      <alignment horizontal="center" vertical="center"/>
    </xf>
    <xf numFmtId="0" fontId="21" fillId="0" borderId="45" xfId="0" applyFont="1" applyBorder="1" applyAlignment="1">
      <alignment horizontal="right" vertical="center"/>
    </xf>
    <xf numFmtId="0" fontId="21" fillId="0" borderId="46" xfId="0" applyFont="1" applyBorder="1" applyAlignment="1">
      <alignment vertical="center"/>
    </xf>
    <xf numFmtId="3" fontId="21" fillId="0" borderId="47" xfId="0" applyNumberFormat="1" applyFont="1" applyBorder="1" applyAlignment="1">
      <alignment horizontal="right" vertical="center"/>
    </xf>
    <xf numFmtId="0" fontId="21" fillId="0" borderId="47" xfId="0" applyFont="1" applyBorder="1" applyAlignment="1">
      <alignment horizontal="center" vertical="center"/>
    </xf>
    <xf numFmtId="0" fontId="22" fillId="0" borderId="15" xfId="0" applyFont="1" applyBorder="1" applyAlignment="1">
      <alignment vertical="center"/>
    </xf>
    <xf numFmtId="0" fontId="22" fillId="0" borderId="12" xfId="0" applyFont="1" applyBorder="1" applyAlignment="1">
      <alignment horizontal="center" vertical="center" wrapText="1"/>
    </xf>
    <xf numFmtId="0" fontId="21" fillId="0" borderId="14" xfId="0" applyFont="1" applyBorder="1" applyAlignment="1">
      <alignment horizontal="right" vertical="center" wrapText="1"/>
    </xf>
    <xf numFmtId="3" fontId="29" fillId="0" borderId="18" xfId="0" applyNumberFormat="1" applyFont="1" applyBorder="1" applyAlignment="1">
      <alignment horizontal="right" vertical="center" wrapText="1"/>
    </xf>
    <xf numFmtId="0" fontId="29" fillId="0" borderId="18" xfId="0" applyFont="1" applyBorder="1" applyAlignment="1">
      <alignment horizontal="right" vertical="center" wrapText="1"/>
    </xf>
    <xf numFmtId="0" fontId="22" fillId="0" borderId="11" xfId="0" applyFont="1" applyBorder="1" applyAlignment="1">
      <alignment horizontal="center" vertical="center" wrapText="1"/>
    </xf>
    <xf numFmtId="0" fontId="21" fillId="0" borderId="13" xfId="0" applyFont="1" applyBorder="1" applyAlignment="1">
      <alignment vertical="center"/>
    </xf>
    <xf numFmtId="0" fontId="21" fillId="0" borderId="15" xfId="0" applyFont="1" applyBorder="1" applyAlignment="1">
      <alignment vertical="center"/>
    </xf>
    <xf numFmtId="0" fontId="30" fillId="0" borderId="13" xfId="0" applyFont="1" applyBorder="1" applyAlignment="1">
      <alignment vertical="center"/>
    </xf>
    <xf numFmtId="3" fontId="30" fillId="0" borderId="14" xfId="0" applyNumberFormat="1" applyFont="1" applyBorder="1" applyAlignment="1">
      <alignment horizontal="right" vertical="center"/>
    </xf>
    <xf numFmtId="0" fontId="30" fillId="0" borderId="14" xfId="0" applyFont="1" applyBorder="1" applyAlignment="1">
      <alignment horizontal="right" vertical="center"/>
    </xf>
    <xf numFmtId="0" fontId="30" fillId="0" borderId="15" xfId="0" applyFont="1" applyBorder="1" applyAlignment="1">
      <alignment vertical="center"/>
    </xf>
    <xf numFmtId="3" fontId="30" fillId="0" borderId="12" xfId="0" applyNumberFormat="1" applyFont="1" applyBorder="1" applyAlignment="1">
      <alignment horizontal="right" vertical="center"/>
    </xf>
    <xf numFmtId="0" fontId="30" fillId="0" borderId="12" xfId="0" applyFont="1" applyBorder="1" applyAlignment="1">
      <alignment horizontal="right" vertical="center"/>
    </xf>
    <xf numFmtId="3" fontId="29" fillId="0" borderId="12" xfId="0" applyNumberFormat="1" applyFont="1" applyBorder="1" applyAlignment="1">
      <alignment horizontal="right" vertical="center"/>
    </xf>
    <xf numFmtId="0" fontId="22" fillId="0" borderId="13" xfId="0" applyFont="1" applyBorder="1" applyAlignment="1">
      <alignment horizontal="center" vertical="center" wrapText="1"/>
    </xf>
    <xf numFmtId="0" fontId="0" fillId="0" borderId="15" xfId="0" applyBorder="1" applyAlignment="1">
      <alignment vertical="top"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vertical="center" wrapText="1"/>
    </xf>
    <xf numFmtId="0" fontId="21" fillId="0" borderId="14" xfId="0" applyFont="1" applyBorder="1" applyAlignment="1">
      <alignment horizontal="center" vertical="center" wrapText="1"/>
    </xf>
    <xf numFmtId="3" fontId="21" fillId="0" borderId="14" xfId="0" applyNumberFormat="1" applyFont="1" applyBorder="1" applyAlignment="1">
      <alignment horizontal="right" vertical="center" wrapText="1"/>
    </xf>
    <xf numFmtId="0" fontId="21" fillId="0" borderId="15" xfId="0" applyFont="1" applyBorder="1" applyAlignment="1">
      <alignment vertical="center" wrapText="1"/>
    </xf>
    <xf numFmtId="0" fontId="21" fillId="0" borderId="12" xfId="0" applyFont="1" applyBorder="1" applyAlignment="1">
      <alignment horizontal="center" vertical="center" wrapText="1"/>
    </xf>
    <xf numFmtId="3" fontId="21" fillId="0" borderId="12" xfId="0" applyNumberFormat="1" applyFont="1" applyBorder="1" applyAlignment="1">
      <alignment horizontal="right" vertical="center" wrapText="1"/>
    </xf>
    <xf numFmtId="0" fontId="22" fillId="0" borderId="15" xfId="0" applyFont="1" applyBorder="1" applyAlignment="1">
      <alignment vertical="center" wrapText="1"/>
    </xf>
    <xf numFmtId="0" fontId="21" fillId="0" borderId="12" xfId="0" applyFont="1" applyBorder="1" applyAlignment="1">
      <alignment vertical="center" wrapText="1"/>
    </xf>
    <xf numFmtId="3" fontId="22" fillId="0" borderId="12" xfId="0" applyNumberFormat="1" applyFont="1" applyBorder="1" applyAlignment="1">
      <alignment horizontal="right" vertical="center" wrapText="1"/>
    </xf>
    <xf numFmtId="14" fontId="30" fillId="0" borderId="14" xfId="0" applyNumberFormat="1" applyFont="1" applyBorder="1" applyAlignment="1">
      <alignment horizontal="center" vertical="center" wrapText="1"/>
    </xf>
    <xf numFmtId="14" fontId="30" fillId="0" borderId="12"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0" fillId="0" borderId="15" xfId="0" applyFont="1" applyBorder="1" applyAlignment="1">
      <alignment horizontal="center" vertical="center" wrapText="1"/>
    </xf>
    <xf numFmtId="3" fontId="32" fillId="4" borderId="14" xfId="0" applyNumberFormat="1" applyFont="1" applyFill="1" applyBorder="1" applyAlignment="1">
      <alignment horizontal="center" vertical="center" wrapText="1"/>
    </xf>
    <xf numFmtId="3" fontId="32" fillId="4" borderId="12" xfId="0" applyNumberFormat="1" applyFont="1" applyFill="1" applyBorder="1" applyAlignment="1">
      <alignment horizontal="center" vertical="center" wrapText="1"/>
    </xf>
    <xf numFmtId="3" fontId="33" fillId="4" borderId="12" xfId="0" applyNumberFormat="1" applyFont="1" applyFill="1" applyBorder="1" applyAlignment="1">
      <alignment horizontal="center" vertical="center" wrapText="1"/>
    </xf>
    <xf numFmtId="0" fontId="33" fillId="4" borderId="12" xfId="0" applyFont="1" applyFill="1" applyBorder="1" applyAlignment="1">
      <alignment horizontal="center" vertical="center" wrapText="1"/>
    </xf>
    <xf numFmtId="0" fontId="23" fillId="4" borderId="15" xfId="0" applyFont="1" applyFill="1" applyBorder="1" applyAlignment="1">
      <alignment vertical="center" wrapText="1"/>
    </xf>
    <xf numFmtId="0" fontId="32" fillId="4" borderId="13" xfId="0" applyFont="1" applyFill="1" applyBorder="1" applyAlignment="1">
      <alignment vertical="center" wrapText="1"/>
    </xf>
    <xf numFmtId="0" fontId="32" fillId="4" borderId="15" xfId="0" applyFont="1" applyFill="1" applyBorder="1" applyAlignment="1">
      <alignment vertical="center" wrapText="1"/>
    </xf>
    <xf numFmtId="0" fontId="33" fillId="4" borderId="15" xfId="0" applyFont="1" applyFill="1" applyBorder="1" applyAlignment="1">
      <alignment vertical="center" wrapText="1"/>
    </xf>
    <xf numFmtId="0" fontId="33" fillId="0" borderId="12" xfId="0" applyFont="1" applyBorder="1" applyAlignment="1">
      <alignment horizontal="center" vertical="center" wrapText="1"/>
    </xf>
    <xf numFmtId="0" fontId="32" fillId="0" borderId="15" xfId="0" applyFont="1" applyBorder="1" applyAlignment="1">
      <alignment vertical="center"/>
    </xf>
    <xf numFmtId="0" fontId="24" fillId="0" borderId="12" xfId="0" applyFont="1" applyBorder="1" applyAlignment="1">
      <alignment horizontal="center" vertical="center"/>
    </xf>
    <xf numFmtId="0" fontId="32" fillId="0" borderId="13" xfId="0" applyFont="1" applyBorder="1" applyAlignment="1">
      <alignment vertical="center"/>
    </xf>
    <xf numFmtId="3" fontId="23" fillId="0" borderId="14" xfId="0" applyNumberFormat="1" applyFont="1" applyBorder="1" applyAlignment="1">
      <alignment horizontal="right" vertical="center"/>
    </xf>
    <xf numFmtId="3" fontId="23" fillId="0" borderId="12" xfId="0" applyNumberFormat="1" applyFont="1" applyBorder="1" applyAlignment="1">
      <alignment horizontal="right" vertical="center"/>
    </xf>
    <xf numFmtId="0" fontId="33" fillId="0" borderId="15" xfId="0" applyFont="1" applyBorder="1" applyAlignment="1">
      <alignment vertical="center"/>
    </xf>
    <xf numFmtId="3" fontId="24" fillId="0" borderId="12" xfId="0" applyNumberFormat="1" applyFont="1" applyBorder="1" applyAlignment="1">
      <alignment horizontal="right" vertical="center"/>
    </xf>
    <xf numFmtId="3" fontId="29" fillId="0" borderId="14" xfId="0" applyNumberFormat="1" applyFont="1" applyBorder="1" applyAlignment="1">
      <alignment horizontal="right" vertical="center" wrapText="1"/>
    </xf>
    <xf numFmtId="0" fontId="21" fillId="0" borderId="14" xfId="0" applyFont="1" applyBorder="1" applyAlignment="1">
      <alignment horizontal="center" vertical="center"/>
    </xf>
    <xf numFmtId="0" fontId="30" fillId="0" borderId="16" xfId="0" applyFont="1" applyBorder="1" applyAlignment="1">
      <alignment vertical="center"/>
    </xf>
    <xf numFmtId="10" fontId="21" fillId="0" borderId="10" xfId="0" applyNumberFormat="1" applyFont="1" applyBorder="1" applyAlignment="1">
      <alignment horizontal="center" vertical="center"/>
    </xf>
    <xf numFmtId="10" fontId="21" fillId="0" borderId="12" xfId="0" applyNumberFormat="1" applyFont="1" applyBorder="1" applyAlignment="1">
      <alignment horizontal="center" vertical="center"/>
    </xf>
    <xf numFmtId="10" fontId="30" fillId="0" borderId="14" xfId="0" applyNumberFormat="1" applyFont="1" applyBorder="1" applyAlignment="1">
      <alignment horizontal="center" vertical="center"/>
    </xf>
    <xf numFmtId="10" fontId="30" fillId="0" borderId="12" xfId="0" applyNumberFormat="1" applyFont="1" applyBorder="1" applyAlignment="1">
      <alignment horizontal="center" vertical="center"/>
    </xf>
    <xf numFmtId="0" fontId="29" fillId="0" borderId="40" xfId="0" applyFont="1" applyBorder="1" applyAlignment="1">
      <alignment horizontal="center" vertical="center"/>
    </xf>
    <xf numFmtId="10" fontId="21" fillId="0" borderId="45" xfId="0" applyNumberFormat="1" applyFont="1" applyBorder="1" applyAlignment="1">
      <alignment horizontal="center" vertical="center"/>
    </xf>
    <xf numFmtId="0" fontId="21" fillId="0" borderId="41" xfId="0" applyFont="1" applyBorder="1" applyAlignment="1">
      <alignment vertical="center"/>
    </xf>
    <xf numFmtId="0" fontId="21" fillId="0" borderId="40" xfId="0" applyFont="1" applyBorder="1" applyAlignment="1">
      <alignment horizontal="right" vertical="center"/>
    </xf>
    <xf numFmtId="10" fontId="21" fillId="0" borderId="40" xfId="0" applyNumberFormat="1" applyFont="1" applyBorder="1" applyAlignment="1">
      <alignment horizontal="center" vertical="center"/>
    </xf>
    <xf numFmtId="3" fontId="21" fillId="0" borderId="40" xfId="0" applyNumberFormat="1" applyFont="1" applyBorder="1" applyAlignment="1">
      <alignment horizontal="right" vertical="center"/>
    </xf>
    <xf numFmtId="0" fontId="22" fillId="0" borderId="41" xfId="0" applyFont="1" applyBorder="1" applyAlignment="1">
      <alignment vertical="center"/>
    </xf>
    <xf numFmtId="3" fontId="22" fillId="0" borderId="40" xfId="0" applyNumberFormat="1" applyFont="1" applyBorder="1" applyAlignment="1">
      <alignment horizontal="right" vertical="center"/>
    </xf>
    <xf numFmtId="10" fontId="22" fillId="0" borderId="40" xfId="0" applyNumberFormat="1" applyFont="1" applyBorder="1" applyAlignment="1">
      <alignment horizontal="center" vertical="center"/>
    </xf>
    <xf numFmtId="0" fontId="29" fillId="0" borderId="12" xfId="0" applyFont="1" applyBorder="1" applyAlignment="1">
      <alignment vertical="center"/>
    </xf>
    <xf numFmtId="0" fontId="29" fillId="0" borderId="12" xfId="0" applyFont="1" applyBorder="1" applyAlignment="1">
      <alignment horizontal="center" vertical="center"/>
    </xf>
    <xf numFmtId="0" fontId="29" fillId="0" borderId="15" xfId="0" applyFont="1" applyBorder="1" applyAlignment="1">
      <alignment vertical="center"/>
    </xf>
    <xf numFmtId="10" fontId="29" fillId="0" borderId="12" xfId="0" applyNumberFormat="1" applyFont="1" applyBorder="1" applyAlignment="1">
      <alignment horizontal="center" vertical="center"/>
    </xf>
    <xf numFmtId="0" fontId="30" fillId="0" borderId="44" xfId="0" applyFont="1" applyBorder="1" applyAlignment="1">
      <alignment vertical="center"/>
    </xf>
    <xf numFmtId="0" fontId="30" fillId="0" borderId="41" xfId="0" applyFont="1" applyBorder="1" applyAlignment="1">
      <alignment vertical="center"/>
    </xf>
    <xf numFmtId="0" fontId="30" fillId="0" borderId="40" xfId="0" applyFont="1" applyBorder="1" applyAlignment="1">
      <alignment horizontal="right" vertical="center"/>
    </xf>
    <xf numFmtId="0" fontId="29" fillId="0" borderId="41" xfId="0" applyFont="1" applyBorder="1" applyAlignment="1">
      <alignment vertical="center"/>
    </xf>
    <xf numFmtId="3" fontId="21" fillId="0" borderId="48" xfId="0" applyNumberFormat="1" applyFont="1" applyBorder="1" applyAlignment="1">
      <alignment vertical="center"/>
    </xf>
    <xf numFmtId="3" fontId="21" fillId="0" borderId="49" xfId="0" applyNumberFormat="1" applyFont="1" applyBorder="1" applyAlignment="1">
      <alignment vertical="center"/>
    </xf>
    <xf numFmtId="3" fontId="21" fillId="0" borderId="50" xfId="0" applyNumberFormat="1" applyFont="1" applyBorder="1" applyAlignment="1">
      <alignment vertical="center"/>
    </xf>
    <xf numFmtId="3" fontId="22" fillId="0" borderId="51" xfId="0" applyNumberFormat="1" applyFont="1" applyBorder="1" applyAlignment="1">
      <alignment vertical="center"/>
    </xf>
    <xf numFmtId="0" fontId="22" fillId="0" borderId="51" xfId="0" applyFont="1" applyBorder="1" applyAlignment="1">
      <alignment vertical="center"/>
    </xf>
    <xf numFmtId="0" fontId="26"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25" fillId="0" borderId="15" xfId="0" applyFont="1" applyBorder="1" applyAlignment="1">
      <alignment vertical="center" wrapText="1"/>
    </xf>
    <xf numFmtId="3" fontId="25" fillId="0" borderId="12" xfId="0" applyNumberFormat="1" applyFont="1" applyBorder="1" applyAlignment="1">
      <alignment horizontal="center" vertical="center" wrapText="1"/>
    </xf>
    <xf numFmtId="10" fontId="25" fillId="0" borderId="12" xfId="0" applyNumberFormat="1" applyFont="1" applyBorder="1" applyAlignment="1">
      <alignment horizontal="center" vertical="center" wrapText="1"/>
    </xf>
    <xf numFmtId="3" fontId="25" fillId="0" borderId="12" xfId="0" applyNumberFormat="1" applyFont="1" applyBorder="1" applyAlignment="1">
      <alignment horizontal="right" vertical="center" wrapText="1"/>
    </xf>
    <xf numFmtId="0" fontId="25" fillId="0" borderId="12" xfId="0" applyFont="1" applyBorder="1" applyAlignment="1">
      <alignment horizontal="right" vertical="center" wrapText="1"/>
    </xf>
    <xf numFmtId="0" fontId="25" fillId="0" borderId="12" xfId="0" applyFont="1" applyBorder="1" applyAlignment="1">
      <alignment horizontal="center" vertical="center" wrapText="1"/>
    </xf>
    <xf numFmtId="0" fontId="26" fillId="0" borderId="15" xfId="0" applyFont="1" applyBorder="1" applyAlignment="1">
      <alignment vertical="center" wrapText="1"/>
    </xf>
    <xf numFmtId="3" fontId="26" fillId="0" borderId="12" xfId="0" applyNumberFormat="1" applyFont="1" applyBorder="1" applyAlignment="1">
      <alignment horizontal="center" vertical="center" wrapText="1"/>
    </xf>
    <xf numFmtId="9" fontId="26" fillId="0" borderId="12" xfId="0" applyNumberFormat="1" applyFont="1" applyBorder="1" applyAlignment="1">
      <alignment horizontal="center" vertical="center" wrapText="1"/>
    </xf>
    <xf numFmtId="3" fontId="26" fillId="0" borderId="12" xfId="0" applyNumberFormat="1" applyFont="1" applyBorder="1" applyAlignment="1">
      <alignment horizontal="right" vertical="center" wrapText="1"/>
    </xf>
    <xf numFmtId="10" fontId="26" fillId="0" borderId="12" xfId="0" applyNumberFormat="1" applyFont="1" applyBorder="1" applyAlignment="1">
      <alignment horizontal="center" vertical="center" wrapText="1"/>
    </xf>
    <xf numFmtId="10" fontId="25" fillId="0" borderId="12" xfId="0" applyNumberFormat="1" applyFont="1" applyBorder="1" applyAlignment="1">
      <alignment horizontal="right" vertical="center" wrapText="1"/>
    </xf>
    <xf numFmtId="10" fontId="26" fillId="0" borderId="12" xfId="0" applyNumberFormat="1" applyFont="1" applyBorder="1" applyAlignment="1">
      <alignment horizontal="right" vertical="center" wrapText="1"/>
    </xf>
    <xf numFmtId="0" fontId="26" fillId="0" borderId="15" xfId="0" applyFont="1" applyBorder="1" applyAlignment="1">
      <alignment horizontal="justify" vertical="center" wrapText="1"/>
    </xf>
    <xf numFmtId="0" fontId="29" fillId="3" borderId="12" xfId="0" applyFont="1" applyFill="1" applyBorder="1" applyAlignment="1">
      <alignment horizontal="center" vertical="center" wrapText="1"/>
    </xf>
    <xf numFmtId="0" fontId="30" fillId="3" borderId="12" xfId="0" applyFont="1" applyFill="1" applyBorder="1" applyAlignment="1">
      <alignment vertical="center" wrapText="1"/>
    </xf>
    <xf numFmtId="0" fontId="30" fillId="3" borderId="13" xfId="0" applyFont="1" applyFill="1" applyBorder="1" applyAlignment="1">
      <alignment vertical="center" wrapText="1"/>
    </xf>
    <xf numFmtId="3" fontId="30" fillId="3" borderId="14" xfId="0" applyNumberFormat="1" applyFont="1" applyFill="1" applyBorder="1" applyAlignment="1">
      <alignment horizontal="right" vertical="center" wrapText="1"/>
    </xf>
    <xf numFmtId="10" fontId="30" fillId="3" borderId="14" xfId="0" applyNumberFormat="1" applyFont="1" applyFill="1" applyBorder="1" applyAlignment="1">
      <alignment horizontal="center" vertical="center" wrapText="1"/>
    </xf>
    <xf numFmtId="0" fontId="30" fillId="3" borderId="15" xfId="0" applyFont="1" applyFill="1" applyBorder="1" applyAlignment="1">
      <alignment vertical="center" wrapText="1"/>
    </xf>
    <xf numFmtId="3" fontId="30" fillId="3" borderId="12" xfId="0" applyNumberFormat="1" applyFont="1" applyFill="1" applyBorder="1" applyAlignment="1">
      <alignment horizontal="right" vertical="center" wrapText="1"/>
    </xf>
    <xf numFmtId="10" fontId="30" fillId="3" borderId="12" xfId="0" applyNumberFormat="1" applyFont="1" applyFill="1" applyBorder="1" applyAlignment="1">
      <alignment horizontal="center" vertical="center" wrapText="1"/>
    </xf>
    <xf numFmtId="0" fontId="29" fillId="3" borderId="15" xfId="0" applyFont="1" applyFill="1" applyBorder="1" applyAlignment="1">
      <alignment vertical="center" wrapText="1"/>
    </xf>
    <xf numFmtId="3" fontId="29" fillId="3" borderId="12" xfId="0" applyNumberFormat="1" applyFont="1" applyFill="1" applyBorder="1" applyAlignment="1">
      <alignment horizontal="right" vertical="center" wrapText="1"/>
    </xf>
    <xf numFmtId="9" fontId="29" fillId="3" borderId="12" xfId="0" applyNumberFormat="1" applyFont="1" applyFill="1" applyBorder="1" applyAlignment="1">
      <alignment horizontal="center" vertical="center" wrapText="1"/>
    </xf>
    <xf numFmtId="0" fontId="35" fillId="0" borderId="14" xfId="0" applyFont="1" applyBorder="1" applyAlignment="1">
      <alignment horizontal="right" vertical="center" wrapText="1"/>
    </xf>
    <xf numFmtId="0" fontId="22" fillId="0" borderId="17" xfId="0" applyFont="1" applyBorder="1" applyAlignment="1">
      <alignment horizontal="center" vertical="center" wrapText="1"/>
    </xf>
    <xf numFmtId="9" fontId="30" fillId="0" borderId="14" xfId="0" applyNumberFormat="1" applyFont="1" applyBorder="1" applyAlignment="1">
      <alignment horizontal="center" vertical="center" wrapText="1"/>
    </xf>
    <xf numFmtId="9" fontId="30" fillId="0" borderId="12" xfId="0" applyNumberFormat="1" applyFont="1" applyBorder="1" applyAlignment="1">
      <alignment horizontal="center" vertical="center" wrapText="1"/>
    </xf>
    <xf numFmtId="10" fontId="30" fillId="0" borderId="12" xfId="0" applyNumberFormat="1" applyFont="1" applyBorder="1" applyAlignment="1">
      <alignment horizontal="right" vertical="center" wrapText="1"/>
    </xf>
    <xf numFmtId="14" fontId="29" fillId="0" borderId="11" xfId="0" applyNumberFormat="1" applyFont="1" applyBorder="1" applyAlignment="1">
      <alignment horizontal="center" vertical="center" wrapText="1"/>
    </xf>
    <xf numFmtId="14" fontId="29" fillId="0" borderId="12" xfId="0" applyNumberFormat="1" applyFont="1" applyBorder="1" applyAlignment="1">
      <alignment horizontal="right" vertical="center" wrapText="1"/>
    </xf>
    <xf numFmtId="0" fontId="29" fillId="0" borderId="12" xfId="0" applyFont="1" applyBorder="1" applyAlignment="1">
      <alignment horizontal="right" vertical="center" wrapText="1"/>
    </xf>
    <xf numFmtId="0" fontId="21" fillId="0" borderId="12" xfId="0" applyFont="1" applyBorder="1" applyAlignment="1">
      <alignment horizontal="right" vertical="center" wrapText="1"/>
    </xf>
    <xf numFmtId="3" fontId="29" fillId="0" borderId="12" xfId="0" applyNumberFormat="1" applyFont="1" applyBorder="1" applyAlignment="1">
      <alignment horizontal="center" vertical="center" wrapText="1"/>
    </xf>
    <xf numFmtId="0" fontId="29" fillId="0" borderId="45"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44" xfId="0" applyFont="1" applyBorder="1" applyAlignment="1">
      <alignment vertical="center" wrapText="1"/>
    </xf>
    <xf numFmtId="0" fontId="19" fillId="0" borderId="45" xfId="0" applyFont="1" applyBorder="1" applyAlignment="1">
      <alignment vertical="top" wrapText="1"/>
    </xf>
    <xf numFmtId="0" fontId="30" fillId="0" borderId="44" xfId="0" applyFont="1" applyBorder="1" applyAlignment="1">
      <alignment vertical="center" wrapText="1"/>
    </xf>
    <xf numFmtId="3" fontId="30" fillId="0" borderId="45" xfId="0" applyNumberFormat="1" applyFont="1" applyBorder="1" applyAlignment="1">
      <alignment horizontal="right" vertical="center" wrapText="1"/>
    </xf>
    <xf numFmtId="3" fontId="30" fillId="0" borderId="40" xfId="0" applyNumberFormat="1" applyFont="1" applyBorder="1" applyAlignment="1">
      <alignment horizontal="right" vertical="center" wrapText="1"/>
    </xf>
    <xf numFmtId="0" fontId="19" fillId="0" borderId="44" xfId="0" applyFont="1" applyBorder="1" applyAlignment="1">
      <alignment vertical="top" wrapText="1"/>
    </xf>
    <xf numFmtId="0" fontId="29" fillId="0" borderId="53" xfId="0" applyFont="1" applyBorder="1" applyAlignment="1">
      <alignment vertical="center" wrapText="1"/>
    </xf>
    <xf numFmtId="3" fontId="29" fillId="0" borderId="40" xfId="0" applyNumberFormat="1" applyFont="1" applyBorder="1" applyAlignment="1">
      <alignment horizontal="right" vertical="center" wrapText="1"/>
    </xf>
    <xf numFmtId="0" fontId="30" fillId="0" borderId="45" xfId="0" applyFont="1" applyBorder="1" applyAlignment="1">
      <alignment horizontal="right" vertical="center" wrapText="1"/>
    </xf>
    <xf numFmtId="0" fontId="19" fillId="0" borderId="41" xfId="0" applyFont="1" applyBorder="1" applyAlignment="1">
      <alignment vertical="top" wrapText="1"/>
    </xf>
    <xf numFmtId="0" fontId="27" fillId="0" borderId="40" xfId="0" applyFont="1" applyBorder="1" applyAlignment="1">
      <alignment horizontal="center" vertical="center" wrapText="1"/>
    </xf>
    <xf numFmtId="0" fontId="21" fillId="0" borderId="44" xfId="0" applyFont="1" applyBorder="1" applyAlignment="1">
      <alignment vertical="center" wrapText="1"/>
    </xf>
    <xf numFmtId="3" fontId="21" fillId="0" borderId="45" xfId="0" applyNumberFormat="1" applyFont="1" applyBorder="1" applyAlignment="1">
      <alignment horizontal="right" vertical="center" wrapText="1"/>
    </xf>
    <xf numFmtId="0" fontId="21" fillId="0" borderId="45" xfId="0" applyFont="1" applyBorder="1" applyAlignment="1">
      <alignment horizontal="right" vertical="center" wrapText="1"/>
    </xf>
    <xf numFmtId="0" fontId="21" fillId="0" borderId="41" xfId="0" applyFont="1" applyBorder="1" applyAlignment="1">
      <alignment vertical="center" wrapText="1"/>
    </xf>
    <xf numFmtId="3" fontId="21" fillId="0" borderId="40" xfId="0" applyNumberFormat="1" applyFont="1" applyBorder="1" applyAlignment="1">
      <alignment horizontal="right" vertical="center" wrapText="1"/>
    </xf>
    <xf numFmtId="0" fontId="29" fillId="0" borderId="41" xfId="0" applyFont="1" applyBorder="1" applyAlignment="1">
      <alignment vertical="center" wrapText="1"/>
    </xf>
    <xf numFmtId="0" fontId="19" fillId="0" borderId="42" xfId="0" applyFont="1" applyBorder="1" applyAlignment="1">
      <alignment vertical="top" wrapText="1"/>
    </xf>
    <xf numFmtId="0" fontId="36" fillId="0" borderId="25" xfId="7" applyFont="1" applyBorder="1" applyAlignment="1">
      <alignment horizontal="center" vertical="center" wrapText="1"/>
    </xf>
    <xf numFmtId="0" fontId="36" fillId="0" borderId="26" xfId="7" applyFont="1" applyBorder="1" applyAlignment="1">
      <alignment horizontal="center" vertical="center" wrapText="1"/>
    </xf>
    <xf numFmtId="0" fontId="36" fillId="0" borderId="27" xfId="7" applyFont="1" applyBorder="1" applyAlignment="1">
      <alignment horizontal="center" vertical="center" wrapText="1"/>
    </xf>
    <xf numFmtId="0" fontId="8" fillId="0" borderId="0" xfId="7" applyFont="1" applyFill="1" applyBorder="1" applyAlignment="1">
      <alignment horizontal="center"/>
    </xf>
    <xf numFmtId="0" fontId="9" fillId="0" borderId="0" xfId="7" applyFont="1" applyFill="1" applyBorder="1" applyAlignment="1">
      <alignment horizontal="center"/>
    </xf>
    <xf numFmtId="0" fontId="13" fillId="0" borderId="0" xfId="7" applyFont="1" applyFill="1" applyBorder="1" applyAlignment="1">
      <alignment horizontal="left" vertical="top"/>
    </xf>
    <xf numFmtId="0" fontId="11" fillId="0" borderId="0" xfId="7" applyFont="1" applyFill="1" applyBorder="1" applyAlignment="1">
      <alignment horizontal="left" vertical="top"/>
    </xf>
    <xf numFmtId="0" fontId="11" fillId="0" borderId="0" xfId="7" applyFont="1" applyFill="1" applyBorder="1" applyAlignment="1">
      <alignment horizontal="center"/>
    </xf>
    <xf numFmtId="0" fontId="13" fillId="0" borderId="0" xfId="6" applyFont="1" applyFill="1" applyBorder="1" applyAlignment="1">
      <alignment horizontal="center"/>
    </xf>
    <xf numFmtId="0" fontId="11" fillId="0" borderId="0" xfId="6" applyFont="1" applyFill="1" applyBorder="1" applyAlignment="1">
      <alignment horizontal="center"/>
    </xf>
    <xf numFmtId="3" fontId="13" fillId="0" borderId="0" xfId="4" applyNumberFormat="1" applyFont="1" applyFill="1" applyBorder="1" applyAlignment="1">
      <alignment horizontal="left" wrapText="1"/>
    </xf>
    <xf numFmtId="3" fontId="11" fillId="0" borderId="0" xfId="4" applyNumberFormat="1" applyFont="1" applyFill="1" applyBorder="1" applyAlignment="1">
      <alignment horizontal="left"/>
    </xf>
    <xf numFmtId="0" fontId="16" fillId="0" borderId="0" xfId="6" applyFont="1" applyFill="1" applyBorder="1" applyAlignment="1">
      <alignment horizontal="center"/>
    </xf>
    <xf numFmtId="0" fontId="7" fillId="0" borderId="0" xfId="6" applyFont="1" applyFill="1" applyBorder="1" applyAlignment="1">
      <alignment horizontal="left" vertical="top"/>
    </xf>
    <xf numFmtId="0" fontId="6" fillId="0" borderId="0" xfId="6" applyFont="1" applyFill="1" applyBorder="1" applyAlignment="1">
      <alignment horizontal="left" vertical="top"/>
    </xf>
    <xf numFmtId="0" fontId="29" fillId="0" borderId="1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19" xfId="0" applyFont="1" applyBorder="1" applyAlignment="1">
      <alignment vertical="center" wrapText="1"/>
    </xf>
    <xf numFmtId="0" fontId="29" fillId="0" borderId="11" xfId="0" applyFont="1" applyBorder="1" applyAlignment="1">
      <alignment vertical="center" wrapText="1"/>
    </xf>
    <xf numFmtId="0" fontId="29" fillId="3" borderId="16" xfId="0" applyFont="1" applyFill="1" applyBorder="1" applyAlignment="1">
      <alignment vertical="center" wrapText="1"/>
    </xf>
    <xf numFmtId="0" fontId="29" fillId="3" borderId="13" xfId="0" applyFont="1" applyFill="1" applyBorder="1" applyAlignment="1">
      <alignment vertical="center" wrapText="1"/>
    </xf>
    <xf numFmtId="0" fontId="29" fillId="3" borderId="15" xfId="0" applyFont="1" applyFill="1" applyBorder="1" applyAlignment="1">
      <alignment vertical="center" wrapText="1"/>
    </xf>
    <xf numFmtId="0" fontId="29" fillId="3" borderId="20"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0" borderId="16" xfId="0" applyFont="1" applyBorder="1" applyAlignment="1">
      <alignment vertical="center" wrapText="1"/>
    </xf>
    <xf numFmtId="0" fontId="29" fillId="0" borderId="15" xfId="0" applyFont="1" applyBorder="1" applyAlignment="1">
      <alignment vertical="center" wrapText="1"/>
    </xf>
    <xf numFmtId="0" fontId="29" fillId="0" borderId="16" xfId="0" applyFont="1" applyBorder="1" applyAlignment="1">
      <alignment horizontal="justify" vertical="center" wrapText="1"/>
    </xf>
    <xf numFmtId="0" fontId="29" fillId="0" borderId="15" xfId="0" applyFont="1" applyBorder="1" applyAlignment="1">
      <alignment horizontal="justify" vertical="center" wrapText="1"/>
    </xf>
    <xf numFmtId="3" fontId="26" fillId="0" borderId="19" xfId="0" applyNumberFormat="1" applyFont="1" applyBorder="1" applyAlignment="1">
      <alignment horizontal="center" vertical="center" wrapText="1"/>
    </xf>
    <xf numFmtId="3" fontId="26" fillId="0" borderId="11" xfId="0" applyNumberFormat="1" applyFont="1" applyBorder="1" applyAlignment="1">
      <alignment horizontal="center" vertical="center" wrapText="1"/>
    </xf>
    <xf numFmtId="0" fontId="29" fillId="3" borderId="24"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34" fillId="0" borderId="16"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2" xfId="0" applyFont="1" applyBorder="1" applyAlignment="1">
      <alignment horizontal="center" vertical="center" wrapText="1"/>
    </xf>
    <xf numFmtId="10" fontId="25" fillId="0" borderId="19" xfId="0" applyNumberFormat="1" applyFont="1" applyBorder="1" applyAlignment="1">
      <alignment horizontal="center" vertical="center" wrapText="1"/>
    </xf>
    <xf numFmtId="10" fontId="25" fillId="0" borderId="11" xfId="0" applyNumberFormat="1" applyFont="1" applyBorder="1" applyAlignment="1">
      <alignment horizontal="center" vertical="center" wrapText="1"/>
    </xf>
    <xf numFmtId="0" fontId="34" fillId="0" borderId="23" xfId="0" applyFont="1" applyBorder="1" applyAlignment="1">
      <alignment horizontal="center" vertical="center" wrapText="1"/>
    </xf>
    <xf numFmtId="0" fontId="34" fillId="0" borderId="21" xfId="0" applyFont="1" applyBorder="1" applyAlignment="1">
      <alignment horizontal="center" vertical="center" wrapText="1"/>
    </xf>
    <xf numFmtId="3" fontId="25" fillId="0" borderId="19"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0" fontId="26" fillId="0" borderId="19" xfId="0" applyFont="1" applyBorder="1" applyAlignment="1">
      <alignment horizontal="center" vertical="center" wrapText="1"/>
    </xf>
    <xf numFmtId="0" fontId="26" fillId="0" borderId="11"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1" xfId="0" applyFont="1" applyBorder="1" applyAlignment="1">
      <alignment horizontal="center" vertical="center" wrapText="1"/>
    </xf>
    <xf numFmtId="10" fontId="26" fillId="0" borderId="19" xfId="0" applyNumberFormat="1" applyFont="1" applyBorder="1" applyAlignment="1">
      <alignment horizontal="center" vertical="center" wrapText="1"/>
    </xf>
    <xf numFmtId="10" fontId="26" fillId="0" borderId="11" xfId="0" applyNumberFormat="1" applyFont="1" applyBorder="1" applyAlignment="1">
      <alignment horizontal="center" vertical="center" wrapText="1"/>
    </xf>
    <xf numFmtId="0" fontId="22" fillId="0" borderId="42" xfId="0" applyFont="1" applyBorder="1" applyAlignment="1">
      <alignment horizontal="center"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0" fontId="29" fillId="0" borderId="51" xfId="0" applyFont="1" applyBorder="1" applyAlignment="1">
      <alignment horizontal="center" vertical="center"/>
    </xf>
    <xf numFmtId="0" fontId="29" fillId="0" borderId="57" xfId="0" applyFont="1" applyBorder="1" applyAlignment="1">
      <alignment horizontal="center" vertical="center"/>
    </xf>
    <xf numFmtId="0" fontId="29" fillId="0" borderId="39" xfId="0" applyFont="1" applyBorder="1" applyAlignment="1">
      <alignment horizontal="center" vertical="center"/>
    </xf>
    <xf numFmtId="0" fontId="22" fillId="0" borderId="1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6" xfId="0" applyFont="1" applyBorder="1" applyAlignment="1">
      <alignment vertical="center" wrapText="1"/>
    </xf>
    <xf numFmtId="0" fontId="22" fillId="0" borderId="15" xfId="0" applyFont="1" applyBorder="1" applyAlignment="1">
      <alignment vertical="center" wrapText="1"/>
    </xf>
    <xf numFmtId="0" fontId="29" fillId="0" borderId="16" xfId="0" applyFont="1" applyBorder="1" applyAlignment="1">
      <alignment vertical="center"/>
    </xf>
    <xf numFmtId="0" fontId="29" fillId="0" borderId="13" xfId="0" applyFont="1" applyBorder="1" applyAlignment="1">
      <alignment vertical="center"/>
    </xf>
    <xf numFmtId="0" fontId="29" fillId="0" borderId="15" xfId="0" applyFont="1" applyBorder="1" applyAlignment="1">
      <alignment vertical="center"/>
    </xf>
    <xf numFmtId="0" fontId="29" fillId="0" borderId="19" xfId="0" applyFont="1" applyBorder="1" applyAlignment="1">
      <alignment horizontal="center" vertical="center"/>
    </xf>
    <xf numFmtId="0" fontId="29" fillId="0" borderId="22" xfId="0" applyFont="1" applyBorder="1" applyAlignment="1">
      <alignment horizontal="center" vertical="center"/>
    </xf>
    <xf numFmtId="0" fontId="29" fillId="0" borderId="11" xfId="0" applyFont="1" applyBorder="1" applyAlignment="1">
      <alignment horizontal="center" vertical="center"/>
    </xf>
    <xf numFmtId="0" fontId="29" fillId="0" borderId="42" xfId="0" applyFont="1" applyBorder="1" applyAlignment="1">
      <alignment vertical="center"/>
    </xf>
    <xf numFmtId="0" fontId="29" fillId="0" borderId="44" xfId="0" applyFont="1" applyBorder="1" applyAlignment="1">
      <alignment vertical="center"/>
    </xf>
    <xf numFmtId="0" fontId="29" fillId="0" borderId="41" xfId="0" applyFont="1" applyBorder="1" applyAlignment="1">
      <alignment vertical="center"/>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33" fillId="0" borderId="19" xfId="0" applyFont="1" applyBorder="1" applyAlignment="1">
      <alignment horizontal="center" vertical="center"/>
    </xf>
    <xf numFmtId="0" fontId="33" fillId="0" borderId="22" xfId="0" applyFont="1" applyBorder="1" applyAlignment="1">
      <alignment horizontal="center" vertical="center"/>
    </xf>
    <xf numFmtId="0" fontId="33" fillId="0" borderId="11" xfId="0" applyFont="1" applyBorder="1" applyAlignment="1">
      <alignment horizontal="center" vertical="center"/>
    </xf>
    <xf numFmtId="0" fontId="29" fillId="0" borderId="22" xfId="0" applyFont="1" applyBorder="1" applyAlignment="1">
      <alignment vertical="center" wrapText="1"/>
    </xf>
    <xf numFmtId="0" fontId="29" fillId="0" borderId="23" xfId="0" applyFont="1" applyBorder="1" applyAlignment="1">
      <alignment vertical="center" wrapText="1"/>
    </xf>
    <xf numFmtId="0" fontId="32" fillId="4" borderId="16"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33" fillId="4" borderId="22"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22" fillId="0" borderId="16" xfId="0" applyFont="1" applyBorder="1" applyAlignment="1">
      <alignment horizontal="left" vertical="center" indent="1"/>
    </xf>
    <xf numFmtId="0" fontId="22" fillId="0" borderId="15" xfId="0" applyFont="1" applyBorder="1" applyAlignment="1">
      <alignment horizontal="left" vertical="center" indent="1"/>
    </xf>
    <xf numFmtId="0" fontId="22" fillId="0" borderId="22"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1" xfId="0" applyFont="1" applyBorder="1" applyAlignment="1">
      <alignment vertical="center" wrapText="1"/>
    </xf>
    <xf numFmtId="0" fontId="29" fillId="0" borderId="13" xfId="0" applyFont="1" applyBorder="1" applyAlignment="1">
      <alignment vertical="center" wrapText="1"/>
    </xf>
    <xf numFmtId="0" fontId="22" fillId="0" borderId="42" xfId="0" applyFont="1" applyBorder="1" applyAlignment="1">
      <alignment vertical="center" wrapText="1"/>
    </xf>
    <xf numFmtId="0" fontId="22" fillId="0" borderId="41" xfId="0" applyFont="1" applyBorder="1" applyAlignment="1">
      <alignment vertical="center" wrapText="1"/>
    </xf>
    <xf numFmtId="0" fontId="22" fillId="4" borderId="51" xfId="0" applyFont="1" applyFill="1" applyBorder="1" applyAlignment="1">
      <alignment horizontal="center" vertical="center"/>
    </xf>
    <xf numFmtId="0" fontId="22" fillId="4" borderId="39" xfId="0" applyFont="1" applyFill="1" applyBorder="1" applyAlignment="1">
      <alignment horizontal="center" vertical="center"/>
    </xf>
    <xf numFmtId="0" fontId="22" fillId="0" borderId="51" xfId="0" applyFont="1" applyBorder="1" applyAlignment="1">
      <alignment horizontal="center" vertical="center"/>
    </xf>
    <xf numFmtId="0" fontId="22" fillId="0" borderId="39" xfId="0" applyFont="1" applyBorder="1" applyAlignment="1">
      <alignment horizontal="center" vertical="center"/>
    </xf>
    <xf numFmtId="0" fontId="29" fillId="0" borderId="0" xfId="0" applyFont="1" applyAlignment="1">
      <alignment vertical="center" wrapText="1"/>
    </xf>
    <xf numFmtId="0" fontId="29"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4" borderId="16"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vertical="center" wrapText="1"/>
    </xf>
    <xf numFmtId="0" fontId="29" fillId="4" borderId="13" xfId="0" applyFont="1" applyFill="1" applyBorder="1" applyAlignment="1">
      <alignment vertical="center" wrapText="1"/>
    </xf>
    <xf numFmtId="0" fontId="29" fillId="4" borderId="15" xfId="0" applyFont="1" applyFill="1" applyBorder="1" applyAlignment="1">
      <alignment vertical="center" wrapText="1"/>
    </xf>
    <xf numFmtId="0" fontId="29" fillId="4" borderId="19"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9" xfId="0" applyFont="1" applyBorder="1" applyAlignment="1">
      <alignment horizontal="center" vertical="center"/>
    </xf>
    <xf numFmtId="0" fontId="22" fillId="0" borderId="11" xfId="0"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19" fillId="0" borderId="13" xfId="0" applyFont="1" applyBorder="1" applyAlignment="1">
      <alignment vertical="top" wrapText="1"/>
    </xf>
    <xf numFmtId="0" fontId="30" fillId="0" borderId="13" xfId="0" applyFont="1" applyBorder="1" applyAlignment="1">
      <alignment vertical="center" wrapText="1"/>
    </xf>
    <xf numFmtId="0" fontId="21" fillId="0" borderId="13" xfId="0" applyFont="1" applyBorder="1" applyAlignment="1">
      <alignment vertical="center" wrapText="1"/>
    </xf>
    <xf numFmtId="0" fontId="29" fillId="3" borderId="54" xfId="0" applyFont="1" applyFill="1" applyBorder="1" applyAlignment="1">
      <alignment vertical="center" wrapText="1"/>
    </xf>
    <xf numFmtId="0" fontId="29" fillId="3" borderId="55" xfId="0" applyFont="1" applyFill="1" applyBorder="1" applyAlignment="1">
      <alignment vertical="center" wrapText="1"/>
    </xf>
    <xf numFmtId="0" fontId="29" fillId="3" borderId="54" xfId="0" applyFont="1" applyFill="1" applyBorder="1" applyAlignment="1">
      <alignment horizontal="center" vertical="center" wrapText="1"/>
    </xf>
    <xf numFmtId="0" fontId="29" fillId="3" borderId="55"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9" fillId="3" borderId="38" xfId="0" applyFont="1" applyFill="1" applyBorder="1" applyAlignment="1">
      <alignment horizontal="center" vertical="center" wrapText="1"/>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19" fillId="0" borderId="16" xfId="0" applyFont="1" applyBorder="1" applyAlignment="1">
      <alignment vertical="top" wrapText="1"/>
    </xf>
    <xf numFmtId="0" fontId="19" fillId="0" borderId="15" xfId="0" applyFont="1" applyBorder="1" applyAlignment="1">
      <alignment vertical="top" wrapText="1"/>
    </xf>
  </cellXfs>
  <cellStyles count="11">
    <cellStyle name="Comma 2" xfId="1"/>
    <cellStyle name="Comma_Comparativo 2004" xfId="2"/>
    <cellStyle name="Excel Built-in Comma [0]" xfId="3"/>
    <cellStyle name="Normal" xfId="0" builtinId="0"/>
    <cellStyle name="Normal 11" xfId="4"/>
    <cellStyle name="Normal 2" xfId="5"/>
    <cellStyle name="Normal 2 2" xfId="6"/>
    <cellStyle name="Normal 3" xfId="7"/>
    <cellStyle name="Normal 5" xfId="8"/>
    <cellStyle name="Normal_Comparativo 2004" xfId="9"/>
    <cellStyle name="Percent 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104774</xdr:rowOff>
    </xdr:from>
    <xdr:to>
      <xdr:col>9</xdr:col>
      <xdr:colOff>9525</xdr:colOff>
      <xdr:row>66</xdr:row>
      <xdr:rowOff>19049</xdr:rowOff>
    </xdr:to>
    <xdr:sp macro="" textlink="">
      <xdr:nvSpPr>
        <xdr:cNvPr id="2" name="CuadroTexto 1">
          <a:extLst>
            <a:ext uri="{FF2B5EF4-FFF2-40B4-BE49-F238E27FC236}">
              <a16:creationId xmlns:a16="http://schemas.microsoft.com/office/drawing/2014/main" id="{22415CBD-69CB-446F-8ED3-11C30DB523A2}"/>
            </a:ext>
          </a:extLst>
        </xdr:cNvPr>
        <xdr:cNvSpPr txBox="1"/>
      </xdr:nvSpPr>
      <xdr:spPr>
        <a:xfrm>
          <a:off x="85724" y="104774"/>
          <a:ext cx="11610976" cy="1060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NOTAS A LOS ESTADOS FINANCIEROS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AL 31 DE DICIEMBRE DE 2021 y 2020</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A	CONSIDERACIÓN POR LA ASAMBLEA DE ACCIONISTAS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estados financieros del Banco Continental Sociedad Anónima Emisora de Capital Abierto (en adelante, mencionado indistintamente como “Banco Continental Sociedad Anónima Emisora de Capital Abierto”, el “Banco” o “la Entidad”) al 31 de diciembre de 2021 serán considerados por la Asamblea General Ordinaria a realizarse en el año 2022, dentro del plazo establecido por el Artículo 28 de los Estatutos Sociales y el Artículo 1079 del Código Civil.</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estados financieros del ejercicio 2020 han sido considerados y aprobados por la Asamblea General Ordinaria de Accionistas 28 de abril de 2021.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B	INFORMACIÓN BÁSICA SOBRE LA ENTIDAD FINANCIERA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b.1	Naturaleza Jurídica</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Banco fue constituido como Sociedad Anónima en fecha 6 de octubre de 1979, fue autorizado a operar por el Banco Central del Paraguay por Resolución N° 7, Acta N° 211 de fecha 6 de noviembre de 1980, e inició sus operaciones el 10 de noviembre de 1980. La Sociedad fue aprobada y reconocida por Decreto del Poder Ejecutivo N° 15.219 del 15 de abril de 1980 e inscripta en el Registro Público de Comercio bajo el N° 514, el 22 de abril de 1980.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última reforma estatutaria se realizó mediante Escritura Pública N° 226, del 30 de octubre de 2020, pasada ante el escribano Enrique Arbo Seitz, inscripta en el Registro Público de Comercio en fecha 26 de noviembre de 2020 bajo el número 04, serie Comercial, folio N° 52-81 y Sgte. de la Sección Contratos, para formalizar las decisiones de la Asamblea General Extraordinaria de Accionistas N° 79, celebrada el 27 de agosto de 2020, donde se decidió la modificación de los artículos N° 4, 7, 9, 11, 15, 21, 31, 34, y 41 del Estatuto Social:</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Aumento de capital autorizado de ₲ 1.000.000.000.000. a 1.350.000.000.000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0">
              <a:solidFill>
                <a:schemeClr val="dk1"/>
              </a:solidFill>
              <a:effectLst/>
              <a:latin typeface="+mn-lt"/>
              <a:ea typeface="+mn-ea"/>
              <a:cs typeface="+mn-cs"/>
            </a:rPr>
            <a:t>Asimismo, se ha realizado la transcripción y el ordenamiento general del cuerpo estatutario.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Al 31 de diciembre de 2021, la Entidad contaba con 57 sucursales, 4 Centro de Atención al cliente y 1.071 funcionarios (57 sucursales, 4 Centro de Atención al cliente y 1.081 funcionarios al 31 de diciembre de 2020).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b.2	Base de preparación de los estados financieros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estados financieros han sido preparados de conformidad con las normas contables, los criterios de valuación y clasificación de riesgos y las normas de presentación dictados por el Banco Central del Paraguay, las cuales constituyen las normas contables legales vigentes en el Paraguay para la presentación de los estados financieros de las entidades financieras reguladas por el Banco Central del Paraguay.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modelo se sustenta en una base convencional de costo histórico, excepto en el caso de bienes de uso que se exponen a sus valores actualizados, según se explica en la nota c.8 y por el tratamiento asignado a los activos y pasivos en moneda extranjera, según se explica en la nota c.1, y no reconoce en forma integral los efectos de la inflación en la situación patrimonial y financiera de la Entidad, ni en los resultados de sus operaciones. Según el índice general de precios del consumo publicado por el Banco Central del Paraguay, la inflación del año 2021 fue de 6,80 y la del año 2020 fue de 2,20%.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preparación de estos estados financieros requiere que el Directorio y la Gerencia de la Entidad realicen ciertas estimaciones y supuestos que afectan los saldos de los activos y pasivos, la exposición de contingencias y el reconocimiento de los ingresos y gastos. Los activos y pasivos son reconocidos en los estados financieros cuando es probable que futuros beneficios económicos fluyan hacia o desde la Entidad y que las diferentes partidas tengan un costo o valor que pueda ser confiablemente medido. Si en el futuro estas estimaciones y supuestos, que se basan en el mejor criterio de la Gerencia a la fecha de estos estados financieros, se modificaran con respecto a las actuales circunstancias, los estimados y supuestos originales serán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adecuadamente modificados en la fecha en que se produzcan tales cambios. Las principales estimaciones relacionadas con los estados financieros se refieren a las previsiones sobre activos y riesgos crediticios de dudoso cobro, previsiones sobre bienes recibidos en recuperación de créditos, depreciación de los bienes de uso y la amortización de cargos diferidos, y previsiones sobre eventuales litigios judiciales iniciados contra la Entidad.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Directorio y la Gerencia estiman que los valores razonables de tales instrumentos financieros son equivalentes a su correspondiente valor contable en libros al 31 de diciembre de 2021 y 2020. Los instrumentos financieros derivados al 31 de diciembre de 2021 y 2020 se detallan en las notas c.5.1 y c.5.2.</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presentes estados financieros se presentan en forma comparativa con las cifras correspondientes del ejercicio económico anterior.</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95250</xdr:colOff>
      <xdr:row>67</xdr:row>
      <xdr:rowOff>104775</xdr:rowOff>
    </xdr:from>
    <xdr:to>
      <xdr:col>9</xdr:col>
      <xdr:colOff>0</xdr:colOff>
      <xdr:row>79</xdr:row>
      <xdr:rowOff>19050</xdr:rowOff>
    </xdr:to>
    <xdr:sp macro="" textlink="">
      <xdr:nvSpPr>
        <xdr:cNvPr id="3" name="CuadroTexto 2">
          <a:extLst>
            <a:ext uri="{FF2B5EF4-FFF2-40B4-BE49-F238E27FC236}">
              <a16:creationId xmlns:a16="http://schemas.microsoft.com/office/drawing/2014/main" id="{5B65F4B6-2523-44AC-ACC6-EBE7D4FE933D}"/>
            </a:ext>
          </a:extLst>
        </xdr:cNvPr>
        <xdr:cNvSpPr txBox="1"/>
      </xdr:nvSpPr>
      <xdr:spPr>
        <a:xfrm>
          <a:off x="95250" y="10953750"/>
          <a:ext cx="1159192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b.3	Sucursales en el exterior</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Entidad no cuenta con sucursales en el exterior.</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b.4	Participación en otras sociedades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participación en el capital de otras sociedades era la siguiente: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19051</xdr:colOff>
      <xdr:row>92</xdr:row>
      <xdr:rowOff>152399</xdr:rowOff>
    </xdr:from>
    <xdr:to>
      <xdr:col>9</xdr:col>
      <xdr:colOff>0</xdr:colOff>
      <xdr:row>96</xdr:row>
      <xdr:rowOff>85724</xdr:rowOff>
    </xdr:to>
    <xdr:sp macro="" textlink="">
      <xdr:nvSpPr>
        <xdr:cNvPr id="4" name="CuadroTexto 3">
          <a:extLst>
            <a:ext uri="{FF2B5EF4-FFF2-40B4-BE49-F238E27FC236}">
              <a16:creationId xmlns:a16="http://schemas.microsoft.com/office/drawing/2014/main" id="{FA9F3BA3-491D-4B0F-87FF-ABFBC859DAFC}"/>
            </a:ext>
          </a:extLst>
        </xdr:cNvPr>
        <xdr:cNvSpPr txBox="1"/>
      </xdr:nvSpPr>
      <xdr:spPr>
        <a:xfrm>
          <a:off x="19051" y="14925674"/>
          <a:ext cx="11668124"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107</xdr:row>
      <xdr:rowOff>19049</xdr:rowOff>
    </xdr:from>
    <xdr:to>
      <xdr:col>9</xdr:col>
      <xdr:colOff>9525</xdr:colOff>
      <xdr:row>113</xdr:row>
      <xdr:rowOff>9524</xdr:rowOff>
    </xdr:to>
    <xdr:sp macro="" textlink="">
      <xdr:nvSpPr>
        <xdr:cNvPr id="5" name="CuadroTexto 4">
          <a:extLst>
            <a:ext uri="{FF2B5EF4-FFF2-40B4-BE49-F238E27FC236}">
              <a16:creationId xmlns:a16="http://schemas.microsoft.com/office/drawing/2014/main" id="{81212580-CE91-4697-9D3F-406BBFFD71BC}"/>
            </a:ext>
          </a:extLst>
        </xdr:cNvPr>
        <xdr:cNvSpPr txBox="1"/>
      </xdr:nvSpPr>
      <xdr:spPr>
        <a:xfrm>
          <a:off x="0" y="17268824"/>
          <a:ext cx="1169670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 )  Las referidas inversiones se exponen en el rubro Inversiones bajo el título de “valores de renta variable emitidos por el sector privado”. Ver nota c.7</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 ) Desde el 5 de noviembre de 2013 la Entidad tiene una filial en el Brasil, Novo Banco Continental S.A. – Banco Múltiplo anteriormente denominado NBC Bank Brasil S.A. con domicilio en la ciudad de Porto Alegre (Ver nota C.19.1.1 b).</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9526</xdr:colOff>
      <xdr:row>114</xdr:row>
      <xdr:rowOff>95251</xdr:rowOff>
    </xdr:from>
    <xdr:to>
      <xdr:col>8</xdr:col>
      <xdr:colOff>914400</xdr:colOff>
      <xdr:row>116</xdr:row>
      <xdr:rowOff>152400</xdr:rowOff>
    </xdr:to>
    <xdr:sp macro="" textlink="">
      <xdr:nvSpPr>
        <xdr:cNvPr id="6" name="CuadroTexto 5">
          <a:extLst>
            <a:ext uri="{FF2B5EF4-FFF2-40B4-BE49-F238E27FC236}">
              <a16:creationId xmlns:a16="http://schemas.microsoft.com/office/drawing/2014/main" id="{E7344E20-238B-4A1C-88E6-30172A696ED2}"/>
            </a:ext>
          </a:extLst>
        </xdr:cNvPr>
        <xdr:cNvSpPr txBox="1"/>
      </xdr:nvSpPr>
      <xdr:spPr>
        <a:xfrm>
          <a:off x="9526" y="18478501"/>
          <a:ext cx="11658599"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b="1">
              <a:solidFill>
                <a:schemeClr val="dk1"/>
              </a:solidFill>
              <a:effectLst/>
              <a:latin typeface="+mn-lt"/>
              <a:ea typeface="+mn-ea"/>
              <a:cs typeface="+mn-cs"/>
            </a:rPr>
            <a:t>b.5	Composición del capital y características de las acciones</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38099</xdr:colOff>
      <xdr:row>125</xdr:row>
      <xdr:rowOff>66675</xdr:rowOff>
    </xdr:from>
    <xdr:to>
      <xdr:col>8</xdr:col>
      <xdr:colOff>933449</xdr:colOff>
      <xdr:row>127</xdr:row>
      <xdr:rowOff>114300</xdr:rowOff>
    </xdr:to>
    <xdr:sp macro="" textlink="">
      <xdr:nvSpPr>
        <xdr:cNvPr id="7" name="CuadroTexto 6">
          <a:extLst>
            <a:ext uri="{FF2B5EF4-FFF2-40B4-BE49-F238E27FC236}">
              <a16:creationId xmlns:a16="http://schemas.microsoft.com/office/drawing/2014/main" id="{01D2AFA1-5679-44C5-B229-A81C01CB1521}"/>
            </a:ext>
          </a:extLst>
        </xdr:cNvPr>
        <xdr:cNvSpPr txBox="1"/>
      </xdr:nvSpPr>
      <xdr:spPr>
        <a:xfrm>
          <a:off x="38099" y="20259675"/>
          <a:ext cx="1164907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El capital integrado está distribuido en los siguientes tipos de acciones: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128</xdr:row>
      <xdr:rowOff>85725</xdr:rowOff>
    </xdr:from>
    <xdr:to>
      <xdr:col>9</xdr:col>
      <xdr:colOff>38100</xdr:colOff>
      <xdr:row>131</xdr:row>
      <xdr:rowOff>85725</xdr:rowOff>
    </xdr:to>
    <xdr:sp macro="" textlink="">
      <xdr:nvSpPr>
        <xdr:cNvPr id="8" name="CuadroTexto 7">
          <a:extLst>
            <a:ext uri="{FF2B5EF4-FFF2-40B4-BE49-F238E27FC236}">
              <a16:creationId xmlns:a16="http://schemas.microsoft.com/office/drawing/2014/main" id="{EC444E12-89E2-4B1F-916E-43EFFDF9269B}"/>
            </a:ext>
          </a:extLst>
        </xdr:cNvPr>
        <xdr:cNvSpPr txBox="1"/>
      </xdr:nvSpPr>
      <xdr:spPr>
        <a:xfrm>
          <a:off x="0" y="20764500"/>
          <a:ext cx="117252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19049</xdr:colOff>
      <xdr:row>137</xdr:row>
      <xdr:rowOff>142875</xdr:rowOff>
    </xdr:from>
    <xdr:to>
      <xdr:col>9</xdr:col>
      <xdr:colOff>19049</xdr:colOff>
      <xdr:row>140</xdr:row>
      <xdr:rowOff>9525</xdr:rowOff>
    </xdr:to>
    <xdr:sp macro="" textlink="">
      <xdr:nvSpPr>
        <xdr:cNvPr id="9" name="CuadroTexto 8">
          <a:extLst>
            <a:ext uri="{FF2B5EF4-FFF2-40B4-BE49-F238E27FC236}">
              <a16:creationId xmlns:a16="http://schemas.microsoft.com/office/drawing/2014/main" id="{D48BD43D-1E4D-423D-A8BA-BF0A154A88BD}"/>
            </a:ext>
          </a:extLst>
        </xdr:cNvPr>
        <xdr:cNvSpPr txBox="1"/>
      </xdr:nvSpPr>
      <xdr:spPr>
        <a:xfrm>
          <a:off x="19049" y="22317075"/>
          <a:ext cx="116871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38099</xdr:colOff>
      <xdr:row>148</xdr:row>
      <xdr:rowOff>104775</xdr:rowOff>
    </xdr:from>
    <xdr:to>
      <xdr:col>8</xdr:col>
      <xdr:colOff>914399</xdr:colOff>
      <xdr:row>151</xdr:row>
      <xdr:rowOff>28575</xdr:rowOff>
    </xdr:to>
    <xdr:sp macro="" textlink="">
      <xdr:nvSpPr>
        <xdr:cNvPr id="10" name="CuadroTexto 9">
          <a:extLst>
            <a:ext uri="{FF2B5EF4-FFF2-40B4-BE49-F238E27FC236}">
              <a16:creationId xmlns:a16="http://schemas.microsoft.com/office/drawing/2014/main" id="{292D3EC5-60DB-498A-B62A-4652F201AE67}"/>
            </a:ext>
          </a:extLst>
        </xdr:cNvPr>
        <xdr:cNvSpPr txBox="1"/>
      </xdr:nvSpPr>
      <xdr:spPr>
        <a:xfrm>
          <a:off x="38099" y="24098250"/>
          <a:ext cx="1163002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Al 31 de diciembre de 2021, la composición accionaria de la Entidad se encontraba estructurada como sigue: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159</xdr:row>
      <xdr:rowOff>85724</xdr:rowOff>
    </xdr:from>
    <xdr:to>
      <xdr:col>9</xdr:col>
      <xdr:colOff>0</xdr:colOff>
      <xdr:row>162</xdr:row>
      <xdr:rowOff>47624</xdr:rowOff>
    </xdr:to>
    <xdr:sp macro="" textlink="">
      <xdr:nvSpPr>
        <xdr:cNvPr id="11" name="CuadroTexto 10">
          <a:extLst>
            <a:ext uri="{FF2B5EF4-FFF2-40B4-BE49-F238E27FC236}">
              <a16:creationId xmlns:a16="http://schemas.microsoft.com/office/drawing/2014/main" id="{80B01D8B-127B-48F9-86DC-FD10114D73EB}"/>
            </a:ext>
          </a:extLst>
        </xdr:cNvPr>
        <xdr:cNvSpPr txBox="1"/>
      </xdr:nvSpPr>
      <xdr:spPr>
        <a:xfrm>
          <a:off x="0" y="25965149"/>
          <a:ext cx="116871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Al 31 de diciembre de 2020, la composición accionaria de la Entidad se encontraba estructurada como sigue: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19050</xdr:colOff>
      <xdr:row>171</xdr:row>
      <xdr:rowOff>47626</xdr:rowOff>
    </xdr:from>
    <xdr:to>
      <xdr:col>8</xdr:col>
      <xdr:colOff>923925</xdr:colOff>
      <xdr:row>174</xdr:row>
      <xdr:rowOff>38101</xdr:rowOff>
    </xdr:to>
    <xdr:sp macro="" textlink="">
      <xdr:nvSpPr>
        <xdr:cNvPr id="12" name="CuadroTexto 11">
          <a:extLst>
            <a:ext uri="{FF2B5EF4-FFF2-40B4-BE49-F238E27FC236}">
              <a16:creationId xmlns:a16="http://schemas.microsoft.com/office/drawing/2014/main" id="{03C09DB3-F845-4385-A859-26EC38B536A2}"/>
            </a:ext>
          </a:extLst>
        </xdr:cNvPr>
        <xdr:cNvSpPr txBox="1"/>
      </xdr:nvSpPr>
      <xdr:spPr>
        <a:xfrm>
          <a:off x="19050" y="27974926"/>
          <a:ext cx="116586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Asimismo, en el siguiente cuadro se detallan las personas físicas que indirectamente participan del capital accionario de las personas jurídicas poseedoras de acciones de nuestra entidad</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38099</xdr:colOff>
      <xdr:row>192</xdr:row>
      <xdr:rowOff>1</xdr:rowOff>
    </xdr:from>
    <xdr:to>
      <xdr:col>8</xdr:col>
      <xdr:colOff>914399</xdr:colOff>
      <xdr:row>194</xdr:row>
      <xdr:rowOff>38101</xdr:rowOff>
    </xdr:to>
    <xdr:sp macro="" textlink="">
      <xdr:nvSpPr>
        <xdr:cNvPr id="13" name="CuadroTexto 12">
          <a:extLst>
            <a:ext uri="{FF2B5EF4-FFF2-40B4-BE49-F238E27FC236}">
              <a16:creationId xmlns:a16="http://schemas.microsoft.com/office/drawing/2014/main" id="{9D2FAFC3-F86A-439C-891C-0C0EE90F6A84}"/>
            </a:ext>
          </a:extLst>
        </xdr:cNvPr>
        <xdr:cNvSpPr txBox="1"/>
      </xdr:nvSpPr>
      <xdr:spPr>
        <a:xfrm>
          <a:off x="38099" y="31403926"/>
          <a:ext cx="1163002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b.6	Composición del Directorio y la plana ejecutiva 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57150</xdr:colOff>
      <xdr:row>247</xdr:row>
      <xdr:rowOff>66674</xdr:rowOff>
    </xdr:from>
    <xdr:to>
      <xdr:col>8</xdr:col>
      <xdr:colOff>923925</xdr:colOff>
      <xdr:row>249</xdr:row>
      <xdr:rowOff>152399</xdr:rowOff>
    </xdr:to>
    <xdr:sp macro="" textlink="">
      <xdr:nvSpPr>
        <xdr:cNvPr id="14" name="CuadroTexto 13">
          <a:extLst>
            <a:ext uri="{FF2B5EF4-FFF2-40B4-BE49-F238E27FC236}">
              <a16:creationId xmlns:a16="http://schemas.microsoft.com/office/drawing/2014/main" id="{F19CD030-03CC-4783-AC5D-C502A72C7A31}"/>
            </a:ext>
          </a:extLst>
        </xdr:cNvPr>
        <xdr:cNvSpPr txBox="1"/>
      </xdr:nvSpPr>
      <xdr:spPr>
        <a:xfrm>
          <a:off x="57150" y="41528999"/>
          <a:ext cx="116205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Los directores, síndicos titulares y suplentes, han sido electos por la Asamblea General Ordinaria de Accionistas del 28 de abril de 2021 (Acta N° 81)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28575</xdr:colOff>
      <xdr:row>251</xdr:row>
      <xdr:rowOff>9525</xdr:rowOff>
    </xdr:from>
    <xdr:to>
      <xdr:col>9</xdr:col>
      <xdr:colOff>9525</xdr:colOff>
      <xdr:row>261</xdr:row>
      <xdr:rowOff>85725</xdr:rowOff>
    </xdr:to>
    <xdr:sp macro="" textlink="">
      <xdr:nvSpPr>
        <xdr:cNvPr id="15" name="CuadroTexto 14">
          <a:extLst>
            <a:ext uri="{FF2B5EF4-FFF2-40B4-BE49-F238E27FC236}">
              <a16:creationId xmlns:a16="http://schemas.microsoft.com/office/drawing/2014/main" id="{B7232F40-C263-4076-B655-2CF4EAA63118}"/>
            </a:ext>
          </a:extLst>
        </xdr:cNvPr>
        <xdr:cNvSpPr txBox="1"/>
      </xdr:nvSpPr>
      <xdr:spPr>
        <a:xfrm>
          <a:off x="28575" y="42119550"/>
          <a:ext cx="1166812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	Información referente a los activos y pasivos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	Valuación de la moneda extranjera y posición en moneda extranjera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activos y pasivos en moneda extranjera se expresan en el estado de situación patrimonial a los tipos de cambio vigentes al cierre del ejercicio (31 de diciembre de 2021 y 2020), los que fueron proporcionados por la mesa de cambios del Departamento de Operaciones Internacionales del Banco Central del Paraguay, y no difieren significativamente de los tipos de cambio vigentes en el mercado libre de cambios: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38102</xdr:colOff>
      <xdr:row>272</xdr:row>
      <xdr:rowOff>152401</xdr:rowOff>
    </xdr:from>
    <xdr:to>
      <xdr:col>9</xdr:col>
      <xdr:colOff>19050</xdr:colOff>
      <xdr:row>277</xdr:row>
      <xdr:rowOff>76200</xdr:rowOff>
    </xdr:to>
    <xdr:sp macro="" textlink="">
      <xdr:nvSpPr>
        <xdr:cNvPr id="16" name="CuadroTexto 15">
          <a:extLst>
            <a:ext uri="{FF2B5EF4-FFF2-40B4-BE49-F238E27FC236}">
              <a16:creationId xmlns:a16="http://schemas.microsoft.com/office/drawing/2014/main" id="{C5E99281-4AE9-49F1-BD49-24C9E361BB34}"/>
            </a:ext>
          </a:extLst>
        </xdr:cNvPr>
        <xdr:cNvSpPr txBox="1"/>
      </xdr:nvSpPr>
      <xdr:spPr>
        <a:xfrm>
          <a:off x="38102" y="45700951"/>
          <a:ext cx="11668123" cy="73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Las diferencias de cambio originadas por fluctuaciones en los tipos de cambio, entre las fechas de concertación de las operaciones y su liquidación o valuación al cierre del ejercicio, son reconocidas en resultados, con las excepciones señaladas en nota f.1.</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 continuación, se resume la posición en moneda extranjera de la Entidad:</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286</xdr:row>
      <xdr:rowOff>9525</xdr:rowOff>
    </xdr:from>
    <xdr:to>
      <xdr:col>9</xdr:col>
      <xdr:colOff>9525</xdr:colOff>
      <xdr:row>291</xdr:row>
      <xdr:rowOff>38100</xdr:rowOff>
    </xdr:to>
    <xdr:sp macro="" textlink="">
      <xdr:nvSpPr>
        <xdr:cNvPr id="17" name="CuadroTexto 16">
          <a:extLst>
            <a:ext uri="{FF2B5EF4-FFF2-40B4-BE49-F238E27FC236}">
              <a16:creationId xmlns:a16="http://schemas.microsoft.com/office/drawing/2014/main" id="{1357C0DC-4D8E-4F7B-B17B-194B1E0C1BFC}"/>
            </a:ext>
          </a:extLst>
        </xdr:cNvPr>
        <xdr:cNvSpPr txBox="1"/>
      </xdr:nvSpPr>
      <xdr:spPr>
        <a:xfrm>
          <a:off x="0" y="48110775"/>
          <a:ext cx="116967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Los activos y pasivos monetarios de la Entidad se encuentran principalmente en dólares estadounidenses. La Entidad por lo general mantiene, como política de cobertura, una posición neta comprada en dólares estadounidense. En el año 2021 la apreciación del guaraní respecto al dólar estadounidense fue del 0,21% (una depreciación del 6,93 % en el año 2020).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292</xdr:row>
      <xdr:rowOff>9525</xdr:rowOff>
    </xdr:from>
    <xdr:to>
      <xdr:col>9</xdr:col>
      <xdr:colOff>9525</xdr:colOff>
      <xdr:row>294</xdr:row>
      <xdr:rowOff>104774</xdr:rowOff>
    </xdr:to>
    <xdr:sp macro="" textlink="">
      <xdr:nvSpPr>
        <xdr:cNvPr id="18" name="CuadroTexto 17">
          <a:extLst>
            <a:ext uri="{FF2B5EF4-FFF2-40B4-BE49-F238E27FC236}">
              <a16:creationId xmlns:a16="http://schemas.microsoft.com/office/drawing/2014/main" id="{C9808220-7F42-40B4-9406-2BCECB9642E2}"/>
            </a:ext>
          </a:extLst>
        </xdr:cNvPr>
        <xdr:cNvSpPr txBox="1"/>
      </xdr:nvSpPr>
      <xdr:spPr>
        <a:xfrm>
          <a:off x="0" y="49082325"/>
          <a:ext cx="11696700" cy="419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9524</xdr:colOff>
      <xdr:row>305</xdr:row>
      <xdr:rowOff>28575</xdr:rowOff>
    </xdr:from>
    <xdr:to>
      <xdr:col>8</xdr:col>
      <xdr:colOff>923924</xdr:colOff>
      <xdr:row>308</xdr:row>
      <xdr:rowOff>152400</xdr:rowOff>
    </xdr:to>
    <xdr:sp macro="" textlink="">
      <xdr:nvSpPr>
        <xdr:cNvPr id="20" name="CuadroTexto 19">
          <a:extLst>
            <a:ext uri="{FF2B5EF4-FFF2-40B4-BE49-F238E27FC236}">
              <a16:creationId xmlns:a16="http://schemas.microsoft.com/office/drawing/2014/main" id="{DD145C3B-A6B7-44EE-BF36-85D9ADBF54EF}"/>
            </a:ext>
          </a:extLst>
        </xdr:cNvPr>
        <xdr:cNvSpPr txBox="1"/>
      </xdr:nvSpPr>
      <xdr:spPr>
        <a:xfrm>
          <a:off x="9524" y="51254025"/>
          <a:ext cx="116681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19050</xdr:colOff>
      <xdr:row>318</xdr:row>
      <xdr:rowOff>142875</xdr:rowOff>
    </xdr:from>
    <xdr:to>
      <xdr:col>9</xdr:col>
      <xdr:colOff>9525</xdr:colOff>
      <xdr:row>337</xdr:row>
      <xdr:rowOff>38100</xdr:rowOff>
    </xdr:to>
    <xdr:sp macro="" textlink="">
      <xdr:nvSpPr>
        <xdr:cNvPr id="21" name="CuadroTexto 20">
          <a:extLst>
            <a:ext uri="{FF2B5EF4-FFF2-40B4-BE49-F238E27FC236}">
              <a16:creationId xmlns:a16="http://schemas.microsoft.com/office/drawing/2014/main" id="{E111C14E-9BD8-47BF-956B-5AD8D54A49A3}"/>
            </a:ext>
          </a:extLst>
        </xdr:cNvPr>
        <xdr:cNvSpPr txBox="1"/>
      </xdr:nvSpPr>
      <xdr:spPr>
        <a:xfrm>
          <a:off x="19050" y="53520975"/>
          <a:ext cx="11677650" cy="297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Al 31 de diciembre de 2021 y 2020, la posición en moneda extranjera no excedía el tope de posición fijado por el Banco Central del Paraguay.</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c.2	Efectivo y equivalentes de caja</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Para la confección del estado de flujos de efectivo se consideraron dentro del concepto de efectivo y equivalentes a los saldos en caja, las disponibilidades en instituciones financieras, incluyendo los depósitos en el Banco Central del Paraguay cuya disponibilidad está restringida según se explica en nota c.11, sin considerar previsiones.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rubro disponible está valuado a su valor nominal en guaraníes, neto de las previsiones establecidas por el Banco Central del Paraguay según la normativa aplicable vigente para las partidas conciliatorias de antigua data.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c.3	Valores públicos y privados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valores públicos en cartera, que en su mayoría han sido adquiridos a las tasa y precios ofrecidos en el mercado a la fecha de compra, se valúan a su valor de costo más los intereses devengados a cobrar al cierre de cada ejercicio, el que en ningún caso excede su valor probable de realización. La intención de la gerencia es mantener los valores hasta su vencimiento.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cuenta de referencia incluía los siguientes valores públicos (todos emitidos en guaraníes):</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66675</xdr:colOff>
      <xdr:row>345</xdr:row>
      <xdr:rowOff>9522</xdr:rowOff>
    </xdr:from>
    <xdr:to>
      <xdr:col>9</xdr:col>
      <xdr:colOff>0</xdr:colOff>
      <xdr:row>429</xdr:row>
      <xdr:rowOff>38099</xdr:rowOff>
    </xdr:to>
    <xdr:sp macro="" textlink="">
      <xdr:nvSpPr>
        <xdr:cNvPr id="22" name="CuadroTexto 21">
          <a:extLst>
            <a:ext uri="{FF2B5EF4-FFF2-40B4-BE49-F238E27FC236}">
              <a16:creationId xmlns:a16="http://schemas.microsoft.com/office/drawing/2014/main" id="{91A960DA-54AC-4235-BD71-9BDAE3940C8B}"/>
            </a:ext>
          </a:extLst>
        </xdr:cNvPr>
        <xdr:cNvSpPr txBox="1"/>
      </xdr:nvSpPr>
      <xdr:spPr>
        <a:xfrm>
          <a:off x="66675" y="57911997"/>
          <a:ext cx="11620500" cy="13630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Las tasas anuales de interés cobradas sobre los valores públicos en moneda local de la cartera al 31 de diciembre de 2021 fluctúan entre 0,74 % y 9,00 % (31 de diciembre de 2020 fluctúan entre 0,5 % y 9 %)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Al 31 de diciembre de 2021 G/  613.300.000.000 corresponden a Letras de regulación monetaria que encuentran como instrumentos reportados (colateral), mantenidas en el Banco Central del Paraguay, las cuales garantizan las operaciones Crédito de REPO Tripartito.</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c.4	Activos y pasivos con cláusulas de reajuste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No existían activos ni pasivos con cláusula de reajuste del capital.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préstamos obtenidos (pasivos) de la Agencia Financiera de Desarrollo (AFD) (ver nota c.14.1), los préstamos otorgados (activos) con dichos recursos de la AFD y ciertos préstamos otorgados (activos) al sector agropecuario, poseen cláusulas contractuales de eventuales reajustes de las tasas anuales de interés.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c.5	Cartera de créditos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riesgo crediticio es controlado por la Gerencia de la Entidad, principalmente a través de la evaluación y análisis de las transacciones individuales, para lo cual se consideran ciertos aspectos claramente definidos en las políticas de crédito de la Entidad, tales como: la capacidad de pago demostrada y endeudamiento del deudor, la concentración crediticia de grupos económicos, límites individuales de otorgamiento de créditos, evaluación de sectores económicos, garantías  preferidas y el requerimiento de capital de trabajo, de acuerdo con los riesgos de mercado.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cartera de créditos ha sido valuada a su valor nominal más intereses devengados al final de cada ejercicio, neto de previsiones específicas, las cuales han sido calculadas de acuerdo con lo dispuesto por la Resolución Nº 1, Acta Nº 60 del Directorio del BCP de fecha 28 de setiembre de 2007 y sus modificaciones posteriores. Las mencionadas normativas establecen los siguientes parámetros: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Los deudores se segmentaron en los siguientes tipos: i) Grandes deudores comerciales; ii) Medianos y pequeños deudores; iii) Microcréditos y; iv) Personales de consumo o vivienda.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Los deudores han sido clasificados en 6 categorías de riesgo en base a la evaluación y calificación de la capacidad de pago de un deudor o de un grupo de deudores compuesto por personas vinculadas, con respecto a la totalidad de sus obligaciones. Una norma del BCP modificatoria de la Resolución Nº 1/2007, requiere que la primera de ellas (categoría 1) se disgregue en tres sub-categorías a los efectos del cómputo de las previsiones.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Los intereses devengados sobre los créditos vigentes clasificados en las categorías de menor riesgo, “1” y “2”, se han imputado a ganancias en su totalidad. Los intereses devengados y no cobrados a la fecha de cierre sobre los créditos vencidos y/o vigentes clasificados en categoría superior a “2”, que han sido reconocidos como ganancia hasta su entrada en mora, han sido previsionados en su totalidad.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Los intereses devengados y no cobrados de deudores con créditos vencidos y/o vigentes clasificados en las categorías "3", "4", "5" y “6” se mantienen en suspenso y se reconocen como ganancia en el momento de su cobro. Los créditos amortizables se consideran vencidos a partir de los 60 días de mora de alguna de sus cuotas y los créditos a plazo fijo, al día siguiente de su vencimiento. Ver nota f.1.</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Las ganancias por valuación o ingresos por diferencias en cambio generadas por aquellas operaciones de crédito en moneda extranjera que se encuentren vencidas o clasificadas en categorías “3”, “4”, “5” y “6”, se mantienen en suspenso y se reconocen como resultados en el momento de su realización. Ver nota f.1.</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Se han constituido las previsiones necesarias para cubrir las eventuales pérdidas que pueden derivarse de la no recuperación de la cartera, siguiendo la metodología incluida en la Resolución Nº 1/2007 antes citada, contemplando sus modificatorias y complementarias.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Se han constituido previsiones genéricas sobre la cartera de créditos neta de previsiones específicas. Al 31 de diciembre de 2021 y 2020, la Entidad mantiene constituidas previsiones genéricas sobre su cartera de riesgos crediticios de conformidad con la normativa del BCP y, adicionalmente, ha constituido previsiones genéricas voluntarias de acuerdo con las disposiciones del Directorio de la Entidad.</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Los créditos incobrables que son desafectados del activo en las condiciones establecidas en la normativa del BCP aplicable en la materia, se registran y exponen en cuentas de orden.</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monto total de intereses devengados y no cobrados que se mantienen en suspenso y relacionados con deudores con créditos vencidos y/o vigentes clasificados en las categorías “3”, “4”, “5” y “6”, asciende al 31 de diciembre de 2021 y 2020 a ₲ 33.540.263.053 y ₲ 34.698.156.231 respectivamente. El monto total de los créditos que originaron la suspensión del devengamiento de los intereses, ascienden al 31 de diciembre de 2021 y 2020 a ₲ 509.445.237.260 y ₲ 630.624.183.929 respectivamente.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c.5.1	Créditos vigentes al sector financiero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En este rubro se incluyen colocaciones de corto plazo en instituciones financieras locales en moneda nacional y moneda extranjera, así como préstamos de corto plazo concedidos a instituciones financieras locales, que han sido pactados a las tasas y precios ofrecidos en el mercado al momento de la colocación o inversión. Las tasas anuales de interés cobradas sobre los créditos vigentes por intermediación financiera del sector financiero en al 31 de diciembre de 2021, fluctúan entre 4,5 % y 11,10 % en moneda nacional y entre 6,00 % y 6,00 % en moneda extranjera (31 de diciembre de 2020, fluctúan entre 2,30 % y 18 % en moneda nacional y entre 3,03 % y 10 % en moneda extranjera)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De acuerdo con las normas de valuación de activos y riesgos crediticios establecidas por la Superintendencia de Bancos del Banco Central del Paraguay, al 31 de diciembre de 2021 y 2020 la cartera de créditos vigentes del sector financiero de la Entidad está clasificada por riesgo como sigue: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66675</xdr:colOff>
      <xdr:row>441</xdr:row>
      <xdr:rowOff>85724</xdr:rowOff>
    </xdr:from>
    <xdr:to>
      <xdr:col>9</xdr:col>
      <xdr:colOff>0</xdr:colOff>
      <xdr:row>443</xdr:row>
      <xdr:rowOff>133349</xdr:rowOff>
    </xdr:to>
    <xdr:sp macro="" textlink="">
      <xdr:nvSpPr>
        <xdr:cNvPr id="23" name="CuadroTexto 22">
          <a:extLst>
            <a:ext uri="{FF2B5EF4-FFF2-40B4-BE49-F238E27FC236}">
              <a16:creationId xmlns:a16="http://schemas.microsoft.com/office/drawing/2014/main" id="{2A8CFC3A-D1F9-42FD-98CA-47407E7F3DAF}"/>
            </a:ext>
          </a:extLst>
        </xdr:cNvPr>
        <xdr:cNvSpPr txBox="1"/>
      </xdr:nvSpPr>
      <xdr:spPr>
        <a:xfrm>
          <a:off x="66675" y="73590149"/>
          <a:ext cx="116205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xdr:colOff>
      <xdr:row>455</xdr:row>
      <xdr:rowOff>152400</xdr:rowOff>
    </xdr:from>
    <xdr:to>
      <xdr:col>9</xdr:col>
      <xdr:colOff>9525</xdr:colOff>
      <xdr:row>458</xdr:row>
      <xdr:rowOff>114300</xdr:rowOff>
    </xdr:to>
    <xdr:sp macro="" textlink="">
      <xdr:nvSpPr>
        <xdr:cNvPr id="24" name="CuadroTexto 23">
          <a:extLst>
            <a:ext uri="{FF2B5EF4-FFF2-40B4-BE49-F238E27FC236}">
              <a16:creationId xmlns:a16="http://schemas.microsoft.com/office/drawing/2014/main" id="{ED3587B5-D54B-48F8-AC29-718E62E1CFCE}"/>
            </a:ext>
          </a:extLst>
        </xdr:cNvPr>
        <xdr:cNvSpPr txBox="1"/>
      </xdr:nvSpPr>
      <xdr:spPr>
        <a:xfrm>
          <a:off x="1" y="75980925"/>
          <a:ext cx="11696699"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	Se aplica sobre saldo contable menos garantías computables.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459</xdr:row>
      <xdr:rowOff>0</xdr:rowOff>
    </xdr:from>
    <xdr:to>
      <xdr:col>9</xdr:col>
      <xdr:colOff>28575</xdr:colOff>
      <xdr:row>466</xdr:row>
      <xdr:rowOff>0</xdr:rowOff>
    </xdr:to>
    <xdr:sp macro="" textlink="">
      <xdr:nvSpPr>
        <xdr:cNvPr id="25" name="CuadroTexto 24">
          <a:extLst>
            <a:ext uri="{FF2B5EF4-FFF2-40B4-BE49-F238E27FC236}">
              <a16:creationId xmlns:a16="http://schemas.microsoft.com/office/drawing/2014/main" id="{48F4D8CB-C329-413B-9F15-388F13B067F1}"/>
            </a:ext>
          </a:extLst>
        </xdr:cNvPr>
        <xdr:cNvSpPr txBox="1"/>
      </xdr:nvSpPr>
      <xdr:spPr>
        <a:xfrm>
          <a:off x="0" y="76476225"/>
          <a:ext cx="1171575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c.5.2	Créditos vigentes al sector no financiero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cartera de créditos vigentes al sector no financiero estaba compuesta como sigue:</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38099</xdr:colOff>
      <xdr:row>488</xdr:row>
      <xdr:rowOff>19050</xdr:rowOff>
    </xdr:from>
    <xdr:to>
      <xdr:col>9</xdr:col>
      <xdr:colOff>19049</xdr:colOff>
      <xdr:row>502</xdr:row>
      <xdr:rowOff>142876</xdr:rowOff>
    </xdr:to>
    <xdr:sp macro="" textlink="">
      <xdr:nvSpPr>
        <xdr:cNvPr id="26" name="CuadroTexto 25">
          <a:extLst>
            <a:ext uri="{FF2B5EF4-FFF2-40B4-BE49-F238E27FC236}">
              <a16:creationId xmlns:a16="http://schemas.microsoft.com/office/drawing/2014/main" id="{D23C038C-401D-4139-8989-0600340857BA}"/>
            </a:ext>
          </a:extLst>
        </xdr:cNvPr>
        <xdr:cNvSpPr txBox="1"/>
      </xdr:nvSpPr>
      <xdr:spPr>
        <a:xfrm>
          <a:off x="38099" y="81362550"/>
          <a:ext cx="11668125" cy="2390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Constituyen saldos de los contratos a término para compra o venta de divisas pactados con clientes en el sector no financiero.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Al 31 de diciembre de 2021 y 2020, la Entidad ha entregado en garantía de contratos de préstamos los siguientes valores de su cartera de créditos.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La cartera de tarjetas de crédito “Afinidad de la marca Bancard Check” por valor ₲ 13.949.061.188 a favor de Bancard S.A.; con el objeto de garantizar el fiel cumplimiento de las obligaciones como Entidad Emisora.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De acuerdo con las normas de valuación de activos y riesgos crediticios establecidas por la Superintendencia de Bancos del Banco Central del Paraguay, al 31 de diciembre de 2021 y 2020 la cartera de créditos vigentes del sector no financiero está clasificada por riesgo como sigue: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152400</xdr:colOff>
      <xdr:row>520</xdr:row>
      <xdr:rowOff>57150</xdr:rowOff>
    </xdr:from>
    <xdr:to>
      <xdr:col>9</xdr:col>
      <xdr:colOff>9525</xdr:colOff>
      <xdr:row>522</xdr:row>
      <xdr:rowOff>133350</xdr:rowOff>
    </xdr:to>
    <xdr:sp macro="" textlink="">
      <xdr:nvSpPr>
        <xdr:cNvPr id="27" name="CuadroTexto 26">
          <a:extLst>
            <a:ext uri="{FF2B5EF4-FFF2-40B4-BE49-F238E27FC236}">
              <a16:creationId xmlns:a16="http://schemas.microsoft.com/office/drawing/2014/main" id="{5F57A3A5-0ED2-4BC5-BAE6-3D73BEBC2202}"/>
            </a:ext>
          </a:extLst>
        </xdr:cNvPr>
        <xdr:cNvSpPr txBox="1"/>
      </xdr:nvSpPr>
      <xdr:spPr>
        <a:xfrm>
          <a:off x="152400" y="86639400"/>
          <a:ext cx="1154430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9525</xdr:colOff>
      <xdr:row>541</xdr:row>
      <xdr:rowOff>1</xdr:rowOff>
    </xdr:from>
    <xdr:to>
      <xdr:col>8</xdr:col>
      <xdr:colOff>923925</xdr:colOff>
      <xdr:row>553</xdr:row>
      <xdr:rowOff>38101</xdr:rowOff>
    </xdr:to>
    <xdr:sp macro="" textlink="">
      <xdr:nvSpPr>
        <xdr:cNvPr id="28" name="CuadroTexto 27">
          <a:extLst>
            <a:ext uri="{FF2B5EF4-FFF2-40B4-BE49-F238E27FC236}">
              <a16:creationId xmlns:a16="http://schemas.microsoft.com/office/drawing/2014/main" id="{163CFEE3-F115-428B-B7DF-E37C182556F3}"/>
            </a:ext>
          </a:extLst>
        </xdr:cNvPr>
        <xdr:cNvSpPr txBox="1"/>
      </xdr:nvSpPr>
      <xdr:spPr>
        <a:xfrm>
          <a:off x="9525" y="90039826"/>
          <a:ext cx="11668125"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Se aplica sobre saldo contable menos garantías computables.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Los saldos al 31 de diciembre de 2021 y 2020 incluyen las previsiones genéricas requeridas por la Resolución N° 1, Acta N° 60 del Directorio del BCP de fecha 28 de septiembre de 2007. Las mencionadas previsiones genéricas se constituyen sobre el total de la cartera de créditos neta de previsiones registradas en el rubro 14.000 – “Créditos vigentes por intermediación financiera – sector no financiero” y el rubro 16.000 – “Créditos vencidos por intermediación financiera”.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Las tasas anuales de interés de los créditos concedidos por la Entidad están reguladas por el mercado, pudiendo la Entidad fijar libremente sus tasas activas de interés, siempre que las mismas no superen los límites máximos fijados por el Banco Central del Paraguay a partir de los cuales la tasa de interés activa cobrada puede ser considerada usuraria. Las tasas nominales promedio de interés activas de la Entidad fluctúan de la siguiente manera.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57150</xdr:colOff>
      <xdr:row>564</xdr:row>
      <xdr:rowOff>57149</xdr:rowOff>
    </xdr:from>
    <xdr:to>
      <xdr:col>8</xdr:col>
      <xdr:colOff>923925</xdr:colOff>
      <xdr:row>567</xdr:row>
      <xdr:rowOff>19049</xdr:rowOff>
    </xdr:to>
    <xdr:sp macro="" textlink="">
      <xdr:nvSpPr>
        <xdr:cNvPr id="29" name="CuadroTexto 28">
          <a:extLst>
            <a:ext uri="{FF2B5EF4-FFF2-40B4-BE49-F238E27FC236}">
              <a16:creationId xmlns:a16="http://schemas.microsoft.com/office/drawing/2014/main" id="{25D599EE-2704-4499-BEDA-F46BD10637AE}"/>
            </a:ext>
          </a:extLst>
        </xdr:cNvPr>
        <xdr:cNvSpPr txBox="1"/>
      </xdr:nvSpPr>
      <xdr:spPr>
        <a:xfrm>
          <a:off x="57150" y="93916499"/>
          <a:ext cx="1162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577</xdr:row>
      <xdr:rowOff>152401</xdr:rowOff>
    </xdr:from>
    <xdr:to>
      <xdr:col>8</xdr:col>
      <xdr:colOff>914399</xdr:colOff>
      <xdr:row>582</xdr:row>
      <xdr:rowOff>76200</xdr:rowOff>
    </xdr:to>
    <xdr:sp macro="" textlink="">
      <xdr:nvSpPr>
        <xdr:cNvPr id="30" name="CuadroTexto 29">
          <a:extLst>
            <a:ext uri="{FF2B5EF4-FFF2-40B4-BE49-F238E27FC236}">
              <a16:creationId xmlns:a16="http://schemas.microsoft.com/office/drawing/2014/main" id="{35703A1B-CF04-4B90-A8B5-46B22EDA6113}"/>
            </a:ext>
          </a:extLst>
        </xdr:cNvPr>
        <xdr:cNvSpPr txBox="1"/>
      </xdr:nvSpPr>
      <xdr:spPr>
        <a:xfrm>
          <a:off x="0" y="96212026"/>
          <a:ext cx="11668124" cy="73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c.5.3	Créditos vencidos por intermediación financiera</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composición de créditos vencidos por intermediación financiera es la detallada a continuación:</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597</xdr:row>
      <xdr:rowOff>133350</xdr:rowOff>
    </xdr:from>
    <xdr:to>
      <xdr:col>9</xdr:col>
      <xdr:colOff>0</xdr:colOff>
      <xdr:row>600</xdr:row>
      <xdr:rowOff>123825</xdr:rowOff>
    </xdr:to>
    <xdr:sp macro="" textlink="">
      <xdr:nvSpPr>
        <xdr:cNvPr id="31" name="CuadroTexto 30">
          <a:extLst>
            <a:ext uri="{FF2B5EF4-FFF2-40B4-BE49-F238E27FC236}">
              <a16:creationId xmlns:a16="http://schemas.microsoft.com/office/drawing/2014/main" id="{9EED562A-A992-4F5C-B0EA-93254C3A5A16}"/>
            </a:ext>
          </a:extLst>
        </xdr:cNvPr>
        <xdr:cNvSpPr txBox="1"/>
      </xdr:nvSpPr>
      <xdr:spPr>
        <a:xfrm>
          <a:off x="0" y="99488625"/>
          <a:ext cx="116871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19050</xdr:colOff>
      <xdr:row>618</xdr:row>
      <xdr:rowOff>0</xdr:rowOff>
    </xdr:from>
    <xdr:to>
      <xdr:col>8</xdr:col>
      <xdr:colOff>923925</xdr:colOff>
      <xdr:row>624</xdr:row>
      <xdr:rowOff>142875</xdr:rowOff>
    </xdr:to>
    <xdr:sp macro="" textlink="">
      <xdr:nvSpPr>
        <xdr:cNvPr id="32" name="CuadroTexto 31">
          <a:extLst>
            <a:ext uri="{FF2B5EF4-FFF2-40B4-BE49-F238E27FC236}">
              <a16:creationId xmlns:a16="http://schemas.microsoft.com/office/drawing/2014/main" id="{ACEC2656-D7D0-4486-8878-D3F20ACCD075}"/>
            </a:ext>
          </a:extLst>
        </xdr:cNvPr>
        <xdr:cNvSpPr txBox="1"/>
      </xdr:nvSpPr>
      <xdr:spPr>
        <a:xfrm>
          <a:off x="19050" y="102812850"/>
          <a:ext cx="11658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Se aplica sobre saldo contable menos garantías computables.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c.5.4	Créditos diversos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saldo del rubro se compone como sigue:</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28576</xdr:colOff>
      <xdr:row>639</xdr:row>
      <xdr:rowOff>152400</xdr:rowOff>
    </xdr:from>
    <xdr:to>
      <xdr:col>8</xdr:col>
      <xdr:colOff>904875</xdr:colOff>
      <xdr:row>655</xdr:row>
      <xdr:rowOff>142875</xdr:rowOff>
    </xdr:to>
    <xdr:sp macro="" textlink="">
      <xdr:nvSpPr>
        <xdr:cNvPr id="33" name="CuadroTexto 32">
          <a:extLst>
            <a:ext uri="{FF2B5EF4-FFF2-40B4-BE49-F238E27FC236}">
              <a16:creationId xmlns:a16="http://schemas.microsoft.com/office/drawing/2014/main" id="{44EF29AA-71BD-4F0D-8928-AC6C665E623A}"/>
            </a:ext>
          </a:extLst>
        </xdr:cNvPr>
        <xdr:cNvSpPr txBox="1"/>
      </xdr:nvSpPr>
      <xdr:spPr>
        <a:xfrm>
          <a:off x="28576" y="106413300"/>
          <a:ext cx="11630024"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Representa el saldo pendiente de cobro por venta de bienes a plazo, deducidos por los siguientes conceptos:</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ganancias a realizar correspondientes a la porción del precio de venta aún no cobrado, las cuales se reconocerán como ingreso al momento de su cobro.</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ganancias a realizar por valuación o diferencias en cambio generadas sobre los saldos pendientes de cobro expresados en moneda extranjera, los cuales se reconocerán como ingreso a medida que se cobran los créditos.</a:t>
          </a:r>
          <a:endParaRPr lang="es-ES" sz="1100">
            <a:solidFill>
              <a:schemeClr val="dk1"/>
            </a:solidFill>
            <a:effectLst/>
            <a:latin typeface="+mn-lt"/>
            <a:ea typeface="+mn-ea"/>
            <a:cs typeface="+mn-cs"/>
          </a:endParaRPr>
        </a:p>
        <a:p>
          <a:br>
            <a:rPr lang="es-PY" sz="1100" b="1">
              <a:solidFill>
                <a:schemeClr val="dk1"/>
              </a:solidFill>
              <a:effectLst/>
              <a:latin typeface="+mn-lt"/>
              <a:ea typeface="+mn-ea"/>
              <a:cs typeface="+mn-cs"/>
            </a:rPr>
          </a:br>
          <a:r>
            <a:rPr lang="es-PY" sz="1100" b="1">
              <a:solidFill>
                <a:schemeClr val="dk1"/>
              </a:solidFill>
              <a:effectLst/>
              <a:latin typeface="+mn-lt"/>
              <a:ea typeface="+mn-ea"/>
              <a:cs typeface="+mn-cs"/>
            </a:rPr>
            <a:t>c.6	Previsiones sobre riesgos directos y contingentes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previsión sobre préstamos dudosos y otros activos y riesgos crediticios se determina al fin de cada ejercicio en base al estudio de la cartera realizado con el objeto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de determinar la porción no recuperable de los mismos y considerando lo establecido, para cada tipo de riesgo crediticio en la Resolución Nº 1, Acta 60, del Directorio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del Banco Central del Paraguay de fecha 28 de setiembre de 2007. Periódicamente la Gerencia de la Entidad efectúa, en función a las normas de valuación de créditos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establecidas por la Superintendencia de Bancos del Banco Central del Paraguay, revisiones y análisis de la cartera de créditos a los efectos de ajustar las previsiones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para cuentas de dudoso cobro. Se han constituido todas las previsiones necesarias para cubrir eventuales pérdidas sobre riesgos directos y contingentes, conforme al</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criterio de la gerencia de la Entidad y con lo exigido por la referida Resolución Nº 1/2007 y sus modificaciones posteriores. El movimiento registrado en las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cuentas de previsiones es como sigue:</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twoCellAnchor>
    <xdr:from>
      <xdr:col>0</xdr:col>
      <xdr:colOff>95250</xdr:colOff>
      <xdr:row>680</xdr:row>
      <xdr:rowOff>95250</xdr:rowOff>
    </xdr:from>
    <xdr:to>
      <xdr:col>9</xdr:col>
      <xdr:colOff>28575</xdr:colOff>
      <xdr:row>685</xdr:row>
      <xdr:rowOff>66675</xdr:rowOff>
    </xdr:to>
    <xdr:sp macro="" textlink="">
      <xdr:nvSpPr>
        <xdr:cNvPr id="34" name="CuadroTexto 33">
          <a:extLst>
            <a:ext uri="{FF2B5EF4-FFF2-40B4-BE49-F238E27FC236}">
              <a16:creationId xmlns:a16="http://schemas.microsoft.com/office/drawing/2014/main" id="{E14B2FDF-BAEE-43F2-814A-670851E320E2}"/>
            </a:ext>
          </a:extLst>
        </xdr:cNvPr>
        <xdr:cNvSpPr txBox="1"/>
      </xdr:nvSpPr>
      <xdr:spPr>
        <a:xfrm>
          <a:off x="95250" y="113309400"/>
          <a:ext cx="116205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 </a:t>
          </a:r>
          <a:r>
            <a:rPr lang="es-PY" sz="1100">
              <a:solidFill>
                <a:schemeClr val="dk1"/>
              </a:solidFill>
              <a:effectLst/>
              <a:latin typeface="+mn-lt"/>
              <a:ea typeface="+mn-ea"/>
              <a:cs typeface="+mn-cs"/>
            </a:rPr>
            <a:t>(*)     Incluye previsiones genéricas por la suma de ₲ 280.226.912.164 en el 2021 (₲ 274.156.273.034 en el 2020).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Previsiones sobre riesgos contingentes, las cuales se exponen contablemente en el rubro "Previsiones" del pasivo.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AL 31.12.2019 Incluye un total de ₲ 2.532.135 (Al 31.12.2018 incluye un total de ₲ 16.101.665 y ₲ 1.478.127.814 al 31.12.2017, que proviene de la compra de la cartera de Ara de Finanzas S.A. en fecha 23 de junio de 2015), el cual no se encuentra reflejado en el estado de resultados.</a:t>
          </a:r>
          <a:endParaRPr lang="es-ES" sz="1100"/>
        </a:p>
      </xdr:txBody>
    </xdr:sp>
    <xdr:clientData/>
  </xdr:twoCellAnchor>
  <xdr:twoCellAnchor>
    <xdr:from>
      <xdr:col>0</xdr:col>
      <xdr:colOff>19050</xdr:colOff>
      <xdr:row>687</xdr:row>
      <xdr:rowOff>9525</xdr:rowOff>
    </xdr:from>
    <xdr:to>
      <xdr:col>8</xdr:col>
      <xdr:colOff>923925</xdr:colOff>
      <xdr:row>716</xdr:row>
      <xdr:rowOff>19049</xdr:rowOff>
    </xdr:to>
    <xdr:sp macro="" textlink="">
      <xdr:nvSpPr>
        <xdr:cNvPr id="35" name="CuadroTexto 34">
          <a:extLst>
            <a:ext uri="{FF2B5EF4-FFF2-40B4-BE49-F238E27FC236}">
              <a16:creationId xmlns:a16="http://schemas.microsoft.com/office/drawing/2014/main" id="{4B5324BF-5B1F-4F03-8869-746EC52CAACD}"/>
            </a:ext>
          </a:extLst>
        </xdr:cNvPr>
        <xdr:cNvSpPr txBox="1"/>
      </xdr:nvSpPr>
      <xdr:spPr>
        <a:xfrm>
          <a:off x="19050" y="114357150"/>
          <a:ext cx="11658600" cy="4705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c.7        Inversiones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Las inversiones representan la tenencia de títulos emitidos por el sector privado y bienes (muebles e inmuebles) recibidos en recuperación de créditos, no aplicados al giro de la Entidad. Las mismas se valúan, según su naturaleza, conforme a los siguientes criterios: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u="sng">
              <a:solidFill>
                <a:schemeClr val="dk1"/>
              </a:solidFill>
              <a:effectLst/>
              <a:latin typeface="+mn-lt"/>
              <a:ea typeface="+mn-ea"/>
              <a:cs typeface="+mn-cs"/>
            </a:rPr>
            <a:t>Bienes recibidos en recuperación de créditos</a:t>
          </a:r>
          <a:r>
            <a:rPr lang="es-PY" sz="1100">
              <a:solidFill>
                <a:schemeClr val="dk1"/>
              </a:solidFill>
              <a:effectLst/>
              <a:latin typeface="+mn-lt"/>
              <a:ea typeface="+mn-ea"/>
              <a:cs typeface="+mn-cs"/>
            </a:rPr>
            <a:t>: se valúan al menor valor entre el monto del crédito recuperado y el valor de mercado de los bienes recibidos, conforme con las disposiciones del Banco Central del Paraguay en la materia. Adicionalmente, para los bienes que superan los plazos establecidos por el Banco Central del Paraguay para su tenencia, se constituyeron previsiones conforme a lo dispuesto en la Resolución del Directorio del Banco Central del Paraguay N° 1, Acta N° 60 del 28 de setiembre de 2007. A los tres años de tenencia los bienes se previsionan en un 100%.  Además la Entidad se acogió a lo dispuesto en las Resoluciones N° 7, Acta N° 4 del 18 de enero de 2018, N° 15, Acta N° 42 del 11 de junio de 2019 y Nº10, Acta Nº 17 del 16 de marzo de 2020, del Directorio del BCP, que establece un plazo de 4 años y 3 meses de tenencia de los bienes para alcanzar la previsión del 100%.</a:t>
          </a:r>
          <a:endParaRPr lang="es-ES" sz="1100">
            <a:solidFill>
              <a:schemeClr val="dk1"/>
            </a:solidFill>
            <a:effectLst/>
            <a:latin typeface="+mn-lt"/>
            <a:ea typeface="+mn-ea"/>
            <a:cs typeface="+mn-cs"/>
          </a:endParaRPr>
        </a:p>
        <a:p>
          <a:pPr lvl="0"/>
          <a:r>
            <a:rPr lang="es-PY" sz="1100" u="sng">
              <a:solidFill>
                <a:schemeClr val="dk1"/>
              </a:solidFill>
              <a:effectLst/>
              <a:latin typeface="+mn-lt"/>
              <a:ea typeface="+mn-ea"/>
              <a:cs typeface="+mn-cs"/>
            </a:rPr>
            <a:t>Valores de renta fija emitidos por el sector privado (no cotizables)</a:t>
          </a:r>
          <a:r>
            <a:rPr lang="es-PY" sz="1100">
              <a:solidFill>
                <a:schemeClr val="dk1"/>
              </a:solidFill>
              <a:effectLst/>
              <a:latin typeface="+mn-lt"/>
              <a:ea typeface="+mn-ea"/>
              <a:cs typeface="+mn-cs"/>
            </a:rPr>
            <a:t>: se valúan al menor valor entre su costo más los intereses devengados a cobrar y su valor estimado de realización, teniendo en consideración los criterios de valorización de inversiones financieras de corto, mediano y largo plazo establecidos en la Resolución Nº 1, Acta 60 de fecha 28 de setiembre de 2007 del Directorio del Banco Central del Paraguay y sus modificaciones posteriores.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u="sng">
              <a:solidFill>
                <a:schemeClr val="dk1"/>
              </a:solidFill>
              <a:effectLst/>
              <a:latin typeface="+mn-lt"/>
              <a:ea typeface="+mn-ea"/>
              <a:cs typeface="+mn-cs"/>
            </a:rPr>
            <a:t>Valores de renta variable emitidos por el sector privado (no cotizables</a:t>
          </a:r>
          <a:r>
            <a:rPr lang="es-PY" sz="1100">
              <a:solidFill>
                <a:schemeClr val="dk1"/>
              </a:solidFill>
              <a:effectLst/>
              <a:latin typeface="+mn-lt"/>
              <a:ea typeface="+mn-ea"/>
              <a:cs typeface="+mn-cs"/>
            </a:rPr>
            <a:t>): se valúan a su valor de costo más dividendos capitalizados, el cual no excede su valor estimado de realización.</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u="sng">
              <a:solidFill>
                <a:schemeClr val="dk1"/>
              </a:solidFill>
              <a:effectLst/>
              <a:latin typeface="+mn-lt"/>
              <a:ea typeface="+mn-ea"/>
              <a:cs typeface="+mn-cs"/>
            </a:rPr>
            <a:t>Inversiones especiales</a:t>
          </a:r>
          <a:r>
            <a:rPr lang="es-PY" sz="1100">
              <a:solidFill>
                <a:schemeClr val="dk1"/>
              </a:solidFill>
              <a:effectLst/>
              <a:latin typeface="+mn-lt"/>
              <a:ea typeface="+mn-ea"/>
              <a:cs typeface="+mn-cs"/>
            </a:rPr>
            <a:t>: el 27 de diciembre de 2013 la Entidad adquirió los derechos de dominio de una línea de interconexión de 220KV en la ciudad de San Estanislao, emergente del contrato suscrito entre Consorcio Roggio &amp; Asociados y la Administración Nacional de Electricidad (ANDE), según licitación pública internacional N° 624/2011. Estos derechos se valúan al costo de adquisición. En opinión del Directorio y la Gerencia de la Entidad el valor calculado no excede su valor estimado de realización.</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u="sng">
              <a:solidFill>
                <a:schemeClr val="dk1"/>
              </a:solidFill>
              <a:effectLst/>
              <a:latin typeface="+mn-lt"/>
              <a:ea typeface="+mn-ea"/>
              <a:cs typeface="+mn-cs"/>
            </a:rPr>
            <a:t>Derechos en Fideicomiso:</a:t>
          </a:r>
          <a:r>
            <a:rPr lang="es-PY" sz="1100">
              <a:solidFill>
                <a:schemeClr val="dk1"/>
              </a:solidFill>
              <a:effectLst/>
              <a:latin typeface="+mn-lt"/>
              <a:ea typeface="+mn-ea"/>
              <a:cs typeface="+mn-cs"/>
            </a:rPr>
            <a:t> La Entidad cedió en Fideicomiso parte de su cartera en mora categoría 4,5 y 6 conforme al contrato de Fideicomiso de Administración de cartera firmado el 27 de noviembre de 2018. El saldo al 31 de diciembre de 2021 asciende a la suma de ₲ 99.380.488.726 y US$ 14.288.350,29 (84.657.754.205 y US$ 11.593.487,76 al 31 de diciembre de 2020).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 continuación, se detallan las inversiones de la Entidad:</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729</xdr:row>
      <xdr:rowOff>19050</xdr:rowOff>
    </xdr:from>
    <xdr:to>
      <xdr:col>9</xdr:col>
      <xdr:colOff>0</xdr:colOff>
      <xdr:row>732</xdr:row>
      <xdr:rowOff>123825</xdr:rowOff>
    </xdr:to>
    <xdr:sp macro="" textlink="">
      <xdr:nvSpPr>
        <xdr:cNvPr id="36" name="CuadroTexto 35">
          <a:extLst>
            <a:ext uri="{FF2B5EF4-FFF2-40B4-BE49-F238E27FC236}">
              <a16:creationId xmlns:a16="http://schemas.microsoft.com/office/drawing/2014/main" id="{75EE88DC-FBAD-4EFE-AA25-42864A47AB59}"/>
            </a:ext>
          </a:extLst>
        </xdr:cNvPr>
        <xdr:cNvSpPr txBox="1"/>
      </xdr:nvSpPr>
      <xdr:spPr>
        <a:xfrm>
          <a:off x="0" y="121319925"/>
          <a:ext cx="116871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744</xdr:row>
      <xdr:rowOff>152401</xdr:rowOff>
    </xdr:from>
    <xdr:to>
      <xdr:col>9</xdr:col>
      <xdr:colOff>0</xdr:colOff>
      <xdr:row>770</xdr:row>
      <xdr:rowOff>47625</xdr:rowOff>
    </xdr:to>
    <xdr:sp macro="" textlink="">
      <xdr:nvSpPr>
        <xdr:cNvPr id="37" name="CuadroTexto 36">
          <a:extLst>
            <a:ext uri="{FF2B5EF4-FFF2-40B4-BE49-F238E27FC236}">
              <a16:creationId xmlns:a16="http://schemas.microsoft.com/office/drawing/2014/main" id="{FD645BF9-9FB6-4902-B59B-AA5B7CC8D5C1}"/>
            </a:ext>
          </a:extLst>
        </xdr:cNvPr>
        <xdr:cNvSpPr txBox="1"/>
      </xdr:nvSpPr>
      <xdr:spPr>
        <a:xfrm>
          <a:off x="0" y="124034551"/>
          <a:ext cx="11687175" cy="4105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c.8	Bienes de uso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valores de origen de los bienes de uso y sus depreciaciones acumuladas al inicio del ejercicio, se encuentran revaluados hasta el 31 de diciembre de 2019, de acuerdo con lo establecido en la Ley N° 125/91, considerando los coeficientes de actualización suministrados a tal efecto por la Subsecretaría de Estado de Tributación.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contrapartida del incremento neto de los bienes se expone en la cuenta “Ajustes al patrimonio” del Patrimonio Neto de la Entidad.</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 partir del ejercicio 2020, el tratamiento de los bienes del Activo Fijo, es realizado conforme lo dispuesto en el Artículo 31 del Decreto 3182/2019, que reglamenta el IRE establecido en la Ley 6380/2019 “de Modernización y Simplificación del Sistema Tributario Nacional”, y la Resolución 77/2020.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criterio adoptado por el Banco para los bienes del Activo Fijo existentes al 31 de diciembre de 2019 que aún poseían años de vida útil, el valor residual fue determinado sobre el valor fiscal neto de los mismos.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Para los bienes dados de alta en el año 2021 y 2020, el valor residual es determinado sobre el valor del costo de los mismos, de acuerdo a la categoría de cada uno de ellos.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costo de las mejoras que extienden la vida útil de los bienes o aumentan su capacidad productiva es imputado a las cuentas respectivas del activo. Los bienes en construcción están valuados al costo. Los gastos de mantenimiento son cargados a resultados. La depreciación de los bienes de uso es calculada por el método de línea recta, a partir del año siguiente al de su incorporación, aplicando las tasas anuales establecidas en las reglamentaciones de la Ley Nº 125/91, las cuales resultan suficientes para extinguir los valores de los mismos al final de su vida útil estimada. El valor residual de los bienes revaluados considerados en su conjunto no excede su valor recuperable de cada ejercicio.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De acuerdo con la legislación bancaria, las entidades financieras que operan en Paraguay tienen prohibido dar en garantía los bienes de uso, salvo los que se afecten en respaldo de las operaciones de arrendamiento financiero y al Banco Central del Paraguay (Art. 70 inciso b. de la Ley 861/96). La legislación bancaria fija un límite para la inversión en bienes de uso que es el 50% del patrimonio efectivo de la entidad financiera. El saldo contable de los bienes de uso de la Entidad al 31 de diciembre de 2021 y 2020, se encuentra dentro del límite establecido.</a:t>
          </a:r>
          <a:endParaRPr lang="es-ES" sz="1100">
            <a:solidFill>
              <a:schemeClr val="dk1"/>
            </a:solidFill>
            <a:effectLst/>
            <a:latin typeface="+mn-lt"/>
            <a:ea typeface="+mn-ea"/>
            <a:cs typeface="+mn-cs"/>
          </a:endParaRPr>
        </a:p>
        <a:p>
          <a:br>
            <a:rPr lang="es-PY" sz="1100">
              <a:solidFill>
                <a:schemeClr val="dk1"/>
              </a:solidFill>
              <a:effectLst/>
              <a:latin typeface="+mn-lt"/>
              <a:ea typeface="+mn-ea"/>
              <a:cs typeface="+mn-cs"/>
            </a:rPr>
          </a:b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A continuación, se expone la composición de los saldos de bienes de uso: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endParaRPr lang="es-ES" sz="1100"/>
        </a:p>
      </xdr:txBody>
    </xdr:sp>
    <xdr:clientData/>
  </xdr:twoCellAnchor>
  <xdr:twoCellAnchor>
    <xdr:from>
      <xdr:col>0</xdr:col>
      <xdr:colOff>19050</xdr:colOff>
      <xdr:row>782</xdr:row>
      <xdr:rowOff>9526</xdr:rowOff>
    </xdr:from>
    <xdr:to>
      <xdr:col>8</xdr:col>
      <xdr:colOff>923925</xdr:colOff>
      <xdr:row>785</xdr:row>
      <xdr:rowOff>38101</xdr:rowOff>
    </xdr:to>
    <xdr:sp macro="" textlink="">
      <xdr:nvSpPr>
        <xdr:cNvPr id="38" name="CuadroTexto 37">
          <a:extLst>
            <a:ext uri="{FF2B5EF4-FFF2-40B4-BE49-F238E27FC236}">
              <a16:creationId xmlns:a16="http://schemas.microsoft.com/office/drawing/2014/main" id="{BFB28E75-7AA9-4DC9-A8AB-B7895B45A450}"/>
            </a:ext>
          </a:extLst>
        </xdr:cNvPr>
        <xdr:cNvSpPr txBox="1"/>
      </xdr:nvSpPr>
      <xdr:spPr>
        <a:xfrm>
          <a:off x="19050" y="130463926"/>
          <a:ext cx="116586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57150</xdr:colOff>
      <xdr:row>799</xdr:row>
      <xdr:rowOff>9525</xdr:rowOff>
    </xdr:from>
    <xdr:to>
      <xdr:col>8</xdr:col>
      <xdr:colOff>923925</xdr:colOff>
      <xdr:row>806</xdr:row>
      <xdr:rowOff>0</xdr:rowOff>
    </xdr:to>
    <xdr:sp macro="" textlink="">
      <xdr:nvSpPr>
        <xdr:cNvPr id="39" name="CuadroTexto 38">
          <a:extLst>
            <a:ext uri="{FF2B5EF4-FFF2-40B4-BE49-F238E27FC236}">
              <a16:creationId xmlns:a16="http://schemas.microsoft.com/office/drawing/2014/main" id="{7AB4C070-5C73-469C-907B-A35254778F67}"/>
            </a:ext>
          </a:extLst>
        </xdr:cNvPr>
        <xdr:cNvSpPr txBox="1"/>
      </xdr:nvSpPr>
      <xdr:spPr>
        <a:xfrm>
          <a:off x="57150" y="133359525"/>
          <a:ext cx="116205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c.9 Cargos diferidos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composición del rubro es la siguiente: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9526</xdr:colOff>
      <xdr:row>814</xdr:row>
      <xdr:rowOff>19050</xdr:rowOff>
    </xdr:from>
    <xdr:to>
      <xdr:col>9</xdr:col>
      <xdr:colOff>19051</xdr:colOff>
      <xdr:row>817</xdr:row>
      <xdr:rowOff>19050</xdr:rowOff>
    </xdr:to>
    <xdr:sp macro="" textlink="">
      <xdr:nvSpPr>
        <xdr:cNvPr id="40" name="CuadroTexto 39">
          <a:extLst>
            <a:ext uri="{FF2B5EF4-FFF2-40B4-BE49-F238E27FC236}">
              <a16:creationId xmlns:a16="http://schemas.microsoft.com/office/drawing/2014/main" id="{C36458AC-AFBF-47BD-A300-E624A2ECB928}"/>
            </a:ext>
          </a:extLst>
        </xdr:cNvPr>
        <xdr:cNvSpPr txBox="1"/>
      </xdr:nvSpPr>
      <xdr:spPr>
        <a:xfrm>
          <a:off x="9526" y="135845550"/>
          <a:ext cx="116967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9525</xdr:colOff>
      <xdr:row>825</xdr:row>
      <xdr:rowOff>9525</xdr:rowOff>
    </xdr:from>
    <xdr:to>
      <xdr:col>9</xdr:col>
      <xdr:colOff>9525</xdr:colOff>
      <xdr:row>833</xdr:row>
      <xdr:rowOff>95250</xdr:rowOff>
    </xdr:to>
    <xdr:sp macro="" textlink="">
      <xdr:nvSpPr>
        <xdr:cNvPr id="41" name="CuadroTexto 40">
          <a:extLst>
            <a:ext uri="{FF2B5EF4-FFF2-40B4-BE49-F238E27FC236}">
              <a16:creationId xmlns:a16="http://schemas.microsoft.com/office/drawing/2014/main" id="{001DF0C5-FD1B-4DE3-AF44-19845560346A}"/>
            </a:ext>
          </a:extLst>
        </xdr:cNvPr>
        <xdr:cNvSpPr txBox="1"/>
      </xdr:nvSpPr>
      <xdr:spPr>
        <a:xfrm>
          <a:off x="9525" y="137664825"/>
          <a:ext cx="11687175"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A partir del ejercicio 2016, la Entidad amortiza las mejoras e instalaciones en inmuebles arrendados acorde al periodo durante el cual se espera utilizar el activo amortizable por parte de la Entidad, establecido en el contrato de arrendamiento, a partir del mes siguiente de incorporación, conforme a la Resolución SB. SG. Nº 202/2012. </a:t>
          </a: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c.10	Pasivos subordinados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 el rubro Obligaciones por intermediación financiera - Sector no financiero, incluye el saldo de ₲ 385.064.801.700 y ₲ 489.475.683.300 al 31 de diciembre de 2020), correspondiente a bonos subordinados, según el siguiente detalle:</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877</xdr:row>
      <xdr:rowOff>161924</xdr:rowOff>
    </xdr:from>
    <xdr:to>
      <xdr:col>8</xdr:col>
      <xdr:colOff>923926</xdr:colOff>
      <xdr:row>921</xdr:row>
      <xdr:rowOff>152399</xdr:rowOff>
    </xdr:to>
    <xdr:sp macro="" textlink="">
      <xdr:nvSpPr>
        <xdr:cNvPr id="42" name="CuadroTexto 41">
          <a:extLst>
            <a:ext uri="{FF2B5EF4-FFF2-40B4-BE49-F238E27FC236}">
              <a16:creationId xmlns:a16="http://schemas.microsoft.com/office/drawing/2014/main" id="{B87029C0-8B11-48E9-AE11-CA9FBF317E22}"/>
            </a:ext>
          </a:extLst>
        </xdr:cNvPr>
        <xdr:cNvSpPr txBox="1"/>
      </xdr:nvSpPr>
      <xdr:spPr>
        <a:xfrm>
          <a:off x="0" y="146532599"/>
          <a:ext cx="11677651" cy="711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En marzo de 2010 la Comisión Nacional de Valores del Paraguay (CNV), mediante Resolución N° 1260/10, reglamenta la emisión de títulos de deuda bajo el esquema de “Programa de emisión global”. Se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entiende por “Programa de emisión global” la emisión mediante la cual una Entidad estructura con cargo a un monto global, la realización de varias emisiones a través de Series.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Estas emisiones se han realizado en guaraníes y dólares estadounidenses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Los títulos correspondientes a las emisiones realizadas por la Entidad con anterioridad a la vigencia de los programas de emisión global, poseen vencimientos entre el año 2015 hasta el año 2027.</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Excepto por lo señalado precedentemente, la Entidad no cuenta con otros pasivos subordinado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c.11	Limitaciones a la libre disponibilidad de los activos o del patrimonio y cualquier otra restricción al derecho de propiedad</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 y 2020 existen las siguientes limitaciones: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Depósitos en el Banco Central del Paraguay en concepto de encaje legal y encaje especial según se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describe en nota c.16,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Restricciones a la distribución de utilidades según se describe en nota d.3.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Restricciones para dar en garantía los bienes de uso según se describe en la nota c.8.</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Restricciones regulatorias para dar en garantía componentes del activo en respaldo de los depósitos captados del público.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No existen otras limitaciones a la libre disponibilidad de los activos o del patrimonio y cualquier otra restricción al derecho de propiedad.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c.12	Garantías otorgadas respecto a pasivos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 y 2020 existen garantías otorgadas por la entidad respecto a sus pasivos; y las obligaciones contraídas y emergentes con la Agencia Financiera de Desarrollo (AFD), cuyos contratos son y serán obligaciones directas e incondicionales de la entidad, constituyéndose las mismas en créditos privilegiados con respecto a otras obligaciones y pasivos (actuales o contingentes) no garantizados y no subordinados, emitidos, creados o asumidos actualmente o en el futuro por la entidad.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 la Entidad ha entregado en garantía de contratos de préstamos los siguientes valores de su cartera de créditos: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La cartera de tarjetas de crédito “Afinidad de la marca Bancard Check” por valor ₲ 13.949.061.188 a favor de Bancard S.A.; con el objeto de garantizar el fiel cumplimiento de las obligaciones como Entidad Emisora.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c.13	Distribución de créditos y obligaciones por intermediación financiera según sus vencimientos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Gerencia de la Entidad controla su liquidez fundamentalmente mediante el calce de vencimientos de sus activos y pasivos, conforme a las estrategias de corto, mediano y largo plazo definidas y monitoreadas permanentemente, tanto para los activos como para los pasivos. Adicionalmente, la Entidad tiene definidos planes de contingencia para casos de necesidades de liquidez transitorias.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932</xdr:row>
      <xdr:rowOff>152400</xdr:rowOff>
    </xdr:from>
    <xdr:to>
      <xdr:col>8</xdr:col>
      <xdr:colOff>923925</xdr:colOff>
      <xdr:row>935</xdr:row>
      <xdr:rowOff>19050</xdr:rowOff>
    </xdr:to>
    <xdr:sp macro="" textlink="">
      <xdr:nvSpPr>
        <xdr:cNvPr id="43" name="CuadroTexto 42">
          <a:extLst>
            <a:ext uri="{FF2B5EF4-FFF2-40B4-BE49-F238E27FC236}">
              <a16:creationId xmlns:a16="http://schemas.microsoft.com/office/drawing/2014/main" id="{A467DFE8-6A67-423B-AD78-F30AEB048770}"/>
            </a:ext>
          </a:extLst>
        </xdr:cNvPr>
        <xdr:cNvSpPr txBox="1"/>
      </xdr:nvSpPr>
      <xdr:spPr>
        <a:xfrm>
          <a:off x="0" y="155571825"/>
          <a:ext cx="117633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47626</xdr:colOff>
      <xdr:row>946</xdr:row>
      <xdr:rowOff>19050</xdr:rowOff>
    </xdr:from>
    <xdr:to>
      <xdr:col>8</xdr:col>
      <xdr:colOff>904876</xdr:colOff>
      <xdr:row>952</xdr:row>
      <xdr:rowOff>123825</xdr:rowOff>
    </xdr:to>
    <xdr:sp macro="" textlink="">
      <xdr:nvSpPr>
        <xdr:cNvPr id="44" name="CuadroTexto 43">
          <a:extLst>
            <a:ext uri="{FF2B5EF4-FFF2-40B4-BE49-F238E27FC236}">
              <a16:creationId xmlns:a16="http://schemas.microsoft.com/office/drawing/2014/main" id="{4BFC184A-BD67-48CE-8B29-C4C49BE0B8E0}"/>
            </a:ext>
          </a:extLst>
        </xdr:cNvPr>
        <xdr:cNvSpPr txBox="1"/>
      </xdr:nvSpPr>
      <xdr:spPr>
        <a:xfrm>
          <a:off x="47626" y="157848300"/>
          <a:ext cx="1169670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c.14 Obligaciones por intermediación financiera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saldo se compone como sigue: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c.14.1 Saldos del sector financiero:</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9525</xdr:colOff>
      <xdr:row>965</xdr:row>
      <xdr:rowOff>19050</xdr:rowOff>
    </xdr:from>
    <xdr:to>
      <xdr:col>9</xdr:col>
      <xdr:colOff>19050</xdr:colOff>
      <xdr:row>970</xdr:row>
      <xdr:rowOff>114300</xdr:rowOff>
    </xdr:to>
    <xdr:sp macro="" textlink="">
      <xdr:nvSpPr>
        <xdr:cNvPr id="45" name="CuadroTexto 44">
          <a:extLst>
            <a:ext uri="{FF2B5EF4-FFF2-40B4-BE49-F238E27FC236}">
              <a16:creationId xmlns:a16="http://schemas.microsoft.com/office/drawing/2014/main" id="{150B2F15-3903-4D7D-BF72-9A2926613C2D}"/>
            </a:ext>
          </a:extLst>
        </xdr:cNvPr>
        <xdr:cNvSpPr txBox="1"/>
      </xdr:nvSpPr>
      <xdr:spPr>
        <a:xfrm>
          <a:off x="9525" y="161096325"/>
          <a:ext cx="117824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Corresponde al saldo de los préstamos obtenidos de la Agencia Financiera de Desarrollo (AFD), con fechas de vencimiento comprendidas entre enero de 2021 y noviembre de 2038, a tasas de interés reajustables anualmente que oscilan entre el 4,50 % y 11,10 % en moneda nacional y entre 6,00 % y 6,00 % en dólares (entre 4,50 % y 11,10 % al 31 de diciembre de 2020 en moneda nacional y en dólares entre 4,72% y 6%)</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Corresponde a la emisión de un “Bono Sostenible” en los mercados internacionales por un monto de U$D 300 millones a 5 años de plazo a una tasa de 2,75%</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971</xdr:row>
      <xdr:rowOff>152400</xdr:rowOff>
    </xdr:from>
    <xdr:to>
      <xdr:col>8</xdr:col>
      <xdr:colOff>923925</xdr:colOff>
      <xdr:row>974</xdr:row>
      <xdr:rowOff>0</xdr:rowOff>
    </xdr:to>
    <xdr:sp macro="" textlink="">
      <xdr:nvSpPr>
        <xdr:cNvPr id="46" name="CuadroTexto 45">
          <a:extLst>
            <a:ext uri="{FF2B5EF4-FFF2-40B4-BE49-F238E27FC236}">
              <a16:creationId xmlns:a16="http://schemas.microsoft.com/office/drawing/2014/main" id="{64C955EB-B72F-4107-BB1F-3A4F3A1EDCBD}"/>
            </a:ext>
          </a:extLst>
        </xdr:cNvPr>
        <xdr:cNvSpPr txBox="1"/>
      </xdr:nvSpPr>
      <xdr:spPr>
        <a:xfrm>
          <a:off x="0" y="162201225"/>
          <a:ext cx="117633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b="1">
              <a:solidFill>
                <a:schemeClr val="dk1"/>
              </a:solidFill>
              <a:effectLst/>
              <a:latin typeface="+mn-lt"/>
              <a:ea typeface="+mn-ea"/>
              <a:cs typeface="+mn-cs"/>
            </a:rPr>
            <a:t>c.14.2    Saldos del sector no financiero</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38100</xdr:colOff>
      <xdr:row>1002</xdr:row>
      <xdr:rowOff>76200</xdr:rowOff>
    </xdr:from>
    <xdr:to>
      <xdr:col>9</xdr:col>
      <xdr:colOff>0</xdr:colOff>
      <xdr:row>1006</xdr:row>
      <xdr:rowOff>9525</xdr:rowOff>
    </xdr:to>
    <xdr:sp macro="" textlink="">
      <xdr:nvSpPr>
        <xdr:cNvPr id="48" name="CuadroTexto 47">
          <a:extLst>
            <a:ext uri="{FF2B5EF4-FFF2-40B4-BE49-F238E27FC236}">
              <a16:creationId xmlns:a16="http://schemas.microsoft.com/office/drawing/2014/main" id="{BCC89343-116C-46F9-8F0F-E291332D5EB1}"/>
            </a:ext>
          </a:extLst>
        </xdr:cNvPr>
        <xdr:cNvSpPr txBox="1"/>
      </xdr:nvSpPr>
      <xdr:spPr>
        <a:xfrm>
          <a:off x="38100" y="167439975"/>
          <a:ext cx="117348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Las tasas anuales de interés pagadas por la Entidad sobre sus depósitos a la vista y a plazo están reguladas por el mercado, pudiendo la Entidad fijar libremente sus tasas pasivas de interés. Las tasas nominales promedio de interés pasivas de la Entidad fluctúan dentro de los siguientes rangos:</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1019</xdr:row>
      <xdr:rowOff>0</xdr:rowOff>
    </xdr:from>
    <xdr:to>
      <xdr:col>8</xdr:col>
      <xdr:colOff>923925</xdr:colOff>
      <xdr:row>1026</xdr:row>
      <xdr:rowOff>142874</xdr:rowOff>
    </xdr:to>
    <xdr:sp macro="" textlink="">
      <xdr:nvSpPr>
        <xdr:cNvPr id="49" name="CuadroTexto 48">
          <a:extLst>
            <a:ext uri="{FF2B5EF4-FFF2-40B4-BE49-F238E27FC236}">
              <a16:creationId xmlns:a16="http://schemas.microsoft.com/office/drawing/2014/main" id="{8C2471A8-45CD-4FD4-9FED-771DB0D13756}"/>
            </a:ext>
          </a:extLst>
        </xdr:cNvPr>
        <xdr:cNvSpPr txBox="1"/>
      </xdr:nvSpPr>
      <xdr:spPr>
        <a:xfrm>
          <a:off x="0" y="170202225"/>
          <a:ext cx="11763375" cy="1276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c.15	Concentración de la cartera de préstamos y depósitos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c.15.1	Cartera de créditos por intermediación financiera</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concentración de la cartera de créditos del sector financiero y no financiero al cierre de cada ejercicio se presenta a continuación: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28575</xdr:colOff>
      <xdr:row>1038</xdr:row>
      <xdr:rowOff>9526</xdr:rowOff>
    </xdr:from>
    <xdr:to>
      <xdr:col>8</xdr:col>
      <xdr:colOff>923925</xdr:colOff>
      <xdr:row>1040</xdr:row>
      <xdr:rowOff>104775</xdr:rowOff>
    </xdr:to>
    <xdr:sp macro="" textlink="">
      <xdr:nvSpPr>
        <xdr:cNvPr id="50" name="CuadroTexto 49">
          <a:extLst>
            <a:ext uri="{FF2B5EF4-FFF2-40B4-BE49-F238E27FC236}">
              <a16:creationId xmlns:a16="http://schemas.microsoft.com/office/drawing/2014/main" id="{4186D02D-1C6A-4646-8D33-A1EA438A3537}"/>
            </a:ext>
          </a:extLst>
        </xdr:cNvPr>
        <xdr:cNvSpPr txBox="1"/>
      </xdr:nvSpPr>
      <xdr:spPr>
        <a:xfrm>
          <a:off x="28575" y="173345476"/>
          <a:ext cx="12058650" cy="419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1049</xdr:row>
      <xdr:rowOff>95250</xdr:rowOff>
    </xdr:from>
    <xdr:to>
      <xdr:col>8</xdr:col>
      <xdr:colOff>914400</xdr:colOff>
      <xdr:row>1058</xdr:row>
      <xdr:rowOff>19050</xdr:rowOff>
    </xdr:to>
    <xdr:sp macro="" textlink="">
      <xdr:nvSpPr>
        <xdr:cNvPr id="51" name="CuadroTexto 50">
          <a:extLst>
            <a:ext uri="{FF2B5EF4-FFF2-40B4-BE49-F238E27FC236}">
              <a16:creationId xmlns:a16="http://schemas.microsoft.com/office/drawing/2014/main" id="{9C9705E9-2B13-4C6C-96EC-83482D14B4E9}"/>
            </a:ext>
          </a:extLst>
        </xdr:cNvPr>
        <xdr:cNvSpPr txBox="1"/>
      </xdr:nvSpPr>
      <xdr:spPr>
        <a:xfrm>
          <a:off x="0" y="175269525"/>
          <a:ext cx="1207770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Las cifras se exponen sin considerar las previsiones sobre riesgos crediticios constituidas, las operaciones a liquidar y ganancias a realizar al 31 de diciembre de 2021 y 2020.</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c.15.2	Cartera de depósitos a plazo y a la vista por sector</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concentración de la cartera de depósitos al cierre de cada ejercicio se presenta a continuación:</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1068</xdr:row>
      <xdr:rowOff>9525</xdr:rowOff>
    </xdr:from>
    <xdr:to>
      <xdr:col>9</xdr:col>
      <xdr:colOff>9525</xdr:colOff>
      <xdr:row>1070</xdr:row>
      <xdr:rowOff>76200</xdr:rowOff>
    </xdr:to>
    <xdr:sp macro="" textlink="">
      <xdr:nvSpPr>
        <xdr:cNvPr id="52" name="CuadroTexto 51">
          <a:extLst>
            <a:ext uri="{FF2B5EF4-FFF2-40B4-BE49-F238E27FC236}">
              <a16:creationId xmlns:a16="http://schemas.microsoft.com/office/drawing/2014/main" id="{D8431642-A424-4F43-82FE-7C9FEB5EAC3E}"/>
            </a:ext>
          </a:extLst>
        </xdr:cNvPr>
        <xdr:cNvSpPr txBox="1"/>
      </xdr:nvSpPr>
      <xdr:spPr>
        <a:xfrm>
          <a:off x="0" y="178317525"/>
          <a:ext cx="121062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28576</xdr:colOff>
      <xdr:row>1080</xdr:row>
      <xdr:rowOff>152401</xdr:rowOff>
    </xdr:from>
    <xdr:to>
      <xdr:col>8</xdr:col>
      <xdr:colOff>904876</xdr:colOff>
      <xdr:row>1089</xdr:row>
      <xdr:rowOff>85726</xdr:rowOff>
    </xdr:to>
    <xdr:sp macro="" textlink="">
      <xdr:nvSpPr>
        <xdr:cNvPr id="53" name="CuadroTexto 52">
          <a:extLst>
            <a:ext uri="{FF2B5EF4-FFF2-40B4-BE49-F238E27FC236}">
              <a16:creationId xmlns:a16="http://schemas.microsoft.com/office/drawing/2014/main" id="{C73DA6F3-2531-4135-A486-132970061E85}"/>
            </a:ext>
          </a:extLst>
        </xdr:cNvPr>
        <xdr:cNvSpPr txBox="1"/>
      </xdr:nvSpPr>
      <xdr:spPr>
        <a:xfrm>
          <a:off x="28576" y="180460651"/>
          <a:ext cx="1203960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Se exponen los saldos de capital sin considerar los intereses devengados al 31 de diciembre de 2021 y 2020</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c.15.3	Concentración por país y moneda</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concentración de la cartera de préstamos y depósitos por país y moneda al cierre de cada ejercicio, se presenta a continuación:</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9525</xdr:colOff>
      <xdr:row>1100</xdr:row>
      <xdr:rowOff>152400</xdr:rowOff>
    </xdr:from>
    <xdr:to>
      <xdr:col>9</xdr:col>
      <xdr:colOff>0</xdr:colOff>
      <xdr:row>1103</xdr:row>
      <xdr:rowOff>142875</xdr:rowOff>
    </xdr:to>
    <xdr:sp macro="" textlink="">
      <xdr:nvSpPr>
        <xdr:cNvPr id="54" name="CuadroTexto 53">
          <a:extLst>
            <a:ext uri="{FF2B5EF4-FFF2-40B4-BE49-F238E27FC236}">
              <a16:creationId xmlns:a16="http://schemas.microsoft.com/office/drawing/2014/main" id="{85D9B830-C517-4D21-9C8A-32B1D94F65FC}"/>
            </a:ext>
          </a:extLst>
        </xdr:cNvPr>
        <xdr:cNvSpPr txBox="1"/>
      </xdr:nvSpPr>
      <xdr:spPr>
        <a:xfrm>
          <a:off x="9525" y="183784875"/>
          <a:ext cx="120872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Al 31 de diciembre de 2020:</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47625</xdr:colOff>
      <xdr:row>1115</xdr:row>
      <xdr:rowOff>66675</xdr:rowOff>
    </xdr:from>
    <xdr:to>
      <xdr:col>8</xdr:col>
      <xdr:colOff>914400</xdr:colOff>
      <xdr:row>1126</xdr:row>
      <xdr:rowOff>104775</xdr:rowOff>
    </xdr:to>
    <xdr:sp macro="" textlink="">
      <xdr:nvSpPr>
        <xdr:cNvPr id="55" name="CuadroTexto 54">
          <a:extLst>
            <a:ext uri="{FF2B5EF4-FFF2-40B4-BE49-F238E27FC236}">
              <a16:creationId xmlns:a16="http://schemas.microsoft.com/office/drawing/2014/main" id="{45AFE10D-11C2-454A-A23C-8BAAE4569A91}"/>
            </a:ext>
          </a:extLst>
        </xdr:cNvPr>
        <xdr:cNvSpPr txBox="1"/>
      </xdr:nvSpPr>
      <xdr:spPr>
        <a:xfrm>
          <a:off x="47625" y="186213750"/>
          <a:ext cx="12030075"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Las cifras se exponen sin considerar las previsiones sobre riesgos crediticios constituidas, las operaciones a liquidar y ganancias a realizar al 31 de diciembre de 2021 y 2020. Los saldos no incluyen créditos vencidos.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Los saldos no incluyen intereses devengados ni operaciones a liquidar al 31 de diciembre de 2021 y 2020</a:t>
          </a:r>
          <a:endParaRPr lang="es-ES" sz="1100">
            <a:solidFill>
              <a:schemeClr val="dk1"/>
            </a:solidFill>
            <a:effectLst/>
            <a:latin typeface="+mn-lt"/>
            <a:ea typeface="+mn-ea"/>
            <a:cs typeface="+mn-cs"/>
          </a:endParaRPr>
        </a:p>
        <a:p>
          <a:br>
            <a:rPr lang="es-PY" sz="1100">
              <a:solidFill>
                <a:schemeClr val="dk1"/>
              </a:solidFill>
              <a:effectLst/>
              <a:latin typeface="+mn-lt"/>
              <a:ea typeface="+mn-ea"/>
              <a:cs typeface="+mn-cs"/>
            </a:rPr>
          </a:br>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c.15.4	Cartera de créditos al sector no financiero distribuida por sector económico</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cartera de créditos al cierre de cada ejercicio segregada por sector económico se presenta a continuación:</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9526</xdr:colOff>
      <xdr:row>1142</xdr:row>
      <xdr:rowOff>19050</xdr:rowOff>
    </xdr:from>
    <xdr:to>
      <xdr:col>9</xdr:col>
      <xdr:colOff>9526</xdr:colOff>
      <xdr:row>1150</xdr:row>
      <xdr:rowOff>38100</xdr:rowOff>
    </xdr:to>
    <xdr:sp macro="" textlink="">
      <xdr:nvSpPr>
        <xdr:cNvPr id="56" name="CuadroTexto 55">
          <a:extLst>
            <a:ext uri="{FF2B5EF4-FFF2-40B4-BE49-F238E27FC236}">
              <a16:creationId xmlns:a16="http://schemas.microsoft.com/office/drawing/2014/main" id="{404EA66F-BEB9-48FE-93D3-A5D32BE70A43}"/>
            </a:ext>
          </a:extLst>
        </xdr:cNvPr>
        <xdr:cNvSpPr txBox="1"/>
      </xdr:nvSpPr>
      <xdr:spPr>
        <a:xfrm>
          <a:off x="9526" y="190595250"/>
          <a:ext cx="120967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 	Incluye saldos de créditos vigentes y vencidos más intereses devengados a cobrar, excluyendo las previsiones, operaciones a liquidar y ganancias por valuación en suspenso al 31 de diciembre de 2021 y 2020.</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b="1">
              <a:solidFill>
                <a:schemeClr val="dk1"/>
              </a:solidFill>
              <a:effectLst/>
              <a:latin typeface="+mn-lt"/>
              <a:ea typeface="+mn-ea"/>
              <a:cs typeface="+mn-cs"/>
            </a:rPr>
            <a:t>c.16	Depósitos en el Banco Central del Paraguay</a:t>
          </a:r>
          <a:endParaRPr lang="es-ES" sz="1100">
            <a:solidFill>
              <a:schemeClr val="dk1"/>
            </a:solidFill>
            <a:effectLst/>
            <a:latin typeface="+mn-lt"/>
            <a:ea typeface="+mn-ea"/>
            <a:cs typeface="+mn-cs"/>
          </a:endParaRPr>
        </a:p>
        <a:p>
          <a:pPr>
            <a:lnSpc>
              <a:spcPts val="1100"/>
            </a:lnSpc>
          </a:pPr>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El saldo de esta cuenta corresponde a depósitos mantenidos en el Banco Central del Paraguay bajo los siguientes conceptos: </a:t>
          </a:r>
          <a:endParaRPr lang="es-ES" sz="1100">
            <a:solidFill>
              <a:schemeClr val="dk1"/>
            </a:solidFill>
            <a:effectLst/>
            <a:latin typeface="+mn-lt"/>
            <a:ea typeface="+mn-ea"/>
            <a:cs typeface="+mn-cs"/>
          </a:endParaRPr>
        </a:p>
        <a:p>
          <a:pPr>
            <a:lnSpc>
              <a:spcPts val="1100"/>
            </a:lnSpc>
          </a:pP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100"/>
            </a:lnSpc>
          </a:pPr>
          <a:endParaRPr lang="es-ES" sz="1100"/>
        </a:p>
      </xdr:txBody>
    </xdr:sp>
    <xdr:clientData/>
  </xdr:twoCellAnchor>
  <xdr:twoCellAnchor>
    <xdr:from>
      <xdr:col>0</xdr:col>
      <xdr:colOff>28575</xdr:colOff>
      <xdr:row>1165</xdr:row>
      <xdr:rowOff>9525</xdr:rowOff>
    </xdr:from>
    <xdr:to>
      <xdr:col>9</xdr:col>
      <xdr:colOff>9525</xdr:colOff>
      <xdr:row>1173</xdr:row>
      <xdr:rowOff>104774</xdr:rowOff>
    </xdr:to>
    <xdr:sp macro="" textlink="">
      <xdr:nvSpPr>
        <xdr:cNvPr id="57" name="CuadroTexto 56">
          <a:extLst>
            <a:ext uri="{FF2B5EF4-FFF2-40B4-BE49-F238E27FC236}">
              <a16:creationId xmlns:a16="http://schemas.microsoft.com/office/drawing/2014/main" id="{78B84E54-867C-49C9-BCDC-E8619C534BED}"/>
            </a:ext>
          </a:extLst>
        </xdr:cNvPr>
        <xdr:cNvSpPr txBox="1"/>
      </xdr:nvSpPr>
      <xdr:spPr>
        <a:xfrm>
          <a:off x="28575" y="194490975"/>
          <a:ext cx="12077700" cy="1390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Encajes especiales por reducción de Encaje Legal, (Resolución Nº.7 Acta Nº25 del 26 de abril del 2020 y Resolución 8 Acta Nº25 del 26 de abril del 2020, Encaje legal – Moneda Nacional – Moneda Extranjera.</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a:t>
          </a:r>
          <a:r>
            <a:rPr lang="es-PY" sz="1100" b="1">
              <a:solidFill>
                <a:schemeClr val="dk1"/>
              </a:solidFill>
              <a:effectLst/>
              <a:latin typeface="+mn-lt"/>
              <a:ea typeface="+mn-ea"/>
              <a:cs typeface="+mn-cs"/>
            </a:rPr>
            <a:t>	Encaje legal – Moneda Nacional</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Conforme con lo establecido en la Resolución del Directorio del Banco Central del Paraguay Nº 30, Acta Nº 44 de fecha 28 de setiembre de 2012 y sus modificaciones posteriores, los Bancos deben mantener encajes legales sobre los depósitos en moneda nacional, en la siguiente proporción:</a:t>
          </a:r>
          <a:endParaRPr lang="es-ES" sz="1100">
            <a:solidFill>
              <a:schemeClr val="dk1"/>
            </a:solidFill>
            <a:effectLst/>
            <a:latin typeface="+mn-lt"/>
            <a:ea typeface="+mn-ea"/>
            <a:cs typeface="+mn-cs"/>
          </a:endParaRPr>
        </a:p>
        <a:p>
          <a:pPr>
            <a:lnSpc>
              <a:spcPts val="1100"/>
            </a:lnSpc>
          </a:pPr>
          <a:endParaRPr lang="es-ES" sz="1100"/>
        </a:p>
      </xdr:txBody>
    </xdr:sp>
    <xdr:clientData/>
  </xdr:twoCellAnchor>
  <xdr:twoCellAnchor>
    <xdr:from>
      <xdr:col>0</xdr:col>
      <xdr:colOff>47626</xdr:colOff>
      <xdr:row>1185</xdr:row>
      <xdr:rowOff>28575</xdr:rowOff>
    </xdr:from>
    <xdr:to>
      <xdr:col>9</xdr:col>
      <xdr:colOff>9526</xdr:colOff>
      <xdr:row>1190</xdr:row>
      <xdr:rowOff>76199</xdr:rowOff>
    </xdr:to>
    <xdr:sp macro="" textlink="">
      <xdr:nvSpPr>
        <xdr:cNvPr id="58" name="CuadroTexto 57">
          <a:extLst>
            <a:ext uri="{FF2B5EF4-FFF2-40B4-BE49-F238E27FC236}">
              <a16:creationId xmlns:a16="http://schemas.microsoft.com/office/drawing/2014/main" id="{F360B8F5-1BE0-44A5-9F26-2C3879CED949}"/>
            </a:ext>
          </a:extLst>
        </xdr:cNvPr>
        <xdr:cNvSpPr txBox="1"/>
      </xdr:nvSpPr>
      <xdr:spPr>
        <a:xfrm>
          <a:off x="47626" y="197881875"/>
          <a:ext cx="12058650"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b)</a:t>
          </a:r>
          <a:r>
            <a:rPr lang="es-PY" sz="1100" b="1">
              <a:solidFill>
                <a:schemeClr val="dk1"/>
              </a:solidFill>
              <a:effectLst/>
              <a:latin typeface="+mn-lt"/>
              <a:ea typeface="+mn-ea"/>
              <a:cs typeface="+mn-cs"/>
            </a:rPr>
            <a:t>	Encaje legal - Moneda extranjera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Conforme con lo establecido en la Resolución del Directorio del Banco Central del Paraguay Nº 31, Acta Nº 44 de fecha 28 de setiembre de 2012 y sus modificaciones posteriores, desde la fecha de vigencia de esta los Bancos deben mantener encajes legales sobre los depósitos en moneda extranjera en la siguiente proporción: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28575</xdr:colOff>
      <xdr:row>1200</xdr:row>
      <xdr:rowOff>9526</xdr:rowOff>
    </xdr:from>
    <xdr:to>
      <xdr:col>9</xdr:col>
      <xdr:colOff>0</xdr:colOff>
      <xdr:row>1213</xdr:row>
      <xdr:rowOff>142875</xdr:rowOff>
    </xdr:to>
    <xdr:sp macro="" textlink="">
      <xdr:nvSpPr>
        <xdr:cNvPr id="59" name="CuadroTexto 58">
          <a:extLst>
            <a:ext uri="{FF2B5EF4-FFF2-40B4-BE49-F238E27FC236}">
              <a16:creationId xmlns:a16="http://schemas.microsoft.com/office/drawing/2014/main" id="{92309A17-6199-459A-9154-CDF22895966B}"/>
            </a:ext>
          </a:extLst>
        </xdr:cNvPr>
        <xdr:cNvSpPr txBox="1"/>
      </xdr:nvSpPr>
      <xdr:spPr>
        <a:xfrm>
          <a:off x="28575" y="200425051"/>
          <a:ext cx="12068175" cy="2238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	Encajes especiales por cancelación anticipada de o rescate anticipado de los instrumentos a plazo (Resolución Nº.31, Acta Nº44 del 28 de setiembre del 2012 y Resolución Nº.30, Acta Nº44 del 28 de setiembre del 2012)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En caso de cancelaciones anticipadas de instrumentos con vencimientos superiores a 360 días, se aplicará por un plazo equivalente al tiempo transcurrido entre la fecha de inicio de la operación y la fecha de la cancelación anticipada, la siguiente tasa de encaje legal: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Para depósitos en moneda nacional, la tasa de encaje aplicada sobre los depósitos a la vista moneda nacional más 2 (dos) puntos porcentuales,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Para los depósitos en moneda extranjera, tasa de encaje aplicada sobre los depósitos a la vista moneda extranjera más 4 (cuatro) puntos porcentuales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Disponer que el encaje legal sobre los depósitos a la vista y de 2 hasta 360 días de plazo de cada entidad financiera establecido en el artículo precedente, podrá ser utilizado hasta un porcentaje máximo del 11% de los depósitos del público en cada periodo en encaje legal, de acuerdo al siguiente cuadro.</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38100</xdr:colOff>
      <xdr:row>1219</xdr:row>
      <xdr:rowOff>1</xdr:rowOff>
    </xdr:from>
    <xdr:to>
      <xdr:col>9</xdr:col>
      <xdr:colOff>9525</xdr:colOff>
      <xdr:row>1226</xdr:row>
      <xdr:rowOff>114300</xdr:rowOff>
    </xdr:to>
    <xdr:sp macro="" textlink="">
      <xdr:nvSpPr>
        <xdr:cNvPr id="60" name="CuadroTexto 59">
          <a:extLst>
            <a:ext uri="{FF2B5EF4-FFF2-40B4-BE49-F238E27FC236}">
              <a16:creationId xmlns:a16="http://schemas.microsoft.com/office/drawing/2014/main" id="{70F2EBFC-5C45-4570-A469-3B7DDD3715E0}"/>
            </a:ext>
          </a:extLst>
        </xdr:cNvPr>
        <xdr:cNvSpPr txBox="1"/>
      </xdr:nvSpPr>
      <xdr:spPr>
        <a:xfrm>
          <a:off x="38100" y="203625451"/>
          <a:ext cx="12068175" cy="1247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c.17 Operaciones a liquidar</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Operaciones de reporto o repo: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Una operación repo se presenta cuando el Banco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Conforme a disposiciones del Banco Central del Paraguay las operaciones de reporto se encuentran registradas como parte de “Operaciones a liquidar” en los rubros Créditos vigentes por intermediación financiera y Obligaciones por intermediación financiera.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142875</xdr:colOff>
      <xdr:row>1233</xdr:row>
      <xdr:rowOff>85725</xdr:rowOff>
    </xdr:from>
    <xdr:to>
      <xdr:col>8</xdr:col>
      <xdr:colOff>914400</xdr:colOff>
      <xdr:row>1240</xdr:row>
      <xdr:rowOff>133350</xdr:rowOff>
    </xdr:to>
    <xdr:sp macro="" textlink="">
      <xdr:nvSpPr>
        <xdr:cNvPr id="61" name="CuadroTexto 60">
          <a:extLst>
            <a:ext uri="{FF2B5EF4-FFF2-40B4-BE49-F238E27FC236}">
              <a16:creationId xmlns:a16="http://schemas.microsoft.com/office/drawing/2014/main" id="{97991282-B5E0-4C5F-90D4-525E3A656D55}"/>
            </a:ext>
          </a:extLst>
        </xdr:cNvPr>
        <xdr:cNvSpPr txBox="1"/>
      </xdr:nvSpPr>
      <xdr:spPr>
        <a:xfrm>
          <a:off x="142875" y="206273400"/>
          <a:ext cx="119348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PY" sz="1100">
              <a:solidFill>
                <a:schemeClr val="dk1"/>
              </a:solidFill>
              <a:effectLst/>
              <a:latin typeface="+mn-lt"/>
              <a:ea typeface="+mn-ea"/>
              <a:cs typeface="+mn-cs"/>
            </a:rPr>
            <a:t>Forward</a:t>
          </a:r>
          <a:endParaRPr lang="es-ES" sz="1100">
            <a:solidFill>
              <a:schemeClr val="dk1"/>
            </a:solidFill>
            <a:effectLst/>
            <a:latin typeface="+mn-lt"/>
            <a:ea typeface="+mn-ea"/>
            <a:cs typeface="+mn-cs"/>
          </a:endParaRPr>
        </a:p>
        <a:p>
          <a:r>
            <a:rPr lang="es-PY" sz="1100" u="none" strike="noStrike">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contratos de intercambio obligatorio de monedas a futuro a un tipo de cambio previamente pactado entre las partes (“Forwards” de monedas) son contabilizadas inicialmente a su valor de concertación. Posteriormente, todo cambio en dicho importe, se imputa a resultados valuando a su valor nominal convertido a precios spot de inicio; y todos los contratos denominados en moneda extranjera son actualizados al tipo de cambio spot de la fecha de presentación de los estados financieros. Los saldos de estas operaciones se encuentran registrados como parte de “Operaciones a liquidar” en los rubros Créditos vigentes por intermediación financiera y Obligaciones por intermediación financiera.</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85725</xdr:colOff>
      <xdr:row>1253</xdr:row>
      <xdr:rowOff>85725</xdr:rowOff>
    </xdr:from>
    <xdr:to>
      <xdr:col>9</xdr:col>
      <xdr:colOff>19050</xdr:colOff>
      <xdr:row>1257</xdr:row>
      <xdr:rowOff>95250</xdr:rowOff>
    </xdr:to>
    <xdr:sp macro="" textlink="">
      <xdr:nvSpPr>
        <xdr:cNvPr id="62" name="CuadroTexto 61">
          <a:extLst>
            <a:ext uri="{FF2B5EF4-FFF2-40B4-BE49-F238E27FC236}">
              <a16:creationId xmlns:a16="http://schemas.microsoft.com/office/drawing/2014/main" id="{AAD8ED11-1BE1-4104-B9E2-7880FD848C7A}"/>
            </a:ext>
          </a:extLst>
        </xdr:cNvPr>
        <xdr:cNvSpPr txBox="1"/>
      </xdr:nvSpPr>
      <xdr:spPr>
        <a:xfrm>
          <a:off x="85725" y="209988150"/>
          <a:ext cx="120300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c.18	Otras obligaciones diversas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composición de la línea “Otras obligaciones diversas” al cierre de cada ejercicio, es la siguiente:</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47625</xdr:colOff>
      <xdr:row>1269</xdr:row>
      <xdr:rowOff>152399</xdr:rowOff>
    </xdr:from>
    <xdr:to>
      <xdr:col>8</xdr:col>
      <xdr:colOff>923925</xdr:colOff>
      <xdr:row>1358</xdr:row>
      <xdr:rowOff>28575</xdr:rowOff>
    </xdr:to>
    <xdr:sp macro="" textlink="">
      <xdr:nvSpPr>
        <xdr:cNvPr id="63" name="CuadroTexto 62">
          <a:extLst>
            <a:ext uri="{FF2B5EF4-FFF2-40B4-BE49-F238E27FC236}">
              <a16:creationId xmlns:a16="http://schemas.microsoft.com/office/drawing/2014/main" id="{D69D424D-C0A6-489E-9E1B-E276FF7CD58B}"/>
            </a:ext>
          </a:extLst>
        </xdr:cNvPr>
        <xdr:cNvSpPr txBox="1"/>
      </xdr:nvSpPr>
      <xdr:spPr>
        <a:xfrm>
          <a:off x="47625" y="212693249"/>
          <a:ext cx="12039600" cy="14287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c.19	Hechos importantes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c.19.1	Contingencias y compromisos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De acuerdo con la información proporcionada por los asesores legales de la Entidad, a la fecha existen litigios y juicios iniciados por terceros contra la Entidad y aún no finiquitados, en virtud de los cuales se reclama a la Entidad el pago de remuneraciones, indemnizaciones civiles por supuestos daños y perjuicios y acciones de nulidad y repetición de lo pagado.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 y 2020 la Entidad ha constituido, en base a la opinión de sus asesores legales, previsiones por los eventuales pasivos que pudieran derivarse de dichas situaciones por un total de ₲ 2.576.265.933, y previsiones para despidos por ₲ 366.046.954 (₲1.416.378.843 al 31 de diciembre de 2020) las cuales se exponen contablemente en el rubro del pasivo “Previsiones” y que la Gerencia de la Entidad estima suficientes para cubrir las referidas contingencias.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Asimismo, la Entidad tiene constituidas previsiones sobre las líneas de créditos no utilizadas de tarjetas de créditos con categorías “2”, “3”, “4”, “5” y “6” por un monto total de ₲ 693.503.390 al 31 de diciembre de 2021 y ₲ 627.331.899 al 31 de diciembre de 2020.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Además de lo señalado precedentemente, no existen al 31 de diciembre 2021 otras situaciones contingentes, ni reclamos que pudieran resultar en la generación de obligaciones relevantes para la Entidad.</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c.19.1.1 Otros hechos que por su importancia justifique su exposición</a:t>
          </a:r>
          <a:r>
            <a:rPr lang="es-PY" sz="1100" u="sng">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u="none" strike="noStrike">
              <a:solidFill>
                <a:schemeClr val="dk1"/>
              </a:solidFill>
              <a:effectLst/>
              <a:latin typeface="+mn-lt"/>
              <a:ea typeface="+mn-ea"/>
              <a:cs typeface="+mn-cs"/>
            </a:rPr>
            <a:t> </a:t>
          </a:r>
          <a:endParaRPr lang="es-ES" sz="1100">
            <a:solidFill>
              <a:schemeClr val="dk1"/>
            </a:solidFill>
            <a:effectLst/>
            <a:latin typeface="+mn-lt"/>
            <a:ea typeface="+mn-ea"/>
            <a:cs typeface="+mn-cs"/>
          </a:endParaRPr>
        </a:p>
        <a:p>
          <a:pPr fontAlgn="base"/>
          <a:r>
            <a:rPr lang="es-PY" sz="1100">
              <a:solidFill>
                <a:schemeClr val="dk1"/>
              </a:solidFill>
              <a:effectLst/>
              <a:latin typeface="+mn-lt"/>
              <a:ea typeface="+mn-ea"/>
              <a:cs typeface="+mn-cs"/>
            </a:rPr>
            <a:t>a)   </a:t>
          </a:r>
          <a:r>
            <a:rPr lang="es-PY" sz="1100" u="sng">
              <a:solidFill>
                <a:schemeClr val="dk1"/>
              </a:solidFill>
              <a:effectLst/>
              <a:latin typeface="+mn-lt"/>
              <a:ea typeface="+mn-ea"/>
              <a:cs typeface="+mn-cs"/>
            </a:rPr>
            <a:t>Convenios firmados con Organismos Internacionales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Banco Continental S.A.E.C.A. ha fortalecido sus relaciones con importantes entidades financieras internacionales. Firmó varios acuerdos con el objeto de obtener fondos de mediano y largo plazo, que permitan al Banco dotar de un mayor financiamiento a las pequeñas y medianas empresas, PYMES. El sistema financiero local posee una alta participación de los depósitos a la vista, lo que conlleva a una necesidad de buscar fondeos de mediano y largo plazo que permitan un mayor desarrollo de los diferentes sectores de la economía. Con esto, el Banco está fomentando las unidades productivas, industriales, comerciales y de servicios que operan en el país.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International Financial Corporation; convenios firmados en julio 2008 y mayo de 2015.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En julio de 2008 el Banco inicia una relación con la IFC bajo el programa de IFC’s Global Trade Financie Program (GTFP), donde se aprueba una línea de créditos para operaciones de Comercio Exterior.</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Por otro lado, el 11 de mayo de 2015 la IFC otorgó un préstamo de US$ 75 millones al Banco Continental a un plazo de 5 años, con el fin de aumentar el acceso al financiamiento para las pequeñas y medianas empresas cuyo papel es fundamental en la creación de empleo y la reducción de la pobreza. El financiamiento de IFC consiste en un préstamo de US$ 50 millones aportados por IFC y de US$ 25 millones provenientes del Programa de Cartera de Préstamos Conjuntos Administrado por IFC.</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Finalmente, en mayo de 2019, la IFC otorgó a Banco Continental un préstamo de US$ 100 millones a un plazo de 5 años, con la finalidad de fortalecer el financiamiento a las PYMEs y el sector Agrobusiness.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CAF, DEG y PROPARCO; convenio firmado el 14 de diciembre de 2017</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14 de diciembre de 2017 Banco Continental S.A.E.C.A. firmó con un contrato de préstamo sindicado con la CAF-Banco de Desarrollo de América Latina (líder de la sindicación), el Banco Alemán de Desarrollo e Inversiones (DEG por sus siglas en alemán) y la Sociedad de Promoción y Participación para la Cooperación Económica S.A. (PROPARCO por sus siglas en francés). El objetivo del préstamo es la promoción el financiamiento de los proyectos de pequeñas y medianas empresas de Paraguay en los sectores agrícola y agroindustrial. El monto total de este sindicado fue de US$ 80.000.000 a un plazo de 5 y 7 años.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Cabe destacar que la CAF tiene como misión impulsar el desarrollo sostenible y la integración regional, mediante el financiamiento de proyectos de los sectores público y privado, la provisión de cooperación técnica y otros servicios especializados. Por su parte, DEG es un aliado de las empresas en países en vías de desarrollo y países emergentes, siendo una de las mayores instituciones de financiación del desarrollo para el sector privado con un porfolio de alrededor de 8,6 mil millones de euros en más de 80 países. Finalmente, PROPARCO, es una filial de la Agencia Francesa de Desarrollo (AFD) para el financiamiento del sector privado; apoyan fuertemente a proyectos liderados por empresas e instituciones financieras en países en desarrollo y emergentes, desde pymes hasta grupos bancarios regionales, incluidas instituciones de microfinanzas.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DEG (Banco Alemán de Desarrollo e Inversiones)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16 de septiembre de 2019, Banco Continental selló un acuerdo de financiamiento con la DEG </a:t>
          </a:r>
          <a:r>
            <a:rPr lang="es-PY" sz="1100" b="1">
              <a:solidFill>
                <a:schemeClr val="dk1"/>
              </a:solidFill>
              <a:effectLst/>
              <a:latin typeface="+mn-lt"/>
              <a:ea typeface="+mn-ea"/>
              <a:cs typeface="+mn-cs"/>
            </a:rPr>
            <a:t>(</a:t>
          </a:r>
          <a:r>
            <a:rPr lang="es-PY" sz="1100">
              <a:solidFill>
                <a:schemeClr val="dk1"/>
              </a:solidFill>
              <a:effectLst/>
              <a:latin typeface="+mn-lt"/>
              <a:ea typeface="+mn-ea"/>
              <a:cs typeface="+mn-cs"/>
            </a:rPr>
            <a:t>Banco Alemán de Desarrollo e Inversiones) por USD 40 millones a un plazo de 5 años con el objetivo de apoyar la asistencia crediticia a pequeñas y medianas empresas (PYMEs), empresas corporativas de pequeña escala, proyectos relacionados a infraestructura y energía renovable.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DEG brinda financiamiento a largo plazo a empresas privadas en países emergentes y en desarrollo y las asesora mientras implementan sus inversiones. De este modo, pueden desarrollarse con éxito y de manera sostenible, al tiempo que generan valor agregado local y crean empleos calificados. Como institución financiera de desarrollo, también ingresan deliberadamente en mercados difíciles y promueven la expansión del sector privado en aquellos lugares.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PROPARCO (Agencia de Desarrollo Francesa)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En diciembre de 2020, Banco Continental firmó de un contrato de préstamo con PROPARCO (Sociedad de Promoción y de Participación para la Cooperación Económica – Agencia de Desarrollo Francesa) por valor de USD 30 millones a siete años con el objetivo de financiar a PYMES y proyectos que ayuden a mitigar el impacto de cambio climático (proyectos verdes).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Proparco participa del financiamiento y acompañamiento a empresas e instituciones financieras en África, Asia, América Latina y Oriente Medio. Su actuación se concentra en los sectores clave del desarrollo: infraestructura con foco en energías renovables, agroindustria, instituciones financieras, salud, educación. Su participación apunta a reforzar la actuación de los actores privados a la realización de los Objetivos de Desarrollo Sostenible adoptados por la comunidad internacional en 2015.</a:t>
          </a:r>
          <a:endParaRPr lang="es-ES" sz="1100">
            <a:solidFill>
              <a:schemeClr val="dk1"/>
            </a:solidFill>
            <a:effectLst/>
            <a:latin typeface="+mn-lt"/>
            <a:ea typeface="+mn-ea"/>
            <a:cs typeface="+mn-cs"/>
          </a:endParaRPr>
        </a:p>
        <a:p>
          <a:pPr lvl="0" fontAlgn="base"/>
          <a:r>
            <a:rPr lang="es-PY" sz="1100" u="sng">
              <a:solidFill>
                <a:schemeClr val="dk1"/>
              </a:solidFill>
              <a:effectLst/>
              <a:latin typeface="+mn-lt"/>
              <a:ea typeface="+mn-ea"/>
              <a:cs typeface="+mn-cs"/>
            </a:rPr>
            <a:t>Emisión de bonos en los mercados internacionales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Banco Continental realizó en diciembre de 2020 la emisión de un “Bono Sostenible” en los mercados internacionales por un monto de U$D 300 millones a 5 años de plazo y regresó de esta manera a los mercados internacionales luego de su primera emisión en el año 2012.  De esta forma, Continental se convierte en la primera institución financiera latinoamericana en emitir bonos internacionales para financiar proyectos de impacto que contribuyan al desarrollo sostenible. </a:t>
          </a:r>
        </a:p>
        <a:p>
          <a:r>
            <a:rPr lang="es-ES" sz="1100">
              <a:solidFill>
                <a:schemeClr val="dk1"/>
              </a:solidFill>
              <a:effectLst/>
              <a:latin typeface="+mn-lt"/>
              <a:ea typeface="+mn-ea"/>
              <a:cs typeface="+mn-cs"/>
            </a:rPr>
            <a:t>El compromiso del Banco con el desarrollo sostenible está inherentemente vinculado a la dependencia histórica del Paraguay de los sectores agrícola y ganadero como motores del crecimiento económico.</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Con la emisión de Bonos Sostenibles, Banco Continental vuelve a marcar un hito en el país, convirtiéndose en la primera empresa paraguaya en emitir bonos con estas características en el mercado internacional.</a:t>
          </a: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fontAlgn="base"/>
          <a:r>
            <a:rPr lang="es-PY" sz="1100" u="sng">
              <a:solidFill>
                <a:schemeClr val="dk1"/>
              </a:solidFill>
              <a:effectLst/>
              <a:latin typeface="+mn-lt"/>
              <a:ea typeface="+mn-ea"/>
              <a:cs typeface="+mn-cs"/>
            </a:rPr>
            <a:t>Capitalización Novo Bank</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5 de noviembre de 2013 finalizó el proceso de adquisición de la totalidad de las acciones de Novo Banco Continental S.A. – Banco Múltiplo -anteriormente denominado NBC Bank Brasil S.A.- (en adelante mencionado como “NBC”), una entidad financiera constituida de acuerdo con las Leyes de Brasil. En la nota b.3 y c.7 se describen los criterios de valuación y exposición de esta inversión respectivamente.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Dirección del Banco ha iniciado gestiones operativas, comerciales y estratégicas para desarrollar negocios financieros de NBC, en cumplimiento del plan de negocios presentado al ente regulador primario (Banco Central de Brasil).  En ese sentido y tal como se menciona en la nota b.3, durante el ejercicio 2014, el Consejo de Administración de la Entidad decidió incrementar el capital de NBC en R$ 20.000.000.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18 de noviembre de 2015, el Consejo de Administración de la Entidad decidió incrementar nuevamente el capital de Novo Banco Continental S.A. – Banco Múltiplo (anteriormente denominado NBC Bank Brasil S.A.) en R$ 17.774.997,61 (reales brasileños diecisiete millones setecientos setenta y cuatro mil novecientos noventa y siete con sesenta y un centavos, equivalentes a US$ 4.500.000 y ₲ 26.339.400.000, al tipo de cambio vigente a dicha fecha).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24 de agosto de 2016, el Consejo de Administración de la Entidad decidió incrementar el capital de Novo Banco Continental S.A. – Banco Múltiplo (anteriormente denominado NBC Bank Brasil S.A.) en R$ 3.259.000 (reales brasileños tres millones doscientos cincuenta y nueve mil, equivalentes a US$ 1.000.000 y ₲ 5.524.930.000, al tipo de cambio vigente a dicha fecha).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23 de noviembre de 2016, el Consejo de Administración de la Entidad decidió incrementar el capital de Novo Banco Continental S.A. – Banco Múltiplo (anteriormente denominado NBC Bank Brasil S.A.) en R$ 8.500.000 (reales brasileños ocho millones quinientos mil, equivalentes a US$ 2.500.000 y ₲ 14.572.100.000, al tipo de cambio vigente a dicha fecha).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27 de febrero de 2018, el Consejo de Administración de la Entidad decidió incrementar el capital de Novo Banco Continental S.A. – Banco Múltiplo (anteriormente denominado NBC Bank Brasil S.A.) en R$ 3.233.000 (reales brasileños tres millones doscientos treinta y tres mil, equivalentes a US$ 1.000.000 y ₲ 5.586.030.000, al tipo de cambio vigente a dicha fecha).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29 de junio de 2018, el Consejo de Administración de la Entidad decidió incrementar el capital de Novo Banco Continental S.A. – Banco Múltiplo (anteriormente denominado NBC Bank Brasil S.A.) en R$ 3.741.000 (reales brasileños tres millones setecientos cuarenta y un mil, equivalentes a US$ 1.000.000 y ₲ 5.734.940.000, al tipo de cambio vigente a dicha fecha).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01 de agosto de 2018, el Consejo de Administración de la Entidad decidió incrementar el capital de Novo Banco Continental S.A. – Banco Múltiplo (anteriormente denominado NBC Bank Brasil S.A.) en R$ 3.741.500 (reales brasileños tres millones setecientos cuarenta y un mil quinientos, equivalentes a US$ 1.000.000 y ₲ 5.733.890.000, al tipo de cambio vigente a dicha fecha).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02 de enero de 2019, el Consejo de Administración de la Entidad decidió incrementar el capital de Novo Banco Continental S.A. – Banco Múltiplo (anteriormente denominado NBC Bank Brasil S.A.) en R$ 7.556.000 (reales brasileños siete millones quinientos cincuenta y seis mil, equivalentes a US$ 2.000.000 y ₲ 11.921.080.000, al tipo de cambio vigente a dicha fecha).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Por lo expuesto, el Banco entiende que no existe un riesgo de sobrevaluación de la inversión permanente en NBC, que al 31 de diciembre de 2021 y 2020 se compone como sigue:</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47625</xdr:colOff>
      <xdr:row>1386</xdr:row>
      <xdr:rowOff>133349</xdr:rowOff>
    </xdr:from>
    <xdr:to>
      <xdr:col>8</xdr:col>
      <xdr:colOff>914400</xdr:colOff>
      <xdr:row>1464</xdr:row>
      <xdr:rowOff>66675</xdr:rowOff>
    </xdr:to>
    <xdr:sp macro="" textlink="">
      <xdr:nvSpPr>
        <xdr:cNvPr id="12288" name="CuadroTexto 12287">
          <a:extLst>
            <a:ext uri="{FF2B5EF4-FFF2-40B4-BE49-F238E27FC236}">
              <a16:creationId xmlns:a16="http://schemas.microsoft.com/office/drawing/2014/main" id="{87DB9812-7283-419B-B357-747EFA665DC8}"/>
            </a:ext>
          </a:extLst>
        </xdr:cNvPr>
        <xdr:cNvSpPr txBox="1"/>
      </xdr:nvSpPr>
      <xdr:spPr>
        <a:xfrm>
          <a:off x="47625" y="232105199"/>
          <a:ext cx="12030075" cy="12563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PY" sz="1100">
              <a:solidFill>
                <a:schemeClr val="dk1"/>
              </a:solidFill>
              <a:effectLst/>
              <a:latin typeface="+mn-lt"/>
              <a:ea typeface="+mn-ea"/>
              <a:cs typeface="+mn-cs"/>
            </a:rPr>
            <a:t>Pandemia COVID-19 </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Desde diciembre de 2019, el COVID-19 se ha extendido por todo el mundo. El 11 de marzo de 2020, el COVID-19 fue categorizado como una pandemia por la Organización Mundial de la Salud. El 16 de marzo de 2020, el gobierno paraguayo declaró una emergencia sanitaria como consecuencia de la pandemia COVID-19, anunciando la implementación de varias medidas de protección, entre ellas la declaración de una emergencia de salud pública, la implementación de una cuarentena restrictiva y la restricción del movimiento de población, entre otros. Estas medidas junto a otras implementadas en todo el mundo, incluidos cierres de fronteras y restricciones de viajes, han llevado a la suspensión o disminución material de un número significativo de actividades comerciales, incluidos vuelos internacionales, operación de hoteles, restaurantes, tiendas minoristas y otros establecimientos, a la interrupción de las cadenas de suministro en todo el mundo y a la caída en la producción y la demanda, entre otros, causando una interrupción comercial sin precedentes en varias jurisdicciones, incluyendo al Paraguay.</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En Paraguay, varias industrias y sectores a los que estamos expuestos se han visto particularmente afectados por la pandemia de COVID-19 y la consecuente interrupción a la economía, incluidos, pero no limitados al comercio minorista, mayorista, la industria y el sector de servicios.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 2021 esta coyuntura tuvo un giro positivo. A lo largo del año hubo una recuperación en prácticamente todos los sectores tomando en cuenta el considerable avance de la vacunación de la población económicamente activa, la caída pronunciada de casos de covid-19 con el consecuente impacto en el consumo y las expectativas.  </a:t>
          </a:r>
        </a:p>
        <a:p>
          <a:r>
            <a:rPr lang="es-ES" sz="1100">
              <a:solidFill>
                <a:schemeClr val="dk1"/>
              </a:solidFill>
              <a:effectLst/>
              <a:latin typeface="+mn-lt"/>
              <a:ea typeface="+mn-ea"/>
              <a:cs typeface="+mn-cs"/>
            </a:rPr>
            <a:t> </a:t>
          </a:r>
        </a:p>
        <a:p>
          <a:r>
            <a:rPr lang="es-PY" sz="1100" b="1">
              <a:solidFill>
                <a:schemeClr val="dk1"/>
              </a:solidFill>
              <a:effectLst/>
              <a:latin typeface="+mn-lt"/>
              <a:ea typeface="+mn-ea"/>
              <a:cs typeface="+mn-cs"/>
            </a:rPr>
            <a:t>No existen otros hechos importantes que no hayan sido revelados o expuestos en notas a los estados financieros o que justifiquen su exposición en la presente nota.</a:t>
          </a:r>
          <a:endParaRPr lang="es-ES" sz="1100" b="1">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	Patrimonio</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d.1      Patrimonio efectivo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límites y restricciones para las operaciones de las entidades financieras se determinan en función de su patrimonio efectivo.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patrimonio efectivo de la Entidad al 31 de diciembre de 2021 ascendía a aproximadamente ₲ 3.309.178 millones (₲ 2.913.846 millones al 31 de diciembre de 2020). La Ley 5787 de fecha 19 de diciembre de 2016 establece la composición del capital principal (Nivel 1) y del complementario (Nivel 2) de las entidades financieras, a efectos del cálculo de su solvencia patrimonial. Esta Ley establece, además, la proporción mínima que en todo momento deberá existir entre el capital principal y el importe de los activos y contingentes ponderados por riesgo, en moneda nacional o extranjera incluidas sus sucursales en el país y en el exterior, el cual no podrá ser inferior al 8%. En el caso de la proporción mínima entre el capital principal (Nivel 1) y el capital complementario (Nivel 2) en forma conjunta y el importe total de los activos y contingentes de una entidad financiera ponderados por su riesgo, en moneda nacional o extranjera, incluidas sus sucursales en el país y en el exterior, no podrá ser inferior al 12% ni exigible mayor del 14%.</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 la Entidad mantiene la relación en 19,12 % ( 19,30 al 31 de diciembre de 2020 ) entre el capital principal y el importe de los activos y contingentes ponderados por riesgo, y del 16,87% ( 16,65 al 31 de diciembre de 2020 ) para el capital principal (Nivel 1) y el capital complementario (Nivel 2) en forma conjunta y el importe total de los activos y contingentes.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d.2    Capital mínimo</a:t>
          </a:r>
          <a:r>
            <a:rPr lang="es-PY" sz="1100" u="sng">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El capital mínimo integrado y aportado en efectivo que obligatoriamente deberán mantener los Bancos que operan en el sistema financiero nacional, asciende a </a:t>
          </a:r>
          <a:r>
            <a:rPr lang="es-PY" sz="1100">
              <a:solidFill>
                <a:schemeClr val="dk1"/>
              </a:solidFill>
              <a:effectLst/>
              <a:latin typeface="+mn-lt"/>
              <a:ea typeface="+mn-ea"/>
              <a:cs typeface="+mn-cs"/>
            </a:rPr>
            <a:t>₲ </a:t>
          </a:r>
          <a:r>
            <a:rPr lang="es-ES" sz="1100">
              <a:solidFill>
                <a:schemeClr val="dk1"/>
              </a:solidFill>
              <a:effectLst/>
              <a:latin typeface="+mn-lt"/>
              <a:ea typeface="+mn-ea"/>
              <a:cs typeface="+mn-cs"/>
            </a:rPr>
            <a:t>56.647 millones (</a:t>
          </a:r>
          <a:r>
            <a:rPr lang="es-PY" sz="1100">
              <a:solidFill>
                <a:schemeClr val="dk1"/>
              </a:solidFill>
              <a:effectLst/>
              <a:latin typeface="+mn-lt"/>
              <a:ea typeface="+mn-ea"/>
              <a:cs typeface="+mn-cs"/>
            </a:rPr>
            <a:t>₲ </a:t>
          </a:r>
          <a:r>
            <a:rPr lang="es-ES" sz="1100">
              <a:solidFill>
                <a:schemeClr val="dk1"/>
              </a:solidFill>
              <a:effectLst/>
              <a:latin typeface="+mn-lt"/>
              <a:ea typeface="+mn-ea"/>
              <a:cs typeface="+mn-cs"/>
            </a:rPr>
            <a:t>55.445 millones al cierre del ejercicio 2020).  </a:t>
          </a:r>
          <a:br>
            <a:rPr lang="es-ES" sz="1100">
              <a:solidFill>
                <a:schemeClr val="dk1"/>
              </a:solidFill>
              <a:effectLst/>
              <a:latin typeface="+mn-lt"/>
              <a:ea typeface="+mn-ea"/>
              <a:cs typeface="+mn-cs"/>
            </a:rPr>
          </a:b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Al 31 de diciembre de 2021 el capital integrado de la entidad asciende a </a:t>
          </a:r>
          <a:r>
            <a:rPr lang="es-PY" sz="1100">
              <a:solidFill>
                <a:schemeClr val="dk1"/>
              </a:solidFill>
              <a:effectLst/>
              <a:latin typeface="+mn-lt"/>
              <a:ea typeface="+mn-ea"/>
              <a:cs typeface="+mn-cs"/>
            </a:rPr>
            <a:t>₲ </a:t>
          </a:r>
          <a:r>
            <a:rPr lang="es-ES" sz="1100">
              <a:solidFill>
                <a:schemeClr val="dk1"/>
              </a:solidFill>
              <a:effectLst/>
              <a:latin typeface="+mn-lt"/>
              <a:ea typeface="+mn-ea"/>
              <a:cs typeface="+mn-cs"/>
            </a:rPr>
            <a:t>1.100.000 millones, el cual era superior al mínimo exigido por la normativa del Banco Central del Paraguay a dicha fecha.</a:t>
          </a: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d.3	Restricción a la distribución de utilidades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De acuerdo con la Ley N° 861/96 "General de Bancos, financieras y otras entidades de crédito", las Entidades financieras deberán contar con una reserva legal hasta el equivalente del 100% de su capital. Dicha reserva deberá ser constituida transfiriendo anualmente no menos del 20% de las utilidades netas de cada ejercicio financiero. En cualquier momento el monto de la reserva legal podrá ser incrementado adicionalmente con aportes de dinero en efectivo.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Según disposiciones de la Ley N° 861/96 "General de Bancos, Financieras y Otras Entidades de crédito", las Entidades financieras autorizadas a operar de acuerdo con esta Ley, sean nacionales o extranjeras, podrán distribuir sus utilidades una vez cumplidos los requisitos de publicación de balances, previo dictamen de los auditores externos y autorización de la asamblea de accionistas y de la opinión de la Superintendencia de Bancos, siempre y cuando ésta se expida dentro del término de ciento veinte días del cierre del ejercicio.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De acuerdo con la legislación tributaria vigente hasta el 31 de diciembre de 2019, las distribuciones de utilidades estaban sujetas a una retención en concepto de impuesto a la renta del 15% en caso de que los accionistas estén domiciliados en el exterior, y gravada con una tasa adicional de impuesto a la renta del 5% para la entidad. A partir del 1 de en enero 2020 entró en vigor la Ley Nº 6380/19 de la reforma tributaria, la cual crea, entre otros, el impuesto a la distribución de los dividendos y a las utilidades (IDU) y establece que, las utilidades puestas a disposición de los accionistas estarán sujetos a retenciones, para los beneficiarios no residentes a la tasa del 15% y para los beneficiarios residentes a la tasa del 8%. </a:t>
          </a:r>
          <a:endParaRPr lang="es-ES" sz="1100">
            <a:solidFill>
              <a:schemeClr val="dk1"/>
            </a:solidFill>
            <a:effectLst/>
            <a:latin typeface="+mn-lt"/>
            <a:ea typeface="+mn-ea"/>
            <a:cs typeface="+mn-cs"/>
          </a:endParaRPr>
        </a:p>
        <a:p>
          <a:r>
            <a:rPr lang="es-MX"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d.4	Aportes no capitalizados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Los aportes no capitalizados corresponden a la prima obtenida por la emisión de acciones. La Entidad reconoce las primas de emisión como capital secundario de nivel 1 en el cálculo del patrimonio efectivo.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d.5	Resultado por acción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Entidad calcula el resultado neto por acción sobre la base del resultado del año a distribuir dividido por el número de acciones al cierre del ejercicio.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d.6</a:t>
          </a:r>
          <a:r>
            <a:rPr lang="es-PY" sz="1100" b="1" i="1">
              <a:solidFill>
                <a:schemeClr val="dk1"/>
              </a:solidFill>
              <a:effectLst/>
              <a:latin typeface="+mn-lt"/>
              <a:ea typeface="+mn-ea"/>
              <a:cs typeface="+mn-cs"/>
            </a:rPr>
            <a:t> 	</a:t>
          </a:r>
          <a:r>
            <a:rPr lang="es-PY" sz="1100" b="1">
              <a:solidFill>
                <a:schemeClr val="dk1"/>
              </a:solidFill>
              <a:effectLst/>
              <a:latin typeface="+mn-lt"/>
              <a:ea typeface="+mn-ea"/>
              <a:cs typeface="+mn-cs"/>
            </a:rPr>
            <a:t>Ajustes de resultados de ejercicios anteriores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Plan y Manual de cuentas del Banco Central del Paraguay establece que los ajustes de resultados de ejercicios anteriores se registran dentro del estado de resultados del ejercicio sin afectar las cuentas del patrimonio de la Entidad. Al 31 de diciembre de 2021, el rubro Ajustes de resultados de ejercicios anteriores del estado de resultados incluye una pérdida neta de ₲ 105.730.923 y al 31 de diciembre de 2020 una pérdida neta de ₲ 436.659.980.</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E.	Información referente a las contingencias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Al 31 de diciembre de 2021 y 2020, las contingencias se componen de la siguiente manera: </a:t>
          </a:r>
          <a:endParaRPr lang="es-ES" sz="1100">
            <a:solidFill>
              <a:schemeClr val="dk1"/>
            </a:solidFill>
            <a:effectLst/>
            <a:latin typeface="+mn-lt"/>
            <a:ea typeface="+mn-ea"/>
            <a:cs typeface="+mn-cs"/>
          </a:endParaRPr>
        </a:p>
        <a:p>
          <a:pPr>
            <a:lnSpc>
              <a:spcPts val="1100"/>
            </a:lnSpc>
          </a:pPr>
          <a:endParaRPr lang="es-ES" sz="1100"/>
        </a:p>
      </xdr:txBody>
    </xdr:sp>
    <xdr:clientData/>
  </xdr:twoCellAnchor>
  <xdr:twoCellAnchor>
    <xdr:from>
      <xdr:col>0</xdr:col>
      <xdr:colOff>66675</xdr:colOff>
      <xdr:row>1475</xdr:row>
      <xdr:rowOff>66675</xdr:rowOff>
    </xdr:from>
    <xdr:to>
      <xdr:col>9</xdr:col>
      <xdr:colOff>28575</xdr:colOff>
      <xdr:row>1500</xdr:row>
      <xdr:rowOff>85725</xdr:rowOff>
    </xdr:to>
    <xdr:sp macro="" textlink="">
      <xdr:nvSpPr>
        <xdr:cNvPr id="12289" name="CuadroTexto 12288">
          <a:extLst>
            <a:ext uri="{FF2B5EF4-FFF2-40B4-BE49-F238E27FC236}">
              <a16:creationId xmlns:a16="http://schemas.microsoft.com/office/drawing/2014/main" id="{5EEDBEAE-CBCE-41D5-94BA-4264A79B73AE}"/>
            </a:ext>
          </a:extLst>
        </xdr:cNvPr>
        <xdr:cNvSpPr txBox="1"/>
      </xdr:nvSpPr>
      <xdr:spPr>
        <a:xfrm>
          <a:off x="66675" y="246497475"/>
          <a:ext cx="12058650" cy="406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F.	Información referente a los resultados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f.1	Reconocimiento de ganancias y pérdidas: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Entidad aplicó el principio de lo devengado a los efectos del reconocimiento de ingresos e imputación de egresos o costos incurridos, con las siguientes excepciones en que los ingresos se reconocen como ganancia en el momento de su percepción o cobro conforme a las disposiciones del BCP en la materia: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los productos financieros devengados y no percibidos de deudores con créditos vencidos o clasificados en categorías de riesgo superiores a la de “2”. Ver nota c.5.</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las ganancias por valuación de aquellas operaciones de crédito e inversiones en moneda extranjera vencidas o clasificados en categorías de riesgo superiores a la de “2”, que se reconocen como ganancia en el momento de su percepción o cobro. Ver nota c.5.</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las ganancias a realizar y las ganancias por valuación de saldos en moneda extranjera de aquellas operaciones por venta de bienes a plazo, las cuales se reconocen como ingreso a medida que se cobran los créditos. Ver nota c.5.4.</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ciertas comisiones por servicios bancarios que se reconocen como ingreso cuando se cobran.</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PY" sz="1100">
              <a:solidFill>
                <a:schemeClr val="dk1"/>
              </a:solidFill>
              <a:effectLst/>
              <a:latin typeface="+mn-lt"/>
              <a:ea typeface="+mn-ea"/>
              <a:cs typeface="+mn-cs"/>
            </a:rPr>
            <a:t>el Plan y Manual de cuentas del BCP establece que los ajustes de resultados de ejercicios anteriores se registran dentro del estado de resultados del ejercicio sin afectar las cuentas del patrimonio de la entidad.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f.2	Diferencias de cambio en moneda extranjera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Las diferencias de cambio correspondientes al mantenimiento de activos y pasivos en moneda extranjera se muestran netas en las líneas del estado de resultados “Valuación de activos y pasivos en moneda extranjera” y su apertura se expone a continuación: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xdr:colOff>
      <xdr:row>1511</xdr:row>
      <xdr:rowOff>142875</xdr:rowOff>
    </xdr:from>
    <xdr:to>
      <xdr:col>9</xdr:col>
      <xdr:colOff>19051</xdr:colOff>
      <xdr:row>1524</xdr:row>
      <xdr:rowOff>38100</xdr:rowOff>
    </xdr:to>
    <xdr:sp macro="" textlink="">
      <xdr:nvSpPr>
        <xdr:cNvPr id="12290" name="CuadroTexto 12289">
          <a:extLst>
            <a:ext uri="{FF2B5EF4-FFF2-40B4-BE49-F238E27FC236}">
              <a16:creationId xmlns:a16="http://schemas.microsoft.com/office/drawing/2014/main" id="{42E90AC6-663B-4A8A-AD5B-8B1CD12ABAC3}"/>
            </a:ext>
          </a:extLst>
        </xdr:cNvPr>
        <xdr:cNvSpPr txBox="1"/>
      </xdr:nvSpPr>
      <xdr:spPr>
        <a:xfrm>
          <a:off x="1" y="253307850"/>
          <a:ext cx="1211580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De acuerdo con lo mencionado en los puntos b) y c) de la nota f.1 anterior, las diferencias de cambio correspondientes al mantenimiento de créditos e inversiones en moneda extranjera clasificados en las categorías “3”, “4”, “5” y “6” y a Deudores por venta de bienes a plazo en moneda extranjera, se reconocen como ingreso en función a su realización.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Las diferencias de cambio netas por operaciones de cambio y arbitraje se exponen en las líneas del estado de resultados denominadas “Otras ganancias operativas – Ganancias por créditos diversos”. </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Las pérdidas por operaciones de cambio y arbitraje se exponen en la línea del estado de resultados denominada “Otras pérdidas operativas – Otras” (nota f.3). </a:t>
          </a:r>
          <a:endParaRPr lang="es-ES" sz="1100">
            <a:solidFill>
              <a:schemeClr val="dk1"/>
            </a:solidFill>
            <a:effectLst/>
            <a:latin typeface="+mn-lt"/>
            <a:ea typeface="+mn-ea"/>
            <a:cs typeface="+mn-cs"/>
          </a:endParaRPr>
        </a:p>
        <a:p>
          <a:pPr>
            <a:lnSpc>
              <a:spcPts val="1200"/>
            </a:lnSpc>
          </a:pPr>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br>
            <a:rPr lang="es-PY" sz="1100" b="1">
              <a:solidFill>
                <a:schemeClr val="dk1"/>
              </a:solidFill>
              <a:effectLst/>
              <a:latin typeface="+mn-lt"/>
              <a:ea typeface="+mn-ea"/>
              <a:cs typeface="+mn-cs"/>
            </a:rPr>
          </a:br>
          <a:r>
            <a:rPr lang="es-PY" sz="1100" b="1">
              <a:solidFill>
                <a:schemeClr val="dk1"/>
              </a:solidFill>
              <a:effectLst/>
              <a:latin typeface="+mn-lt"/>
              <a:ea typeface="+mn-ea"/>
              <a:cs typeface="+mn-cs"/>
            </a:rPr>
            <a:t>f.3	Otras pérdidas operativas - otras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a:solidFill>
                <a:schemeClr val="dk1"/>
              </a:solidFill>
              <a:effectLst/>
              <a:latin typeface="+mn-lt"/>
              <a:ea typeface="+mn-ea"/>
              <a:cs typeface="+mn-cs"/>
            </a:rPr>
            <a:t>El rubro "Otras pérdidas operativas - otras" se compone como sigue: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100"/>
            </a:lnSpc>
          </a:pPr>
          <a:endParaRPr lang="es-ES" sz="1100"/>
        </a:p>
      </xdr:txBody>
    </xdr:sp>
    <xdr:clientData/>
  </xdr:twoCellAnchor>
  <xdr:twoCellAnchor>
    <xdr:from>
      <xdr:col>0</xdr:col>
      <xdr:colOff>0</xdr:colOff>
      <xdr:row>1534</xdr:row>
      <xdr:rowOff>161924</xdr:rowOff>
    </xdr:from>
    <xdr:to>
      <xdr:col>9</xdr:col>
      <xdr:colOff>9525</xdr:colOff>
      <xdr:row>1557</xdr:row>
      <xdr:rowOff>47625</xdr:rowOff>
    </xdr:to>
    <xdr:sp macro="" textlink="">
      <xdr:nvSpPr>
        <xdr:cNvPr id="12291" name="CuadroTexto 12290">
          <a:extLst>
            <a:ext uri="{FF2B5EF4-FFF2-40B4-BE49-F238E27FC236}">
              <a16:creationId xmlns:a16="http://schemas.microsoft.com/office/drawing/2014/main" id="{5E624961-9211-4CC6-8BED-D2CBADD27496}"/>
            </a:ext>
          </a:extLst>
        </xdr:cNvPr>
        <xdr:cNvSpPr txBox="1"/>
      </xdr:nvSpPr>
      <xdr:spPr>
        <a:xfrm>
          <a:off x="0" y="257108324"/>
          <a:ext cx="12106275" cy="3609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Las ganancias por operaciones de cambio y arbitraje se exponen en el rubro “Otras ganancias operativas” del estado de resultados. Al 31 de diciembre de 2021 y 2020, la ganancia neta por estas operaciones asciende a ₲ 59.517.733.526 y 73.355.742.625, respectivamente.</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f.4	Impuesto a la renta</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impuesto a la renta corriente que se carga a los resultados del año a la tasa del 10%, se basa en la utilidad contable antes de este concepto, ajustada por las partidas que la ley (Ley N° 6380/19 y sus reglamentaciones incluyen o excluyen para la determinación de la renta neta imponible</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cargo a resultados en concepto de impuesto a la renta al 31 de diciembre de 2021 asciende a ₲ 42.060.353.212 (₲ 28.375.011.908) al 31 de diciembre de 2020).</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f.5	Indemnizaciones por despido</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Entidad constituye previsiones por estimaciones de costos a incurrir en concepto de indemnizaciones por despido que ya fueron definidos por el Directorio. El saldo de la previsión al 31 de diciembre de 2021 ascendía a ₲ 366.046.954 (₲ 1.416.378.438 al 31 de diciembre de 2020). Los movimientos de esta previsión están incluidos en el renglón “Contingencias” de la nota c.6.</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f.6	Actividades fiduciarias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Entidad posee una unidad de negocios fiduciarios, que le permite realizar operaciones fiduciarias actuando como “fiduciario”. La actividad fiduciaria de la Entidad que se registra en cuentas de orden al 31 de diciembre de 2021 y 2020, se compone como sigue: </a:t>
          </a:r>
          <a:endParaRPr lang="es-ES" sz="1100"/>
        </a:p>
      </xdr:txBody>
    </xdr:sp>
    <xdr:clientData/>
  </xdr:twoCellAnchor>
  <xdr:twoCellAnchor>
    <xdr:from>
      <xdr:col>0</xdr:col>
      <xdr:colOff>47625</xdr:colOff>
      <xdr:row>1571</xdr:row>
      <xdr:rowOff>85724</xdr:rowOff>
    </xdr:from>
    <xdr:to>
      <xdr:col>9</xdr:col>
      <xdr:colOff>0</xdr:colOff>
      <xdr:row>1597</xdr:row>
      <xdr:rowOff>57150</xdr:rowOff>
    </xdr:to>
    <xdr:sp macro="" textlink="">
      <xdr:nvSpPr>
        <xdr:cNvPr id="12292" name="CuadroTexto 12291">
          <a:extLst>
            <a:ext uri="{FF2B5EF4-FFF2-40B4-BE49-F238E27FC236}">
              <a16:creationId xmlns:a16="http://schemas.microsoft.com/office/drawing/2014/main" id="{67AC8200-CE3D-4B3C-9A06-4F3F91B6F7AF}"/>
            </a:ext>
          </a:extLst>
        </xdr:cNvPr>
        <xdr:cNvSpPr txBox="1"/>
      </xdr:nvSpPr>
      <xdr:spPr>
        <a:xfrm>
          <a:off x="47625" y="263128124"/>
          <a:ext cx="12049125" cy="418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Los ingresos percibidos por los años terminados el 31 de diciembre de 2021 y 2020, correspondiente a la actividad fiduciaria ascienden respectivamente a ₲ 6.614.537.536 y ₲ 6.842.473.388, y se registran en el rubro “Otras ganancias operativas”.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f.7	Aportes al Fondo de garantía de depósitos (FGD)</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En virtud a la Ley N° 2.334 de fecha 12 de diciembre de 2003 instituyó un nuevo régimen de garantía legal de los depósitos del sistema financiero nacional, que tiene por objeto la protección parcial del ahorro público en las Entidades financieras privadas autorizadas a operar por el BCP, hasta el equivalente de 75 salarios mínimos por depositante. En virtud de lo dispuesto en dicha Ley, a partir del tercer trimestre del año 2004 las Entidades financieras aportan trimestralmente en forma obligatoria al FGD, creado por dicha Ley y administrado por el BCP, el 0,12% de los saldos promedios trimestrales de su cartera de depósitos en moneda nacional y extranjera. El monto aportado por la Entidad al FGD en el ejercicio 2021 que constituyen gastos no recuperables, ascienden a ₲ 80.538.848.834, (en el ejercicio 2020 fue de ₲ 71.819.534.641), registrado en el rubro Otras Pérdidas Operativas – Gastos generales.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G.	Hechos posteriores al cierre del ejercicio</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Entre la fecha de cierre del ejercicio 2021 y la fecha de emisión de estos estados financieros, no han ocurrido hechos significativos de carácter financiero o de otra índole que impliquen alteraciones significativas a la estructura patrimonial o financiera o a los resultados de la Entidad al 31 de diciembre de 2021.</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H.	Efectos inflacionarios</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No se han aplicado procedimientos integrales de ajuste por inflación, salvo el ajuste parcial a los bienes de uso mencionado en la nota c.8 a estos estados financieros.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lnSpc>
              <a:spcPts val="1200"/>
            </a:lnSpc>
          </a:pPr>
          <a:r>
            <a:rPr lang="es-PY" sz="1100" b="1">
              <a:solidFill>
                <a:schemeClr val="dk1"/>
              </a:solidFill>
              <a:effectLst/>
              <a:latin typeface="+mn-lt"/>
              <a:ea typeface="+mn-ea"/>
              <a:cs typeface="+mn-cs"/>
            </a:rPr>
            <a:t>Saldos y transacciones con partes relacionadas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r>
            <a:rPr lang="es-PY" sz="1100" b="1">
              <a:solidFill>
                <a:schemeClr val="dk1"/>
              </a:solidFill>
              <a:effectLst/>
              <a:latin typeface="+mn-lt"/>
              <a:ea typeface="+mn-ea"/>
              <a:cs typeface="+mn-cs"/>
            </a:rPr>
            <a:t>I.1	Los saldos con partes relacionadas son los siguientes (Res.N°01/2007):</a:t>
          </a:r>
          <a:endParaRPr lang="es-ES" sz="1100">
            <a:solidFill>
              <a:schemeClr val="dk1"/>
            </a:solidFill>
            <a:effectLst/>
            <a:latin typeface="+mn-lt"/>
            <a:ea typeface="+mn-ea"/>
            <a:cs typeface="+mn-cs"/>
          </a:endParaRPr>
        </a:p>
        <a:p>
          <a:pPr>
            <a:lnSpc>
              <a:spcPts val="1200"/>
            </a:lnSpc>
          </a:pPr>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nSpc>
              <a:spcPts val="1200"/>
            </a:lnSpc>
          </a:pPr>
          <a:endParaRPr lang="es-ES" sz="1100"/>
        </a:p>
      </xdr:txBody>
    </xdr:sp>
    <xdr:clientData/>
  </xdr:twoCellAnchor>
  <xdr:twoCellAnchor>
    <xdr:from>
      <xdr:col>0</xdr:col>
      <xdr:colOff>76200</xdr:colOff>
      <xdr:row>1643</xdr:row>
      <xdr:rowOff>76200</xdr:rowOff>
    </xdr:from>
    <xdr:to>
      <xdr:col>9</xdr:col>
      <xdr:colOff>0</xdr:colOff>
      <xdr:row>1645</xdr:row>
      <xdr:rowOff>57150</xdr:rowOff>
    </xdr:to>
    <xdr:sp macro="" textlink="">
      <xdr:nvSpPr>
        <xdr:cNvPr id="12293" name="CuadroTexto 12292">
          <a:extLst>
            <a:ext uri="{FF2B5EF4-FFF2-40B4-BE49-F238E27FC236}">
              <a16:creationId xmlns:a16="http://schemas.microsoft.com/office/drawing/2014/main" id="{15121981-38FE-4857-9291-9627BC88B27D}"/>
            </a:ext>
          </a:extLst>
        </xdr:cNvPr>
        <xdr:cNvSpPr txBox="1"/>
      </xdr:nvSpPr>
      <xdr:spPr>
        <a:xfrm>
          <a:off x="76200" y="275463000"/>
          <a:ext cx="120205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b="1">
              <a:solidFill>
                <a:schemeClr val="dk1"/>
              </a:solidFill>
              <a:effectLst/>
              <a:latin typeface="+mn-lt"/>
              <a:ea typeface="+mn-ea"/>
              <a:cs typeface="+mn-cs"/>
            </a:rPr>
            <a:t>l.2	Los saldos de contingencias y cuentas de orden con partes relacionadas son los siguientes:</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1668</xdr:row>
      <xdr:rowOff>133350</xdr:rowOff>
    </xdr:from>
    <xdr:to>
      <xdr:col>8</xdr:col>
      <xdr:colOff>914400</xdr:colOff>
      <xdr:row>1672</xdr:row>
      <xdr:rowOff>152400</xdr:rowOff>
    </xdr:to>
    <xdr:sp macro="" textlink="">
      <xdr:nvSpPr>
        <xdr:cNvPr id="12294" name="CuadroTexto 12293">
          <a:extLst>
            <a:ext uri="{FF2B5EF4-FFF2-40B4-BE49-F238E27FC236}">
              <a16:creationId xmlns:a16="http://schemas.microsoft.com/office/drawing/2014/main" id="{5BD8936D-EB37-4D93-ACF1-9E672121EAB5}"/>
            </a:ext>
          </a:extLst>
        </xdr:cNvPr>
        <xdr:cNvSpPr txBox="1"/>
      </xdr:nvSpPr>
      <xdr:spPr>
        <a:xfrm>
          <a:off x="0" y="279949275"/>
          <a:ext cx="120777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l.3	Las operaciones realizadas con empresas relacionadas determinaron los siguientes resultados que se incluyen en el estado de resultados:</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0</xdr:colOff>
      <xdr:row>1701</xdr:row>
      <xdr:rowOff>9525</xdr:rowOff>
    </xdr:from>
    <xdr:to>
      <xdr:col>8</xdr:col>
      <xdr:colOff>923925</xdr:colOff>
      <xdr:row>1706</xdr:row>
      <xdr:rowOff>38100</xdr:rowOff>
    </xdr:to>
    <xdr:sp macro="" textlink="">
      <xdr:nvSpPr>
        <xdr:cNvPr id="12295" name="CuadroTexto 12294">
          <a:extLst>
            <a:ext uri="{FF2B5EF4-FFF2-40B4-BE49-F238E27FC236}">
              <a16:creationId xmlns:a16="http://schemas.microsoft.com/office/drawing/2014/main" id="{887D911D-2D46-472C-8EED-43C5AF367F68}"/>
            </a:ext>
          </a:extLst>
        </xdr:cNvPr>
        <xdr:cNvSpPr txBox="1"/>
      </xdr:nvSpPr>
      <xdr:spPr>
        <a:xfrm>
          <a:off x="0" y="285292800"/>
          <a:ext cx="1208722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J.	Cuentas de orden</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El saldo se compone como sigue:</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28575</xdr:colOff>
      <xdr:row>1742</xdr:row>
      <xdr:rowOff>9525</xdr:rowOff>
    </xdr:from>
    <xdr:to>
      <xdr:col>9</xdr:col>
      <xdr:colOff>28575</xdr:colOff>
      <xdr:row>1753</xdr:row>
      <xdr:rowOff>95250</xdr:rowOff>
    </xdr:to>
    <xdr:sp macro="" textlink="">
      <xdr:nvSpPr>
        <xdr:cNvPr id="12296" name="CuadroTexto 12295">
          <a:extLst>
            <a:ext uri="{FF2B5EF4-FFF2-40B4-BE49-F238E27FC236}">
              <a16:creationId xmlns:a16="http://schemas.microsoft.com/office/drawing/2014/main" id="{E2725BCC-DCC3-48E4-A1FC-5AA7C89F5D67}"/>
            </a:ext>
          </a:extLst>
        </xdr:cNvPr>
        <xdr:cNvSpPr txBox="1"/>
      </xdr:nvSpPr>
      <xdr:spPr>
        <a:xfrm>
          <a:off x="28575" y="292474650"/>
          <a:ext cx="1209675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chemeClr val="dk1"/>
              </a:solidFill>
              <a:effectLst/>
              <a:latin typeface="+mn-lt"/>
              <a:ea typeface="+mn-ea"/>
              <a:cs typeface="+mn-cs"/>
            </a:rPr>
            <a:t>K.	Consolidación de los saldos del balance de Banco Continental, Patria S.A. de Seguros y Novo Banco Continental S.A. al 31 de diciembre de 2021 (No auditado)</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La participación accionaria de Banco Continental S.A.E.C.A. en Patria S.A. de Seguros al 31 de diciembre de 2021 y 31 de diciembre de 2020 fue del 63,97 %. La participación accionaria en NBC al 31 de diciembre de 2021 y 2020 fue de 99,99%.</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PY" sz="1100">
              <a:solidFill>
                <a:schemeClr val="dk1"/>
              </a:solidFill>
              <a:effectLst/>
              <a:latin typeface="+mn-lt"/>
              <a:ea typeface="+mn-ea"/>
              <a:cs typeface="+mn-cs"/>
            </a:rPr>
            <a:t>Considerando que no se han emitido las reglamentaciones para la consolidación de los Estados Financieros con posterioridad a la Resolución 3 Acta 25 de fecha 4/5/2017 constituyendo una limitación a tal efecto, los balances consolidados más abajo, no se encuentran auditados, no obstante, los Estados Financieros del NBC y Banco Continental S.A.E.C.A se encuentran auditados individualmente. A continuación, se resumen los principales saldos consolidados:</a:t>
          </a:r>
          <a:endParaRPr lang="es-ES" sz="1100">
            <a:solidFill>
              <a:schemeClr val="dk1"/>
            </a:solidFill>
            <a:effectLst/>
            <a:latin typeface="+mn-lt"/>
            <a:ea typeface="+mn-ea"/>
            <a:cs typeface="+mn-cs"/>
          </a:endParaRPr>
        </a:p>
        <a:p>
          <a:r>
            <a:rPr lang="es-PY"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fontAlgn="base"/>
          <a:r>
            <a:rPr lang="es-PY" sz="1100" b="1">
              <a:solidFill>
                <a:schemeClr val="dk1"/>
              </a:solidFill>
              <a:effectLst/>
              <a:latin typeface="+mn-lt"/>
              <a:ea typeface="+mn-ea"/>
              <a:cs typeface="+mn-cs"/>
            </a:rPr>
            <a:t>Balance general consolidado</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xdr:colOff>
      <xdr:row>1789</xdr:row>
      <xdr:rowOff>152400</xdr:rowOff>
    </xdr:from>
    <xdr:to>
      <xdr:col>9</xdr:col>
      <xdr:colOff>1</xdr:colOff>
      <xdr:row>1793</xdr:row>
      <xdr:rowOff>123825</xdr:rowOff>
    </xdr:to>
    <xdr:sp macro="" textlink="">
      <xdr:nvSpPr>
        <xdr:cNvPr id="12297" name="CuadroTexto 12296">
          <a:extLst>
            <a:ext uri="{FF2B5EF4-FFF2-40B4-BE49-F238E27FC236}">
              <a16:creationId xmlns:a16="http://schemas.microsoft.com/office/drawing/2014/main" id="{D0421128-77CB-46AC-BFBC-98CF48F583E3}"/>
            </a:ext>
          </a:extLst>
        </xdr:cNvPr>
        <xdr:cNvSpPr txBox="1"/>
      </xdr:nvSpPr>
      <xdr:spPr>
        <a:xfrm>
          <a:off x="1" y="300361350"/>
          <a:ext cx="120967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b="1">
              <a:solidFill>
                <a:schemeClr val="dk1"/>
              </a:solidFill>
              <a:effectLst/>
              <a:latin typeface="+mn-lt"/>
              <a:ea typeface="+mn-ea"/>
              <a:cs typeface="+mn-cs"/>
            </a:rPr>
            <a:t>Estado de resultados consolidado </a:t>
          </a:r>
          <a:endParaRPr lang="es-ES" sz="1100">
            <a:solidFill>
              <a:schemeClr val="dk1"/>
            </a:solidFill>
            <a:effectLst/>
            <a:latin typeface="+mn-lt"/>
            <a:ea typeface="+mn-ea"/>
            <a:cs typeface="+mn-cs"/>
          </a:endParaRP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2"/>
  <sheetViews>
    <sheetView showGridLines="0" tabSelected="1" topLeftCell="B64" workbookViewId="0">
      <selection activeCell="F77" sqref="F77"/>
    </sheetView>
  </sheetViews>
  <sheetFormatPr baseColWidth="10" defaultRowHeight="12" customHeight="1" x14ac:dyDescent="0.2"/>
  <cols>
    <col min="1" max="1" width="0" style="1" hidden="1" customWidth="1"/>
    <col min="2" max="2" width="42.7109375" style="1" customWidth="1"/>
    <col min="3" max="3" width="1.140625" style="1" customWidth="1"/>
    <col min="4" max="4" width="6" style="2" customWidth="1"/>
    <col min="5" max="5" width="1.140625" style="2" customWidth="1"/>
    <col min="6" max="6" width="21.85546875" style="3" customWidth="1"/>
    <col min="7" max="7" width="2.28515625" style="4" customWidth="1"/>
    <col min="8" max="8" width="21.85546875" style="3" customWidth="1"/>
    <col min="9" max="9" width="4.5703125" style="5" customWidth="1"/>
    <col min="10" max="10" width="0" style="1" hidden="1" customWidth="1"/>
    <col min="11" max="11" width="11.42578125" style="1"/>
    <col min="12" max="12" width="18.42578125" style="1" customWidth="1"/>
    <col min="13" max="13" width="11.42578125" style="1"/>
    <col min="14" max="14" width="18.42578125" style="1" customWidth="1"/>
    <col min="15" max="16384" width="11.42578125" style="1"/>
  </cols>
  <sheetData>
    <row r="1" spans="1:14" ht="12" customHeight="1" x14ac:dyDescent="0.2">
      <c r="B1" s="172" t="s">
        <v>15</v>
      </c>
      <c r="C1" s="172"/>
      <c r="D1" s="172"/>
      <c r="E1" s="172"/>
      <c r="F1" s="172"/>
      <c r="G1" s="172"/>
      <c r="H1" s="172"/>
      <c r="I1" s="6"/>
    </row>
    <row r="2" spans="1:14" ht="12" customHeight="1" x14ac:dyDescent="0.2">
      <c r="B2" s="172" t="s">
        <v>103</v>
      </c>
      <c r="C2" s="172"/>
      <c r="D2" s="172"/>
      <c r="E2" s="172"/>
      <c r="F2" s="172"/>
      <c r="G2" s="172"/>
      <c r="H2" s="172"/>
      <c r="I2" s="7"/>
    </row>
    <row r="3" spans="1:14" ht="12" customHeight="1" x14ac:dyDescent="0.2">
      <c r="B3" s="173" t="s">
        <v>104</v>
      </c>
      <c r="C3" s="173"/>
      <c r="D3" s="173"/>
      <c r="E3" s="173"/>
      <c r="F3" s="173"/>
      <c r="G3" s="173"/>
      <c r="H3" s="173"/>
      <c r="I3" s="2"/>
    </row>
    <row r="4" spans="1:14" ht="12" customHeight="1" x14ac:dyDescent="0.2">
      <c r="B4" s="173" t="s">
        <v>105</v>
      </c>
      <c r="C4" s="173"/>
      <c r="D4" s="173"/>
      <c r="E4" s="173"/>
      <c r="F4" s="173"/>
      <c r="G4" s="173"/>
      <c r="H4" s="173"/>
      <c r="I4" s="2"/>
    </row>
    <row r="5" spans="1:14" s="8" customFormat="1" ht="12" customHeight="1" x14ac:dyDescent="0.2">
      <c r="B5" s="9" t="s">
        <v>0</v>
      </c>
      <c r="C5" s="10"/>
      <c r="D5" s="11" t="s">
        <v>106</v>
      </c>
      <c r="E5" s="7"/>
      <c r="F5" s="12">
        <v>44561</v>
      </c>
      <c r="G5" s="13"/>
      <c r="H5" s="12">
        <v>44196</v>
      </c>
      <c r="I5" s="14"/>
    </row>
    <row r="6" spans="1:14" ht="12" customHeight="1" x14ac:dyDescent="0.2">
      <c r="B6" s="15" t="s">
        <v>1</v>
      </c>
      <c r="C6" s="15"/>
      <c r="G6" s="3"/>
      <c r="I6" s="2"/>
      <c r="L6" s="16"/>
    </row>
    <row r="7" spans="1:14" ht="12" customHeight="1" x14ac:dyDescent="0.2">
      <c r="A7" s="17" t="s">
        <v>18</v>
      </c>
      <c r="B7" s="18" t="s">
        <v>19</v>
      </c>
      <c r="C7" s="18"/>
      <c r="F7" s="19">
        <v>510714037800</v>
      </c>
      <c r="G7" s="3"/>
      <c r="H7" s="19">
        <v>684548565751</v>
      </c>
      <c r="I7" s="2"/>
      <c r="L7" s="20"/>
    </row>
    <row r="8" spans="1:14" ht="12" customHeight="1" x14ac:dyDescent="0.2">
      <c r="A8" s="17" t="s">
        <v>20</v>
      </c>
      <c r="B8" s="18" t="s">
        <v>21</v>
      </c>
      <c r="C8" s="18"/>
      <c r="D8" s="2" t="s">
        <v>107</v>
      </c>
      <c r="F8" s="19">
        <v>2364935853666</v>
      </c>
      <c r="G8" s="3"/>
      <c r="H8" s="19">
        <v>1902830499783</v>
      </c>
      <c r="I8" s="2"/>
    </row>
    <row r="9" spans="1:14" ht="12" customHeight="1" x14ac:dyDescent="0.2">
      <c r="A9" s="17" t="s">
        <v>24</v>
      </c>
      <c r="B9" s="18" t="s">
        <v>25</v>
      </c>
      <c r="C9" s="18"/>
      <c r="F9" s="19">
        <v>211254594128</v>
      </c>
      <c r="G9" s="3"/>
      <c r="H9" s="19">
        <v>2056112210023</v>
      </c>
    </row>
    <row r="10" spans="1:14" ht="12" customHeight="1" x14ac:dyDescent="0.2">
      <c r="A10" s="17" t="s">
        <v>26</v>
      </c>
      <c r="B10" s="18" t="s">
        <v>27</v>
      </c>
      <c r="C10" s="18"/>
      <c r="F10" s="19">
        <v>13682797283</v>
      </c>
      <c r="G10" s="3"/>
      <c r="H10" s="19">
        <v>27252982048</v>
      </c>
    </row>
    <row r="11" spans="1:14" ht="12" customHeight="1" x14ac:dyDescent="0.2">
      <c r="A11" s="17" t="s">
        <v>29</v>
      </c>
      <c r="B11" s="18" t="s">
        <v>30</v>
      </c>
      <c r="C11" s="18"/>
      <c r="F11" s="19">
        <v>590442188</v>
      </c>
      <c r="H11" s="19">
        <v>870654021</v>
      </c>
    </row>
    <row r="12" spans="1:14" ht="12" customHeight="1" x14ac:dyDescent="0.2">
      <c r="A12" s="17" t="s">
        <v>32</v>
      </c>
      <c r="B12" s="18" t="s">
        <v>54</v>
      </c>
      <c r="C12" s="18"/>
      <c r="D12" s="2" t="s">
        <v>108</v>
      </c>
      <c r="F12" s="3">
        <v>-23716819</v>
      </c>
      <c r="G12" s="3"/>
      <c r="H12" s="3">
        <v>-38974148</v>
      </c>
    </row>
    <row r="13" spans="1:14" ht="12" customHeight="1" x14ac:dyDescent="0.2">
      <c r="B13" s="21"/>
      <c r="C13" s="21"/>
      <c r="F13" s="22">
        <v>3101154008246</v>
      </c>
      <c r="G13" s="23"/>
      <c r="H13" s="22">
        <v>4671575937478</v>
      </c>
      <c r="L13" s="24"/>
      <c r="M13" s="24"/>
      <c r="N13" s="24"/>
    </row>
    <row r="14" spans="1:14" ht="12" customHeight="1" x14ac:dyDescent="0.2">
      <c r="B14" s="21"/>
      <c r="C14" s="21"/>
      <c r="I14" s="2"/>
    </row>
    <row r="15" spans="1:14" ht="12" customHeight="1" x14ac:dyDescent="0.2">
      <c r="A15" s="17" t="s">
        <v>37</v>
      </c>
      <c r="B15" s="15" t="s">
        <v>109</v>
      </c>
      <c r="C15" s="15"/>
      <c r="D15" s="2" t="s">
        <v>110</v>
      </c>
      <c r="F15" s="25">
        <v>2150176406764</v>
      </c>
      <c r="G15" s="23"/>
      <c r="H15" s="25">
        <v>2704421919626</v>
      </c>
      <c r="I15" s="2"/>
    </row>
    <row r="16" spans="1:14" ht="12" customHeight="1" x14ac:dyDescent="0.2">
      <c r="B16" s="21"/>
      <c r="C16" s="21"/>
      <c r="G16" s="3"/>
      <c r="I16" s="2"/>
    </row>
    <row r="17" spans="1:9" ht="12" customHeight="1" x14ac:dyDescent="0.2">
      <c r="B17" s="15" t="s">
        <v>38</v>
      </c>
      <c r="C17" s="15"/>
    </row>
    <row r="18" spans="1:9" ht="12" customHeight="1" x14ac:dyDescent="0.2">
      <c r="B18" s="26" t="s">
        <v>111</v>
      </c>
      <c r="C18" s="26"/>
    </row>
    <row r="19" spans="1:9" ht="12" customHeight="1" x14ac:dyDescent="0.2">
      <c r="A19" s="17" t="s">
        <v>41</v>
      </c>
      <c r="B19" s="18" t="s">
        <v>112</v>
      </c>
      <c r="C19" s="18"/>
      <c r="F19" s="19">
        <v>2806936552260</v>
      </c>
      <c r="H19" s="3">
        <v>2430950052418</v>
      </c>
    </row>
    <row r="20" spans="1:9" ht="12" customHeight="1" x14ac:dyDescent="0.2">
      <c r="A20" s="17" t="s">
        <v>44</v>
      </c>
      <c r="B20" s="18" t="s">
        <v>45</v>
      </c>
      <c r="C20" s="18"/>
      <c r="D20" s="2" t="s">
        <v>113</v>
      </c>
      <c r="F20" s="19">
        <v>0</v>
      </c>
      <c r="G20" s="3"/>
      <c r="H20" s="3">
        <v>137888638920</v>
      </c>
    </row>
    <row r="21" spans="1:9" ht="12" customHeight="1" x14ac:dyDescent="0.2">
      <c r="A21" s="17" t="s">
        <v>48</v>
      </c>
      <c r="B21" s="18" t="s">
        <v>114</v>
      </c>
      <c r="C21" s="18"/>
      <c r="F21" s="19">
        <v>25845753</v>
      </c>
      <c r="G21" s="3"/>
      <c r="H21" s="3">
        <v>582920602</v>
      </c>
    </row>
    <row r="22" spans="1:9" ht="12" customHeight="1" x14ac:dyDescent="0.2">
      <c r="A22" s="17" t="s">
        <v>51</v>
      </c>
      <c r="B22" s="18" t="s">
        <v>52</v>
      </c>
      <c r="C22" s="18"/>
      <c r="F22" s="3">
        <v>45288972436</v>
      </c>
      <c r="G22" s="3"/>
      <c r="H22" s="3">
        <v>27269493212</v>
      </c>
    </row>
    <row r="23" spans="1:9" ht="12" customHeight="1" x14ac:dyDescent="0.2">
      <c r="A23" s="17" t="s">
        <v>53</v>
      </c>
      <c r="B23" s="27" t="s">
        <v>54</v>
      </c>
      <c r="C23" s="27"/>
      <c r="D23" s="2" t="s">
        <v>108</v>
      </c>
      <c r="F23" s="3">
        <v>-216040617</v>
      </c>
      <c r="H23" s="3">
        <v>-1013270033</v>
      </c>
    </row>
    <row r="24" spans="1:9" ht="12" customHeight="1" x14ac:dyDescent="0.2">
      <c r="B24" s="21"/>
      <c r="C24" s="21"/>
      <c r="D24" s="2" t="s">
        <v>115</v>
      </c>
      <c r="F24" s="22">
        <v>2852035329832</v>
      </c>
      <c r="G24" s="23"/>
      <c r="H24" s="22">
        <v>2595677835119</v>
      </c>
    </row>
    <row r="25" spans="1:9" ht="12" customHeight="1" x14ac:dyDescent="0.2">
      <c r="B25" s="15" t="s">
        <v>38</v>
      </c>
      <c r="C25" s="15"/>
      <c r="G25" s="3"/>
      <c r="I25" s="2"/>
    </row>
    <row r="26" spans="1:9" ht="12" customHeight="1" x14ac:dyDescent="0.2">
      <c r="B26" s="26" t="s">
        <v>116</v>
      </c>
      <c r="C26" s="26"/>
      <c r="G26" s="3"/>
    </row>
    <row r="27" spans="1:9" ht="12" customHeight="1" x14ac:dyDescent="0.2">
      <c r="A27" s="17" t="s">
        <v>59</v>
      </c>
      <c r="B27" s="18" t="s">
        <v>60</v>
      </c>
      <c r="C27" s="18"/>
      <c r="F27" s="3">
        <v>14558735639192</v>
      </c>
      <c r="G27" s="3"/>
      <c r="H27" s="3">
        <v>12606691640189</v>
      </c>
    </row>
    <row r="28" spans="1:9" ht="12" customHeight="1" x14ac:dyDescent="0.2">
      <c r="A28" s="17" t="s">
        <v>62</v>
      </c>
      <c r="B28" s="18" t="s">
        <v>45</v>
      </c>
      <c r="C28" s="18"/>
      <c r="D28" s="2" t="s">
        <v>113</v>
      </c>
      <c r="F28" s="3">
        <v>206245666</v>
      </c>
      <c r="G28" s="3"/>
      <c r="H28" s="3">
        <v>0</v>
      </c>
    </row>
    <row r="29" spans="1:9" ht="12" customHeight="1" x14ac:dyDescent="0.2">
      <c r="A29" s="17" t="s">
        <v>65</v>
      </c>
      <c r="B29" s="18" t="s">
        <v>66</v>
      </c>
      <c r="C29" s="18"/>
      <c r="F29" s="3">
        <v>1476170381412</v>
      </c>
      <c r="G29" s="3"/>
      <c r="H29" s="3">
        <v>1397130036171</v>
      </c>
      <c r="I29" s="2"/>
    </row>
    <row r="30" spans="1:9" ht="12" customHeight="1" x14ac:dyDescent="0.2">
      <c r="A30" s="17" t="s">
        <v>67</v>
      </c>
      <c r="B30" s="18" t="s">
        <v>117</v>
      </c>
      <c r="C30" s="18"/>
      <c r="F30" s="3">
        <v>-11426880969</v>
      </c>
      <c r="G30" s="3"/>
      <c r="H30" s="3">
        <v>-21893516281</v>
      </c>
      <c r="I30" s="2"/>
    </row>
    <row r="31" spans="1:9" ht="12" customHeight="1" x14ac:dyDescent="0.2">
      <c r="A31" s="17" t="s">
        <v>68</v>
      </c>
      <c r="B31" s="18" t="s">
        <v>52</v>
      </c>
      <c r="C31" s="18"/>
      <c r="F31" s="3">
        <v>186639816177</v>
      </c>
      <c r="G31" s="3"/>
      <c r="H31" s="3">
        <v>168885934155</v>
      </c>
    </row>
    <row r="32" spans="1:9" ht="12" customHeight="1" x14ac:dyDescent="0.2">
      <c r="A32" s="17" t="s">
        <v>70</v>
      </c>
      <c r="B32" s="27" t="s">
        <v>33</v>
      </c>
      <c r="C32" s="27"/>
      <c r="D32" s="2" t="s">
        <v>108</v>
      </c>
      <c r="F32" s="3">
        <v>-354674016958</v>
      </c>
      <c r="G32" s="23"/>
      <c r="H32" s="3">
        <v>-355513869784</v>
      </c>
      <c r="I32" s="2"/>
    </row>
    <row r="33" spans="1:9" ht="12" customHeight="1" x14ac:dyDescent="0.2">
      <c r="B33" s="21"/>
      <c r="C33" s="21"/>
      <c r="D33" s="2" t="s">
        <v>118</v>
      </c>
      <c r="F33" s="22">
        <v>15855651184520</v>
      </c>
      <c r="G33" s="23"/>
      <c r="H33" s="22">
        <v>13795300224450</v>
      </c>
    </row>
    <row r="34" spans="1:9" ht="12" customHeight="1" x14ac:dyDescent="0.2">
      <c r="B34" s="21"/>
      <c r="C34" s="21"/>
      <c r="G34" s="23"/>
      <c r="I34" s="7"/>
    </row>
    <row r="35" spans="1:9" ht="12" customHeight="1" x14ac:dyDescent="0.2">
      <c r="A35" s="17" t="s">
        <v>74</v>
      </c>
      <c r="B35" s="28" t="s">
        <v>75</v>
      </c>
      <c r="C35" s="28"/>
      <c r="D35" s="2" t="s">
        <v>119</v>
      </c>
      <c r="F35" s="25">
        <v>408624141823</v>
      </c>
      <c r="G35" s="23"/>
      <c r="H35" s="25">
        <v>297054527848</v>
      </c>
      <c r="I35" s="7"/>
    </row>
    <row r="36" spans="1:9" ht="12" customHeight="1" x14ac:dyDescent="0.2">
      <c r="B36" s="15" t="s">
        <v>120</v>
      </c>
      <c r="C36" s="15"/>
      <c r="I36" s="2"/>
    </row>
    <row r="37" spans="1:9" ht="12" customHeight="1" x14ac:dyDescent="0.2">
      <c r="B37" s="26" t="s">
        <v>121</v>
      </c>
      <c r="C37" s="26"/>
    </row>
    <row r="38" spans="1:9" ht="12" customHeight="1" x14ac:dyDescent="0.2">
      <c r="A38" s="17" t="s">
        <v>78</v>
      </c>
      <c r="B38" s="18" t="s">
        <v>122</v>
      </c>
      <c r="C38" s="18"/>
      <c r="F38" s="3">
        <v>257698763642</v>
      </c>
      <c r="G38" s="3"/>
      <c r="H38" s="3">
        <v>272107374580</v>
      </c>
      <c r="I38" s="29"/>
    </row>
    <row r="39" spans="1:9" ht="12" customHeight="1" x14ac:dyDescent="0.2">
      <c r="A39" s="17" t="s">
        <v>79</v>
      </c>
      <c r="B39" s="18" t="s">
        <v>123</v>
      </c>
      <c r="C39" s="18"/>
      <c r="F39" s="3">
        <v>26002168</v>
      </c>
      <c r="G39" s="3"/>
      <c r="H39" s="3">
        <v>262676986</v>
      </c>
      <c r="I39" s="29"/>
    </row>
    <row r="40" spans="1:9" ht="12" customHeight="1" x14ac:dyDescent="0.2">
      <c r="A40" s="17" t="s">
        <v>80</v>
      </c>
      <c r="B40" s="18" t="s">
        <v>117</v>
      </c>
      <c r="C40" s="18"/>
      <c r="F40" s="3">
        <v>-6525459891</v>
      </c>
      <c r="G40" s="3"/>
      <c r="H40" s="3">
        <v>-7018815289</v>
      </c>
    </row>
    <row r="41" spans="1:9" ht="12" customHeight="1" x14ac:dyDescent="0.2">
      <c r="A41" s="17" t="s">
        <v>82</v>
      </c>
      <c r="B41" s="18" t="s">
        <v>52</v>
      </c>
      <c r="C41" s="18"/>
      <c r="F41" s="3">
        <v>8852004331</v>
      </c>
      <c r="G41" s="23"/>
      <c r="H41" s="3">
        <v>8906690387</v>
      </c>
      <c r="I41" s="7"/>
    </row>
    <row r="42" spans="1:9" ht="12" customHeight="1" x14ac:dyDescent="0.2">
      <c r="A42" s="17" t="s">
        <v>83</v>
      </c>
      <c r="B42" s="27" t="s">
        <v>54</v>
      </c>
      <c r="C42" s="27"/>
      <c r="D42" s="2" t="s">
        <v>108</v>
      </c>
      <c r="F42" s="3">
        <v>-157703359672</v>
      </c>
      <c r="G42" s="23"/>
      <c r="H42" s="3">
        <v>-157270923892</v>
      </c>
    </row>
    <row r="43" spans="1:9" ht="12" customHeight="1" x14ac:dyDescent="0.2">
      <c r="B43" s="21"/>
      <c r="C43" s="21"/>
      <c r="D43" s="2" t="s">
        <v>124</v>
      </c>
      <c r="F43" s="22">
        <v>102347950578</v>
      </c>
      <c r="G43" s="23"/>
      <c r="H43" s="22">
        <v>116987002772</v>
      </c>
      <c r="I43" s="2"/>
    </row>
    <row r="44" spans="1:9" ht="12" customHeight="1" x14ac:dyDescent="0.2">
      <c r="B44" s="28" t="s">
        <v>2</v>
      </c>
      <c r="C44" s="28"/>
      <c r="G44" s="3"/>
      <c r="I44" s="2"/>
    </row>
    <row r="45" spans="1:9" ht="12" customHeight="1" x14ac:dyDescent="0.2">
      <c r="A45" s="17" t="s">
        <v>86</v>
      </c>
      <c r="B45" s="18" t="s">
        <v>87</v>
      </c>
      <c r="C45" s="18"/>
      <c r="F45" s="3">
        <v>562777532236</v>
      </c>
      <c r="H45" s="3">
        <v>695950865470</v>
      </c>
    </row>
    <row r="46" spans="1:9" ht="12" customHeight="1" x14ac:dyDescent="0.2">
      <c r="A46" s="17" t="s">
        <v>125</v>
      </c>
      <c r="B46" s="18" t="s">
        <v>126</v>
      </c>
      <c r="C46" s="18"/>
      <c r="F46" s="3">
        <v>434401575474</v>
      </c>
      <c r="H46" s="3">
        <v>168964290163</v>
      </c>
    </row>
    <row r="47" spans="1:9" ht="12" customHeight="1" x14ac:dyDescent="0.2">
      <c r="A47" s="17" t="s">
        <v>127</v>
      </c>
      <c r="B47" s="18" t="s">
        <v>128</v>
      </c>
      <c r="C47" s="18"/>
      <c r="D47" s="2" t="s">
        <v>129</v>
      </c>
      <c r="F47" s="3">
        <v>444320230066</v>
      </c>
      <c r="G47" s="23"/>
      <c r="H47" s="3">
        <v>416077221559</v>
      </c>
      <c r="I47" s="7"/>
    </row>
    <row r="48" spans="1:9" ht="12" customHeight="1" x14ac:dyDescent="0.2">
      <c r="A48" s="17" t="s">
        <v>90</v>
      </c>
      <c r="B48" s="18" t="s">
        <v>130</v>
      </c>
      <c r="C48" s="18"/>
      <c r="F48" s="3">
        <v>14663064117</v>
      </c>
      <c r="G48" s="23"/>
      <c r="H48" s="3">
        <v>14663064117</v>
      </c>
      <c r="I48" s="7"/>
    </row>
    <row r="49" spans="1:10" ht="12" customHeight="1" x14ac:dyDescent="0.2">
      <c r="A49" s="17" t="s">
        <v>131</v>
      </c>
      <c r="B49" s="18" t="s">
        <v>132</v>
      </c>
      <c r="C49" s="18"/>
      <c r="F49" s="3">
        <v>197767068268</v>
      </c>
      <c r="G49" s="23"/>
      <c r="H49" s="3">
        <v>164654095034</v>
      </c>
      <c r="I49" s="7"/>
    </row>
    <row r="50" spans="1:10" ht="12" customHeight="1" x14ac:dyDescent="0.2">
      <c r="A50" s="17" t="s">
        <v>133</v>
      </c>
      <c r="B50" s="18" t="s">
        <v>134</v>
      </c>
      <c r="C50" s="18"/>
      <c r="F50" s="3">
        <v>-38398238</v>
      </c>
      <c r="G50" s="23"/>
      <c r="H50" s="3">
        <v>0</v>
      </c>
      <c r="I50" s="7"/>
    </row>
    <row r="51" spans="1:10" ht="12" customHeight="1" x14ac:dyDescent="0.2">
      <c r="A51" s="17" t="s">
        <v>92</v>
      </c>
      <c r="B51" s="18" t="s">
        <v>135</v>
      </c>
      <c r="C51" s="18"/>
      <c r="F51" s="3">
        <v>6948125082</v>
      </c>
      <c r="G51" s="23"/>
      <c r="H51" s="3">
        <v>3552754801</v>
      </c>
      <c r="I51" s="7"/>
      <c r="J51" s="30" t="s">
        <v>3</v>
      </c>
    </row>
    <row r="52" spans="1:10" ht="12" customHeight="1" x14ac:dyDescent="0.2">
      <c r="A52" s="17" t="s">
        <v>93</v>
      </c>
      <c r="B52" s="27" t="s">
        <v>54</v>
      </c>
      <c r="C52" s="27"/>
      <c r="D52" s="2" t="s">
        <v>108</v>
      </c>
      <c r="F52" s="3">
        <v>-484596145076</v>
      </c>
      <c r="G52" s="3"/>
      <c r="H52" s="3">
        <v>-449467119952</v>
      </c>
      <c r="I52" s="2"/>
    </row>
    <row r="53" spans="1:10" ht="12" customHeight="1" x14ac:dyDescent="0.2">
      <c r="B53" s="21"/>
      <c r="C53" s="21"/>
      <c r="D53" s="2" t="s">
        <v>136</v>
      </c>
      <c r="E53" s="1"/>
      <c r="F53" s="22">
        <v>1176243051929</v>
      </c>
      <c r="G53" s="23"/>
      <c r="H53" s="22">
        <v>1014395171192</v>
      </c>
    </row>
    <row r="54" spans="1:10" ht="12" customHeight="1" x14ac:dyDescent="0.2">
      <c r="B54" s="28" t="s">
        <v>4</v>
      </c>
      <c r="C54" s="28"/>
      <c r="D54" s="1"/>
      <c r="E54" s="1"/>
      <c r="G54" s="23"/>
      <c r="I54" s="2"/>
    </row>
    <row r="55" spans="1:10" ht="12" customHeight="1" x14ac:dyDescent="0.2">
      <c r="A55" s="17" t="s">
        <v>95</v>
      </c>
      <c r="B55" s="18" t="s">
        <v>96</v>
      </c>
      <c r="C55" s="21"/>
      <c r="D55" s="1" t="s">
        <v>137</v>
      </c>
      <c r="E55" s="1"/>
      <c r="F55" s="25">
        <v>112890523263</v>
      </c>
      <c r="G55" s="31"/>
      <c r="H55" s="25">
        <v>103465329384</v>
      </c>
      <c r="I55" s="2"/>
    </row>
    <row r="56" spans="1:10" ht="12" customHeight="1" x14ac:dyDescent="0.2">
      <c r="B56" s="21"/>
      <c r="C56" s="21"/>
      <c r="D56" s="1"/>
      <c r="E56" s="1"/>
    </row>
    <row r="57" spans="1:10" ht="12" customHeight="1" x14ac:dyDescent="0.2">
      <c r="A57" s="17" t="s">
        <v>97</v>
      </c>
      <c r="B57" s="15" t="s">
        <v>5</v>
      </c>
      <c r="C57" s="15"/>
      <c r="D57" s="1" t="s">
        <v>138</v>
      </c>
      <c r="E57" s="1"/>
      <c r="F57" s="25">
        <v>13736894224</v>
      </c>
      <c r="G57" s="31"/>
      <c r="H57" s="25">
        <v>10057971672</v>
      </c>
    </row>
    <row r="58" spans="1:10" ht="12" customHeight="1" x14ac:dyDescent="0.2">
      <c r="B58" s="21"/>
      <c r="C58" s="21"/>
      <c r="D58" s="1"/>
      <c r="E58" s="1"/>
    </row>
    <row r="59" spans="1:10" ht="12" customHeight="1" x14ac:dyDescent="0.2">
      <c r="B59" s="15" t="s">
        <v>98</v>
      </c>
      <c r="C59" s="15"/>
      <c r="D59" s="1"/>
      <c r="E59" s="1"/>
      <c r="F59" s="32">
        <v>25772859491179</v>
      </c>
      <c r="G59" s="31"/>
      <c r="H59" s="32">
        <v>25308935919541</v>
      </c>
    </row>
    <row r="60" spans="1:10" ht="12" customHeight="1" x14ac:dyDescent="0.2">
      <c r="D60" s="1"/>
      <c r="E60" s="1"/>
    </row>
    <row r="61" spans="1:10" ht="12" customHeight="1" x14ac:dyDescent="0.2">
      <c r="B61" s="8" t="s">
        <v>139</v>
      </c>
      <c r="C61" s="8"/>
      <c r="D61" s="8"/>
      <c r="E61" s="8"/>
    </row>
    <row r="62" spans="1:10" ht="12" customHeight="1" x14ac:dyDescent="0.2">
      <c r="B62" s="8"/>
      <c r="C62" s="8"/>
      <c r="D62" s="8"/>
      <c r="E62" s="8"/>
    </row>
    <row r="63" spans="1:10" ht="12" customHeight="1" x14ac:dyDescent="0.2">
      <c r="D63" s="8"/>
      <c r="E63" s="8"/>
    </row>
    <row r="64" spans="1:10" ht="12" customHeight="1" x14ac:dyDescent="0.2">
      <c r="B64" s="427"/>
      <c r="C64" s="427"/>
      <c r="D64" s="427"/>
      <c r="E64" s="427"/>
      <c r="F64" s="427"/>
      <c r="G64" s="427"/>
      <c r="H64" s="427"/>
    </row>
    <row r="65" spans="2:9" ht="12" customHeight="1" x14ac:dyDescent="0.2">
      <c r="B65" s="427"/>
      <c r="C65" s="427"/>
      <c r="D65" s="427"/>
      <c r="E65" s="427"/>
      <c r="F65" s="427"/>
      <c r="G65" s="427"/>
      <c r="H65" s="427"/>
      <c r="I65" s="33"/>
    </row>
    <row r="66" spans="2:9" ht="12" customHeight="1" x14ac:dyDescent="0.2">
      <c r="B66" s="428"/>
      <c r="C66" s="428"/>
      <c r="D66" s="428"/>
      <c r="E66" s="428"/>
      <c r="F66" s="428"/>
      <c r="G66" s="428"/>
      <c r="H66" s="428"/>
      <c r="I66" s="34"/>
    </row>
    <row r="67" spans="2:9" ht="12" customHeight="1" x14ac:dyDescent="0.2">
      <c r="B67" s="35"/>
      <c r="C67" s="35"/>
      <c r="D67" s="10"/>
      <c r="E67" s="10"/>
      <c r="G67" s="3"/>
      <c r="I67" s="2"/>
    </row>
    <row r="68" spans="2:9" ht="12" customHeight="1" x14ac:dyDescent="0.2">
      <c r="B68" s="427"/>
      <c r="C68" s="427"/>
      <c r="D68" s="427"/>
      <c r="E68" s="427"/>
      <c r="F68" s="427"/>
      <c r="G68" s="427"/>
      <c r="H68" s="427"/>
      <c r="I68" s="2"/>
    </row>
    <row r="69" spans="2:9" ht="12" customHeight="1" x14ac:dyDescent="0.2">
      <c r="B69" s="428"/>
      <c r="C69" s="428"/>
      <c r="D69" s="428"/>
      <c r="E69" s="428"/>
      <c r="F69" s="428"/>
      <c r="G69" s="428"/>
      <c r="H69" s="428"/>
    </row>
    <row r="72" spans="2:9" ht="12" customHeight="1" x14ac:dyDescent="0.2">
      <c r="B72" s="428"/>
      <c r="C72" s="428"/>
      <c r="D72" s="428"/>
      <c r="E72" s="428"/>
      <c r="F72" s="428"/>
      <c r="G72" s="428"/>
      <c r="H72" s="428"/>
    </row>
    <row r="73" spans="2:9" ht="12" customHeight="1" x14ac:dyDescent="0.2">
      <c r="B73" s="427"/>
      <c r="C73" s="427"/>
      <c r="D73" s="427"/>
      <c r="E73" s="427"/>
      <c r="F73" s="427"/>
      <c r="G73" s="427"/>
      <c r="H73" s="427"/>
    </row>
    <row r="77" spans="2:9" ht="52.5" customHeight="1" x14ac:dyDescent="0.2">
      <c r="B77" s="424" t="s">
        <v>927</v>
      </c>
      <c r="C77" s="425"/>
      <c r="D77" s="426"/>
    </row>
    <row r="82" spans="9:9" ht="12" customHeight="1" x14ac:dyDescent="0.2">
      <c r="I82" s="5">
        <v>1</v>
      </c>
    </row>
  </sheetData>
  <sheetProtection selectLockedCells="1" selectUnlockedCells="1"/>
  <mergeCells count="8">
    <mergeCell ref="B77:D77"/>
    <mergeCell ref="B73:H73"/>
    <mergeCell ref="B64:H64"/>
    <mergeCell ref="B65:H65"/>
    <mergeCell ref="B66:H66"/>
    <mergeCell ref="B68:H68"/>
    <mergeCell ref="B69:H69"/>
    <mergeCell ref="B72:H72"/>
  </mergeCells>
  <pageMargins left="0.70833333333333337" right="0.70833333333333337" top="0.74791666666666667" bottom="0.74791666666666667" header="0.51180555555555551" footer="0.51180555555555551"/>
  <pageSetup paperSize="9" firstPageNumber="0" orientation="portrait" horizontalDpi="300" verticalDpi="30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topLeftCell="B49" workbookViewId="0">
      <selection activeCell="B62" sqref="B62:D62"/>
    </sheetView>
  </sheetViews>
  <sheetFormatPr baseColWidth="10" defaultRowHeight="11.25" customHeight="1" x14ac:dyDescent="0.2"/>
  <cols>
    <col min="1" max="1" width="0" style="36" hidden="1" customWidth="1"/>
    <col min="2" max="2" width="49.5703125" style="36" customWidth="1"/>
    <col min="3" max="3" width="1.42578125" style="36" customWidth="1"/>
    <col min="4" max="4" width="6" style="37" customWidth="1"/>
    <col min="5" max="5" width="2.5703125" style="37" customWidth="1"/>
    <col min="6" max="6" width="18.140625" style="38" customWidth="1"/>
    <col min="7" max="7" width="3.5703125" style="38" customWidth="1"/>
    <col min="8" max="8" width="23.42578125" style="39" customWidth="1"/>
    <col min="9" max="9" width="4.140625" style="40" customWidth="1"/>
    <col min="10" max="16384" width="11.42578125" style="36"/>
  </cols>
  <sheetData>
    <row r="1" spans="1:9" ht="11.25" customHeight="1" x14ac:dyDescent="0.2">
      <c r="B1" s="429"/>
      <c r="C1" s="429"/>
      <c r="D1" s="429"/>
      <c r="E1" s="429"/>
      <c r="F1" s="429"/>
      <c r="G1" s="429"/>
      <c r="H1" s="429"/>
    </row>
    <row r="2" spans="1:9" ht="11.25" customHeight="1" x14ac:dyDescent="0.2">
      <c r="B2" s="429" t="s">
        <v>140</v>
      </c>
      <c r="C2" s="429"/>
      <c r="D2" s="429"/>
      <c r="E2" s="429"/>
      <c r="F2" s="429"/>
      <c r="G2" s="429"/>
      <c r="H2" s="429"/>
    </row>
    <row r="3" spans="1:9" ht="11.25" customHeight="1" x14ac:dyDescent="0.2">
      <c r="B3" s="430" t="s">
        <v>104</v>
      </c>
      <c r="C3" s="430"/>
      <c r="D3" s="430"/>
      <c r="E3" s="430"/>
      <c r="F3" s="430"/>
      <c r="G3" s="430"/>
      <c r="H3" s="430"/>
    </row>
    <row r="4" spans="1:9" ht="11.25" customHeight="1" x14ac:dyDescent="0.2">
      <c r="B4" s="430" t="s">
        <v>105</v>
      </c>
      <c r="C4" s="430"/>
      <c r="D4" s="430"/>
      <c r="E4" s="430"/>
      <c r="F4" s="430"/>
      <c r="G4" s="430"/>
      <c r="H4" s="430"/>
    </row>
    <row r="5" spans="1:9" ht="11.25" customHeight="1" x14ac:dyDescent="0.2">
      <c r="B5" s="41"/>
      <c r="C5" s="41"/>
      <c r="D5" s="41"/>
      <c r="E5" s="41"/>
      <c r="F5" s="42"/>
      <c r="G5" s="42"/>
      <c r="H5" s="43"/>
    </row>
    <row r="6" spans="1:9" s="44" customFormat="1" ht="11.25" customHeight="1" x14ac:dyDescent="0.2">
      <c r="B6" s="45" t="s">
        <v>6</v>
      </c>
      <c r="C6" s="46"/>
      <c r="D6" s="47" t="s">
        <v>106</v>
      </c>
      <c r="E6" s="48"/>
      <c r="F6" s="49">
        <v>44561</v>
      </c>
      <c r="G6" s="42"/>
      <c r="H6" s="49">
        <v>44196</v>
      </c>
      <c r="I6" s="40"/>
    </row>
    <row r="7" spans="1:9" ht="11.25" customHeight="1" x14ac:dyDescent="0.2">
      <c r="B7" s="50" t="s">
        <v>17</v>
      </c>
      <c r="C7" s="50"/>
    </row>
    <row r="8" spans="1:9" ht="11.25" customHeight="1" x14ac:dyDescent="0.2">
      <c r="B8" s="51" t="s">
        <v>141</v>
      </c>
      <c r="C8" s="51"/>
    </row>
    <row r="9" spans="1:9" ht="11.25" customHeight="1" x14ac:dyDescent="0.2">
      <c r="A9" s="52" t="s">
        <v>22</v>
      </c>
      <c r="B9" s="53" t="s">
        <v>23</v>
      </c>
      <c r="C9" s="53"/>
      <c r="D9" s="37" t="s">
        <v>142</v>
      </c>
      <c r="F9" s="38">
        <v>2046840090290</v>
      </c>
      <c r="H9" s="38">
        <v>1332780253736</v>
      </c>
    </row>
    <row r="10" spans="1:9" ht="11.25" customHeight="1" x14ac:dyDescent="0.2">
      <c r="A10" s="52" t="s">
        <v>28</v>
      </c>
      <c r="B10" s="36" t="s">
        <v>45</v>
      </c>
      <c r="D10" s="37" t="s">
        <v>113</v>
      </c>
      <c r="F10" s="38">
        <v>0</v>
      </c>
      <c r="H10" s="38">
        <v>136514361681</v>
      </c>
    </row>
    <row r="11" spans="1:9" ht="11.25" customHeight="1" x14ac:dyDescent="0.2">
      <c r="A11" s="52" t="s">
        <v>31</v>
      </c>
      <c r="B11" s="53" t="s">
        <v>143</v>
      </c>
      <c r="C11" s="53"/>
      <c r="F11" s="38">
        <v>1428074901386</v>
      </c>
      <c r="H11" s="38">
        <v>2357734694477</v>
      </c>
    </row>
    <row r="12" spans="1:9" ht="11.25" customHeight="1" x14ac:dyDescent="0.2">
      <c r="A12" s="52" t="s">
        <v>34</v>
      </c>
      <c r="B12" s="53" t="s">
        <v>144</v>
      </c>
      <c r="C12" s="53"/>
      <c r="F12" s="38">
        <v>2065737000000</v>
      </c>
      <c r="H12" s="38">
        <v>2070033000000</v>
      </c>
    </row>
    <row r="13" spans="1:9" ht="11.25" customHeight="1" x14ac:dyDescent="0.2">
      <c r="A13" s="52" t="s">
        <v>35</v>
      </c>
      <c r="B13" s="54" t="s">
        <v>36</v>
      </c>
      <c r="C13" s="54"/>
      <c r="F13" s="38">
        <v>20286005360</v>
      </c>
      <c r="H13" s="38">
        <v>28095423514</v>
      </c>
    </row>
    <row r="14" spans="1:9" ht="11.25" customHeight="1" x14ac:dyDescent="0.2">
      <c r="B14" s="54"/>
      <c r="C14" s="54"/>
      <c r="D14" s="37" t="s">
        <v>145</v>
      </c>
      <c r="F14" s="55">
        <v>5560937997036</v>
      </c>
      <c r="G14" s="56"/>
      <c r="H14" s="55">
        <v>5925157733408</v>
      </c>
    </row>
    <row r="15" spans="1:9" ht="11.25" customHeight="1" x14ac:dyDescent="0.2">
      <c r="H15" s="38"/>
    </row>
    <row r="16" spans="1:9" ht="11.25" customHeight="1" x14ac:dyDescent="0.2">
      <c r="B16" s="50" t="s">
        <v>17</v>
      </c>
      <c r="C16" s="50"/>
      <c r="H16" s="38"/>
    </row>
    <row r="17" spans="1:8" ht="11.25" customHeight="1" x14ac:dyDescent="0.2">
      <c r="B17" s="51" t="s">
        <v>146</v>
      </c>
      <c r="C17" s="51"/>
      <c r="H17" s="38"/>
    </row>
    <row r="18" spans="1:8" ht="11.25" customHeight="1" x14ac:dyDescent="0.2">
      <c r="A18" s="52" t="s">
        <v>39</v>
      </c>
      <c r="B18" s="54" t="s">
        <v>40</v>
      </c>
      <c r="C18" s="54"/>
      <c r="D18" s="37" t="s">
        <v>142</v>
      </c>
      <c r="F18" s="38">
        <v>13390204681243.039</v>
      </c>
      <c r="H18" s="38">
        <v>12858054492474.039</v>
      </c>
    </row>
    <row r="19" spans="1:8" ht="11.25" customHeight="1" x14ac:dyDescent="0.2">
      <c r="A19" s="52" t="s">
        <v>43</v>
      </c>
      <c r="B19" s="54" t="s">
        <v>147</v>
      </c>
      <c r="C19" s="54"/>
      <c r="D19" s="37" t="s">
        <v>148</v>
      </c>
      <c r="F19" s="38">
        <v>385064801700</v>
      </c>
      <c r="H19" s="38">
        <v>489475688300</v>
      </c>
    </row>
    <row r="20" spans="1:8" ht="11.25" customHeight="1" x14ac:dyDescent="0.2">
      <c r="A20" s="52"/>
      <c r="B20" s="54" t="s">
        <v>919</v>
      </c>
      <c r="C20" s="54"/>
      <c r="F20" s="38">
        <v>0</v>
      </c>
      <c r="H20" s="38">
        <v>7333333335</v>
      </c>
    </row>
    <row r="21" spans="1:8" ht="11.25" customHeight="1" x14ac:dyDescent="0.2">
      <c r="A21" s="52" t="s">
        <v>46</v>
      </c>
      <c r="B21" s="54" t="s">
        <v>47</v>
      </c>
      <c r="C21" s="54"/>
      <c r="D21" s="37" t="s">
        <v>142</v>
      </c>
      <c r="F21" s="38">
        <v>2472926643784</v>
      </c>
      <c r="H21" s="38">
        <v>2440525276361</v>
      </c>
    </row>
    <row r="22" spans="1:8" ht="11.25" customHeight="1" x14ac:dyDescent="0.2">
      <c r="A22" s="52" t="s">
        <v>49</v>
      </c>
      <c r="B22" s="54" t="s">
        <v>50</v>
      </c>
      <c r="C22" s="54"/>
      <c r="F22" s="38">
        <v>5945488818</v>
      </c>
      <c r="H22" s="38">
        <v>3889682241</v>
      </c>
    </row>
    <row r="23" spans="1:8" ht="11.25" customHeight="1" x14ac:dyDescent="0.2">
      <c r="A23" s="52" t="s">
        <v>55</v>
      </c>
      <c r="B23" s="54" t="s">
        <v>36</v>
      </c>
      <c r="C23" s="54"/>
      <c r="F23" s="38">
        <v>103860110994</v>
      </c>
      <c r="H23" s="38">
        <v>105002405598</v>
      </c>
    </row>
    <row r="24" spans="1:8" ht="11.25" customHeight="1" x14ac:dyDescent="0.2">
      <c r="B24" s="54"/>
      <c r="C24" s="54"/>
      <c r="D24" s="37" t="s">
        <v>149</v>
      </c>
      <c r="F24" s="55">
        <v>16358001726539.039</v>
      </c>
      <c r="G24" s="56"/>
      <c r="H24" s="55">
        <v>15904280878309.039</v>
      </c>
    </row>
    <row r="25" spans="1:8" ht="11.25" customHeight="1" x14ac:dyDescent="0.2">
      <c r="B25" s="54"/>
      <c r="C25" s="54"/>
      <c r="H25" s="38"/>
    </row>
    <row r="26" spans="1:8" ht="11.25" customHeight="1" x14ac:dyDescent="0.2">
      <c r="B26" s="50" t="s">
        <v>56</v>
      </c>
      <c r="C26" s="50"/>
      <c r="H26" s="38"/>
    </row>
    <row r="27" spans="1:8" ht="11.25" customHeight="1" x14ac:dyDescent="0.2">
      <c r="A27" s="52" t="s">
        <v>57</v>
      </c>
      <c r="B27" s="54" t="s">
        <v>58</v>
      </c>
      <c r="C27" s="54"/>
      <c r="F27" s="38">
        <v>15278937893</v>
      </c>
      <c r="H27" s="38">
        <v>8248901237</v>
      </c>
    </row>
    <row r="28" spans="1:8" ht="11.25" customHeight="1" x14ac:dyDescent="0.2">
      <c r="A28" s="52" t="s">
        <v>61</v>
      </c>
      <c r="B28" s="54" t="s">
        <v>150</v>
      </c>
      <c r="C28" s="54"/>
      <c r="F28" s="38">
        <v>8006510709</v>
      </c>
      <c r="H28" s="38">
        <v>5405012324</v>
      </c>
    </row>
    <row r="29" spans="1:8" ht="11.25" customHeight="1" x14ac:dyDescent="0.2">
      <c r="A29" s="52" t="s">
        <v>63</v>
      </c>
      <c r="B29" s="54" t="s">
        <v>64</v>
      </c>
      <c r="C29" s="54"/>
      <c r="D29" s="37" t="s">
        <v>151</v>
      </c>
      <c r="F29" s="38">
        <v>84542998553</v>
      </c>
      <c r="H29" s="38">
        <v>23581170269</v>
      </c>
    </row>
    <row r="30" spans="1:8" ht="11.25" customHeight="1" x14ac:dyDescent="0.2">
      <c r="B30" s="54"/>
      <c r="C30" s="54"/>
      <c r="F30" s="55">
        <v>107828447155</v>
      </c>
      <c r="G30" s="56"/>
      <c r="H30" s="55">
        <v>37235083830</v>
      </c>
    </row>
    <row r="31" spans="1:8" ht="11.25" customHeight="1" x14ac:dyDescent="0.2">
      <c r="B31" s="54"/>
      <c r="C31" s="54"/>
      <c r="H31" s="38"/>
    </row>
    <row r="32" spans="1:8" ht="11.25" customHeight="1" x14ac:dyDescent="0.2">
      <c r="A32" s="52" t="s">
        <v>69</v>
      </c>
      <c r="B32" s="50" t="s">
        <v>7</v>
      </c>
      <c r="C32" s="50"/>
      <c r="D32" s="57"/>
      <c r="E32" s="57"/>
      <c r="F32" s="58">
        <v>84491461943</v>
      </c>
      <c r="G32" s="56"/>
      <c r="H32" s="58">
        <v>77700069880</v>
      </c>
    </row>
    <row r="33" spans="1:8" ht="11.25" customHeight="1" x14ac:dyDescent="0.2">
      <c r="B33" s="54"/>
      <c r="C33" s="54"/>
      <c r="H33" s="38"/>
    </row>
    <row r="34" spans="1:8" ht="11.25" customHeight="1" x14ac:dyDescent="0.2">
      <c r="A34" s="52" t="s">
        <v>71</v>
      </c>
      <c r="B34" s="50" t="s">
        <v>8</v>
      </c>
      <c r="C34" s="50"/>
      <c r="D34" s="37" t="s">
        <v>108</v>
      </c>
      <c r="F34" s="58">
        <v>3635816277</v>
      </c>
      <c r="G34" s="56"/>
      <c r="H34" s="58">
        <v>4619976270</v>
      </c>
    </row>
    <row r="35" spans="1:8" ht="11.25" customHeight="1" x14ac:dyDescent="0.2">
      <c r="B35" s="50"/>
      <c r="C35" s="50"/>
      <c r="D35" s="57"/>
      <c r="E35" s="57"/>
      <c r="H35" s="38"/>
    </row>
    <row r="36" spans="1:8" ht="11.25" customHeight="1" x14ac:dyDescent="0.2">
      <c r="B36" s="50" t="s">
        <v>73</v>
      </c>
      <c r="C36" s="50"/>
      <c r="F36" s="59">
        <v>22114895448950.039</v>
      </c>
      <c r="G36" s="56"/>
      <c r="H36" s="59">
        <v>21948993741697.039</v>
      </c>
    </row>
    <row r="37" spans="1:8" ht="11.25" customHeight="1" x14ac:dyDescent="0.2">
      <c r="B37" s="54"/>
      <c r="C37" s="54"/>
      <c r="H37" s="38"/>
    </row>
    <row r="38" spans="1:8" ht="11.25" customHeight="1" x14ac:dyDescent="0.2">
      <c r="B38" s="60" t="s">
        <v>76</v>
      </c>
      <c r="C38" s="60"/>
      <c r="H38" s="38"/>
    </row>
    <row r="39" spans="1:8" ht="11.25" customHeight="1" x14ac:dyDescent="0.2">
      <c r="A39" s="52" t="s">
        <v>77</v>
      </c>
      <c r="B39" s="61" t="s">
        <v>152</v>
      </c>
      <c r="C39" s="61"/>
      <c r="D39" s="37" t="s">
        <v>153</v>
      </c>
      <c r="F39" s="38">
        <v>1096946130000</v>
      </c>
      <c r="H39" s="38">
        <v>1046950330000</v>
      </c>
    </row>
    <row r="40" spans="1:8" ht="11.25" customHeight="1" x14ac:dyDescent="0.2">
      <c r="A40" s="52" t="s">
        <v>81</v>
      </c>
      <c r="B40" s="54" t="s">
        <v>154</v>
      </c>
      <c r="C40" s="54"/>
      <c r="D40" s="37" t="s">
        <v>153</v>
      </c>
      <c r="F40" s="38">
        <v>3053870000</v>
      </c>
      <c r="H40" s="38">
        <v>3053870000</v>
      </c>
    </row>
    <row r="41" spans="1:8" ht="11.25" customHeight="1" x14ac:dyDescent="0.2">
      <c r="A41" s="52" t="s">
        <v>84</v>
      </c>
      <c r="B41" s="61" t="s">
        <v>155</v>
      </c>
      <c r="C41" s="61"/>
      <c r="D41" s="36"/>
      <c r="F41" s="38">
        <v>39142250845</v>
      </c>
      <c r="H41" s="38">
        <v>39142250845</v>
      </c>
    </row>
    <row r="42" spans="1:8" ht="11.25" customHeight="1" x14ac:dyDescent="0.2">
      <c r="A42" s="52" t="s">
        <v>85</v>
      </c>
      <c r="B42" s="54" t="s">
        <v>156</v>
      </c>
      <c r="C42" s="54"/>
      <c r="D42" s="37" t="s">
        <v>153</v>
      </c>
      <c r="F42" s="38">
        <v>1052496877765</v>
      </c>
      <c r="H42" s="38">
        <v>977503177765</v>
      </c>
    </row>
    <row r="43" spans="1:8" ht="11.25" customHeight="1" x14ac:dyDescent="0.2">
      <c r="A43" s="52" t="s">
        <v>88</v>
      </c>
      <c r="B43" s="54" t="s">
        <v>157</v>
      </c>
      <c r="C43" s="54"/>
      <c r="F43" s="38">
        <v>1000704533419</v>
      </c>
      <c r="H43" s="38">
        <v>878305438750</v>
      </c>
    </row>
    <row r="44" spans="1:8" ht="11.25" customHeight="1" x14ac:dyDescent="0.2">
      <c r="A44" s="52" t="s">
        <v>91</v>
      </c>
      <c r="B44" s="54" t="s">
        <v>158</v>
      </c>
      <c r="C44" s="54"/>
      <c r="F44" s="38">
        <v>0.1599999999</v>
      </c>
      <c r="H44" s="38">
        <v>26986909821.16</v>
      </c>
    </row>
    <row r="45" spans="1:8" ht="11.25" customHeight="1" x14ac:dyDescent="0.2">
      <c r="A45" s="52" t="s">
        <v>94</v>
      </c>
      <c r="B45" s="61" t="s">
        <v>159</v>
      </c>
      <c r="C45" s="61"/>
      <c r="F45" s="38">
        <v>465620380200</v>
      </c>
      <c r="H45" s="38">
        <v>388000200663</v>
      </c>
    </row>
    <row r="46" spans="1:8" ht="11.25" customHeight="1" x14ac:dyDescent="0.2">
      <c r="B46" s="62" t="s">
        <v>160</v>
      </c>
      <c r="C46" s="62"/>
      <c r="F46" s="38">
        <v>101536146682.40001</v>
      </c>
      <c r="H46" s="38">
        <v>83275042514.200012</v>
      </c>
    </row>
    <row r="47" spans="1:8" ht="11.25" customHeight="1" x14ac:dyDescent="0.2">
      <c r="B47" s="62" t="s">
        <v>161</v>
      </c>
      <c r="C47" s="62"/>
      <c r="F47" s="38">
        <v>364084233517.59998</v>
      </c>
      <c r="H47" s="38">
        <v>304725158148.79999</v>
      </c>
    </row>
    <row r="48" spans="1:8" ht="11.25" customHeight="1" x14ac:dyDescent="0.2">
      <c r="B48" s="50" t="s">
        <v>162</v>
      </c>
      <c r="C48" s="50"/>
      <c r="F48" s="55">
        <v>3657964042229.1602</v>
      </c>
      <c r="G48" s="56"/>
      <c r="H48" s="55">
        <v>3359942177844.1602</v>
      </c>
    </row>
    <row r="49" spans="1:11" ht="11.25" customHeight="1" x14ac:dyDescent="0.2">
      <c r="B49" s="63"/>
      <c r="C49" s="63"/>
      <c r="H49" s="38"/>
    </row>
    <row r="50" spans="1:11" ht="11.25" customHeight="1" x14ac:dyDescent="0.2">
      <c r="B50" s="50" t="s">
        <v>163</v>
      </c>
      <c r="C50" s="50"/>
      <c r="F50" s="59">
        <v>25772859491179</v>
      </c>
      <c r="G50" s="56"/>
      <c r="H50" s="59">
        <v>25308935919541</v>
      </c>
    </row>
    <row r="51" spans="1:11" s="40" customFormat="1" ht="11.25" customHeight="1" x14ac:dyDescent="0.2">
      <c r="B51" s="36"/>
      <c r="C51" s="36"/>
      <c r="D51" s="37"/>
      <c r="E51" s="37"/>
      <c r="F51" s="38"/>
      <c r="G51" s="38"/>
      <c r="H51" s="38"/>
      <c r="J51" s="36"/>
      <c r="K51" s="36"/>
    </row>
    <row r="52" spans="1:11" s="40" customFormat="1" ht="11.25" customHeight="1" x14ac:dyDescent="0.2">
      <c r="B52" s="64" t="s">
        <v>99</v>
      </c>
      <c r="C52" s="64"/>
      <c r="D52" s="37"/>
      <c r="E52" s="37"/>
      <c r="F52" s="38"/>
      <c r="G52" s="38"/>
      <c r="H52" s="38"/>
      <c r="J52" s="36"/>
      <c r="K52" s="36"/>
    </row>
    <row r="53" spans="1:11" s="40" customFormat="1" ht="11.25" customHeight="1" x14ac:dyDescent="0.2">
      <c r="A53" s="65" t="s">
        <v>164</v>
      </c>
      <c r="B53" s="66" t="s">
        <v>165</v>
      </c>
      <c r="C53" s="38"/>
      <c r="D53" s="37" t="s">
        <v>166</v>
      </c>
      <c r="E53" s="37"/>
      <c r="F53" s="67">
        <v>2064863894595</v>
      </c>
      <c r="G53" s="36"/>
      <c r="H53" s="67">
        <v>2062367429096</v>
      </c>
      <c r="J53" s="36"/>
      <c r="K53" s="36"/>
    </row>
    <row r="54" spans="1:11" s="40" customFormat="1" ht="11.25" customHeight="1" x14ac:dyDescent="0.2">
      <c r="B54" s="38"/>
      <c r="C54" s="38"/>
      <c r="D54" s="37"/>
      <c r="E54" s="37"/>
      <c r="F54" s="68"/>
      <c r="G54" s="36"/>
      <c r="H54" s="68"/>
      <c r="J54" s="36"/>
      <c r="K54" s="36"/>
    </row>
    <row r="55" spans="1:11" s="40" customFormat="1" ht="11.25" customHeight="1" x14ac:dyDescent="0.2">
      <c r="A55" s="65" t="s">
        <v>101</v>
      </c>
      <c r="B55" s="38" t="s">
        <v>102</v>
      </c>
      <c r="C55" s="38"/>
      <c r="D55" s="37" t="s">
        <v>167</v>
      </c>
      <c r="E55" s="37"/>
      <c r="F55" s="67">
        <v>32426902937691.199</v>
      </c>
      <c r="G55" s="36"/>
      <c r="H55" s="67">
        <v>28921080504481.199</v>
      </c>
      <c r="J55" s="36"/>
      <c r="K55" s="36"/>
    </row>
    <row r="56" spans="1:11" s="40" customFormat="1" ht="11.25" customHeight="1" x14ac:dyDescent="0.2">
      <c r="B56" s="36"/>
      <c r="C56" s="36"/>
      <c r="D56" s="37"/>
      <c r="E56" s="37"/>
      <c r="F56" s="38"/>
      <c r="G56" s="38"/>
      <c r="H56" s="38"/>
      <c r="J56" s="36"/>
      <c r="K56" s="36"/>
    </row>
    <row r="57" spans="1:11" s="40" customFormat="1" ht="11.25" customHeight="1" x14ac:dyDescent="0.2">
      <c r="B57" s="44" t="s">
        <v>139</v>
      </c>
      <c r="C57" s="44"/>
      <c r="D57" s="37"/>
      <c r="E57" s="37"/>
      <c r="F57" s="38"/>
      <c r="G57" s="38"/>
      <c r="H57" s="38"/>
      <c r="J57" s="36"/>
      <c r="K57" s="36"/>
    </row>
    <row r="58" spans="1:11" s="40" customFormat="1" ht="11.25" customHeight="1" x14ac:dyDescent="0.2">
      <c r="B58" s="36"/>
      <c r="C58" s="36"/>
      <c r="D58" s="37"/>
      <c r="E58" s="37"/>
      <c r="F58" s="38"/>
      <c r="G58" s="38"/>
      <c r="H58" s="38"/>
      <c r="J58" s="36"/>
      <c r="K58" s="36"/>
    </row>
    <row r="59" spans="1:11" s="40" customFormat="1" ht="11.25" customHeight="1" x14ac:dyDescent="0.2">
      <c r="B59" s="36"/>
      <c r="C59" s="36"/>
      <c r="D59" s="37"/>
      <c r="E59" s="37"/>
      <c r="F59" s="38"/>
      <c r="G59" s="38"/>
      <c r="H59" s="38"/>
      <c r="J59" s="36"/>
      <c r="K59" s="36"/>
    </row>
    <row r="60" spans="1:11" ht="11.25" customHeight="1" x14ac:dyDescent="0.2">
      <c r="H60" s="38"/>
    </row>
    <row r="62" spans="1:11" ht="49.5" customHeight="1" x14ac:dyDescent="0.2">
      <c r="B62" s="424" t="s">
        <v>927</v>
      </c>
      <c r="C62" s="425"/>
      <c r="D62" s="426"/>
    </row>
    <row r="68" spans="9:9" ht="11.25" customHeight="1" x14ac:dyDescent="0.2">
      <c r="I68" s="69">
        <v>2</v>
      </c>
    </row>
  </sheetData>
  <sheetProtection selectLockedCells="1" selectUnlockedCells="1"/>
  <mergeCells count="5">
    <mergeCell ref="B1:H1"/>
    <mergeCell ref="B2:H2"/>
    <mergeCell ref="B3:H3"/>
    <mergeCell ref="B4:H4"/>
    <mergeCell ref="B62:D62"/>
  </mergeCells>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topLeftCell="B64" workbookViewId="0">
      <selection activeCell="B74" sqref="B74:D74"/>
    </sheetView>
  </sheetViews>
  <sheetFormatPr baseColWidth="10" defaultRowHeight="11.25" customHeight="1" x14ac:dyDescent="0.2"/>
  <cols>
    <col min="1" max="1" width="0" style="36" hidden="1" customWidth="1"/>
    <col min="2" max="2" width="61.28515625" style="36" customWidth="1"/>
    <col min="3" max="3" width="5.28515625" style="70" customWidth="1"/>
    <col min="4" max="4" width="1.42578125" style="70" customWidth="1"/>
    <col min="5" max="5" width="15" style="38" customWidth="1"/>
    <col min="6" max="6" width="3.5703125" style="36" customWidth="1"/>
    <col min="7" max="7" width="17.28515625" style="38" customWidth="1"/>
    <col min="8" max="8" width="11.42578125" style="36"/>
    <col min="9" max="9" width="16.140625" style="36" hidden="1" customWidth="1"/>
    <col min="10" max="10" width="10.5703125" style="36" hidden="1" customWidth="1"/>
    <col min="11" max="12" width="13.28515625" style="36" hidden="1" customWidth="1"/>
    <col min="13" max="13" width="13.5703125" style="36" hidden="1" customWidth="1"/>
    <col min="14" max="14" width="0" style="36" hidden="1" customWidth="1"/>
    <col min="15" max="16384" width="11.42578125" style="36"/>
  </cols>
  <sheetData>
    <row r="1" spans="1:9" ht="11.25" customHeight="1" x14ac:dyDescent="0.2">
      <c r="B1" s="429" t="s">
        <v>15</v>
      </c>
      <c r="C1" s="429"/>
      <c r="D1" s="429"/>
      <c r="E1" s="429"/>
      <c r="F1" s="429"/>
      <c r="G1" s="429"/>
    </row>
    <row r="2" spans="1:9" ht="11.25" customHeight="1" x14ac:dyDescent="0.2">
      <c r="B2" s="429" t="s">
        <v>233</v>
      </c>
      <c r="C2" s="429"/>
      <c r="D2" s="429"/>
      <c r="E2" s="429"/>
      <c r="F2" s="429"/>
      <c r="G2" s="429"/>
    </row>
    <row r="3" spans="1:9" ht="11.25" customHeight="1" x14ac:dyDescent="0.2">
      <c r="B3" s="429" t="s">
        <v>272</v>
      </c>
      <c r="C3" s="429"/>
      <c r="D3" s="429"/>
      <c r="E3" s="429"/>
      <c r="F3" s="429"/>
      <c r="G3" s="429"/>
    </row>
    <row r="4" spans="1:9" ht="11.25" customHeight="1" x14ac:dyDescent="0.2">
      <c r="B4" s="430" t="s">
        <v>104</v>
      </c>
      <c r="C4" s="430"/>
      <c r="D4" s="430"/>
      <c r="E4" s="430"/>
      <c r="F4" s="430"/>
      <c r="G4" s="430"/>
    </row>
    <row r="5" spans="1:9" ht="11.25" customHeight="1" x14ac:dyDescent="0.2">
      <c r="B5" s="430" t="s">
        <v>105</v>
      </c>
      <c r="C5" s="430"/>
      <c r="D5" s="430"/>
      <c r="E5" s="430"/>
      <c r="F5" s="430"/>
      <c r="G5" s="430"/>
    </row>
    <row r="6" spans="1:9" ht="2.25" customHeight="1" x14ac:dyDescent="0.2">
      <c r="B6" s="44"/>
      <c r="E6" s="42"/>
      <c r="F6" s="71"/>
      <c r="G6" s="42"/>
    </row>
    <row r="7" spans="1:9" ht="11.25" customHeight="1" x14ac:dyDescent="0.2">
      <c r="B7" s="44"/>
      <c r="C7" s="72" t="s">
        <v>106</v>
      </c>
      <c r="D7" s="73"/>
      <c r="E7" s="49">
        <v>44561</v>
      </c>
      <c r="F7" s="44"/>
      <c r="G7" s="49">
        <v>44196</v>
      </c>
    </row>
    <row r="8" spans="1:9" ht="11.25" customHeight="1" x14ac:dyDescent="0.2">
      <c r="B8" s="74" t="s">
        <v>169</v>
      </c>
      <c r="E8" s="42"/>
      <c r="F8" s="44"/>
      <c r="G8" s="42"/>
    </row>
    <row r="9" spans="1:9" ht="11.25" customHeight="1" x14ac:dyDescent="0.2">
      <c r="A9" s="52" t="s">
        <v>170</v>
      </c>
      <c r="B9" s="75" t="s">
        <v>171</v>
      </c>
      <c r="E9" s="38">
        <v>79274293110</v>
      </c>
      <c r="F9" s="44"/>
      <c r="G9" s="38">
        <v>86641081522</v>
      </c>
      <c r="I9" s="36" t="s">
        <v>234</v>
      </c>
    </row>
    <row r="10" spans="1:9" ht="11.25" customHeight="1" x14ac:dyDescent="0.2">
      <c r="A10" s="52" t="s">
        <v>172</v>
      </c>
      <c r="B10" s="75" t="s">
        <v>173</v>
      </c>
      <c r="E10" s="38">
        <v>1157376629547</v>
      </c>
      <c r="F10" s="44"/>
      <c r="G10" s="38">
        <v>1079806824495</v>
      </c>
    </row>
    <row r="11" spans="1:9" ht="11.25" customHeight="1" x14ac:dyDescent="0.2">
      <c r="A11" s="52" t="s">
        <v>174</v>
      </c>
      <c r="B11" s="75" t="s">
        <v>175</v>
      </c>
      <c r="E11" s="38">
        <v>12450924739</v>
      </c>
      <c r="F11" s="44"/>
      <c r="G11" s="38">
        <v>31844681862</v>
      </c>
    </row>
    <row r="12" spans="1:9" ht="11.25" customHeight="1" x14ac:dyDescent="0.2">
      <c r="A12" s="52" t="s">
        <v>235</v>
      </c>
      <c r="B12" s="75" t="s">
        <v>236</v>
      </c>
      <c r="E12" s="38">
        <v>82987224529</v>
      </c>
      <c r="F12" s="44"/>
      <c r="G12" s="38">
        <v>151461537705</v>
      </c>
      <c r="I12" s="36">
        <v>61010704004</v>
      </c>
    </row>
    <row r="13" spans="1:9" ht="11.25" customHeight="1" x14ac:dyDescent="0.2">
      <c r="A13" s="52" t="s">
        <v>177</v>
      </c>
      <c r="B13" s="76"/>
      <c r="E13" s="55">
        <v>1332089071925</v>
      </c>
      <c r="F13" s="46"/>
      <c r="G13" s="55">
        <v>1349754125584</v>
      </c>
    </row>
    <row r="14" spans="1:9" ht="11.25" customHeight="1" x14ac:dyDescent="0.2">
      <c r="B14" s="74" t="s">
        <v>178</v>
      </c>
      <c r="F14" s="44"/>
    </row>
    <row r="15" spans="1:9" ht="11.25" customHeight="1" x14ac:dyDescent="0.2">
      <c r="A15" s="52" t="s">
        <v>179</v>
      </c>
      <c r="B15" s="76" t="s">
        <v>180</v>
      </c>
      <c r="E15" s="38">
        <v>-118574542162</v>
      </c>
      <c r="F15" s="44"/>
      <c r="G15" s="38">
        <v>-176992076147</v>
      </c>
    </row>
    <row r="16" spans="1:9" ht="11.25" customHeight="1" x14ac:dyDescent="0.2">
      <c r="A16" s="52" t="s">
        <v>181</v>
      </c>
      <c r="B16" s="76" t="s">
        <v>182</v>
      </c>
      <c r="E16" s="38">
        <v>-486937261845</v>
      </c>
      <c r="F16" s="44"/>
      <c r="G16" s="38">
        <v>-499298434605</v>
      </c>
      <c r="I16" s="36">
        <v>61575893</v>
      </c>
    </row>
    <row r="17" spans="1:9" ht="11.25" customHeight="1" x14ac:dyDescent="0.2">
      <c r="A17" s="52" t="s">
        <v>183</v>
      </c>
      <c r="B17" s="61" t="s">
        <v>237</v>
      </c>
      <c r="C17" s="70" t="s">
        <v>238</v>
      </c>
      <c r="E17" s="38">
        <v>2991463442</v>
      </c>
      <c r="F17" s="44"/>
      <c r="G17" s="38">
        <v>7361578824.4799995</v>
      </c>
    </row>
    <row r="18" spans="1:9" ht="11.25" customHeight="1" x14ac:dyDescent="0.2">
      <c r="A18" s="52" t="s">
        <v>176</v>
      </c>
      <c r="B18" s="76"/>
      <c r="E18" s="55">
        <v>-602520340565</v>
      </c>
      <c r="F18" s="46"/>
      <c r="G18" s="55">
        <v>-668928931927.52002</v>
      </c>
      <c r="I18" s="36">
        <f>+I16-I17</f>
        <v>61575893</v>
      </c>
    </row>
    <row r="19" spans="1:9" ht="4.5" customHeight="1" x14ac:dyDescent="0.2">
      <c r="B19" s="76"/>
      <c r="F19" s="44"/>
    </row>
    <row r="20" spans="1:9" ht="11.25" customHeight="1" x14ac:dyDescent="0.2">
      <c r="B20" s="74" t="s">
        <v>239</v>
      </c>
      <c r="E20" s="58">
        <v>729568731360</v>
      </c>
      <c r="F20" s="46"/>
      <c r="G20" s="58">
        <v>680825193656.47998</v>
      </c>
    </row>
    <row r="21" spans="1:9" ht="5.25" customHeight="1" x14ac:dyDescent="0.2">
      <c r="B21" s="76"/>
      <c r="F21" s="44"/>
    </row>
    <row r="22" spans="1:9" ht="11.25" customHeight="1" x14ac:dyDescent="0.2">
      <c r="B22" s="74" t="s">
        <v>72</v>
      </c>
      <c r="F22" s="44"/>
    </row>
    <row r="23" spans="1:9" ht="11.25" customHeight="1" x14ac:dyDescent="0.2">
      <c r="A23" s="52" t="s">
        <v>184</v>
      </c>
      <c r="B23" s="61" t="s">
        <v>240</v>
      </c>
      <c r="C23" s="70" t="s">
        <v>108</v>
      </c>
      <c r="E23" s="38">
        <v>-480419995208</v>
      </c>
      <c r="F23" s="44"/>
      <c r="G23" s="38">
        <v>-577157108310</v>
      </c>
    </row>
    <row r="24" spans="1:9" ht="11.25" customHeight="1" x14ac:dyDescent="0.2">
      <c r="A24" s="52" t="s">
        <v>185</v>
      </c>
      <c r="B24" s="61" t="s">
        <v>186</v>
      </c>
      <c r="C24" s="70" t="s">
        <v>108</v>
      </c>
      <c r="E24" s="38">
        <v>427581609560</v>
      </c>
      <c r="F24" s="44"/>
      <c r="G24" s="38">
        <v>474362132327</v>
      </c>
    </row>
    <row r="25" spans="1:9" ht="11.25" customHeight="1" x14ac:dyDescent="0.2">
      <c r="B25" s="76"/>
      <c r="E25" s="55">
        <v>-52838385648</v>
      </c>
      <c r="F25" s="44"/>
      <c r="G25" s="55">
        <v>-102794975983</v>
      </c>
    </row>
    <row r="26" spans="1:9" ht="2.25" customHeight="1" x14ac:dyDescent="0.2">
      <c r="B26" s="76"/>
      <c r="F26" s="44"/>
    </row>
    <row r="27" spans="1:9" ht="11.25" customHeight="1" x14ac:dyDescent="0.2">
      <c r="B27" s="74" t="s">
        <v>241</v>
      </c>
      <c r="E27" s="58">
        <v>676730345712</v>
      </c>
      <c r="F27" s="46"/>
      <c r="G27" s="58">
        <v>578030217673.47998</v>
      </c>
    </row>
    <row r="28" spans="1:9" ht="3.75" customHeight="1" x14ac:dyDescent="0.2">
      <c r="B28" s="76"/>
      <c r="F28" s="44"/>
    </row>
    <row r="29" spans="1:9" ht="11.25" customHeight="1" x14ac:dyDescent="0.2">
      <c r="B29" s="74" t="s">
        <v>187</v>
      </c>
      <c r="F29" s="44"/>
    </row>
    <row r="30" spans="1:9" ht="11.25" customHeight="1" x14ac:dyDescent="0.2">
      <c r="A30" s="52" t="s">
        <v>188</v>
      </c>
      <c r="B30" s="76" t="s">
        <v>189</v>
      </c>
      <c r="E30" s="38">
        <v>231265477146</v>
      </c>
      <c r="F30" s="44"/>
      <c r="G30" s="38">
        <v>213606554725</v>
      </c>
    </row>
    <row r="31" spans="1:9" ht="11.25" customHeight="1" x14ac:dyDescent="0.2">
      <c r="A31" s="52" t="s">
        <v>190</v>
      </c>
      <c r="B31" s="76" t="s">
        <v>191</v>
      </c>
      <c r="E31" s="38">
        <v>-48466386952</v>
      </c>
      <c r="F31" s="44"/>
      <c r="G31" s="38">
        <v>-37231786053</v>
      </c>
    </row>
    <row r="32" spans="1:9" ht="11.25" customHeight="1" x14ac:dyDescent="0.2">
      <c r="B32" s="76"/>
      <c r="E32" s="55">
        <v>182799090194</v>
      </c>
      <c r="F32" s="38"/>
      <c r="G32" s="55">
        <v>176374768672</v>
      </c>
    </row>
    <row r="33" spans="1:13" ht="6" customHeight="1" x14ac:dyDescent="0.2">
      <c r="B33" s="76"/>
      <c r="F33" s="44"/>
    </row>
    <row r="34" spans="1:13" ht="11.25" customHeight="1" x14ac:dyDescent="0.2">
      <c r="B34" s="74" t="s">
        <v>242</v>
      </c>
      <c r="E34" s="58">
        <v>859529435906</v>
      </c>
      <c r="F34" s="44"/>
      <c r="G34" s="58">
        <v>754404986345.47998</v>
      </c>
    </row>
    <row r="35" spans="1:13" ht="6" customHeight="1" x14ac:dyDescent="0.2">
      <c r="B35" s="76"/>
      <c r="F35" s="44"/>
    </row>
    <row r="36" spans="1:13" ht="11.25" customHeight="1" x14ac:dyDescent="0.2">
      <c r="B36" s="74" t="s">
        <v>192</v>
      </c>
      <c r="F36" s="44"/>
    </row>
    <row r="37" spans="1:13" ht="11.25" customHeight="1" x14ac:dyDescent="0.2">
      <c r="A37" s="52" t="s">
        <v>197</v>
      </c>
      <c r="B37" s="76" t="s">
        <v>243</v>
      </c>
      <c r="E37" s="38">
        <v>59517733526</v>
      </c>
      <c r="F37" s="44"/>
      <c r="G37" s="38">
        <v>73355742625</v>
      </c>
    </row>
    <row r="38" spans="1:13" ht="11.25" customHeight="1" x14ac:dyDescent="0.2">
      <c r="A38" s="52" t="s">
        <v>194</v>
      </c>
      <c r="B38" s="76" t="s">
        <v>193</v>
      </c>
      <c r="E38" s="38">
        <v>36477043064</v>
      </c>
      <c r="F38" s="44"/>
      <c r="G38" s="38">
        <v>15196431308</v>
      </c>
    </row>
    <row r="39" spans="1:13" ht="11.25" customHeight="1" x14ac:dyDescent="0.2">
      <c r="A39" s="52" t="s">
        <v>195</v>
      </c>
      <c r="B39" s="76" t="s">
        <v>196</v>
      </c>
      <c r="E39" s="38">
        <v>1774476460</v>
      </c>
      <c r="F39" s="44"/>
      <c r="G39" s="38">
        <v>1796490979</v>
      </c>
    </row>
    <row r="40" spans="1:13" ht="11.25" customHeight="1" x14ac:dyDescent="0.2">
      <c r="A40" s="52" t="s">
        <v>198</v>
      </c>
      <c r="B40" s="76" t="s">
        <v>199</v>
      </c>
      <c r="E40" s="38">
        <v>114530893</v>
      </c>
      <c r="F40" s="77"/>
      <c r="G40" s="38">
        <v>161275905</v>
      </c>
    </row>
    <row r="41" spans="1:13" ht="11.25" customHeight="1" x14ac:dyDescent="0.2">
      <c r="A41" s="52" t="s">
        <v>201</v>
      </c>
      <c r="B41" s="61" t="s">
        <v>244</v>
      </c>
      <c r="C41" s="70" t="s">
        <v>238</v>
      </c>
      <c r="E41" s="38">
        <v>-1280687442</v>
      </c>
      <c r="F41" s="77"/>
      <c r="G41" s="38">
        <v>5678127536</v>
      </c>
      <c r="I41" s="36">
        <f>1139272092496-1130490669582</f>
        <v>8781422914</v>
      </c>
    </row>
    <row r="42" spans="1:13" ht="11.25" customHeight="1" x14ac:dyDescent="0.2">
      <c r="A42" s="78" t="s">
        <v>200</v>
      </c>
      <c r="B42" s="76" t="s">
        <v>245</v>
      </c>
      <c r="C42" s="70" t="s">
        <v>246</v>
      </c>
      <c r="E42" s="38">
        <v>6614537536</v>
      </c>
      <c r="F42" s="77"/>
      <c r="G42" s="38">
        <v>6842473388</v>
      </c>
    </row>
    <row r="43" spans="1:13" ht="11.25" customHeight="1" x14ac:dyDescent="0.2">
      <c r="A43" s="52" t="s">
        <v>212</v>
      </c>
      <c r="B43" s="54"/>
      <c r="E43" s="55">
        <v>103217634037</v>
      </c>
      <c r="F43" s="44"/>
      <c r="G43" s="55">
        <v>103030541741</v>
      </c>
    </row>
    <row r="44" spans="1:13" ht="11.25" customHeight="1" x14ac:dyDescent="0.2">
      <c r="B44" s="50" t="s">
        <v>13</v>
      </c>
      <c r="F44" s="44"/>
    </row>
    <row r="45" spans="1:13" ht="11.25" customHeight="1" x14ac:dyDescent="0.2">
      <c r="A45" s="52" t="s">
        <v>202</v>
      </c>
      <c r="B45" s="54" t="s">
        <v>247</v>
      </c>
      <c r="E45" s="38">
        <v>-190075947564</v>
      </c>
      <c r="F45" s="44"/>
      <c r="G45" s="38">
        <v>-183444711233</v>
      </c>
      <c r="I45" s="79"/>
      <c r="J45" s="80"/>
      <c r="K45" s="78" t="s">
        <v>203</v>
      </c>
      <c r="L45" s="78" t="s">
        <v>204</v>
      </c>
      <c r="M45" s="80"/>
    </row>
    <row r="46" spans="1:13" ht="11.25" customHeight="1" x14ac:dyDescent="0.2">
      <c r="A46" s="78"/>
      <c r="B46" s="76" t="s">
        <v>205</v>
      </c>
      <c r="E46" s="38">
        <v>-246141633862</v>
      </c>
      <c r="F46" s="38"/>
      <c r="G46" s="38">
        <v>-226532220299</v>
      </c>
      <c r="I46" s="81" t="s">
        <v>206</v>
      </c>
      <c r="J46" s="78"/>
      <c r="K46" s="78" t="s">
        <v>16</v>
      </c>
      <c r="L46" s="78" t="s">
        <v>16</v>
      </c>
      <c r="M46" s="80"/>
    </row>
    <row r="47" spans="1:13" ht="11.25" customHeight="1" x14ac:dyDescent="0.2">
      <c r="A47" s="52" t="s">
        <v>207</v>
      </c>
      <c r="B47" s="61" t="s">
        <v>248</v>
      </c>
      <c r="C47" s="36"/>
      <c r="D47" s="36"/>
      <c r="E47" s="38">
        <v>-13299006606</v>
      </c>
      <c r="F47" s="44"/>
      <c r="G47" s="38">
        <v>-11229950136</v>
      </c>
      <c r="I47" s="81" t="s">
        <v>208</v>
      </c>
      <c r="J47" s="78"/>
      <c r="K47" s="82">
        <f>IF(ISNUMBER(VLOOKUP(I47,#REF!,2,0)),VALUE(VLOOKUP(I47,#REF!,2,0)),0)</f>
        <v>0</v>
      </c>
      <c r="L47" s="82">
        <f>IF(ISNUMBER(VLOOKUP(I47,#REF!,5,0)),VALUE(VLOOKUP(I47,#REF!,5,0)),0)</f>
        <v>0</v>
      </c>
      <c r="M47" s="82">
        <f>K47-L47</f>
        <v>0</v>
      </c>
    </row>
    <row r="48" spans="1:13" ht="11.25" customHeight="1" x14ac:dyDescent="0.2">
      <c r="A48" s="52" t="s">
        <v>209</v>
      </c>
      <c r="B48" s="76" t="s">
        <v>210</v>
      </c>
      <c r="C48" s="36"/>
      <c r="D48" s="36"/>
      <c r="E48" s="38">
        <v>-2786047948</v>
      </c>
      <c r="F48" s="44"/>
      <c r="G48" s="38">
        <v>-2276371168</v>
      </c>
      <c r="I48" s="81" t="s">
        <v>211</v>
      </c>
      <c r="J48" s="78"/>
      <c r="K48" s="82">
        <f>IF(ISNUMBER(VLOOKUP(I48,#REF!,5,0)),VALUE(VLOOKUP(I48,#REF!,5,0)),0)*-1</f>
        <v>0</v>
      </c>
      <c r="L48" s="82">
        <f>IF(ISNUMBER(VLOOKUP(I48,#REF!,5,0)),VALUE(VLOOKUP(I48,#REF!,5,0)),0)*-1</f>
        <v>0</v>
      </c>
      <c r="M48" s="82">
        <f>K48-L48</f>
        <v>0</v>
      </c>
    </row>
    <row r="49" spans="1:13" ht="11.25" customHeight="1" x14ac:dyDescent="0.2">
      <c r="A49" s="78"/>
      <c r="B49" s="61" t="s">
        <v>249</v>
      </c>
      <c r="C49" s="36" t="s">
        <v>250</v>
      </c>
      <c r="D49" s="36"/>
      <c r="E49" s="38">
        <v>-55174081191</v>
      </c>
      <c r="F49" s="38"/>
      <c r="G49" s="38">
        <v>-74765030354</v>
      </c>
      <c r="I49" s="81" t="s">
        <v>14</v>
      </c>
      <c r="J49" s="78"/>
      <c r="K49" s="82">
        <f>IF(ISNUMBER(VLOOKUP(I49,#REF!,5,0)),VALUE(VLOOKUP(I49,#REF!,5,0)),0)*-1</f>
        <v>0</v>
      </c>
      <c r="L49" s="82">
        <f>IF(ISNUMBER(VLOOKUP(I49,#REF!,5,0)),VALUE(VLOOKUP(I49,#REF!,5,0)),0)*-1</f>
        <v>0</v>
      </c>
      <c r="M49" s="82">
        <f>K49-L49</f>
        <v>0</v>
      </c>
    </row>
    <row r="50" spans="1:13" ht="11.25" customHeight="1" x14ac:dyDescent="0.2">
      <c r="A50" s="52" t="s">
        <v>212</v>
      </c>
      <c r="B50" s="76"/>
      <c r="E50" s="55">
        <v>-507476717171</v>
      </c>
      <c r="F50" s="38"/>
      <c r="G50" s="55">
        <v>-498248283190</v>
      </c>
      <c r="I50" s="81" t="s">
        <v>213</v>
      </c>
      <c r="J50" s="78"/>
      <c r="K50" s="81">
        <f>SUM(K51:K58)*-1</f>
        <v>0</v>
      </c>
      <c r="L50" s="81">
        <f>SUM(L51:L58)*-1</f>
        <v>0</v>
      </c>
      <c r="M50" s="82">
        <f t="shared" ref="M50:M58" si="0">K50-L50</f>
        <v>0</v>
      </c>
    </row>
    <row r="51" spans="1:13" ht="11.25" customHeight="1" x14ac:dyDescent="0.2">
      <c r="B51" s="76"/>
      <c r="F51" s="38"/>
      <c r="I51" s="81" t="s">
        <v>214</v>
      </c>
      <c r="J51" s="78"/>
      <c r="K51" s="82">
        <f>IF(ISNUMBER(VLOOKUP(I51,#REF!,5,0)),VALUE(VLOOKUP(I51,#REF!,5,0)),0)</f>
        <v>0</v>
      </c>
      <c r="L51" s="82">
        <f>IF(ISNUMBER(VLOOKUP(I51,#REF!,5,0)),VALUE(VLOOKUP(I51,#REF!,5,0)),0)</f>
        <v>0</v>
      </c>
      <c r="M51" s="82">
        <f t="shared" si="0"/>
        <v>0</v>
      </c>
    </row>
    <row r="52" spans="1:13" ht="11.25" customHeight="1" x14ac:dyDescent="0.2">
      <c r="B52" s="74" t="s">
        <v>251</v>
      </c>
      <c r="E52" s="58">
        <v>455270352772</v>
      </c>
      <c r="F52" s="44"/>
      <c r="G52" s="58">
        <v>359187244896.47998</v>
      </c>
      <c r="I52" s="81" t="s">
        <v>215</v>
      </c>
      <c r="J52" s="78"/>
      <c r="K52" s="82">
        <f>IF(ISNUMBER(VLOOKUP(I52,#REF!,5,0)),VALUE(VLOOKUP(I52,#REF!,5,0)),0)</f>
        <v>0</v>
      </c>
      <c r="L52" s="82">
        <f>IF(ISNUMBER(VLOOKUP(I52,#REF!,5,0)),VALUE(VLOOKUP(I52,#REF!,5,0)),0)</f>
        <v>0</v>
      </c>
      <c r="M52" s="82">
        <f t="shared" si="0"/>
        <v>0</v>
      </c>
    </row>
    <row r="53" spans="1:13" ht="7.5" customHeight="1" x14ac:dyDescent="0.2">
      <c r="B53" s="76"/>
      <c r="F53" s="44"/>
      <c r="I53" s="81" t="s">
        <v>216</v>
      </c>
      <c r="J53" s="78"/>
      <c r="K53" s="82">
        <f>IF(ISNUMBER(VLOOKUP(I53,#REF!,5,0)),VALUE(VLOOKUP(I53,#REF!,5,0)),0)</f>
        <v>0</v>
      </c>
      <c r="L53" s="82">
        <f>IF(ISNUMBER(VLOOKUP(I53,#REF!,5,0)),VALUE(VLOOKUP(I53,#REF!,5,0)),0)</f>
        <v>0</v>
      </c>
      <c r="M53" s="82">
        <f t="shared" si="0"/>
        <v>0</v>
      </c>
    </row>
    <row r="54" spans="1:13" ht="11.25" customHeight="1" x14ac:dyDescent="0.2">
      <c r="B54" s="74" t="s">
        <v>217</v>
      </c>
      <c r="F54" s="44"/>
      <c r="I54" s="81" t="s">
        <v>218</v>
      </c>
      <c r="J54" s="78"/>
      <c r="K54" s="82">
        <f>IF(ISNUMBER(VLOOKUP(I54,#REF!,5,0)),VALUE(VLOOKUP(I54,#REF!,5,0)),0)</f>
        <v>0</v>
      </c>
      <c r="L54" s="82">
        <f>IF(ISNUMBER(VLOOKUP(I54,#REF!,5,0)),VALUE(VLOOKUP(I54,#REF!,5,0)),0)</f>
        <v>0</v>
      </c>
      <c r="M54" s="82">
        <f t="shared" si="0"/>
        <v>0</v>
      </c>
    </row>
    <row r="55" spans="1:13" ht="11.25" customHeight="1" x14ac:dyDescent="0.2">
      <c r="A55" s="52" t="s">
        <v>219</v>
      </c>
      <c r="B55" s="76" t="s">
        <v>220</v>
      </c>
      <c r="E55" s="38">
        <v>-16893940590</v>
      </c>
      <c r="F55" s="44"/>
      <c r="G55" s="38">
        <v>-5678437886</v>
      </c>
      <c r="I55" s="81" t="s">
        <v>221</v>
      </c>
      <c r="J55" s="78"/>
      <c r="K55" s="82">
        <f>IF(ISNUMBER(VLOOKUP(I55,#REF!,5,0)),VALUE(VLOOKUP(I55,#REF!,5,0)),0)</f>
        <v>0</v>
      </c>
      <c r="L55" s="82">
        <f>IF(ISNUMBER(VLOOKUP(I55,#REF!,5,0)),VALUE(VLOOKUP(I55,#REF!,5,0)),0)</f>
        <v>0</v>
      </c>
      <c r="M55" s="82">
        <f t="shared" si="0"/>
        <v>0</v>
      </c>
    </row>
    <row r="56" spans="1:13" ht="11.25" customHeight="1" x14ac:dyDescent="0.2">
      <c r="A56" s="52" t="s">
        <v>222</v>
      </c>
      <c r="B56" s="76" t="s">
        <v>252</v>
      </c>
      <c r="E56" s="38">
        <v>69410052153</v>
      </c>
      <c r="F56" s="44"/>
      <c r="G56" s="38">
        <v>63303065541</v>
      </c>
      <c r="I56" s="81" t="s">
        <v>223</v>
      </c>
      <c r="J56" s="78"/>
      <c r="K56" s="82">
        <f>IF(ISNUMBER(VLOOKUP(I56,#REF!,5,0)),VALUE(VLOOKUP(I56,#REF!,5,0)),0)</f>
        <v>0</v>
      </c>
      <c r="L56" s="82">
        <f>IF(ISNUMBER(VLOOKUP(I56,#REF!,5,0)),VALUE(VLOOKUP(I56,#REF!,5,0)),0)</f>
        <v>0</v>
      </c>
      <c r="M56" s="82">
        <f t="shared" si="0"/>
        <v>0</v>
      </c>
    </row>
    <row r="57" spans="1:13" ht="11.25" customHeight="1" x14ac:dyDescent="0.2">
      <c r="B57" s="76"/>
      <c r="C57" s="36"/>
      <c r="D57" s="36"/>
      <c r="E57" s="55">
        <v>52516111563</v>
      </c>
      <c r="F57" s="38"/>
      <c r="G57" s="55">
        <v>57624627655</v>
      </c>
      <c r="I57" s="81" t="s">
        <v>224</v>
      </c>
      <c r="J57" s="78"/>
      <c r="K57" s="82">
        <f>IF(ISNUMBER(VLOOKUP(I57,#REF!,5,0)),VALUE(VLOOKUP(I57,#REF!,5,0)),0)</f>
        <v>0</v>
      </c>
      <c r="L57" s="82">
        <f>IF(ISNUMBER(VLOOKUP(I57,#REF!,5,0)),VALUE(VLOOKUP(I57,#REF!,5,0)),0)</f>
        <v>0</v>
      </c>
      <c r="M57" s="82">
        <f t="shared" si="0"/>
        <v>0</v>
      </c>
    </row>
    <row r="58" spans="1:13" ht="11.25" customHeight="1" x14ac:dyDescent="0.2">
      <c r="B58" s="74" t="s">
        <v>253</v>
      </c>
      <c r="F58" s="44"/>
      <c r="I58" s="81" t="s">
        <v>225</v>
      </c>
      <c r="J58" s="78"/>
      <c r="K58" s="82">
        <f>IF(ISNUMBER(VLOOKUP(I58,#REF!,5,0)),VALUE(VLOOKUP(I58,#REF!,5,0)),0)</f>
        <v>0</v>
      </c>
      <c r="L58" s="82">
        <f>IF(ISNUMBER(VLOOKUP(I58,#REF!,5,0)),VALUE(VLOOKUP(I58,#REF!,5,0)),0)</f>
        <v>0</v>
      </c>
      <c r="M58" s="82">
        <f t="shared" si="0"/>
        <v>0</v>
      </c>
    </row>
    <row r="59" spans="1:13" ht="11.25" customHeight="1" x14ac:dyDescent="0.2">
      <c r="A59" s="52" t="s">
        <v>226</v>
      </c>
      <c r="B59" s="76" t="s">
        <v>227</v>
      </c>
      <c r="E59" s="38">
        <v>8609054</v>
      </c>
      <c r="F59" s="44"/>
      <c r="G59" s="38">
        <v>0</v>
      </c>
      <c r="I59" s="79"/>
      <c r="J59" s="80"/>
      <c r="K59" s="80"/>
      <c r="L59" s="80"/>
      <c r="M59" s="82"/>
    </row>
    <row r="60" spans="1:13" ht="11.25" customHeight="1" x14ac:dyDescent="0.2">
      <c r="A60" s="52" t="s">
        <v>228</v>
      </c>
      <c r="B60" s="76" t="s">
        <v>229</v>
      </c>
      <c r="E60" s="38">
        <v>-114339977</v>
      </c>
      <c r="F60" s="44"/>
      <c r="G60" s="38">
        <v>-436659980</v>
      </c>
    </row>
    <row r="61" spans="1:13" ht="11.25" customHeight="1" x14ac:dyDescent="0.2">
      <c r="B61" s="76"/>
      <c r="E61" s="55">
        <v>-105730923</v>
      </c>
      <c r="F61" s="44"/>
      <c r="G61" s="55">
        <v>-436659980</v>
      </c>
    </row>
    <row r="62" spans="1:13" ht="2.25" customHeight="1" x14ac:dyDescent="0.2">
      <c r="B62" s="76"/>
      <c r="F62" s="44"/>
    </row>
    <row r="63" spans="1:13" ht="11.25" customHeight="1" x14ac:dyDescent="0.2">
      <c r="B63" s="60" t="s">
        <v>254</v>
      </c>
      <c r="E63" s="58">
        <v>507680733412</v>
      </c>
      <c r="F63" s="44"/>
      <c r="G63" s="58">
        <v>416375212571.47998</v>
      </c>
    </row>
    <row r="64" spans="1:13" ht="6" customHeight="1" x14ac:dyDescent="0.2">
      <c r="B64" s="76"/>
      <c r="F64" s="44"/>
    </row>
    <row r="65" spans="1:10" ht="11.25" customHeight="1" x14ac:dyDescent="0.2">
      <c r="A65" s="52" t="s">
        <v>230</v>
      </c>
      <c r="B65" s="76" t="s">
        <v>232</v>
      </c>
      <c r="C65" s="70" t="s">
        <v>255</v>
      </c>
      <c r="E65" s="38">
        <v>-42060353212</v>
      </c>
      <c r="F65" s="44"/>
      <c r="G65" s="38">
        <v>-28375011908</v>
      </c>
    </row>
    <row r="66" spans="1:10" ht="3" customHeight="1" x14ac:dyDescent="0.2">
      <c r="B66" s="76"/>
      <c r="F66" s="44"/>
    </row>
    <row r="67" spans="1:10" ht="11.25" customHeight="1" x14ac:dyDescent="0.2">
      <c r="B67" s="74" t="s">
        <v>256</v>
      </c>
      <c r="E67" s="83">
        <v>465620380200</v>
      </c>
      <c r="F67" s="44"/>
      <c r="G67" s="83">
        <v>388000200663.47998</v>
      </c>
      <c r="I67" s="84">
        <f>'Balance Gral.-Pasivo'!F39+'Balance Gral.-Pasivo'!F40</f>
        <v>1100000000000</v>
      </c>
      <c r="J67" s="36">
        <f>'Balance Gral.-Pasivo'!H39+'Balance Gral.-Pasivo'!H40</f>
        <v>1050004200000</v>
      </c>
    </row>
    <row r="68" spans="1:10" ht="3.75" customHeight="1" x14ac:dyDescent="0.2">
      <c r="B68" s="46"/>
      <c r="C68" s="85"/>
      <c r="D68" s="85"/>
      <c r="F68" s="44"/>
    </row>
    <row r="69" spans="1:10" ht="11.25" customHeight="1" x14ac:dyDescent="0.2">
      <c r="B69" s="46" t="s">
        <v>257</v>
      </c>
      <c r="C69" s="70" t="s">
        <v>258</v>
      </c>
      <c r="D69" s="85"/>
      <c r="E69" s="86">
        <v>42329.125472727275</v>
      </c>
      <c r="F69" s="46"/>
      <c r="G69" s="86">
        <v>36952.252254179555</v>
      </c>
      <c r="I69" s="87">
        <f>I67/100000</f>
        <v>11000000</v>
      </c>
      <c r="J69" s="87">
        <f>J67/100000</f>
        <v>10500042</v>
      </c>
    </row>
    <row r="70" spans="1:10" ht="7.5" customHeight="1" x14ac:dyDescent="0.2">
      <c r="B70" s="44"/>
      <c r="F70" s="44"/>
    </row>
    <row r="71" spans="1:10" ht="11.25" customHeight="1" x14ac:dyDescent="0.2">
      <c r="B71" s="44" t="s">
        <v>139</v>
      </c>
      <c r="F71" s="44"/>
    </row>
    <row r="72" spans="1:10" ht="11.25" customHeight="1" x14ac:dyDescent="0.2">
      <c r="B72" s="88"/>
      <c r="F72" s="89"/>
    </row>
    <row r="73" spans="1:10" ht="11.25" customHeight="1" x14ac:dyDescent="0.2">
      <c r="B73" s="431"/>
      <c r="C73" s="431"/>
      <c r="D73" s="431"/>
      <c r="E73" s="431"/>
      <c r="F73" s="431"/>
      <c r="G73" s="431"/>
    </row>
    <row r="74" spans="1:10" ht="51.75" customHeight="1" x14ac:dyDescent="0.2">
      <c r="B74" s="424" t="s">
        <v>927</v>
      </c>
      <c r="C74" s="425"/>
      <c r="D74" s="426"/>
    </row>
    <row r="82" spans="7:7" ht="11.25" customHeight="1" x14ac:dyDescent="0.2">
      <c r="G82" s="38">
        <v>3</v>
      </c>
    </row>
  </sheetData>
  <sheetProtection selectLockedCells="1" selectUnlockedCells="1"/>
  <mergeCells count="7">
    <mergeCell ref="B74:D74"/>
    <mergeCell ref="B1:G1"/>
    <mergeCell ref="B2:G2"/>
    <mergeCell ref="B3:G3"/>
    <mergeCell ref="B4:G4"/>
    <mergeCell ref="B5:G5"/>
    <mergeCell ref="B73:G73"/>
  </mergeCells>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topLeftCell="A19" zoomScaleSheetLayoutView="91" workbookViewId="0">
      <selection activeCell="A27" sqref="A27:I27"/>
    </sheetView>
  </sheetViews>
  <sheetFormatPr baseColWidth="10" defaultRowHeight="15" customHeight="1" x14ac:dyDescent="0.25"/>
  <cols>
    <col min="1" max="1" width="41.42578125" style="90" customWidth="1"/>
    <col min="2" max="2" width="17.85546875" style="91" customWidth="1"/>
    <col min="3" max="3" width="18.28515625" style="91" customWidth="1"/>
    <col min="4" max="4" width="16.28515625" style="91" customWidth="1"/>
    <col min="5" max="5" width="18" style="91" customWidth="1"/>
    <col min="6" max="6" width="17.85546875" style="91" customWidth="1"/>
    <col min="7" max="7" width="15.140625" style="91" customWidth="1"/>
    <col min="8" max="8" width="17.85546875" style="91" customWidth="1"/>
    <col min="9" max="9" width="20.42578125" style="91" customWidth="1"/>
    <col min="10" max="10" width="9.42578125" style="90" customWidth="1"/>
    <col min="11" max="11" width="0" style="90" hidden="1" customWidth="1"/>
    <col min="12" max="12" width="7.85546875" style="90" customWidth="1"/>
    <col min="13" max="13" width="3.140625" style="90" customWidth="1"/>
    <col min="14" max="16384" width="11.42578125" style="90"/>
  </cols>
  <sheetData>
    <row r="1" spans="1:9" ht="15" customHeight="1" x14ac:dyDescent="0.25">
      <c r="A1" s="92" t="s">
        <v>15</v>
      </c>
      <c r="B1" s="93"/>
      <c r="C1" s="93"/>
      <c r="D1" s="93"/>
      <c r="E1" s="93"/>
      <c r="F1" s="93"/>
      <c r="G1" s="93"/>
      <c r="H1" s="93"/>
      <c r="I1" s="93"/>
    </row>
    <row r="2" spans="1:9" ht="12.75" customHeight="1" x14ac:dyDescent="0.25">
      <c r="A2" s="434" t="s">
        <v>259</v>
      </c>
      <c r="B2" s="434"/>
      <c r="C2" s="434"/>
      <c r="D2" s="434"/>
      <c r="E2" s="434"/>
      <c r="F2" s="434"/>
      <c r="G2" s="434"/>
      <c r="H2" s="434"/>
      <c r="I2" s="434"/>
    </row>
    <row r="3" spans="1:9" ht="15" customHeight="1" x14ac:dyDescent="0.25">
      <c r="A3" s="435" t="s">
        <v>104</v>
      </c>
      <c r="B3" s="435"/>
      <c r="C3" s="93"/>
      <c r="D3" s="93"/>
      <c r="E3" s="93"/>
      <c r="F3" s="93"/>
      <c r="G3" s="93"/>
      <c r="H3" s="93"/>
      <c r="I3" s="93"/>
    </row>
    <row r="4" spans="1:9" ht="15" customHeight="1" x14ac:dyDescent="0.25">
      <c r="A4" s="94" t="s">
        <v>105</v>
      </c>
      <c r="B4" s="93"/>
      <c r="C4" s="93"/>
      <c r="D4" s="93"/>
      <c r="E4" s="93"/>
      <c r="F4" s="93"/>
      <c r="G4" s="93"/>
      <c r="H4" s="93"/>
      <c r="I4" s="93"/>
    </row>
    <row r="5" spans="1:9" ht="15" customHeight="1" x14ac:dyDescent="0.25">
      <c r="A5" s="95"/>
      <c r="B5" s="93"/>
      <c r="C5" s="93"/>
      <c r="D5" s="93"/>
      <c r="E5" s="93"/>
      <c r="F5" s="93"/>
      <c r="G5" s="93"/>
      <c r="H5" s="93"/>
      <c r="I5" s="93"/>
    </row>
    <row r="6" spans="1:9" s="99" customFormat="1" ht="31.5" customHeight="1" x14ac:dyDescent="0.2">
      <c r="A6" s="96" t="s">
        <v>260</v>
      </c>
      <c r="B6" s="97" t="s">
        <v>261</v>
      </c>
      <c r="C6" s="97" t="s">
        <v>262</v>
      </c>
      <c r="D6" s="97" t="s">
        <v>155</v>
      </c>
      <c r="E6" s="97" t="s">
        <v>263</v>
      </c>
      <c r="F6" s="97" t="s">
        <v>264</v>
      </c>
      <c r="G6" s="97" t="s">
        <v>265</v>
      </c>
      <c r="H6" s="97" t="s">
        <v>266</v>
      </c>
      <c r="I6" s="98" t="s">
        <v>267</v>
      </c>
    </row>
    <row r="7" spans="1:9" ht="15" customHeight="1" x14ac:dyDescent="0.25">
      <c r="A7" s="100" t="s">
        <v>307</v>
      </c>
      <c r="B7" s="101">
        <v>907624430000</v>
      </c>
      <c r="C7" s="101">
        <v>3053870000</v>
      </c>
      <c r="D7" s="101">
        <v>39142250845</v>
      </c>
      <c r="E7" s="101">
        <v>810310999372</v>
      </c>
      <c r="F7" s="101">
        <v>778099845023</v>
      </c>
      <c r="G7" s="101">
        <v>0</v>
      </c>
      <c r="H7" s="101">
        <v>470762492600</v>
      </c>
      <c r="I7" s="101">
        <v>3008993887840</v>
      </c>
    </row>
    <row r="8" spans="1:9" ht="15" customHeight="1" x14ac:dyDescent="0.25">
      <c r="A8" s="102" t="s">
        <v>268</v>
      </c>
      <c r="B8" s="103">
        <v>0</v>
      </c>
      <c r="C8" s="103">
        <v>0</v>
      </c>
      <c r="D8" s="103">
        <v>0</v>
      </c>
      <c r="E8" s="103">
        <v>0</v>
      </c>
      <c r="F8" s="103">
        <v>0</v>
      </c>
      <c r="G8" s="103">
        <v>470762492600</v>
      </c>
      <c r="H8" s="103">
        <v>-470762492600</v>
      </c>
      <c r="I8" s="104">
        <v>0</v>
      </c>
    </row>
    <row r="9" spans="1:9" ht="15" customHeight="1" x14ac:dyDescent="0.25">
      <c r="A9" s="105" t="s">
        <v>926</v>
      </c>
      <c r="B9" s="103">
        <v>0</v>
      </c>
      <c r="C9" s="103">
        <v>0</v>
      </c>
      <c r="D9" s="103">
        <v>0</v>
      </c>
      <c r="E9" s="103">
        <v>0</v>
      </c>
      <c r="F9" s="103">
        <v>100205593727</v>
      </c>
      <c r="G9" s="103">
        <v>0</v>
      </c>
      <c r="H9" s="103">
        <v>0</v>
      </c>
      <c r="I9" s="104">
        <v>100205593727</v>
      </c>
    </row>
    <row r="10" spans="1:9" ht="15" customHeight="1" x14ac:dyDescent="0.25">
      <c r="A10" s="105" t="s">
        <v>925</v>
      </c>
      <c r="B10" s="103">
        <v>89321700000</v>
      </c>
      <c r="C10" s="103">
        <v>0</v>
      </c>
      <c r="D10" s="103">
        <v>0</v>
      </c>
      <c r="E10" s="103">
        <v>217192599165</v>
      </c>
      <c r="F10" s="103">
        <v>0</v>
      </c>
      <c r="G10" s="103">
        <v>-406719892892</v>
      </c>
      <c r="H10" s="103">
        <v>0</v>
      </c>
      <c r="I10" s="104">
        <v>-100205593727</v>
      </c>
    </row>
    <row r="11" spans="1:9" ht="15" customHeight="1" x14ac:dyDescent="0.25">
      <c r="A11" s="105" t="s">
        <v>924</v>
      </c>
      <c r="B11" s="103">
        <v>50004200000</v>
      </c>
      <c r="C11" s="103">
        <v>0</v>
      </c>
      <c r="D11" s="103">
        <v>0</v>
      </c>
      <c r="E11" s="103">
        <v>-50000420772</v>
      </c>
      <c r="F11" s="103">
        <v>0</v>
      </c>
      <c r="G11" s="103">
        <v>0</v>
      </c>
      <c r="H11" s="103">
        <v>0</v>
      </c>
      <c r="I11" s="104">
        <v>3779228</v>
      </c>
    </row>
    <row r="12" spans="1:9" ht="15" customHeight="1" x14ac:dyDescent="0.25">
      <c r="A12" s="102" t="s">
        <v>923</v>
      </c>
      <c r="B12" s="103">
        <v>0</v>
      </c>
      <c r="C12" s="103">
        <v>0</v>
      </c>
      <c r="D12" s="103">
        <v>0</v>
      </c>
      <c r="E12" s="103">
        <v>0</v>
      </c>
      <c r="F12" s="103">
        <v>0</v>
      </c>
      <c r="G12" s="103">
        <v>-37055689887</v>
      </c>
      <c r="H12" s="103">
        <v>0</v>
      </c>
      <c r="I12" s="106">
        <v>-37055689887</v>
      </c>
    </row>
    <row r="13" spans="1:9" ht="15" customHeight="1" x14ac:dyDescent="0.25">
      <c r="A13" s="102" t="s">
        <v>266</v>
      </c>
      <c r="B13" s="103">
        <v>0</v>
      </c>
      <c r="C13" s="103">
        <v>0</v>
      </c>
      <c r="D13" s="103">
        <v>0</v>
      </c>
      <c r="E13" s="103">
        <v>0</v>
      </c>
      <c r="F13" s="103">
        <v>0</v>
      </c>
      <c r="G13" s="103">
        <v>0</v>
      </c>
      <c r="H13" s="103">
        <v>388000200663</v>
      </c>
      <c r="I13" s="106">
        <v>388000200663</v>
      </c>
    </row>
    <row r="14" spans="1:9" ht="15" customHeight="1" x14ac:dyDescent="0.25">
      <c r="A14" s="100" t="s">
        <v>269</v>
      </c>
      <c r="B14" s="107">
        <v>1046950330000</v>
      </c>
      <c r="C14" s="107">
        <v>3053870000</v>
      </c>
      <c r="D14" s="107">
        <v>39142250845</v>
      </c>
      <c r="E14" s="107">
        <v>977503177765</v>
      </c>
      <c r="F14" s="107">
        <v>878305438750</v>
      </c>
      <c r="G14" s="107">
        <v>26986909821</v>
      </c>
      <c r="H14" s="107">
        <v>388000200663</v>
      </c>
      <c r="I14" s="101">
        <v>3359942177844</v>
      </c>
    </row>
    <row r="15" spans="1:9" ht="15" customHeight="1" x14ac:dyDescent="0.25">
      <c r="A15" s="102" t="s">
        <v>268</v>
      </c>
      <c r="B15" s="103">
        <v>0</v>
      </c>
      <c r="C15" s="103">
        <v>0</v>
      </c>
      <c r="D15" s="103">
        <v>0</v>
      </c>
      <c r="E15" s="103">
        <v>0</v>
      </c>
      <c r="F15" s="103">
        <v>0</v>
      </c>
      <c r="G15" s="103">
        <v>388000200663</v>
      </c>
      <c r="H15" s="103">
        <v>-388000200663</v>
      </c>
      <c r="I15" s="104">
        <v>0</v>
      </c>
    </row>
    <row r="16" spans="1:9" ht="15" customHeight="1" x14ac:dyDescent="0.25">
      <c r="A16" s="105" t="s">
        <v>922</v>
      </c>
      <c r="B16" s="108">
        <v>49995800000</v>
      </c>
      <c r="C16" s="103">
        <v>0</v>
      </c>
      <c r="D16" s="103">
        <v>0</v>
      </c>
      <c r="E16" s="108">
        <v>74993700000</v>
      </c>
      <c r="F16" s="103">
        <v>83275042514</v>
      </c>
      <c r="G16" s="103">
        <v>-208264542514</v>
      </c>
      <c r="H16" s="103">
        <v>0</v>
      </c>
      <c r="I16" s="106">
        <v>0</v>
      </c>
    </row>
    <row r="17" spans="1:13" ht="15" customHeight="1" x14ac:dyDescent="0.25">
      <c r="A17" s="109" t="s">
        <v>921</v>
      </c>
      <c r="B17" s="108"/>
      <c r="C17" s="103"/>
      <c r="D17" s="103"/>
      <c r="E17" s="108"/>
      <c r="F17" s="103">
        <v>39124052155</v>
      </c>
      <c r="G17" s="103">
        <v>-39124052155</v>
      </c>
      <c r="H17" s="103"/>
      <c r="I17" s="106">
        <v>0</v>
      </c>
    </row>
    <row r="18" spans="1:13" ht="15" customHeight="1" x14ac:dyDescent="0.25">
      <c r="A18" s="102" t="s">
        <v>920</v>
      </c>
      <c r="B18" s="103">
        <v>0</v>
      </c>
      <c r="C18" s="103">
        <v>0</v>
      </c>
      <c r="D18" s="103">
        <v>0</v>
      </c>
      <c r="E18" s="103">
        <v>0</v>
      </c>
      <c r="F18" s="103">
        <v>0</v>
      </c>
      <c r="G18" s="103">
        <v>-167598515815</v>
      </c>
      <c r="H18" s="103">
        <v>0</v>
      </c>
      <c r="I18" s="106">
        <v>-167598515815</v>
      </c>
    </row>
    <row r="19" spans="1:13" ht="15" customHeight="1" x14ac:dyDescent="0.25">
      <c r="A19" s="102" t="s">
        <v>266</v>
      </c>
      <c r="B19" s="103">
        <v>0</v>
      </c>
      <c r="C19" s="103">
        <v>0</v>
      </c>
      <c r="D19" s="103">
        <v>0</v>
      </c>
      <c r="E19" s="103">
        <v>0</v>
      </c>
      <c r="F19" s="103">
        <v>0</v>
      </c>
      <c r="G19" s="103">
        <v>0</v>
      </c>
      <c r="H19" s="103">
        <v>465620380200</v>
      </c>
      <c r="I19" s="106">
        <v>465620380200</v>
      </c>
    </row>
    <row r="20" spans="1:13" ht="15" customHeight="1" x14ac:dyDescent="0.25">
      <c r="A20" s="100" t="s">
        <v>270</v>
      </c>
      <c r="B20" s="107">
        <v>1096946130000</v>
      </c>
      <c r="C20" s="107">
        <v>3053870000</v>
      </c>
      <c r="D20" s="107">
        <v>39142250845</v>
      </c>
      <c r="E20" s="107">
        <v>1052496877765</v>
      </c>
      <c r="F20" s="107">
        <v>1000704533419</v>
      </c>
      <c r="G20" s="107">
        <v>0</v>
      </c>
      <c r="H20" s="107">
        <v>465620380200</v>
      </c>
      <c r="I20" s="101">
        <v>3657964042229</v>
      </c>
    </row>
    <row r="21" spans="1:13" ht="15" customHeight="1" x14ac:dyDescent="0.25">
      <c r="A21" s="110"/>
      <c r="D21" s="111"/>
      <c r="E21" s="111"/>
      <c r="F21" s="112"/>
      <c r="I21" s="113"/>
    </row>
    <row r="22" spans="1:13" ht="15" customHeight="1" x14ac:dyDescent="0.25">
      <c r="A22" s="110" t="s">
        <v>139</v>
      </c>
      <c r="D22" s="111"/>
      <c r="E22" s="111"/>
      <c r="G22" s="114"/>
      <c r="I22" s="115"/>
    </row>
    <row r="23" spans="1:13" ht="15" customHeight="1" x14ac:dyDescent="0.25">
      <c r="A23" s="110"/>
      <c r="B23" s="114"/>
      <c r="D23" s="116"/>
      <c r="G23" s="117"/>
      <c r="I23" s="115"/>
    </row>
    <row r="24" spans="1:13" ht="54.75" customHeight="1" x14ac:dyDescent="0.25">
      <c r="A24" s="424" t="s">
        <v>927</v>
      </c>
      <c r="B24" s="425"/>
      <c r="C24" s="426"/>
      <c r="D24" s="116"/>
      <c r="I24" s="118"/>
    </row>
    <row r="25" spans="1:13" ht="15" customHeight="1" x14ac:dyDescent="0.25">
      <c r="A25" s="110"/>
      <c r="E25" s="114"/>
      <c r="I25" s="118"/>
    </row>
    <row r="26" spans="1:13" ht="15" customHeight="1" x14ac:dyDescent="0.25">
      <c r="A26" s="436"/>
      <c r="B26" s="436"/>
      <c r="C26" s="436"/>
      <c r="D26" s="436"/>
      <c r="E26" s="436"/>
      <c r="F26" s="436"/>
      <c r="G26" s="436"/>
      <c r="H26" s="436"/>
      <c r="I26" s="436"/>
      <c r="J26" s="119"/>
      <c r="K26" s="119"/>
      <c r="L26" s="119"/>
      <c r="M26" s="119"/>
    </row>
    <row r="27" spans="1:13" ht="15" customHeight="1" x14ac:dyDescent="0.25">
      <c r="A27" s="433"/>
      <c r="B27" s="433"/>
      <c r="C27" s="433"/>
      <c r="D27" s="433"/>
      <c r="E27" s="433"/>
      <c r="F27" s="433"/>
      <c r="G27" s="433"/>
      <c r="H27" s="433"/>
      <c r="I27" s="433"/>
      <c r="J27" s="121"/>
      <c r="K27" s="121"/>
      <c r="L27" s="121"/>
      <c r="M27" s="121"/>
    </row>
    <row r="28" spans="1:13" ht="15" customHeight="1" x14ac:dyDescent="0.25">
      <c r="A28" s="432"/>
      <c r="B28" s="432"/>
      <c r="C28" s="432"/>
      <c r="D28" s="432"/>
      <c r="E28" s="432"/>
      <c r="F28" s="432"/>
      <c r="G28" s="432"/>
      <c r="H28" s="432"/>
      <c r="I28" s="432"/>
    </row>
    <row r="29" spans="1:13" ht="15" customHeight="1" x14ac:dyDescent="0.25">
      <c r="A29" s="122"/>
      <c r="B29" s="123"/>
      <c r="C29" s="123"/>
      <c r="D29" s="123"/>
      <c r="E29" s="123"/>
      <c r="F29" s="123"/>
      <c r="G29" s="123"/>
      <c r="H29" s="123"/>
      <c r="I29" s="123"/>
    </row>
    <row r="30" spans="1:13" ht="15" customHeight="1" x14ac:dyDescent="0.25">
      <c r="A30" s="122"/>
      <c r="B30" s="123"/>
      <c r="C30" s="123"/>
      <c r="D30" s="123"/>
      <c r="E30" s="123"/>
      <c r="F30" s="123"/>
      <c r="G30" s="123"/>
      <c r="H30" s="123"/>
      <c r="I30" s="123"/>
    </row>
    <row r="31" spans="1:13" ht="15" customHeight="1" x14ac:dyDescent="0.25">
      <c r="A31" s="433"/>
      <c r="B31" s="433"/>
      <c r="C31" s="433"/>
      <c r="D31" s="433"/>
      <c r="E31" s="433"/>
      <c r="F31" s="433"/>
      <c r="G31" s="433"/>
      <c r="H31" s="433"/>
      <c r="I31" s="433"/>
    </row>
    <row r="32" spans="1:13" ht="15" customHeight="1" x14ac:dyDescent="0.25">
      <c r="A32" s="432"/>
      <c r="B32" s="432"/>
      <c r="C32" s="432"/>
      <c r="D32" s="432"/>
      <c r="E32" s="432"/>
      <c r="F32" s="432"/>
      <c r="G32" s="432"/>
      <c r="H32" s="432"/>
      <c r="I32" s="432"/>
    </row>
    <row r="33" spans="1:9" ht="15" customHeight="1" x14ac:dyDescent="0.25">
      <c r="A33" s="95"/>
      <c r="B33" s="124"/>
      <c r="C33" s="125"/>
      <c r="D33" s="126"/>
      <c r="E33" s="125"/>
      <c r="F33" s="93"/>
      <c r="G33" s="93"/>
      <c r="H33" s="93"/>
    </row>
    <row r="34" spans="1:9" ht="15" customHeight="1" x14ac:dyDescent="0.25">
      <c r="A34" s="95"/>
      <c r="B34" s="124"/>
      <c r="C34" s="125"/>
      <c r="D34" s="126"/>
      <c r="E34" s="125"/>
      <c r="F34" s="93"/>
      <c r="G34" s="93"/>
      <c r="H34" s="93"/>
      <c r="I34" s="93"/>
    </row>
    <row r="35" spans="1:9" ht="15" customHeight="1" x14ac:dyDescent="0.25">
      <c r="A35" s="432"/>
      <c r="B35" s="432"/>
      <c r="C35" s="432"/>
      <c r="D35" s="432"/>
      <c r="E35" s="432"/>
      <c r="F35" s="432"/>
      <c r="G35" s="432"/>
      <c r="H35" s="432"/>
      <c r="I35" s="432"/>
    </row>
    <row r="36" spans="1:9" ht="15" customHeight="1" x14ac:dyDescent="0.25">
      <c r="A36" s="433"/>
      <c r="B36" s="433"/>
      <c r="C36" s="433"/>
      <c r="D36" s="433"/>
      <c r="E36" s="433"/>
      <c r="F36" s="433"/>
      <c r="G36" s="433"/>
      <c r="H36" s="433"/>
      <c r="I36" s="433"/>
    </row>
    <row r="39" spans="1:9" ht="15" customHeight="1" x14ac:dyDescent="0.25">
      <c r="I39" s="127">
        <v>4</v>
      </c>
    </row>
    <row r="40" spans="1:9" ht="15" customHeight="1" x14ac:dyDescent="0.25">
      <c r="I40" s="127"/>
    </row>
  </sheetData>
  <sheetProtection selectLockedCells="1" selectUnlockedCells="1"/>
  <mergeCells count="10">
    <mergeCell ref="A32:I32"/>
    <mergeCell ref="A35:I35"/>
    <mergeCell ref="A36:I36"/>
    <mergeCell ref="A2:I2"/>
    <mergeCell ref="A3:B3"/>
    <mergeCell ref="A26:I26"/>
    <mergeCell ref="A27:I27"/>
    <mergeCell ref="A28:I28"/>
    <mergeCell ref="A31:I31"/>
    <mergeCell ref="A24:C24"/>
  </mergeCells>
  <pageMargins left="0.78749999999999998" right="0.39374999999999999" top="0.47222222222222221" bottom="0.98402777777777772" header="0.51180555555555551" footer="0.51180555555555551"/>
  <pageSetup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topLeftCell="A40" zoomScaleSheetLayoutView="100" workbookViewId="0">
      <selection activeCell="A54" sqref="A54:C54"/>
    </sheetView>
  </sheetViews>
  <sheetFormatPr baseColWidth="10" defaultColWidth="11.7109375" defaultRowHeight="12.75" x14ac:dyDescent="0.2"/>
  <cols>
    <col min="1" max="1" width="56.140625" style="128" customWidth="1"/>
    <col min="2" max="2" width="6.42578125" style="128" customWidth="1"/>
    <col min="3" max="3" width="1.7109375" style="128" customWidth="1"/>
    <col min="4" max="4" width="18.28515625" style="129" customWidth="1"/>
    <col min="5" max="5" width="1.5703125" style="130" customWidth="1"/>
    <col min="6" max="6" width="18.28515625" style="129" customWidth="1"/>
    <col min="7" max="8" width="2.5703125" style="131" customWidth="1"/>
    <col min="9" max="9" width="12" style="128" customWidth="1"/>
    <col min="10" max="16384" width="11.7109375" style="128"/>
  </cols>
  <sheetData>
    <row r="1" spans="1:12" x14ac:dyDescent="0.2">
      <c r="A1" s="132" t="s">
        <v>15</v>
      </c>
      <c r="B1" s="133"/>
      <c r="C1" s="133"/>
      <c r="D1" s="133"/>
      <c r="E1" s="133"/>
      <c r="F1" s="133"/>
    </row>
    <row r="2" spans="1:12" x14ac:dyDescent="0.2">
      <c r="A2" s="437" t="s">
        <v>271</v>
      </c>
      <c r="B2" s="437"/>
      <c r="C2" s="437"/>
      <c r="D2" s="437"/>
      <c r="E2" s="437"/>
      <c r="F2" s="437"/>
    </row>
    <row r="3" spans="1:12" x14ac:dyDescent="0.2">
      <c r="A3" s="437" t="s">
        <v>272</v>
      </c>
      <c r="B3" s="437"/>
      <c r="C3" s="437"/>
      <c r="D3" s="437"/>
      <c r="E3" s="437"/>
      <c r="F3" s="437"/>
    </row>
    <row r="4" spans="1:12" s="135" customFormat="1" x14ac:dyDescent="0.2">
      <c r="A4" s="438" t="s">
        <v>104</v>
      </c>
      <c r="B4" s="438"/>
      <c r="C4" s="134"/>
      <c r="D4" s="134"/>
      <c r="E4" s="134"/>
      <c r="F4" s="134"/>
      <c r="G4" s="131"/>
      <c r="H4" s="131"/>
    </row>
    <row r="5" spans="1:12" s="135" customFormat="1" x14ac:dyDescent="0.2">
      <c r="A5" s="136" t="s">
        <v>105</v>
      </c>
      <c r="B5" s="134"/>
      <c r="C5" s="134"/>
      <c r="D5" s="134"/>
      <c r="E5" s="134"/>
      <c r="F5" s="134"/>
      <c r="G5" s="131"/>
      <c r="H5" s="131"/>
    </row>
    <row r="6" spans="1:12" s="135" customFormat="1" x14ac:dyDescent="0.2">
      <c r="A6" s="134"/>
      <c r="B6" s="134"/>
      <c r="C6" s="134"/>
      <c r="D6" s="134"/>
      <c r="E6" s="134"/>
      <c r="F6" s="134"/>
      <c r="G6" s="131"/>
      <c r="H6" s="131"/>
      <c r="L6" s="137"/>
    </row>
    <row r="7" spans="1:12" s="135" customFormat="1" x14ac:dyDescent="0.2">
      <c r="A7" s="138"/>
      <c r="B7" s="139" t="s">
        <v>106</v>
      </c>
      <c r="C7" s="140"/>
      <c r="D7" s="141">
        <v>44561</v>
      </c>
      <c r="E7" s="142"/>
      <c r="F7" s="141">
        <v>44196</v>
      </c>
      <c r="L7" s="137"/>
    </row>
    <row r="8" spans="1:12" s="135" customFormat="1" x14ac:dyDescent="0.2">
      <c r="A8" s="143" t="s">
        <v>273</v>
      </c>
      <c r="B8" s="138"/>
      <c r="C8" s="138"/>
      <c r="D8" s="144"/>
      <c r="E8" s="145"/>
      <c r="F8" s="144"/>
      <c r="G8" s="145"/>
      <c r="H8" s="145"/>
      <c r="L8" s="137"/>
    </row>
    <row r="9" spans="1:12" s="149" customFormat="1" x14ac:dyDescent="0.2">
      <c r="A9" s="146" t="s">
        <v>274</v>
      </c>
      <c r="B9" s="143"/>
      <c r="C9" s="143"/>
      <c r="D9" s="147">
        <v>465620380200</v>
      </c>
      <c r="E9" s="148"/>
      <c r="F9" s="147">
        <v>388000200663</v>
      </c>
      <c r="G9" s="148"/>
      <c r="H9" s="148"/>
      <c r="L9" s="150"/>
    </row>
    <row r="10" spans="1:12" s="135" customFormat="1" x14ac:dyDescent="0.2">
      <c r="A10" s="146"/>
      <c r="B10" s="146"/>
      <c r="C10" s="146"/>
      <c r="D10" s="151"/>
      <c r="E10" s="152"/>
      <c r="F10" s="151"/>
      <c r="G10" s="152"/>
      <c r="H10" s="152"/>
      <c r="L10" s="137"/>
    </row>
    <row r="11" spans="1:12" s="149" customFormat="1" x14ac:dyDescent="0.2">
      <c r="A11" s="143" t="s">
        <v>275</v>
      </c>
      <c r="B11" s="143"/>
      <c r="C11" s="143"/>
      <c r="D11" s="151"/>
      <c r="E11" s="148"/>
      <c r="F11" s="151"/>
      <c r="G11" s="148"/>
      <c r="H11" s="148"/>
    </row>
    <row r="12" spans="1:12" s="135" customFormat="1" x14ac:dyDescent="0.2">
      <c r="A12" s="146" t="s">
        <v>276</v>
      </c>
      <c r="B12" s="146"/>
      <c r="C12" s="146"/>
      <c r="D12" s="153">
        <v>13299006606</v>
      </c>
      <c r="E12" s="152"/>
      <c r="F12" s="153">
        <v>11229950136</v>
      </c>
      <c r="G12" s="152"/>
      <c r="H12" s="152"/>
    </row>
    <row r="13" spans="1:12" s="135" customFormat="1" x14ac:dyDescent="0.2">
      <c r="A13" s="146" t="s">
        <v>277</v>
      </c>
      <c r="B13" s="146"/>
      <c r="C13" s="146"/>
      <c r="D13" s="153">
        <v>2786047948</v>
      </c>
      <c r="E13" s="152"/>
      <c r="F13" s="153">
        <v>2276371168</v>
      </c>
      <c r="G13" s="152"/>
      <c r="H13" s="152"/>
    </row>
    <row r="14" spans="1:12" s="135" customFormat="1" x14ac:dyDescent="0.2">
      <c r="A14" s="146" t="s">
        <v>278</v>
      </c>
      <c r="B14" s="146" t="s">
        <v>108</v>
      </c>
      <c r="C14" s="146"/>
      <c r="D14" s="153">
        <v>480419995208</v>
      </c>
      <c r="E14" s="152"/>
      <c r="F14" s="153">
        <v>577157108310</v>
      </c>
      <c r="G14" s="152"/>
      <c r="H14" s="152"/>
    </row>
    <row r="15" spans="1:12" s="135" customFormat="1" x14ac:dyDescent="0.2">
      <c r="A15" s="146" t="s">
        <v>279</v>
      </c>
      <c r="B15" s="146" t="s">
        <v>255</v>
      </c>
      <c r="C15" s="146"/>
      <c r="D15" s="153">
        <v>42060353212</v>
      </c>
      <c r="E15" s="152"/>
      <c r="F15" s="153">
        <v>28375011908</v>
      </c>
      <c r="G15" s="152"/>
      <c r="H15" s="152"/>
    </row>
    <row r="16" spans="1:12" s="135" customFormat="1" x14ac:dyDescent="0.2">
      <c r="A16" s="146" t="s">
        <v>280</v>
      </c>
      <c r="B16" s="146"/>
      <c r="C16" s="146"/>
      <c r="D16" s="153">
        <v>7016737387</v>
      </c>
      <c r="E16" s="152"/>
      <c r="F16" s="153">
        <v>81725569041</v>
      </c>
      <c r="G16" s="152"/>
      <c r="H16" s="152"/>
    </row>
    <row r="17" spans="1:9" s="135" customFormat="1" x14ac:dyDescent="0.2">
      <c r="A17" s="146"/>
      <c r="B17" s="146"/>
      <c r="C17" s="146"/>
      <c r="D17" s="154">
        <v>545582140361</v>
      </c>
      <c r="E17" s="148"/>
      <c r="F17" s="154">
        <v>700764010563</v>
      </c>
      <c r="G17" s="148"/>
      <c r="H17" s="152"/>
      <c r="I17" s="155"/>
    </row>
    <row r="18" spans="1:9" s="149" customFormat="1" x14ac:dyDescent="0.2">
      <c r="A18" s="143" t="s">
        <v>281</v>
      </c>
      <c r="B18" s="143"/>
      <c r="C18" s="143"/>
      <c r="D18" s="151"/>
      <c r="E18" s="148"/>
      <c r="F18" s="151"/>
      <c r="G18" s="148"/>
      <c r="H18" s="148"/>
    </row>
    <row r="19" spans="1:9" s="149" customFormat="1" x14ac:dyDescent="0.2">
      <c r="A19" s="146" t="s">
        <v>282</v>
      </c>
      <c r="B19" s="146"/>
      <c r="C19" s="146"/>
      <c r="D19" s="151">
        <v>-12650268158</v>
      </c>
      <c r="E19" s="148"/>
      <c r="F19" s="156">
        <v>44056297463</v>
      </c>
      <c r="G19" s="148"/>
      <c r="H19" s="148"/>
    </row>
    <row r="20" spans="1:9" s="135" customFormat="1" x14ac:dyDescent="0.2">
      <c r="A20" s="146" t="s">
        <v>283</v>
      </c>
      <c r="B20" s="146" t="s">
        <v>108</v>
      </c>
      <c r="C20" s="146"/>
      <c r="D20" s="157">
        <v>-427581609560</v>
      </c>
      <c r="E20" s="158"/>
      <c r="F20" s="157">
        <v>-474362132327</v>
      </c>
      <c r="G20" s="152"/>
      <c r="H20" s="152"/>
    </row>
    <row r="21" spans="1:9" s="135" customFormat="1" x14ac:dyDescent="0.2">
      <c r="A21" s="146"/>
      <c r="B21" s="146"/>
      <c r="C21" s="146"/>
      <c r="D21" s="154">
        <v>-440231877718</v>
      </c>
      <c r="E21" s="152"/>
      <c r="F21" s="154">
        <v>-430305834864</v>
      </c>
      <c r="G21" s="152"/>
      <c r="H21" s="152"/>
    </row>
    <row r="22" spans="1:9" s="149" customFormat="1" x14ac:dyDescent="0.2">
      <c r="A22" s="149" t="s">
        <v>284</v>
      </c>
      <c r="B22" s="143"/>
      <c r="C22" s="143"/>
      <c r="D22" s="151"/>
      <c r="E22" s="148"/>
      <c r="F22" s="151"/>
      <c r="G22" s="148"/>
      <c r="H22" s="148"/>
    </row>
    <row r="23" spans="1:9" s="135" customFormat="1" x14ac:dyDescent="0.2">
      <c r="A23" s="146" t="s">
        <v>285</v>
      </c>
      <c r="B23" s="146"/>
      <c r="C23" s="146"/>
      <c r="D23" s="151">
        <v>-2169664824813</v>
      </c>
      <c r="E23" s="158"/>
      <c r="F23" s="151">
        <v>-1526204104804</v>
      </c>
      <c r="G23" s="152"/>
      <c r="H23" s="152"/>
    </row>
    <row r="24" spans="1:9" s="135" customFormat="1" x14ac:dyDescent="0.2">
      <c r="A24" s="146" t="s">
        <v>286</v>
      </c>
      <c r="B24" s="146"/>
      <c r="C24" s="146"/>
      <c r="D24" s="151">
        <v>-112919951815</v>
      </c>
      <c r="E24" s="158"/>
      <c r="F24" s="151">
        <v>-34463157255</v>
      </c>
      <c r="G24" s="152"/>
      <c r="H24" s="152"/>
    </row>
    <row r="25" spans="1:9" s="135" customFormat="1" x14ac:dyDescent="0.2">
      <c r="A25" s="146" t="s">
        <v>287</v>
      </c>
      <c r="B25" s="146"/>
      <c r="C25" s="146"/>
      <c r="D25" s="151">
        <v>-1726750387</v>
      </c>
      <c r="E25" s="158"/>
      <c r="F25" s="151">
        <v>-826917294</v>
      </c>
      <c r="G25" s="152"/>
      <c r="H25" s="152"/>
    </row>
    <row r="26" spans="1:9" s="135" customFormat="1" x14ac:dyDescent="0.2">
      <c r="A26" s="146" t="s">
        <v>288</v>
      </c>
      <c r="B26" s="146"/>
      <c r="C26" s="146"/>
      <c r="D26" s="151">
        <v>222791341448</v>
      </c>
      <c r="E26" s="158"/>
      <c r="F26" s="151">
        <v>3089721278914.9995</v>
      </c>
      <c r="G26" s="152"/>
      <c r="H26" s="152"/>
    </row>
    <row r="27" spans="1:9" s="135" customFormat="1" x14ac:dyDescent="0.2">
      <c r="A27" s="146" t="s">
        <v>289</v>
      </c>
      <c r="B27" s="146"/>
      <c r="C27" s="146"/>
      <c r="D27" s="151">
        <v>67045775058</v>
      </c>
      <c r="E27" s="158"/>
      <c r="F27" s="151">
        <v>-6143365899</v>
      </c>
      <c r="G27" s="152"/>
      <c r="H27" s="152"/>
    </row>
    <row r="28" spans="1:9" s="135" customFormat="1" x14ac:dyDescent="0.2">
      <c r="A28" s="146" t="s">
        <v>290</v>
      </c>
      <c r="B28" s="146"/>
      <c r="C28" s="146"/>
      <c r="D28" s="151">
        <v>-35130622931</v>
      </c>
      <c r="E28" s="158"/>
      <c r="F28" s="151">
        <v>-26727316874</v>
      </c>
      <c r="G28" s="152"/>
      <c r="H28" s="152"/>
    </row>
    <row r="29" spans="1:9" s="135" customFormat="1" x14ac:dyDescent="0.2">
      <c r="A29" s="146"/>
      <c r="B29" s="146"/>
      <c r="C29" s="146"/>
      <c r="D29" s="154">
        <v>-2029605033440</v>
      </c>
      <c r="E29" s="158"/>
      <c r="F29" s="154">
        <v>1495356416788.9995</v>
      </c>
      <c r="G29" s="152"/>
      <c r="H29" s="152"/>
    </row>
    <row r="30" spans="1:9" s="135" customFormat="1" x14ac:dyDescent="0.2">
      <c r="A30" s="146"/>
      <c r="B30" s="146"/>
      <c r="C30" s="146"/>
      <c r="D30" s="151"/>
      <c r="E30" s="158"/>
      <c r="F30" s="151"/>
      <c r="G30" s="152"/>
      <c r="H30" s="152"/>
    </row>
    <row r="31" spans="1:9" s="149" customFormat="1" x14ac:dyDescent="0.2">
      <c r="A31" s="143" t="s">
        <v>291</v>
      </c>
      <c r="B31" s="143"/>
      <c r="C31" s="143"/>
      <c r="D31" s="147">
        <v>-1458634390597</v>
      </c>
      <c r="E31" s="148"/>
      <c r="F31" s="147">
        <v>2153814793150.9995</v>
      </c>
      <c r="G31" s="148"/>
      <c r="H31" s="148"/>
    </row>
    <row r="32" spans="1:9" s="149" customFormat="1" x14ac:dyDescent="0.2">
      <c r="A32" s="143"/>
      <c r="B32" s="143"/>
      <c r="C32" s="143"/>
      <c r="D32" s="151"/>
      <c r="E32" s="148"/>
      <c r="F32" s="151"/>
      <c r="G32" s="148"/>
      <c r="H32" s="148"/>
    </row>
    <row r="33" spans="1:8" s="149" customFormat="1" x14ac:dyDescent="0.2">
      <c r="A33" s="143" t="s">
        <v>292</v>
      </c>
      <c r="B33" s="143"/>
      <c r="C33" s="143"/>
      <c r="D33" s="151"/>
      <c r="E33" s="148"/>
      <c r="F33" s="151"/>
      <c r="G33" s="148"/>
      <c r="H33" s="148"/>
    </row>
    <row r="34" spans="1:8" s="135" customFormat="1" x14ac:dyDescent="0.2">
      <c r="A34" s="146" t="s">
        <v>293</v>
      </c>
      <c r="B34" s="146"/>
      <c r="C34" s="146"/>
      <c r="D34" s="151">
        <v>518830022791</v>
      </c>
      <c r="E34" s="158"/>
      <c r="F34" s="151">
        <v>-164033486972</v>
      </c>
      <c r="G34" s="152"/>
      <c r="H34" s="152"/>
    </row>
    <row r="35" spans="1:8" s="135" customFormat="1" x14ac:dyDescent="0.2">
      <c r="A35" s="146" t="s">
        <v>294</v>
      </c>
      <c r="B35" s="146"/>
      <c r="C35" s="146"/>
      <c r="D35" s="151">
        <v>-326429160792</v>
      </c>
      <c r="E35" s="158"/>
      <c r="F35" s="151">
        <v>-159346775719</v>
      </c>
      <c r="G35" s="152"/>
      <c r="H35" s="152"/>
    </row>
    <row r="36" spans="1:8" s="135" customFormat="1" x14ac:dyDescent="0.2">
      <c r="A36" s="146" t="s">
        <v>295</v>
      </c>
      <c r="B36" s="146"/>
      <c r="C36" s="146"/>
      <c r="D36" s="151">
        <v>-22724200485</v>
      </c>
      <c r="E36" s="158"/>
      <c r="F36" s="151">
        <v>-5821949488</v>
      </c>
      <c r="G36" s="152"/>
      <c r="H36" s="152"/>
    </row>
    <row r="37" spans="1:8" s="135" customFormat="1" x14ac:dyDescent="0.2">
      <c r="A37" s="146" t="s">
        <v>296</v>
      </c>
      <c r="B37" s="146"/>
      <c r="C37" s="146"/>
      <c r="D37" s="151">
        <v>-4738220113</v>
      </c>
      <c r="E37" s="158"/>
      <c r="F37" s="151">
        <v>-3658465669</v>
      </c>
      <c r="G37" s="152"/>
      <c r="H37" s="152"/>
    </row>
    <row r="38" spans="1:8" s="149" customFormat="1" x14ac:dyDescent="0.2">
      <c r="A38" s="143" t="s">
        <v>297</v>
      </c>
      <c r="B38" s="143"/>
      <c r="C38" s="143"/>
      <c r="D38" s="154">
        <v>164938441401</v>
      </c>
      <c r="E38" s="159"/>
      <c r="F38" s="154">
        <v>-332860677848</v>
      </c>
      <c r="G38" s="148"/>
      <c r="H38" s="148"/>
    </row>
    <row r="39" spans="1:8" s="149" customFormat="1" x14ac:dyDescent="0.2">
      <c r="A39" s="143"/>
      <c r="B39" s="143"/>
      <c r="C39" s="143"/>
      <c r="D39" s="151"/>
      <c r="E39" s="148"/>
      <c r="F39" s="151"/>
      <c r="G39" s="148"/>
      <c r="H39" s="148"/>
    </row>
    <row r="40" spans="1:8" s="149" customFormat="1" x14ac:dyDescent="0.2">
      <c r="A40" s="143" t="s">
        <v>298</v>
      </c>
      <c r="B40" s="143"/>
      <c r="C40" s="143"/>
      <c r="D40" s="151"/>
      <c r="E40" s="148"/>
      <c r="F40" s="151"/>
      <c r="G40" s="148"/>
      <c r="H40" s="148"/>
    </row>
    <row r="41" spans="1:8" s="135" customFormat="1" x14ac:dyDescent="0.2">
      <c r="A41" s="146" t="s">
        <v>299</v>
      </c>
      <c r="B41" s="146"/>
      <c r="C41" s="146"/>
      <c r="D41" s="151">
        <v>-164997017430</v>
      </c>
      <c r="E41" s="158"/>
      <c r="F41" s="151">
        <v>-37740885235</v>
      </c>
      <c r="G41" s="152"/>
      <c r="H41" s="152"/>
    </row>
    <row r="42" spans="1:8" s="135" customFormat="1" x14ac:dyDescent="0.2">
      <c r="A42" s="146" t="s">
        <v>300</v>
      </c>
      <c r="B42" s="146"/>
      <c r="C42" s="146"/>
      <c r="D42" s="151">
        <v>0</v>
      </c>
      <c r="E42" s="152"/>
      <c r="F42" s="151">
        <v>3779228</v>
      </c>
      <c r="G42" s="152"/>
      <c r="H42" s="152"/>
    </row>
    <row r="43" spans="1:8" s="135" customFormat="1" x14ac:dyDescent="0.2">
      <c r="A43" s="146" t="s">
        <v>301</v>
      </c>
      <c r="B43" s="146"/>
      <c r="C43" s="146"/>
      <c r="D43" s="151">
        <v>-111744219935</v>
      </c>
      <c r="E43" s="152"/>
      <c r="F43" s="151">
        <v>-9989762566</v>
      </c>
      <c r="G43" s="152"/>
      <c r="H43" s="152"/>
    </row>
    <row r="44" spans="1:8" s="149" customFormat="1" x14ac:dyDescent="0.2">
      <c r="A44" s="143" t="s">
        <v>302</v>
      </c>
      <c r="B44" s="143"/>
      <c r="C44" s="143"/>
      <c r="D44" s="154">
        <v>-276741237365</v>
      </c>
      <c r="E44" s="148"/>
      <c r="F44" s="154">
        <v>-47726868573</v>
      </c>
      <c r="G44" s="148"/>
      <c r="H44" s="148"/>
    </row>
    <row r="45" spans="1:8" s="135" customFormat="1" x14ac:dyDescent="0.2">
      <c r="A45" s="146"/>
      <c r="B45" s="146"/>
      <c r="C45" s="146"/>
      <c r="D45" s="151"/>
      <c r="E45" s="152"/>
      <c r="F45" s="151"/>
      <c r="G45" s="152"/>
      <c r="H45" s="152"/>
    </row>
    <row r="46" spans="1:8" s="149" customFormat="1" x14ac:dyDescent="0.2">
      <c r="A46" s="146" t="s">
        <v>303</v>
      </c>
      <c r="B46" s="146"/>
      <c r="C46" s="146"/>
      <c r="D46" s="151">
        <v>-1570437186561</v>
      </c>
      <c r="E46" s="152"/>
      <c r="F46" s="151">
        <v>1773227246729.9995</v>
      </c>
      <c r="G46" s="148"/>
      <c r="H46" s="148"/>
    </row>
    <row r="47" spans="1:8" s="135" customFormat="1" x14ac:dyDescent="0.2">
      <c r="A47" s="146"/>
      <c r="B47" s="146"/>
      <c r="C47" s="146"/>
      <c r="D47" s="151"/>
      <c r="E47" s="152"/>
      <c r="F47" s="151"/>
      <c r="G47" s="152"/>
      <c r="H47" s="152"/>
    </row>
    <row r="48" spans="1:8" s="135" customFormat="1" x14ac:dyDescent="0.2">
      <c r="A48" s="146" t="s">
        <v>304</v>
      </c>
      <c r="B48" s="146"/>
      <c r="C48" s="146"/>
      <c r="D48" s="151">
        <v>4671614911626</v>
      </c>
      <c r="E48" s="152"/>
      <c r="F48" s="151">
        <v>2898387664895.7197</v>
      </c>
      <c r="G48" s="152"/>
      <c r="H48" s="152"/>
    </row>
    <row r="49" spans="1:8" s="135" customFormat="1" x14ac:dyDescent="0.2">
      <c r="A49" s="146" t="s">
        <v>305</v>
      </c>
      <c r="B49" s="146" t="s">
        <v>306</v>
      </c>
      <c r="C49" s="146"/>
      <c r="D49" s="160">
        <v>3101177725065</v>
      </c>
      <c r="E49" s="152"/>
      <c r="F49" s="160">
        <v>4671614911625.7188</v>
      </c>
      <c r="G49" s="152"/>
      <c r="H49" s="152"/>
    </row>
    <row r="50" spans="1:8" s="135" customFormat="1" x14ac:dyDescent="0.2">
      <c r="A50" s="146"/>
      <c r="B50" s="146"/>
      <c r="C50" s="146"/>
      <c r="D50" s="151"/>
      <c r="E50" s="151"/>
      <c r="F50" s="151"/>
      <c r="G50" s="152"/>
      <c r="H50" s="152"/>
    </row>
    <row r="51" spans="1:8" s="135" customFormat="1" x14ac:dyDescent="0.2">
      <c r="D51" s="161"/>
      <c r="E51" s="146"/>
      <c r="F51" s="161"/>
      <c r="G51" s="162"/>
      <c r="H51" s="162"/>
    </row>
    <row r="52" spans="1:8" s="135" customFormat="1" x14ac:dyDescent="0.2">
      <c r="A52" s="135" t="s">
        <v>139</v>
      </c>
      <c r="D52" s="161"/>
      <c r="E52" s="146"/>
      <c r="F52" s="161"/>
      <c r="G52" s="162"/>
      <c r="H52" s="162"/>
    </row>
    <row r="53" spans="1:8" s="135" customFormat="1" x14ac:dyDescent="0.2">
      <c r="D53" s="161"/>
      <c r="E53" s="146"/>
      <c r="F53" s="161"/>
      <c r="G53" s="162"/>
      <c r="H53" s="162"/>
    </row>
    <row r="54" spans="1:8" s="135" customFormat="1" ht="38.25" customHeight="1" x14ac:dyDescent="0.2">
      <c r="A54" s="424" t="s">
        <v>927</v>
      </c>
      <c r="B54" s="425"/>
      <c r="C54" s="426"/>
      <c r="D54" s="161"/>
      <c r="E54" s="146"/>
      <c r="F54" s="161"/>
      <c r="G54" s="162"/>
      <c r="H54" s="162"/>
    </row>
    <row r="55" spans="1:8" s="135" customFormat="1" x14ac:dyDescent="0.2">
      <c r="A55" s="120"/>
      <c r="B55" s="120"/>
      <c r="C55" s="120"/>
      <c r="D55" s="120"/>
      <c r="E55" s="120"/>
      <c r="F55" s="120"/>
      <c r="G55" s="120"/>
      <c r="H55" s="163"/>
    </row>
    <row r="56" spans="1:8" s="135" customFormat="1" x14ac:dyDescent="0.2">
      <c r="A56" s="122"/>
      <c r="B56" s="122"/>
      <c r="C56" s="122"/>
      <c r="D56" s="122"/>
      <c r="E56" s="122"/>
      <c r="F56" s="122"/>
      <c r="G56" s="122"/>
      <c r="H56" s="164"/>
    </row>
    <row r="57" spans="1:8" s="135" customFormat="1" x14ac:dyDescent="0.2">
      <c r="A57" s="165"/>
      <c r="B57" s="165"/>
      <c r="C57" s="165"/>
      <c r="D57" s="166"/>
      <c r="E57" s="167"/>
      <c r="F57" s="166"/>
      <c r="G57" s="168"/>
      <c r="H57" s="162"/>
    </row>
    <row r="58" spans="1:8" s="135" customFormat="1" x14ac:dyDescent="0.2">
      <c r="A58" s="165"/>
      <c r="B58" s="165"/>
      <c r="C58" s="165"/>
      <c r="D58" s="166"/>
      <c r="E58" s="167"/>
      <c r="F58" s="166"/>
      <c r="G58" s="168"/>
      <c r="H58" s="162"/>
    </row>
    <row r="59" spans="1:8" x14ac:dyDescent="0.2">
      <c r="A59" s="120"/>
      <c r="B59" s="120"/>
      <c r="C59" s="120"/>
      <c r="D59" s="120"/>
      <c r="E59" s="120"/>
      <c r="F59" s="120"/>
      <c r="G59" s="169"/>
    </row>
    <row r="60" spans="1:8" x14ac:dyDescent="0.2">
      <c r="A60" s="170"/>
      <c r="B60" s="170"/>
      <c r="C60" s="170"/>
      <c r="D60" s="170"/>
      <c r="E60" s="170"/>
      <c r="F60" s="170"/>
      <c r="G60" s="169"/>
    </row>
    <row r="61" spans="1:8" x14ac:dyDescent="0.2">
      <c r="A61" s="95"/>
      <c r="B61" s="70"/>
      <c r="C61" s="70"/>
      <c r="D61" s="38"/>
      <c r="E61" s="169"/>
      <c r="F61" s="38"/>
      <c r="G61" s="169"/>
    </row>
    <row r="62" spans="1:8" x14ac:dyDescent="0.2">
      <c r="A62" s="95"/>
      <c r="B62" s="70"/>
      <c r="C62" s="70"/>
      <c r="D62" s="38"/>
      <c r="E62" s="169"/>
      <c r="F62" s="38"/>
      <c r="G62" s="169"/>
    </row>
    <row r="63" spans="1:8" x14ac:dyDescent="0.2">
      <c r="A63" s="170"/>
      <c r="B63" s="170"/>
      <c r="C63" s="170"/>
      <c r="D63" s="170"/>
      <c r="E63" s="170"/>
      <c r="F63" s="170"/>
      <c r="G63" s="169"/>
    </row>
    <row r="64" spans="1:8" x14ac:dyDescent="0.2">
      <c r="A64" s="171"/>
      <c r="B64" s="171"/>
      <c r="C64" s="171"/>
      <c r="D64" s="171"/>
      <c r="E64" s="171"/>
      <c r="F64" s="171"/>
      <c r="G64" s="169"/>
    </row>
  </sheetData>
  <sheetProtection selectLockedCells="1" selectUnlockedCells="1"/>
  <mergeCells count="4">
    <mergeCell ref="A2:F2"/>
    <mergeCell ref="A3:F3"/>
    <mergeCell ref="A4:B4"/>
    <mergeCell ref="A54:C54"/>
  </mergeCells>
  <pageMargins left="0.78749999999999998" right="0.78749999999999998" top="1.0631944444444446" bottom="1.0631944444444446" header="0.78749999999999998" footer="0.78749999999999998"/>
  <pageSetup paperSize="9" firstPageNumber="0" orientation="portrait" horizontalDpi="300" verticalDpi="300"/>
  <headerFooter alignWithMargins="0">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1:M1814"/>
  <sheetViews>
    <sheetView topLeftCell="A1808" workbookViewId="0">
      <selection activeCell="A1814" sqref="A1814:C1814"/>
    </sheetView>
  </sheetViews>
  <sheetFormatPr baseColWidth="10" defaultRowHeight="12.75" x14ac:dyDescent="0.2"/>
  <cols>
    <col min="1" max="1" width="25.140625" bestFit="1" customWidth="1"/>
    <col min="2" max="2" width="35" customWidth="1"/>
    <col min="3" max="3" width="25.28515625" customWidth="1"/>
    <col min="4" max="4" width="23" customWidth="1"/>
    <col min="5" max="5" width="23.42578125" customWidth="1"/>
    <col min="6" max="6" width="15.5703125" customWidth="1"/>
    <col min="7" max="7" width="14.5703125" customWidth="1"/>
    <col min="8" max="8" width="14.28515625" customWidth="1"/>
    <col min="9" max="9" width="14" customWidth="1"/>
    <col min="10" max="10" width="13.42578125" customWidth="1"/>
    <col min="12" max="12" width="14.28515625" customWidth="1"/>
  </cols>
  <sheetData>
    <row r="81" spans="2:5" ht="13.5" thickBot="1" x14ac:dyDescent="0.25"/>
    <row r="82" spans="2:5" ht="13.5" thickBot="1" x14ac:dyDescent="0.25">
      <c r="B82" s="558" t="s">
        <v>308</v>
      </c>
      <c r="C82" s="441" t="s">
        <v>309</v>
      </c>
      <c r="D82" s="441" t="s">
        <v>310</v>
      </c>
      <c r="E82" s="175" t="s">
        <v>311</v>
      </c>
    </row>
    <row r="83" spans="2:5" ht="13.5" thickBot="1" x14ac:dyDescent="0.25">
      <c r="B83" s="559"/>
      <c r="C83" s="443"/>
      <c r="D83" s="443"/>
      <c r="E83" s="176" t="s">
        <v>312</v>
      </c>
    </row>
    <row r="84" spans="2:5" ht="11.25" customHeight="1" x14ac:dyDescent="0.2">
      <c r="B84" s="177" t="s">
        <v>313</v>
      </c>
      <c r="C84" s="178" t="s">
        <v>314</v>
      </c>
      <c r="D84" s="178" t="s">
        <v>315</v>
      </c>
      <c r="E84" s="179">
        <v>9675000000</v>
      </c>
    </row>
    <row r="85" spans="2:5" ht="11.25" customHeight="1" x14ac:dyDescent="0.2">
      <c r="B85" s="177" t="s">
        <v>316</v>
      </c>
      <c r="C85" s="178" t="s">
        <v>314</v>
      </c>
      <c r="D85" s="178" t="s">
        <v>315</v>
      </c>
      <c r="E85" s="179">
        <v>1481509229</v>
      </c>
    </row>
    <row r="86" spans="2:5" ht="11.25" customHeight="1" x14ac:dyDescent="0.2">
      <c r="B86" s="177" t="s">
        <v>317</v>
      </c>
      <c r="C86" s="178" t="s">
        <v>314</v>
      </c>
      <c r="D86" s="178" t="s">
        <v>315</v>
      </c>
      <c r="E86" s="179">
        <v>20957357000</v>
      </c>
    </row>
    <row r="87" spans="2:5" ht="11.25" customHeight="1" x14ac:dyDescent="0.2">
      <c r="B87" s="177" t="s">
        <v>318</v>
      </c>
      <c r="C87" s="178" t="s">
        <v>314</v>
      </c>
      <c r="D87" s="178" t="s">
        <v>315</v>
      </c>
      <c r="E87" s="179">
        <v>182000000</v>
      </c>
    </row>
    <row r="88" spans="2:5" ht="11.25" customHeight="1" x14ac:dyDescent="0.2">
      <c r="B88" s="177" t="s">
        <v>319</v>
      </c>
      <c r="C88" s="178" t="s">
        <v>320</v>
      </c>
      <c r="D88" s="178" t="s">
        <v>315</v>
      </c>
      <c r="E88" s="179">
        <v>151473897265</v>
      </c>
    </row>
    <row r="89" spans="2:5" ht="11.25" customHeight="1" x14ac:dyDescent="0.2">
      <c r="B89" s="177" t="s">
        <v>321</v>
      </c>
      <c r="C89" s="178" t="s">
        <v>320</v>
      </c>
      <c r="D89" s="178" t="s">
        <v>315</v>
      </c>
      <c r="E89" s="179">
        <v>1000000000</v>
      </c>
    </row>
    <row r="90" spans="2:5" ht="11.25" customHeight="1" thickBot="1" x14ac:dyDescent="0.25">
      <c r="B90" s="181" t="s">
        <v>322</v>
      </c>
      <c r="C90" s="182" t="s">
        <v>320</v>
      </c>
      <c r="D90" s="182" t="s">
        <v>323</v>
      </c>
      <c r="E90" s="183">
        <v>259550466572</v>
      </c>
    </row>
    <row r="91" spans="2:5" ht="11.25" customHeight="1" thickBot="1" x14ac:dyDescent="0.25">
      <c r="B91" s="181" t="s">
        <v>324</v>
      </c>
      <c r="C91" s="185"/>
      <c r="D91" s="185"/>
      <c r="E91" s="186">
        <v>444320230066</v>
      </c>
    </row>
    <row r="97" spans="2:5" ht="13.5" thickBot="1" x14ac:dyDescent="0.25"/>
    <row r="98" spans="2:5" ht="13.5" thickBot="1" x14ac:dyDescent="0.25">
      <c r="B98" s="558" t="s">
        <v>308</v>
      </c>
      <c r="C98" s="441" t="s">
        <v>309</v>
      </c>
      <c r="D98" s="441" t="s">
        <v>310</v>
      </c>
      <c r="E98" s="175" t="s">
        <v>311</v>
      </c>
    </row>
    <row r="99" spans="2:5" ht="13.5" thickBot="1" x14ac:dyDescent="0.25">
      <c r="B99" s="559"/>
      <c r="C99" s="443"/>
      <c r="D99" s="443"/>
      <c r="E99" s="176" t="s">
        <v>312</v>
      </c>
    </row>
    <row r="100" spans="2:5" x14ac:dyDescent="0.2">
      <c r="B100" s="177" t="s">
        <v>313</v>
      </c>
      <c r="C100" s="178" t="s">
        <v>314</v>
      </c>
      <c r="D100" s="178" t="s">
        <v>315</v>
      </c>
      <c r="E100" s="179">
        <v>9675000000</v>
      </c>
    </row>
    <row r="101" spans="2:5" x14ac:dyDescent="0.2">
      <c r="B101" s="177" t="s">
        <v>316</v>
      </c>
      <c r="C101" s="178" t="s">
        <v>314</v>
      </c>
      <c r="D101" s="178" t="s">
        <v>315</v>
      </c>
      <c r="E101" s="179">
        <v>1398000722</v>
      </c>
    </row>
    <row r="102" spans="2:5" x14ac:dyDescent="0.2">
      <c r="B102" s="177" t="s">
        <v>317</v>
      </c>
      <c r="C102" s="178" t="s">
        <v>314</v>
      </c>
      <c r="D102" s="178" t="s">
        <v>315</v>
      </c>
      <c r="E102" s="179">
        <v>14907357000</v>
      </c>
    </row>
    <row r="103" spans="2:5" x14ac:dyDescent="0.2">
      <c r="B103" s="177" t="s">
        <v>318</v>
      </c>
      <c r="C103" s="178" t="s">
        <v>314</v>
      </c>
      <c r="D103" s="178" t="s">
        <v>315</v>
      </c>
      <c r="E103" s="179">
        <v>182000000</v>
      </c>
    </row>
    <row r="104" spans="2:5" x14ac:dyDescent="0.2">
      <c r="B104" s="177" t="s">
        <v>319</v>
      </c>
      <c r="C104" s="178" t="s">
        <v>320</v>
      </c>
      <c r="D104" s="178" t="s">
        <v>315</v>
      </c>
      <c r="E104" s="179">
        <v>130364397265</v>
      </c>
    </row>
    <row r="105" spans="2:5" ht="13.5" thickBot="1" x14ac:dyDescent="0.25">
      <c r="B105" s="181" t="s">
        <v>322</v>
      </c>
      <c r="C105" s="182" t="s">
        <v>320</v>
      </c>
      <c r="D105" s="182" t="s">
        <v>323</v>
      </c>
      <c r="E105" s="183">
        <v>259550466572</v>
      </c>
    </row>
    <row r="106" spans="2:5" ht="13.5" thickBot="1" x14ac:dyDescent="0.25">
      <c r="B106" s="181" t="s">
        <v>324</v>
      </c>
      <c r="C106" s="185"/>
      <c r="D106" s="185"/>
      <c r="E106" s="186">
        <v>416077221559</v>
      </c>
    </row>
    <row r="118" spans="2:4" ht="13.5" thickBot="1" x14ac:dyDescent="0.25"/>
    <row r="119" spans="2:4" x14ac:dyDescent="0.2">
      <c r="B119" s="560"/>
      <c r="C119" s="174" t="s">
        <v>325</v>
      </c>
      <c r="D119" s="174" t="s">
        <v>326</v>
      </c>
    </row>
    <row r="120" spans="2:4" ht="13.5" thickBot="1" x14ac:dyDescent="0.25">
      <c r="B120" s="561"/>
      <c r="C120" s="176" t="s">
        <v>312</v>
      </c>
      <c r="D120" s="176" t="s">
        <v>312</v>
      </c>
    </row>
    <row r="121" spans="2:4" x14ac:dyDescent="0.2">
      <c r="B121" s="177" t="s">
        <v>327</v>
      </c>
      <c r="C121" s="179">
        <v>1350000000000</v>
      </c>
      <c r="D121" s="179">
        <v>1350000000000</v>
      </c>
    </row>
    <row r="122" spans="2:4" x14ac:dyDescent="0.2">
      <c r="B122" s="177" t="s">
        <v>328</v>
      </c>
      <c r="C122" s="179">
        <v>1096946130000</v>
      </c>
      <c r="D122" s="179">
        <v>1046950330000</v>
      </c>
    </row>
    <row r="123" spans="2:4" x14ac:dyDescent="0.2">
      <c r="B123" s="177" t="s">
        <v>329</v>
      </c>
      <c r="C123" s="179">
        <v>3053870000</v>
      </c>
      <c r="D123" s="179">
        <v>3053870000</v>
      </c>
    </row>
    <row r="124" spans="2:4" ht="13.5" thickBot="1" x14ac:dyDescent="0.25">
      <c r="B124" s="181" t="s">
        <v>330</v>
      </c>
      <c r="C124" s="183">
        <v>1052496877765</v>
      </c>
      <c r="D124" s="183">
        <v>977503177765</v>
      </c>
    </row>
    <row r="132" spans="2:5" ht="13.5" thickBot="1" x14ac:dyDescent="0.25"/>
    <row r="133" spans="2:5" ht="21.75" thickBot="1" x14ac:dyDescent="0.25">
      <c r="B133" s="190" t="s">
        <v>331</v>
      </c>
      <c r="C133" s="175" t="s">
        <v>332</v>
      </c>
      <c r="D133" s="175" t="s">
        <v>333</v>
      </c>
      <c r="E133" s="175" t="s">
        <v>334</v>
      </c>
    </row>
    <row r="134" spans="2:5" x14ac:dyDescent="0.2">
      <c r="B134" s="177" t="s">
        <v>335</v>
      </c>
      <c r="C134" s="179">
        <v>3410000</v>
      </c>
      <c r="D134" s="178" t="s">
        <v>336</v>
      </c>
      <c r="E134" s="179">
        <v>341000000000</v>
      </c>
    </row>
    <row r="135" spans="2:5" x14ac:dyDescent="0.2">
      <c r="B135" s="177" t="s">
        <v>337</v>
      </c>
      <c r="C135" s="179">
        <v>2900000</v>
      </c>
      <c r="D135" s="178" t="s">
        <v>336</v>
      </c>
      <c r="E135" s="179">
        <v>290000000000</v>
      </c>
    </row>
    <row r="136" spans="2:5" ht="13.5" thickBot="1" x14ac:dyDescent="0.25">
      <c r="B136" s="181" t="s">
        <v>338</v>
      </c>
      <c r="C136" s="183">
        <v>4690000</v>
      </c>
      <c r="D136" s="182" t="s">
        <v>336</v>
      </c>
      <c r="E136" s="183">
        <v>469000000000</v>
      </c>
    </row>
    <row r="137" spans="2:5" ht="13.5" thickBot="1" x14ac:dyDescent="0.25">
      <c r="B137" s="191" t="s">
        <v>267</v>
      </c>
      <c r="C137" s="186">
        <v>11000000</v>
      </c>
      <c r="D137" s="192"/>
      <c r="E137" s="186">
        <v>1100000000000</v>
      </c>
    </row>
    <row r="141" spans="2:5" ht="13.5" thickBot="1" x14ac:dyDescent="0.25"/>
    <row r="142" spans="2:5" ht="21.75" thickBot="1" x14ac:dyDescent="0.25">
      <c r="B142" s="190" t="s">
        <v>331</v>
      </c>
      <c r="C142" s="175" t="s">
        <v>332</v>
      </c>
      <c r="D142" s="175" t="s">
        <v>333</v>
      </c>
      <c r="E142" s="175" t="s">
        <v>334</v>
      </c>
    </row>
    <row r="143" spans="2:5" x14ac:dyDescent="0.2">
      <c r="B143" s="177" t="s">
        <v>335</v>
      </c>
      <c r="C143" s="179">
        <v>3330000</v>
      </c>
      <c r="D143" s="194" t="s">
        <v>336</v>
      </c>
      <c r="E143" s="179">
        <v>333000000000</v>
      </c>
    </row>
    <row r="144" spans="2:5" x14ac:dyDescent="0.2">
      <c r="B144" s="177" t="s">
        <v>337</v>
      </c>
      <c r="C144" s="179">
        <v>2730000</v>
      </c>
      <c r="D144" s="194" t="s">
        <v>336</v>
      </c>
      <c r="E144" s="179">
        <v>273000000000</v>
      </c>
    </row>
    <row r="145" spans="2:5" ht="13.5" thickBot="1" x14ac:dyDescent="0.25">
      <c r="B145" s="181" t="s">
        <v>338</v>
      </c>
      <c r="C145" s="183">
        <v>4440042</v>
      </c>
      <c r="D145" s="185" t="s">
        <v>336</v>
      </c>
      <c r="E145" s="183">
        <v>444004200000</v>
      </c>
    </row>
    <row r="146" spans="2:5" ht="13.5" thickBot="1" x14ac:dyDescent="0.25">
      <c r="B146" s="181" t="s">
        <v>267</v>
      </c>
      <c r="C146" s="186">
        <v>10500042</v>
      </c>
      <c r="D146" s="192"/>
      <c r="E146" s="186">
        <v>1050004200000</v>
      </c>
    </row>
    <row r="152" spans="2:5" ht="13.5" thickBot="1" x14ac:dyDescent="0.25"/>
    <row r="153" spans="2:5" ht="18" customHeight="1" x14ac:dyDescent="0.2">
      <c r="B153" s="550"/>
      <c r="C153" s="552" t="s">
        <v>339</v>
      </c>
      <c r="D153" s="552" t="s">
        <v>340</v>
      </c>
    </row>
    <row r="154" spans="2:5" ht="13.5" thickBot="1" x14ac:dyDescent="0.25">
      <c r="B154" s="551"/>
      <c r="C154" s="553"/>
      <c r="D154" s="553"/>
    </row>
    <row r="155" spans="2:5" x14ac:dyDescent="0.2">
      <c r="B155" s="197" t="s">
        <v>341</v>
      </c>
      <c r="C155" s="198">
        <v>0.55230000000000001</v>
      </c>
      <c r="D155" s="199" t="s">
        <v>342</v>
      </c>
    </row>
    <row r="156" spans="2:5" x14ac:dyDescent="0.2">
      <c r="B156" s="197" t="s">
        <v>343</v>
      </c>
      <c r="C156" s="198">
        <v>0.20430000000000001</v>
      </c>
      <c r="D156" s="199" t="s">
        <v>342</v>
      </c>
    </row>
    <row r="157" spans="2:5" ht="13.5" thickBot="1" x14ac:dyDescent="0.25">
      <c r="B157" s="197" t="s">
        <v>344</v>
      </c>
      <c r="C157" s="200">
        <v>0.24340000000000001</v>
      </c>
      <c r="D157" s="199" t="s">
        <v>342</v>
      </c>
    </row>
    <row r="158" spans="2:5" ht="13.5" thickBot="1" x14ac:dyDescent="0.25">
      <c r="B158" s="201" t="s">
        <v>345</v>
      </c>
      <c r="C158" s="202">
        <v>1</v>
      </c>
      <c r="D158" s="203" t="s">
        <v>342</v>
      </c>
    </row>
    <row r="164" spans="2:4" ht="13.5" thickBot="1" x14ac:dyDescent="0.25"/>
    <row r="165" spans="2:4" ht="18" customHeight="1" x14ac:dyDescent="0.2">
      <c r="B165" s="550"/>
      <c r="C165" s="552" t="s">
        <v>339</v>
      </c>
      <c r="D165" s="552" t="s">
        <v>340</v>
      </c>
    </row>
    <row r="166" spans="2:4" ht="13.5" thickBot="1" x14ac:dyDescent="0.25">
      <c r="B166" s="551"/>
      <c r="C166" s="553"/>
      <c r="D166" s="553"/>
    </row>
    <row r="167" spans="2:4" x14ac:dyDescent="0.2">
      <c r="B167" s="197" t="s">
        <v>341</v>
      </c>
      <c r="C167" s="198">
        <v>0.54949999999999999</v>
      </c>
      <c r="D167" s="199" t="s">
        <v>342</v>
      </c>
    </row>
    <row r="168" spans="2:4" x14ac:dyDescent="0.2">
      <c r="B168" s="197" t="s">
        <v>343</v>
      </c>
      <c r="C168" s="198">
        <v>0.2039</v>
      </c>
      <c r="D168" s="199" t="s">
        <v>342</v>
      </c>
    </row>
    <row r="169" spans="2:4" ht="13.5" thickBot="1" x14ac:dyDescent="0.25">
      <c r="B169" s="197" t="s">
        <v>344</v>
      </c>
      <c r="C169" s="200">
        <v>0.24660000000000001</v>
      </c>
      <c r="D169" s="199" t="s">
        <v>342</v>
      </c>
    </row>
    <row r="170" spans="2:4" ht="13.5" thickBot="1" x14ac:dyDescent="0.25">
      <c r="B170" s="201" t="s">
        <v>345</v>
      </c>
      <c r="C170" s="202">
        <v>1</v>
      </c>
      <c r="D170" s="203" t="s">
        <v>342</v>
      </c>
    </row>
    <row r="176" spans="2:4" ht="13.5" thickBot="1" x14ac:dyDescent="0.25"/>
    <row r="177" spans="2:4" x14ac:dyDescent="0.2">
      <c r="B177" s="554" t="s">
        <v>346</v>
      </c>
      <c r="C177" s="204" t="s">
        <v>347</v>
      </c>
      <c r="D177" s="556" t="s">
        <v>340</v>
      </c>
    </row>
    <row r="178" spans="2:4" ht="13.5" thickBot="1" x14ac:dyDescent="0.25">
      <c r="B178" s="555"/>
      <c r="C178" s="205" t="s">
        <v>348</v>
      </c>
      <c r="D178" s="557"/>
    </row>
    <row r="179" spans="2:4" x14ac:dyDescent="0.2">
      <c r="B179" s="206" t="s">
        <v>349</v>
      </c>
      <c r="C179" s="207">
        <v>0.5</v>
      </c>
      <c r="D179" s="208" t="s">
        <v>342</v>
      </c>
    </row>
    <row r="180" spans="2:4" ht="13.5" thickBot="1" x14ac:dyDescent="0.25">
      <c r="B180" s="209" t="s">
        <v>350</v>
      </c>
      <c r="C180" s="210">
        <v>0.5</v>
      </c>
      <c r="D180" s="211" t="s">
        <v>351</v>
      </c>
    </row>
    <row r="181" spans="2:4" ht="13.5" thickBot="1" x14ac:dyDescent="0.25">
      <c r="B181" s="212" t="s">
        <v>345</v>
      </c>
      <c r="C181" s="213">
        <v>1</v>
      </c>
      <c r="D181" s="205" t="s">
        <v>342</v>
      </c>
    </row>
    <row r="184" spans="2:4" ht="13.5" thickBot="1" x14ac:dyDescent="0.25"/>
    <row r="185" spans="2:4" x14ac:dyDescent="0.2">
      <c r="B185" s="554" t="s">
        <v>352</v>
      </c>
      <c r="C185" s="204" t="s">
        <v>347</v>
      </c>
      <c r="D185" s="556" t="s">
        <v>340</v>
      </c>
    </row>
    <row r="186" spans="2:4" ht="13.5" thickBot="1" x14ac:dyDescent="0.25">
      <c r="B186" s="555"/>
      <c r="C186" s="205" t="s">
        <v>348</v>
      </c>
      <c r="D186" s="557"/>
    </row>
    <row r="187" spans="2:4" x14ac:dyDescent="0.2">
      <c r="B187" s="206" t="s">
        <v>349</v>
      </c>
      <c r="C187" s="214">
        <v>0.7157</v>
      </c>
      <c r="D187" s="208" t="s">
        <v>342</v>
      </c>
    </row>
    <row r="188" spans="2:4" x14ac:dyDescent="0.2">
      <c r="B188" s="206" t="s">
        <v>350</v>
      </c>
      <c r="C188" s="214">
        <v>0.24529999999999999</v>
      </c>
      <c r="D188" s="208" t="s">
        <v>351</v>
      </c>
    </row>
    <row r="189" spans="2:4" x14ac:dyDescent="0.2">
      <c r="B189" s="206" t="s">
        <v>353</v>
      </c>
      <c r="C189" s="214">
        <v>1.95E-2</v>
      </c>
      <c r="D189" s="208" t="s">
        <v>342</v>
      </c>
    </row>
    <row r="190" spans="2:4" ht="13.5" thickBot="1" x14ac:dyDescent="0.25">
      <c r="B190" s="209" t="s">
        <v>354</v>
      </c>
      <c r="C190" s="215">
        <v>1.95E-2</v>
      </c>
      <c r="D190" s="211" t="s">
        <v>342</v>
      </c>
    </row>
    <row r="191" spans="2:4" ht="13.5" thickBot="1" x14ac:dyDescent="0.25">
      <c r="B191" s="212" t="s">
        <v>345</v>
      </c>
      <c r="C191" s="213">
        <v>1</v>
      </c>
      <c r="D191" s="216"/>
    </row>
    <row r="196" spans="2:5" ht="13.5" thickBot="1" x14ac:dyDescent="0.25"/>
    <row r="197" spans="2:5" ht="13.5" thickBot="1" x14ac:dyDescent="0.25">
      <c r="B197" s="439" t="s">
        <v>355</v>
      </c>
      <c r="C197" s="440"/>
      <c r="D197" s="449" t="s">
        <v>356</v>
      </c>
      <c r="E197" s="450"/>
    </row>
    <row r="198" spans="2:5" x14ac:dyDescent="0.2">
      <c r="B198" s="217" t="s">
        <v>357</v>
      </c>
      <c r="C198" s="194" t="s">
        <v>349</v>
      </c>
      <c r="D198" s="194" t="s">
        <v>358</v>
      </c>
      <c r="E198" s="194" t="s">
        <v>359</v>
      </c>
    </row>
    <row r="199" spans="2:5" ht="22.5" x14ac:dyDescent="0.2">
      <c r="B199" s="217" t="s">
        <v>360</v>
      </c>
      <c r="C199" s="218" t="s">
        <v>361</v>
      </c>
      <c r="D199" s="194" t="s">
        <v>362</v>
      </c>
      <c r="E199" s="194" t="s">
        <v>363</v>
      </c>
    </row>
    <row r="200" spans="2:5" x14ac:dyDescent="0.2">
      <c r="B200" s="217" t="s">
        <v>364</v>
      </c>
      <c r="C200" s="194" t="s">
        <v>365</v>
      </c>
      <c r="D200" s="194" t="s">
        <v>366</v>
      </c>
      <c r="E200" s="194" t="s">
        <v>367</v>
      </c>
    </row>
    <row r="201" spans="2:5" x14ac:dyDescent="0.2">
      <c r="B201" s="219"/>
      <c r="C201" s="194" t="s">
        <v>368</v>
      </c>
      <c r="D201" s="194" t="s">
        <v>369</v>
      </c>
      <c r="E201" s="194" t="s">
        <v>370</v>
      </c>
    </row>
    <row r="202" spans="2:5" x14ac:dyDescent="0.2">
      <c r="B202" s="547"/>
      <c r="C202" s="194" t="s">
        <v>371</v>
      </c>
      <c r="D202" s="548" t="s">
        <v>374</v>
      </c>
      <c r="E202" s="548" t="s">
        <v>375</v>
      </c>
    </row>
    <row r="203" spans="2:5" x14ac:dyDescent="0.2">
      <c r="B203" s="547"/>
      <c r="C203" s="194" t="s">
        <v>372</v>
      </c>
      <c r="D203" s="548"/>
      <c r="E203" s="548"/>
    </row>
    <row r="204" spans="2:5" x14ac:dyDescent="0.2">
      <c r="B204" s="547"/>
      <c r="C204" s="194" t="s">
        <v>373</v>
      </c>
      <c r="D204" s="548"/>
      <c r="E204" s="548"/>
    </row>
    <row r="205" spans="2:5" ht="32.25" customHeight="1" x14ac:dyDescent="0.2">
      <c r="B205" s="547"/>
      <c r="C205" s="548"/>
      <c r="D205" s="549" t="s">
        <v>376</v>
      </c>
      <c r="E205" s="549" t="s">
        <v>377</v>
      </c>
    </row>
    <row r="206" spans="2:5" x14ac:dyDescent="0.2">
      <c r="B206" s="547"/>
      <c r="C206" s="548"/>
      <c r="D206" s="549"/>
      <c r="E206" s="549"/>
    </row>
    <row r="207" spans="2:5" x14ac:dyDescent="0.2">
      <c r="B207" s="219"/>
      <c r="C207" s="220"/>
      <c r="D207" s="194" t="s">
        <v>378</v>
      </c>
      <c r="E207" s="194" t="s">
        <v>379</v>
      </c>
    </row>
    <row r="208" spans="2:5" x14ac:dyDescent="0.2">
      <c r="B208" s="523" t="s">
        <v>380</v>
      </c>
      <c r="C208" s="194" t="s">
        <v>363</v>
      </c>
      <c r="D208" s="548" t="s">
        <v>382</v>
      </c>
      <c r="E208" s="548" t="s">
        <v>383</v>
      </c>
    </row>
    <row r="209" spans="2:5" x14ac:dyDescent="0.2">
      <c r="B209" s="523"/>
      <c r="C209" s="194" t="s">
        <v>381</v>
      </c>
      <c r="D209" s="548"/>
      <c r="E209" s="548"/>
    </row>
    <row r="210" spans="2:5" x14ac:dyDescent="0.2">
      <c r="B210" s="219"/>
      <c r="C210" s="194" t="s">
        <v>384</v>
      </c>
      <c r="D210" s="194" t="s">
        <v>385</v>
      </c>
      <c r="E210" s="194" t="s">
        <v>386</v>
      </c>
    </row>
    <row r="211" spans="2:5" ht="22.5" x14ac:dyDescent="0.2">
      <c r="B211" s="219"/>
      <c r="C211" s="194" t="s">
        <v>387</v>
      </c>
      <c r="D211" s="194" t="s">
        <v>388</v>
      </c>
      <c r="E211" s="194" t="s">
        <v>389</v>
      </c>
    </row>
    <row r="212" spans="2:5" ht="21" customHeight="1" x14ac:dyDescent="0.2">
      <c r="B212" s="547"/>
      <c r="C212" s="548" t="s">
        <v>367</v>
      </c>
      <c r="D212" s="548" t="s">
        <v>390</v>
      </c>
      <c r="E212" s="548" t="s">
        <v>391</v>
      </c>
    </row>
    <row r="213" spans="2:5" x14ac:dyDescent="0.2">
      <c r="B213" s="547"/>
      <c r="C213" s="548"/>
      <c r="D213" s="548"/>
      <c r="E213" s="548"/>
    </row>
    <row r="214" spans="2:5" ht="22.5" x14ac:dyDescent="0.2">
      <c r="B214" s="219"/>
      <c r="C214" s="194" t="s">
        <v>392</v>
      </c>
      <c r="D214" s="194" t="s">
        <v>393</v>
      </c>
      <c r="E214" s="194" t="s">
        <v>394</v>
      </c>
    </row>
    <row r="215" spans="2:5" ht="22.5" x14ac:dyDescent="0.2">
      <c r="B215" s="219"/>
      <c r="C215" s="194" t="s">
        <v>395</v>
      </c>
      <c r="D215" s="194" t="s">
        <v>396</v>
      </c>
      <c r="E215" s="194" t="s">
        <v>397</v>
      </c>
    </row>
    <row r="216" spans="2:5" ht="22.5" x14ac:dyDescent="0.2">
      <c r="B216" s="219"/>
      <c r="C216" s="220"/>
      <c r="D216" s="194" t="s">
        <v>398</v>
      </c>
      <c r="E216" s="194" t="s">
        <v>399</v>
      </c>
    </row>
    <row r="217" spans="2:5" x14ac:dyDescent="0.2">
      <c r="B217" s="219"/>
      <c r="C217" s="220"/>
      <c r="D217" s="194" t="s">
        <v>400</v>
      </c>
      <c r="E217" s="194" t="s">
        <v>401</v>
      </c>
    </row>
    <row r="218" spans="2:5" x14ac:dyDescent="0.2">
      <c r="B218" s="219"/>
      <c r="C218" s="220"/>
      <c r="D218" s="194" t="s">
        <v>402</v>
      </c>
      <c r="E218" s="194" t="s">
        <v>403</v>
      </c>
    </row>
    <row r="219" spans="2:5" x14ac:dyDescent="0.2">
      <c r="B219" s="219"/>
      <c r="C219" s="220"/>
      <c r="D219" s="194" t="s">
        <v>404</v>
      </c>
      <c r="E219" s="194" t="s">
        <v>405</v>
      </c>
    </row>
    <row r="220" spans="2:5" x14ac:dyDescent="0.2">
      <c r="B220" s="219"/>
      <c r="C220" s="220"/>
      <c r="D220" s="194" t="s">
        <v>406</v>
      </c>
      <c r="E220" s="194" t="s">
        <v>407</v>
      </c>
    </row>
    <row r="221" spans="2:5" ht="22.5" x14ac:dyDescent="0.2">
      <c r="B221" s="219"/>
      <c r="C221" s="220"/>
      <c r="D221" s="194" t="s">
        <v>408</v>
      </c>
      <c r="E221" s="194" t="s">
        <v>409</v>
      </c>
    </row>
    <row r="222" spans="2:5" x14ac:dyDescent="0.2">
      <c r="B222" s="219"/>
      <c r="C222" s="220"/>
      <c r="D222" s="194" t="s">
        <v>410</v>
      </c>
      <c r="E222" s="194" t="s">
        <v>411</v>
      </c>
    </row>
    <row r="223" spans="2:5" x14ac:dyDescent="0.2">
      <c r="B223" s="547"/>
      <c r="C223" s="547"/>
      <c r="D223" s="194" t="s">
        <v>412</v>
      </c>
      <c r="E223" s="194" t="s">
        <v>414</v>
      </c>
    </row>
    <row r="224" spans="2:5" x14ac:dyDescent="0.2">
      <c r="B224" s="547"/>
      <c r="C224" s="547"/>
      <c r="D224" s="194" t="s">
        <v>413</v>
      </c>
      <c r="E224" s="194" t="s">
        <v>415</v>
      </c>
    </row>
    <row r="225" spans="2:5" ht="22.5" x14ac:dyDescent="0.2">
      <c r="B225" s="219"/>
      <c r="C225" s="220"/>
      <c r="D225" s="194" t="s">
        <v>416</v>
      </c>
      <c r="E225" s="194" t="s">
        <v>417</v>
      </c>
    </row>
    <row r="226" spans="2:5" ht="22.5" x14ac:dyDescent="0.2">
      <c r="B226" s="219"/>
      <c r="C226" s="220"/>
      <c r="D226" s="194" t="s">
        <v>418</v>
      </c>
      <c r="E226" s="194" t="s">
        <v>419</v>
      </c>
    </row>
    <row r="227" spans="2:5" x14ac:dyDescent="0.2">
      <c r="B227" s="219"/>
      <c r="C227" s="220"/>
      <c r="D227" s="194" t="s">
        <v>420</v>
      </c>
      <c r="E227" s="194" t="s">
        <v>421</v>
      </c>
    </row>
    <row r="228" spans="2:5" x14ac:dyDescent="0.2">
      <c r="B228" s="219"/>
      <c r="C228" s="220"/>
      <c r="D228" s="220"/>
      <c r="E228" s="194" t="s">
        <v>422</v>
      </c>
    </row>
    <row r="229" spans="2:5" x14ac:dyDescent="0.2">
      <c r="B229" s="219"/>
      <c r="C229" s="220"/>
      <c r="D229" s="220"/>
      <c r="E229" s="194" t="s">
        <v>423</v>
      </c>
    </row>
    <row r="230" spans="2:5" x14ac:dyDescent="0.2">
      <c r="B230" s="219"/>
      <c r="C230" s="220"/>
      <c r="D230" s="220"/>
      <c r="E230" s="194" t="s">
        <v>424</v>
      </c>
    </row>
    <row r="231" spans="2:5" ht="22.5" x14ac:dyDescent="0.2">
      <c r="B231" s="219"/>
      <c r="C231" s="220"/>
      <c r="D231" s="220"/>
      <c r="E231" s="194" t="s">
        <v>425</v>
      </c>
    </row>
    <row r="232" spans="2:5" x14ac:dyDescent="0.2">
      <c r="B232" s="219"/>
      <c r="C232" s="220"/>
      <c r="D232" s="220"/>
      <c r="E232" s="194" t="s">
        <v>426</v>
      </c>
    </row>
    <row r="233" spans="2:5" ht="22.5" x14ac:dyDescent="0.2">
      <c r="B233" s="219"/>
      <c r="C233" s="220"/>
      <c r="D233" s="220"/>
      <c r="E233" s="194" t="s">
        <v>427</v>
      </c>
    </row>
    <row r="234" spans="2:5" ht="13.5" thickBot="1" x14ac:dyDescent="0.25">
      <c r="B234" s="189"/>
      <c r="C234" s="192"/>
      <c r="D234" s="220"/>
      <c r="E234" s="194" t="s">
        <v>428</v>
      </c>
    </row>
    <row r="235" spans="2:5" ht="23.25" thickBot="1" x14ac:dyDescent="0.25">
      <c r="B235" s="439" t="s">
        <v>429</v>
      </c>
      <c r="C235" s="440"/>
      <c r="D235" s="220"/>
      <c r="E235" s="194" t="s">
        <v>430</v>
      </c>
    </row>
    <row r="236" spans="2:5" ht="13.5" thickBot="1" x14ac:dyDescent="0.25">
      <c r="B236" s="177" t="s">
        <v>357</v>
      </c>
      <c r="C236" s="194" t="s">
        <v>349</v>
      </c>
      <c r="D236" s="192"/>
      <c r="E236" s="194" t="s">
        <v>431</v>
      </c>
    </row>
    <row r="237" spans="2:5" x14ac:dyDescent="0.2">
      <c r="B237" s="177" t="s">
        <v>360</v>
      </c>
      <c r="C237" s="218" t="s">
        <v>361</v>
      </c>
      <c r="D237" s="194" t="s">
        <v>432</v>
      </c>
      <c r="E237" s="194" t="s">
        <v>394</v>
      </c>
    </row>
    <row r="238" spans="2:5" x14ac:dyDescent="0.2">
      <c r="B238" s="548" t="s">
        <v>364</v>
      </c>
      <c r="C238" s="194" t="s">
        <v>365</v>
      </c>
      <c r="D238" s="548" t="s">
        <v>433</v>
      </c>
      <c r="E238" s="548" t="s">
        <v>434</v>
      </c>
    </row>
    <row r="239" spans="2:5" x14ac:dyDescent="0.2">
      <c r="B239" s="548"/>
      <c r="C239" s="194" t="s">
        <v>368</v>
      </c>
      <c r="D239" s="548"/>
      <c r="E239" s="548"/>
    </row>
    <row r="240" spans="2:5" x14ac:dyDescent="0.2">
      <c r="B240" s="219"/>
      <c r="C240" s="194" t="s">
        <v>371</v>
      </c>
      <c r="D240" s="194" t="s">
        <v>435</v>
      </c>
      <c r="E240" s="194" t="s">
        <v>436</v>
      </c>
    </row>
    <row r="241" spans="2:5" x14ac:dyDescent="0.2">
      <c r="B241" s="219"/>
      <c r="C241" s="194" t="s">
        <v>372</v>
      </c>
      <c r="D241" s="194" t="s">
        <v>437</v>
      </c>
      <c r="E241" s="194" t="s">
        <v>438</v>
      </c>
    </row>
    <row r="242" spans="2:5" x14ac:dyDescent="0.2">
      <c r="B242" s="177"/>
      <c r="C242" s="194"/>
      <c r="D242" s="547"/>
      <c r="E242" s="548" t="s">
        <v>440</v>
      </c>
    </row>
    <row r="243" spans="2:5" x14ac:dyDescent="0.2">
      <c r="B243" s="177" t="s">
        <v>439</v>
      </c>
      <c r="C243" s="194" t="s">
        <v>359</v>
      </c>
      <c r="D243" s="547"/>
      <c r="E243" s="548"/>
    </row>
    <row r="244" spans="2:5" x14ac:dyDescent="0.2">
      <c r="B244" s="177"/>
      <c r="C244" s="194"/>
      <c r="D244" s="547"/>
      <c r="E244" s="548"/>
    </row>
    <row r="245" spans="2:5" x14ac:dyDescent="0.2">
      <c r="B245" s="177" t="s">
        <v>362</v>
      </c>
      <c r="C245" s="194" t="s">
        <v>363</v>
      </c>
      <c r="D245" s="547"/>
      <c r="E245" s="548"/>
    </row>
    <row r="246" spans="2:5" ht="13.5" thickBot="1" x14ac:dyDescent="0.25">
      <c r="B246" s="189"/>
      <c r="C246" s="192"/>
      <c r="D246" s="192"/>
      <c r="E246" s="192"/>
    </row>
    <row r="262" spans="2:7" ht="13.5" thickBot="1" x14ac:dyDescent="0.25"/>
    <row r="263" spans="2:7" ht="13.5" thickBot="1" x14ac:dyDescent="0.25">
      <c r="B263" s="190" t="s">
        <v>260</v>
      </c>
      <c r="C263" s="439" t="s">
        <v>168</v>
      </c>
      <c r="D263" s="440"/>
      <c r="E263" s="175" t="s">
        <v>260</v>
      </c>
      <c r="F263" s="439" t="s">
        <v>168</v>
      </c>
      <c r="G263" s="440"/>
    </row>
    <row r="264" spans="2:7" ht="13.5" thickBot="1" x14ac:dyDescent="0.25">
      <c r="B264" s="191" t="s">
        <v>441</v>
      </c>
      <c r="C264" s="176">
        <v>2021</v>
      </c>
      <c r="D264" s="176">
        <v>2020</v>
      </c>
      <c r="E264" s="222" t="s">
        <v>441</v>
      </c>
      <c r="F264" s="176">
        <v>2021</v>
      </c>
      <c r="G264" s="176">
        <v>2020</v>
      </c>
    </row>
    <row r="265" spans="2:7" x14ac:dyDescent="0.2">
      <c r="B265" s="177" t="s">
        <v>442</v>
      </c>
      <c r="C265" s="223">
        <v>6885.79</v>
      </c>
      <c r="D265" s="223">
        <v>6900.11</v>
      </c>
      <c r="E265" s="194" t="s">
        <v>443</v>
      </c>
      <c r="F265" s="193">
        <v>67.010000000000005</v>
      </c>
      <c r="G265" s="193">
        <v>82</v>
      </c>
    </row>
    <row r="266" spans="2:7" x14ac:dyDescent="0.2">
      <c r="B266" s="177" t="s">
        <v>444</v>
      </c>
      <c r="C266" s="193">
        <v>59.83</v>
      </c>
      <c r="D266" s="193">
        <v>66.930000000000007</v>
      </c>
      <c r="E266" s="194" t="s">
        <v>445</v>
      </c>
      <c r="F266" s="223">
        <v>5387.1</v>
      </c>
      <c r="G266" s="223">
        <v>5399.57</v>
      </c>
    </row>
    <row r="267" spans="2:7" x14ac:dyDescent="0.2">
      <c r="B267" s="177" t="s">
        <v>446</v>
      </c>
      <c r="C267" s="223">
        <v>9305.4599999999991</v>
      </c>
      <c r="D267" s="223">
        <v>9378.6299999999992</v>
      </c>
      <c r="E267" s="194" t="s">
        <v>447</v>
      </c>
      <c r="F267" s="193">
        <v>431.08</v>
      </c>
      <c r="G267" s="193">
        <v>469.63</v>
      </c>
    </row>
    <row r="268" spans="2:7" x14ac:dyDescent="0.2">
      <c r="B268" s="177" t="s">
        <v>448</v>
      </c>
      <c r="C268" s="223">
        <v>7537.81</v>
      </c>
      <c r="D268" s="223">
        <v>7815.28</v>
      </c>
      <c r="E268" s="194" t="s">
        <v>449</v>
      </c>
      <c r="F268" s="193">
        <v>8.15</v>
      </c>
      <c r="G268" s="193">
        <v>9.73</v>
      </c>
    </row>
    <row r="269" spans="2:7" x14ac:dyDescent="0.2">
      <c r="B269" s="177" t="s">
        <v>450</v>
      </c>
      <c r="C269" s="193">
        <v>762.17</v>
      </c>
      <c r="D269" s="193">
        <v>842.75</v>
      </c>
      <c r="E269" s="194" t="s">
        <v>451</v>
      </c>
      <c r="F269" s="223">
        <v>7805.73</v>
      </c>
      <c r="G269" s="223">
        <v>8476.1</v>
      </c>
    </row>
    <row r="270" spans="2:7" x14ac:dyDescent="0.2">
      <c r="B270" s="177" t="s">
        <v>452</v>
      </c>
      <c r="C270" s="223">
        <v>1049.78</v>
      </c>
      <c r="D270" s="223">
        <v>1139.6500000000001</v>
      </c>
      <c r="E270" s="194" t="s">
        <v>453</v>
      </c>
      <c r="F270" s="193">
        <v>154.44</v>
      </c>
      <c r="G270" s="193">
        <v>163.19999999999999</v>
      </c>
    </row>
    <row r="271" spans="2:7" x14ac:dyDescent="0.2">
      <c r="B271" s="177" t="s">
        <v>454</v>
      </c>
      <c r="C271" s="193">
        <v>782.62</v>
      </c>
      <c r="D271" s="193">
        <v>805.07</v>
      </c>
      <c r="E271" s="194" t="s">
        <v>455</v>
      </c>
      <c r="F271" s="223">
        <v>5008.04</v>
      </c>
      <c r="G271" s="223">
        <v>5291</v>
      </c>
    </row>
    <row r="272" spans="2:7" ht="13.5" thickBot="1" x14ac:dyDescent="0.25">
      <c r="B272" s="181" t="s">
        <v>456</v>
      </c>
      <c r="C272" s="224">
        <v>1230.53</v>
      </c>
      <c r="D272" s="224">
        <v>1329.83</v>
      </c>
      <c r="E272" s="192"/>
      <c r="F272" s="192"/>
      <c r="G272" s="192"/>
    </row>
    <row r="279" spans="2:6" ht="13.5" thickBot="1" x14ac:dyDescent="0.25"/>
    <row r="280" spans="2:6" ht="13.5" thickBot="1" x14ac:dyDescent="0.25">
      <c r="B280" s="441" t="s">
        <v>457</v>
      </c>
      <c r="C280" s="439" t="s">
        <v>168</v>
      </c>
      <c r="D280" s="440"/>
      <c r="E280" s="439" t="s">
        <v>168</v>
      </c>
      <c r="F280" s="440"/>
    </row>
    <row r="281" spans="2:6" ht="13.5" thickBot="1" x14ac:dyDescent="0.25">
      <c r="B281" s="442"/>
      <c r="C281" s="439">
        <v>2021</v>
      </c>
      <c r="D281" s="440"/>
      <c r="E281" s="439">
        <v>2020</v>
      </c>
      <c r="F281" s="440"/>
    </row>
    <row r="282" spans="2:6" ht="21.75" thickBot="1" x14ac:dyDescent="0.25">
      <c r="B282" s="443"/>
      <c r="C282" s="222" t="s">
        <v>458</v>
      </c>
      <c r="D282" s="222" t="s">
        <v>459</v>
      </c>
      <c r="E282" s="222" t="s">
        <v>458</v>
      </c>
      <c r="F282" s="222" t="s">
        <v>460</v>
      </c>
    </row>
    <row r="283" spans="2:6" x14ac:dyDescent="0.2">
      <c r="B283" s="177" t="s">
        <v>461</v>
      </c>
      <c r="C283" s="223">
        <v>1593009031.8399999</v>
      </c>
      <c r="D283" s="179">
        <v>10969125661196</v>
      </c>
      <c r="E283" s="223">
        <v>1685930918.04</v>
      </c>
      <c r="F283" s="179">
        <v>11633108787393</v>
      </c>
    </row>
    <row r="284" spans="2:6" x14ac:dyDescent="0.2">
      <c r="B284" s="177" t="s">
        <v>462</v>
      </c>
      <c r="C284" s="223">
        <v>-1570223211.01</v>
      </c>
      <c r="D284" s="179">
        <v>-10812227284041</v>
      </c>
      <c r="E284" s="179">
        <v>-1646980752</v>
      </c>
      <c r="F284" s="179">
        <v>-11364348356401</v>
      </c>
    </row>
    <row r="285" spans="2:6" ht="13.5" thickBot="1" x14ac:dyDescent="0.25">
      <c r="B285" s="181" t="s">
        <v>463</v>
      </c>
      <c r="C285" s="224">
        <v>22785820.829999998</v>
      </c>
      <c r="D285" s="183">
        <v>156898377155</v>
      </c>
      <c r="E285" s="224">
        <v>38950166.109999999</v>
      </c>
      <c r="F285" s="183">
        <v>268760430992</v>
      </c>
    </row>
    <row r="296" spans="2:5" ht="13.5" thickBot="1" x14ac:dyDescent="0.25"/>
    <row r="297" spans="2:5" ht="13.5" thickBot="1" x14ac:dyDescent="0.25">
      <c r="B297" s="541" t="s">
        <v>464</v>
      </c>
      <c r="C297" s="543" t="s">
        <v>465</v>
      </c>
      <c r="D297" s="544"/>
      <c r="E297" s="545" t="s">
        <v>466</v>
      </c>
    </row>
    <row r="298" spans="2:5" ht="13.5" thickBot="1" x14ac:dyDescent="0.25">
      <c r="B298" s="542"/>
      <c r="C298" s="226" t="s">
        <v>467</v>
      </c>
      <c r="D298" s="226" t="s">
        <v>468</v>
      </c>
      <c r="E298" s="546"/>
    </row>
    <row r="299" spans="2:5" x14ac:dyDescent="0.2">
      <c r="B299" s="227" t="s">
        <v>469</v>
      </c>
      <c r="C299" s="228">
        <v>151269266680</v>
      </c>
      <c r="D299" s="229" t="s">
        <v>470</v>
      </c>
      <c r="E299" s="230">
        <v>21968324.140000001</v>
      </c>
    </row>
    <row r="300" spans="2:5" x14ac:dyDescent="0.2">
      <c r="B300" s="227" t="s">
        <v>471</v>
      </c>
      <c r="C300" s="228">
        <v>1821128928</v>
      </c>
      <c r="D300" s="229" t="s">
        <v>470</v>
      </c>
      <c r="E300" s="230">
        <v>264476.40000000002</v>
      </c>
    </row>
    <row r="301" spans="2:5" x14ac:dyDescent="0.2">
      <c r="B301" s="227" t="s">
        <v>472</v>
      </c>
      <c r="C301" s="228">
        <v>3408904668</v>
      </c>
      <c r="D301" s="229" t="s">
        <v>470</v>
      </c>
      <c r="E301" s="230">
        <v>495063.7</v>
      </c>
    </row>
    <row r="302" spans="2:5" x14ac:dyDescent="0.2">
      <c r="B302" s="227" t="s">
        <v>473</v>
      </c>
      <c r="C302" s="228">
        <v>280623473</v>
      </c>
      <c r="D302" s="229" t="s">
        <v>470</v>
      </c>
      <c r="E302" s="230">
        <v>40754</v>
      </c>
    </row>
    <row r="303" spans="2:5" ht="13.5" thickBot="1" x14ac:dyDescent="0.25">
      <c r="B303" s="231" t="s">
        <v>249</v>
      </c>
      <c r="C303" s="232">
        <v>118453406</v>
      </c>
      <c r="D303" s="233" t="s">
        <v>470</v>
      </c>
      <c r="E303" s="234">
        <v>17202.73</v>
      </c>
    </row>
    <row r="304" spans="2:5" ht="13.5" thickBot="1" x14ac:dyDescent="0.25">
      <c r="B304" s="235" t="s">
        <v>474</v>
      </c>
      <c r="C304" s="236">
        <v>156898377155</v>
      </c>
      <c r="D304" s="237" t="s">
        <v>470</v>
      </c>
      <c r="E304" s="238">
        <v>22785820.960000001</v>
      </c>
    </row>
    <row r="310" spans="2:5" ht="13.5" thickBot="1" x14ac:dyDescent="0.25"/>
    <row r="311" spans="2:5" ht="13.5" thickBot="1" x14ac:dyDescent="0.25">
      <c r="B311" s="541" t="s">
        <v>464</v>
      </c>
      <c r="C311" s="543" t="s">
        <v>465</v>
      </c>
      <c r="D311" s="544"/>
      <c r="E311" s="545" t="s">
        <v>466</v>
      </c>
    </row>
    <row r="312" spans="2:5" ht="13.5" thickBot="1" x14ac:dyDescent="0.25">
      <c r="B312" s="542"/>
      <c r="C312" s="226" t="s">
        <v>467</v>
      </c>
      <c r="D312" s="226" t="s">
        <v>468</v>
      </c>
      <c r="E312" s="546"/>
    </row>
    <row r="313" spans="2:5" x14ac:dyDescent="0.2">
      <c r="B313" s="227" t="s">
        <v>469</v>
      </c>
      <c r="C313" s="228">
        <v>258832751960</v>
      </c>
      <c r="D313" s="229" t="s">
        <v>470</v>
      </c>
      <c r="E313" s="230">
        <v>37511395.030000001</v>
      </c>
    </row>
    <row r="314" spans="2:5" x14ac:dyDescent="0.2">
      <c r="B314" s="227" t="s">
        <v>471</v>
      </c>
      <c r="C314" s="228">
        <v>8582390495</v>
      </c>
      <c r="D314" s="229" t="s">
        <v>470</v>
      </c>
      <c r="E314" s="230">
        <v>1243804.8799999999</v>
      </c>
    </row>
    <row r="315" spans="2:5" x14ac:dyDescent="0.2">
      <c r="B315" s="227" t="s">
        <v>472</v>
      </c>
      <c r="C315" s="228">
        <v>850500011</v>
      </c>
      <c r="D315" s="229" t="s">
        <v>470</v>
      </c>
      <c r="E315" s="230">
        <v>123258.91</v>
      </c>
    </row>
    <row r="316" spans="2:5" x14ac:dyDescent="0.2">
      <c r="B316" s="227" t="s">
        <v>473</v>
      </c>
      <c r="C316" s="228">
        <v>370517410</v>
      </c>
      <c r="D316" s="229" t="s">
        <v>470</v>
      </c>
      <c r="E316" s="230">
        <v>53697.32</v>
      </c>
    </row>
    <row r="317" spans="2:5" ht="13.5" thickBot="1" x14ac:dyDescent="0.25">
      <c r="B317" s="231" t="s">
        <v>249</v>
      </c>
      <c r="C317" s="232">
        <v>124271116</v>
      </c>
      <c r="D317" s="233" t="s">
        <v>470</v>
      </c>
      <c r="E317" s="234">
        <v>18010.02</v>
      </c>
    </row>
    <row r="318" spans="2:5" ht="13.5" thickBot="1" x14ac:dyDescent="0.25">
      <c r="B318" s="235" t="s">
        <v>474</v>
      </c>
      <c r="C318" s="236">
        <v>268760430992</v>
      </c>
      <c r="D318" s="237" t="s">
        <v>470</v>
      </c>
      <c r="E318" s="238">
        <v>38950166.159999996</v>
      </c>
    </row>
    <row r="338" spans="2:4" ht="13.5" thickBot="1" x14ac:dyDescent="0.25"/>
    <row r="339" spans="2:4" ht="21.75" thickBot="1" x14ac:dyDescent="0.25">
      <c r="B339" s="239" t="s">
        <v>475</v>
      </c>
      <c r="C339" s="439" t="s">
        <v>168</v>
      </c>
      <c r="D339" s="440"/>
    </row>
    <row r="340" spans="2:4" ht="13.5" thickBot="1" x14ac:dyDescent="0.25">
      <c r="B340" s="189"/>
      <c r="C340" s="176">
        <v>2021</v>
      </c>
      <c r="D340" s="176">
        <v>2020</v>
      </c>
    </row>
    <row r="341" spans="2:4" x14ac:dyDescent="0.2">
      <c r="B341" s="177" t="s">
        <v>476</v>
      </c>
      <c r="C341" s="179">
        <v>332320000000</v>
      </c>
      <c r="D341" s="179">
        <v>283450000000</v>
      </c>
    </row>
    <row r="342" spans="2:4" x14ac:dyDescent="0.2">
      <c r="B342" s="177" t="s">
        <v>477</v>
      </c>
      <c r="C342" s="179">
        <v>1779779489426</v>
      </c>
      <c r="D342" s="179">
        <v>2347479512217</v>
      </c>
    </row>
    <row r="343" spans="2:4" ht="13.5" thickBot="1" x14ac:dyDescent="0.25">
      <c r="B343" s="181" t="s">
        <v>478</v>
      </c>
      <c r="C343" s="183">
        <v>38076917338</v>
      </c>
      <c r="D343" s="183">
        <v>73492407409</v>
      </c>
    </row>
    <row r="344" spans="2:4" ht="13.5" thickBot="1" x14ac:dyDescent="0.25">
      <c r="B344" s="191" t="s">
        <v>479</v>
      </c>
      <c r="C344" s="186">
        <v>2150176406764</v>
      </c>
      <c r="D344" s="186">
        <v>2704421919626</v>
      </c>
    </row>
    <row r="431" spans="2:8" ht="13.5" thickBot="1" x14ac:dyDescent="0.25"/>
    <row r="432" spans="2:8" ht="13.5" thickBot="1" x14ac:dyDescent="0.25">
      <c r="B432" s="457" t="s">
        <v>480</v>
      </c>
      <c r="C432" s="441" t="s">
        <v>481</v>
      </c>
      <c r="D432" s="441" t="s">
        <v>482</v>
      </c>
      <c r="E432" s="439" t="s">
        <v>54</v>
      </c>
      <c r="F432" s="440"/>
      <c r="G432" s="441" t="s">
        <v>483</v>
      </c>
      <c r="H432" s="240"/>
    </row>
    <row r="433" spans="2:8" x14ac:dyDescent="0.2">
      <c r="B433" s="523"/>
      <c r="C433" s="442"/>
      <c r="D433" s="442"/>
      <c r="E433" s="441" t="s">
        <v>484</v>
      </c>
      <c r="F433" s="441" t="s">
        <v>485</v>
      </c>
      <c r="G433" s="442"/>
      <c r="H433" s="240"/>
    </row>
    <row r="434" spans="2:8" x14ac:dyDescent="0.2">
      <c r="B434" s="523"/>
      <c r="C434" s="442"/>
      <c r="D434" s="442"/>
      <c r="E434" s="442"/>
      <c r="F434" s="442"/>
      <c r="G434" s="442"/>
      <c r="H434" s="240"/>
    </row>
    <row r="435" spans="2:8" ht="13.5" thickBot="1" x14ac:dyDescent="0.25">
      <c r="B435" s="458"/>
      <c r="C435" s="443"/>
      <c r="D435" s="443"/>
      <c r="E435" s="443"/>
      <c r="F435" s="443"/>
      <c r="G435" s="443"/>
      <c r="H435" s="240"/>
    </row>
    <row r="436" spans="2:8" ht="13.5" thickBot="1" x14ac:dyDescent="0.25">
      <c r="B436" s="187" t="s">
        <v>486</v>
      </c>
      <c r="C436" s="176" t="s">
        <v>312</v>
      </c>
      <c r="D436" s="176" t="s">
        <v>312</v>
      </c>
      <c r="E436" s="192"/>
      <c r="F436" s="176" t="s">
        <v>312</v>
      </c>
      <c r="G436" s="176" t="s">
        <v>312</v>
      </c>
      <c r="H436" s="240"/>
    </row>
    <row r="437" spans="2:8" x14ac:dyDescent="0.2">
      <c r="B437" s="177" t="s">
        <v>487</v>
      </c>
      <c r="C437" s="179">
        <v>2851437253759</v>
      </c>
      <c r="D437" s="179">
        <v>225359802817</v>
      </c>
      <c r="E437" s="178" t="s">
        <v>488</v>
      </c>
      <c r="F437" s="193" t="s">
        <v>488</v>
      </c>
      <c r="G437" s="179">
        <v>2851437253759</v>
      </c>
      <c r="H437" s="240"/>
    </row>
    <row r="438" spans="2:8" x14ac:dyDescent="0.2">
      <c r="B438" s="177" t="s">
        <v>489</v>
      </c>
      <c r="C438" s="179">
        <v>601081480</v>
      </c>
      <c r="D438" s="193" t="s">
        <v>488</v>
      </c>
      <c r="E438" s="178">
        <v>0.5</v>
      </c>
      <c r="F438" s="179">
        <v>-3005407</v>
      </c>
      <c r="G438" s="179">
        <v>598076073</v>
      </c>
      <c r="H438" s="240"/>
    </row>
    <row r="439" spans="2:8" ht="13.5" thickBot="1" x14ac:dyDescent="0.25">
      <c r="B439" s="181" t="s">
        <v>490</v>
      </c>
      <c r="C439" s="183">
        <v>213035210</v>
      </c>
      <c r="D439" s="195" t="s">
        <v>491</v>
      </c>
      <c r="E439" s="182">
        <v>100</v>
      </c>
      <c r="F439" s="183">
        <v>-213035210</v>
      </c>
      <c r="G439" s="195" t="s">
        <v>488</v>
      </c>
      <c r="H439" s="240"/>
    </row>
    <row r="440" spans="2:8" ht="13.5" thickBot="1" x14ac:dyDescent="0.25">
      <c r="B440" s="191" t="s">
        <v>267</v>
      </c>
      <c r="C440" s="186">
        <v>2852251370449</v>
      </c>
      <c r="D440" s="186">
        <v>225359802817</v>
      </c>
      <c r="E440" s="192"/>
      <c r="F440" s="186">
        <v>-216040617</v>
      </c>
      <c r="G440" s="186">
        <v>2852035329832</v>
      </c>
      <c r="H440" s="240"/>
    </row>
    <row r="445" spans="2:8" ht="13.5" thickBot="1" x14ac:dyDescent="0.25"/>
    <row r="446" spans="2:8" ht="13.5" thickBot="1" x14ac:dyDescent="0.25">
      <c r="B446" s="441" t="s">
        <v>480</v>
      </c>
      <c r="C446" s="441" t="s">
        <v>481</v>
      </c>
      <c r="D446" s="441" t="s">
        <v>482</v>
      </c>
      <c r="E446" s="439" t="s">
        <v>54</v>
      </c>
      <c r="F446" s="440"/>
      <c r="G446" s="441" t="s">
        <v>483</v>
      </c>
      <c r="H446" s="240"/>
    </row>
    <row r="447" spans="2:8" x14ac:dyDescent="0.2">
      <c r="B447" s="442"/>
      <c r="C447" s="442"/>
      <c r="D447" s="442"/>
      <c r="E447" s="441" t="s">
        <v>484</v>
      </c>
      <c r="F447" s="441" t="s">
        <v>485</v>
      </c>
      <c r="G447" s="442"/>
      <c r="H447" s="240"/>
    </row>
    <row r="448" spans="2:8" x14ac:dyDescent="0.2">
      <c r="B448" s="442"/>
      <c r="C448" s="442"/>
      <c r="D448" s="442"/>
      <c r="E448" s="442"/>
      <c r="F448" s="442"/>
      <c r="G448" s="442"/>
      <c r="H448" s="240"/>
    </row>
    <row r="449" spans="2:8" ht="13.5" thickBot="1" x14ac:dyDescent="0.25">
      <c r="B449" s="443"/>
      <c r="C449" s="443"/>
      <c r="D449" s="443"/>
      <c r="E449" s="443"/>
      <c r="F449" s="443"/>
      <c r="G449" s="443"/>
      <c r="H449" s="240"/>
    </row>
    <row r="450" spans="2:8" ht="13.5" thickBot="1" x14ac:dyDescent="0.25">
      <c r="B450" s="191" t="s">
        <v>492</v>
      </c>
      <c r="C450" s="176" t="s">
        <v>312</v>
      </c>
      <c r="D450" s="176" t="s">
        <v>312</v>
      </c>
      <c r="E450" s="192"/>
      <c r="F450" s="176" t="s">
        <v>312</v>
      </c>
      <c r="G450" s="176" t="s">
        <v>312</v>
      </c>
      <c r="H450" s="240"/>
    </row>
    <row r="451" spans="2:8" x14ac:dyDescent="0.2">
      <c r="B451" s="177" t="s">
        <v>487</v>
      </c>
      <c r="C451" s="179">
        <v>2591721504292</v>
      </c>
      <c r="D451" s="179">
        <v>241587335682</v>
      </c>
      <c r="E451" s="178" t="s">
        <v>488</v>
      </c>
      <c r="F451" s="193" t="s">
        <v>488</v>
      </c>
      <c r="G451" s="179">
        <v>2591721504292</v>
      </c>
      <c r="H451" s="240"/>
    </row>
    <row r="452" spans="2:8" x14ac:dyDescent="0.2">
      <c r="B452" s="177" t="s">
        <v>489</v>
      </c>
      <c r="C452" s="179">
        <v>2658035526</v>
      </c>
      <c r="D452" s="193" t="s">
        <v>488</v>
      </c>
      <c r="E452" s="178">
        <v>0.5</v>
      </c>
      <c r="F452" s="179">
        <v>-12341306</v>
      </c>
      <c r="G452" s="179">
        <v>2645694220</v>
      </c>
      <c r="H452" s="240"/>
    </row>
    <row r="453" spans="2:8" x14ac:dyDescent="0.2">
      <c r="B453" s="177" t="s">
        <v>493</v>
      </c>
      <c r="C453" s="179">
        <v>1381542040</v>
      </c>
      <c r="D453" s="179">
        <v>1381542040</v>
      </c>
      <c r="E453" s="178">
        <v>5</v>
      </c>
      <c r="F453" s="179">
        <v>-70905433</v>
      </c>
      <c r="G453" s="179">
        <v>1310636607</v>
      </c>
      <c r="H453" s="240"/>
    </row>
    <row r="454" spans="2:8" ht="13.5" thickBot="1" x14ac:dyDescent="0.25">
      <c r="B454" s="181" t="s">
        <v>490</v>
      </c>
      <c r="C454" s="183">
        <v>930023294</v>
      </c>
      <c r="D454" s="195" t="s">
        <v>491</v>
      </c>
      <c r="E454" s="182">
        <v>100</v>
      </c>
      <c r="F454" s="183">
        <v>-930023294</v>
      </c>
      <c r="G454" s="195" t="s">
        <v>488</v>
      </c>
      <c r="H454" s="240"/>
    </row>
    <row r="455" spans="2:8" ht="13.5" thickBot="1" x14ac:dyDescent="0.25">
      <c r="B455" s="191" t="s">
        <v>267</v>
      </c>
      <c r="C455" s="186">
        <v>2596691105152</v>
      </c>
      <c r="D455" s="186">
        <v>242968877722</v>
      </c>
      <c r="E455" s="192"/>
      <c r="F455" s="186">
        <v>-1013270033</v>
      </c>
      <c r="G455" s="186">
        <v>2595677835119</v>
      </c>
      <c r="H455" s="240"/>
    </row>
    <row r="467" spans="2:4" ht="13.5" thickBot="1" x14ac:dyDescent="0.25"/>
    <row r="468" spans="2:4" x14ac:dyDescent="0.2">
      <c r="B468" s="441" t="s">
        <v>494</v>
      </c>
      <c r="C468" s="531" t="s">
        <v>168</v>
      </c>
      <c r="D468" s="532"/>
    </row>
    <row r="469" spans="2:4" ht="13.5" thickBot="1" x14ac:dyDescent="0.25">
      <c r="B469" s="442"/>
      <c r="C469" s="176">
        <v>2021</v>
      </c>
      <c r="D469" s="176">
        <v>2020</v>
      </c>
    </row>
    <row r="470" spans="2:4" ht="13.5" thickBot="1" x14ac:dyDescent="0.25">
      <c r="B470" s="443"/>
      <c r="C470" s="176" t="s">
        <v>312</v>
      </c>
      <c r="D470" s="176" t="s">
        <v>312</v>
      </c>
    </row>
    <row r="471" spans="2:4" x14ac:dyDescent="0.2">
      <c r="B471" s="177" t="s">
        <v>495</v>
      </c>
      <c r="C471" s="179">
        <v>2664195565668</v>
      </c>
      <c r="D471" s="179">
        <v>1889691098172</v>
      </c>
    </row>
    <row r="472" spans="2:4" x14ac:dyDescent="0.2">
      <c r="B472" s="177" t="s">
        <v>496</v>
      </c>
      <c r="C472" s="179">
        <v>8935933355049</v>
      </c>
      <c r="D472" s="179">
        <v>7966981886256</v>
      </c>
    </row>
    <row r="473" spans="2:4" x14ac:dyDescent="0.2">
      <c r="B473" s="177" t="s">
        <v>497</v>
      </c>
      <c r="C473" s="179">
        <v>2754316000</v>
      </c>
      <c r="D473" s="193" t="s">
        <v>488</v>
      </c>
    </row>
    <row r="474" spans="2:4" x14ac:dyDescent="0.2">
      <c r="B474" s="177" t="s">
        <v>498</v>
      </c>
      <c r="C474" s="179">
        <v>521598593</v>
      </c>
      <c r="D474" s="193" t="s">
        <v>488</v>
      </c>
    </row>
    <row r="475" spans="2:4" x14ac:dyDescent="0.2">
      <c r="B475" s="177" t="s">
        <v>499</v>
      </c>
      <c r="C475" s="179">
        <v>177202537506</v>
      </c>
      <c r="D475" s="179">
        <v>83961513704</v>
      </c>
    </row>
    <row r="476" spans="2:4" x14ac:dyDescent="0.2">
      <c r="B476" s="177" t="s">
        <v>500</v>
      </c>
      <c r="C476" s="179">
        <v>1012601093</v>
      </c>
      <c r="D476" s="179">
        <v>9075906852</v>
      </c>
    </row>
    <row r="477" spans="2:4" x14ac:dyDescent="0.2">
      <c r="B477" s="177" t="s">
        <v>501</v>
      </c>
      <c r="C477" s="179">
        <v>256931268339</v>
      </c>
      <c r="D477" s="179">
        <v>242122283038</v>
      </c>
    </row>
    <row r="478" spans="2:4" ht="22.5" x14ac:dyDescent="0.2">
      <c r="B478" s="177" t="s">
        <v>502</v>
      </c>
      <c r="C478" s="179">
        <v>144754338756</v>
      </c>
      <c r="D478" s="179">
        <v>105746868429</v>
      </c>
    </row>
    <row r="479" spans="2:4" x14ac:dyDescent="0.2">
      <c r="B479" s="177" t="s">
        <v>503</v>
      </c>
      <c r="C479" s="179">
        <v>323070617262</v>
      </c>
      <c r="D479" s="179">
        <v>244935288872</v>
      </c>
    </row>
    <row r="480" spans="2:4" x14ac:dyDescent="0.2">
      <c r="B480" s="177" t="s">
        <v>504</v>
      </c>
      <c r="C480" s="179">
        <v>929235553356</v>
      </c>
      <c r="D480" s="179">
        <v>602251644913</v>
      </c>
    </row>
    <row r="481" spans="2:4" x14ac:dyDescent="0.2">
      <c r="B481" s="177" t="s">
        <v>505</v>
      </c>
      <c r="C481" s="179">
        <v>-11426880969</v>
      </c>
      <c r="D481" s="179">
        <v>-21893516281</v>
      </c>
    </row>
    <row r="482" spans="2:4" x14ac:dyDescent="0.2">
      <c r="B482" s="177" t="s">
        <v>506</v>
      </c>
      <c r="C482" s="179">
        <v>1123123887570</v>
      </c>
      <c r="D482" s="179">
        <v>1461925149953</v>
      </c>
    </row>
    <row r="483" spans="2:4" x14ac:dyDescent="0.2">
      <c r="B483" s="177" t="s">
        <v>507</v>
      </c>
      <c r="C483" s="179">
        <v>1476170381412</v>
      </c>
      <c r="D483" s="179">
        <v>1397130036171</v>
      </c>
    </row>
    <row r="484" spans="2:4" x14ac:dyDescent="0.2">
      <c r="B484" s="177" t="s">
        <v>508</v>
      </c>
      <c r="C484" s="179">
        <v>206245666</v>
      </c>
      <c r="D484" s="193" t="s">
        <v>488</v>
      </c>
    </row>
    <row r="485" spans="2:4" x14ac:dyDescent="0.2">
      <c r="B485" s="177" t="s">
        <v>30</v>
      </c>
      <c r="C485" s="179">
        <v>186639816177</v>
      </c>
      <c r="D485" s="179">
        <v>168885934155</v>
      </c>
    </row>
    <row r="486" spans="2:4" ht="13.5" thickBot="1" x14ac:dyDescent="0.25">
      <c r="B486" s="181" t="s">
        <v>509</v>
      </c>
      <c r="C486" s="183">
        <v>-354674016958</v>
      </c>
      <c r="D486" s="183">
        <v>-355513869784</v>
      </c>
    </row>
    <row r="487" spans="2:4" ht="13.5" thickBot="1" x14ac:dyDescent="0.25">
      <c r="B487" s="191" t="s">
        <v>267</v>
      </c>
      <c r="C487" s="186">
        <v>15855651184520</v>
      </c>
      <c r="D487" s="186">
        <v>13795300224450</v>
      </c>
    </row>
    <row r="504" spans="2:7" ht="13.5" thickBot="1" x14ac:dyDescent="0.25"/>
    <row r="505" spans="2:7" ht="13.5" thickBot="1" x14ac:dyDescent="0.25">
      <c r="B505" s="536" t="s">
        <v>480</v>
      </c>
      <c r="C505" s="536" t="s">
        <v>481</v>
      </c>
      <c r="D505" s="536" t="s">
        <v>482</v>
      </c>
      <c r="E505" s="539" t="s">
        <v>54</v>
      </c>
      <c r="F505" s="540"/>
      <c r="G505" s="533" t="s">
        <v>483</v>
      </c>
    </row>
    <row r="506" spans="2:7" x14ac:dyDescent="0.2">
      <c r="B506" s="537"/>
      <c r="C506" s="537"/>
      <c r="D506" s="537"/>
      <c r="E506" s="536" t="s">
        <v>484</v>
      </c>
      <c r="F506" s="533" t="s">
        <v>485</v>
      </c>
      <c r="G506" s="534"/>
    </row>
    <row r="507" spans="2:7" x14ac:dyDescent="0.2">
      <c r="B507" s="537"/>
      <c r="C507" s="537"/>
      <c r="D507" s="537"/>
      <c r="E507" s="537"/>
      <c r="F507" s="534"/>
      <c r="G507" s="534"/>
    </row>
    <row r="508" spans="2:7" ht="13.5" thickBot="1" x14ac:dyDescent="0.25">
      <c r="B508" s="538"/>
      <c r="C508" s="538"/>
      <c r="D508" s="538"/>
      <c r="E508" s="538"/>
      <c r="F508" s="535"/>
      <c r="G508" s="535"/>
    </row>
    <row r="509" spans="2:7" ht="13.5" thickBot="1" x14ac:dyDescent="0.25">
      <c r="B509" s="242" t="s">
        <v>486</v>
      </c>
      <c r="C509" s="243" t="s">
        <v>312</v>
      </c>
      <c r="D509" s="243" t="s">
        <v>312</v>
      </c>
      <c r="E509" s="244"/>
      <c r="F509" s="243" t="s">
        <v>312</v>
      </c>
      <c r="G509" s="243" t="s">
        <v>312</v>
      </c>
    </row>
    <row r="510" spans="2:7" x14ac:dyDescent="0.2">
      <c r="B510" s="245" t="s">
        <v>487</v>
      </c>
      <c r="C510" s="246">
        <v>14646622835582</v>
      </c>
      <c r="D510" s="246">
        <v>5712766091136</v>
      </c>
      <c r="E510" s="247">
        <v>0</v>
      </c>
      <c r="F510" s="246">
        <v>-3447679019</v>
      </c>
      <c r="G510" s="246">
        <v>14643175156563</v>
      </c>
    </row>
    <row r="511" spans="2:7" x14ac:dyDescent="0.2">
      <c r="B511" s="245" t="s">
        <v>489</v>
      </c>
      <c r="C511" s="246">
        <v>976218414352</v>
      </c>
      <c r="D511" s="246">
        <v>145575050632</v>
      </c>
      <c r="E511" s="247">
        <v>0.5</v>
      </c>
      <c r="F511" s="246">
        <v>-1749187833</v>
      </c>
      <c r="G511" s="246">
        <v>974469226519</v>
      </c>
    </row>
    <row r="512" spans="2:7" x14ac:dyDescent="0.2">
      <c r="B512" s="245" t="s">
        <v>510</v>
      </c>
      <c r="C512" s="246">
        <v>16298807579</v>
      </c>
      <c r="D512" s="246">
        <v>6032323944</v>
      </c>
      <c r="E512" s="247">
        <v>1.5</v>
      </c>
      <c r="F512" s="246">
        <v>-246424256</v>
      </c>
      <c r="G512" s="246">
        <v>16052383323</v>
      </c>
    </row>
    <row r="513" spans="2:8" x14ac:dyDescent="0.2">
      <c r="B513" s="245" t="s">
        <v>493</v>
      </c>
      <c r="C513" s="246">
        <v>371755924657</v>
      </c>
      <c r="D513" s="246">
        <v>304933315201</v>
      </c>
      <c r="E513" s="247">
        <v>5</v>
      </c>
      <c r="F513" s="246">
        <v>-11394701541</v>
      </c>
      <c r="G513" s="246">
        <v>360361223116</v>
      </c>
    </row>
    <row r="514" spans="2:8" x14ac:dyDescent="0.2">
      <c r="B514" s="245" t="s">
        <v>511</v>
      </c>
      <c r="C514" s="246">
        <v>94926482077</v>
      </c>
      <c r="D514" s="246">
        <v>59303468311</v>
      </c>
      <c r="E514" s="247">
        <v>25</v>
      </c>
      <c r="F514" s="246">
        <v>-17503344762</v>
      </c>
      <c r="G514" s="246">
        <v>77423137315</v>
      </c>
    </row>
    <row r="515" spans="2:8" x14ac:dyDescent="0.2">
      <c r="B515" s="245" t="s">
        <v>512</v>
      </c>
      <c r="C515" s="246">
        <v>69444046451</v>
      </c>
      <c r="D515" s="246">
        <v>60648189577</v>
      </c>
      <c r="E515" s="247">
        <v>50</v>
      </c>
      <c r="F515" s="246">
        <v>-22150210721</v>
      </c>
      <c r="G515" s="246">
        <v>47293835730</v>
      </c>
    </row>
    <row r="516" spans="2:8" x14ac:dyDescent="0.2">
      <c r="B516" s="245" t="s">
        <v>513</v>
      </c>
      <c r="C516" s="246">
        <v>21619046467</v>
      </c>
      <c r="D516" s="246">
        <v>21872627714</v>
      </c>
      <c r="E516" s="247">
        <v>75</v>
      </c>
      <c r="F516" s="246">
        <v>-8649111086</v>
      </c>
      <c r="G516" s="246">
        <v>12969935381</v>
      </c>
    </row>
    <row r="517" spans="2:8" x14ac:dyDescent="0.2">
      <c r="B517" s="245" t="s">
        <v>490</v>
      </c>
      <c r="C517" s="246">
        <v>13439644313</v>
      </c>
      <c r="D517" s="246">
        <v>9805779799</v>
      </c>
      <c r="E517" s="247">
        <v>100</v>
      </c>
      <c r="F517" s="246">
        <v>-9306445576</v>
      </c>
      <c r="G517" s="246">
        <v>4133198737</v>
      </c>
    </row>
    <row r="518" spans="2:8" ht="13.5" thickBot="1" x14ac:dyDescent="0.25">
      <c r="B518" s="248" t="s">
        <v>514</v>
      </c>
      <c r="C518" s="249" t="s">
        <v>491</v>
      </c>
      <c r="D518" s="249" t="s">
        <v>488</v>
      </c>
      <c r="E518" s="244"/>
      <c r="F518" s="250">
        <v>-280226912164</v>
      </c>
      <c r="G518" s="250">
        <v>-280226912164</v>
      </c>
    </row>
    <row r="519" spans="2:8" ht="13.5" thickBot="1" x14ac:dyDescent="0.25">
      <c r="B519" s="251" t="s">
        <v>267</v>
      </c>
      <c r="C519" s="252">
        <v>16210325201478</v>
      </c>
      <c r="D519" s="252">
        <v>6320936846314</v>
      </c>
      <c r="E519" s="244"/>
      <c r="F519" s="252">
        <v>-354674016958</v>
      </c>
      <c r="G519" s="252">
        <v>15855651184520</v>
      </c>
    </row>
    <row r="524" spans="2:8" ht="13.5" thickBot="1" x14ac:dyDescent="0.25"/>
    <row r="525" spans="2:8" ht="13.5" thickBot="1" x14ac:dyDescent="0.25">
      <c r="B525" s="457" t="s">
        <v>480</v>
      </c>
      <c r="C525" s="441" t="s">
        <v>481</v>
      </c>
      <c r="D525" s="441" t="s">
        <v>482</v>
      </c>
      <c r="E525" s="439" t="s">
        <v>54</v>
      </c>
      <c r="F525" s="440"/>
      <c r="G525" s="441" t="s">
        <v>483</v>
      </c>
      <c r="H525" s="240"/>
    </row>
    <row r="526" spans="2:8" x14ac:dyDescent="0.2">
      <c r="B526" s="523"/>
      <c r="C526" s="442"/>
      <c r="D526" s="442"/>
      <c r="E526" s="457" t="s">
        <v>484</v>
      </c>
      <c r="F526" s="441" t="s">
        <v>485</v>
      </c>
      <c r="G526" s="442"/>
      <c r="H526" s="240"/>
    </row>
    <row r="527" spans="2:8" x14ac:dyDescent="0.2">
      <c r="B527" s="523"/>
      <c r="C527" s="442"/>
      <c r="D527" s="442"/>
      <c r="E527" s="523"/>
      <c r="F527" s="442"/>
      <c r="G527" s="442"/>
      <c r="H527" s="240"/>
    </row>
    <row r="528" spans="2:8" ht="13.5" thickBot="1" x14ac:dyDescent="0.25">
      <c r="B528" s="458"/>
      <c r="C528" s="443"/>
      <c r="D528" s="443"/>
      <c r="E528" s="458"/>
      <c r="F528" s="443"/>
      <c r="G528" s="443"/>
      <c r="H528" s="240"/>
    </row>
    <row r="529" spans="2:8" ht="13.5" thickBot="1" x14ac:dyDescent="0.25">
      <c r="B529" s="187" t="s">
        <v>492</v>
      </c>
      <c r="C529" s="176" t="s">
        <v>312</v>
      </c>
      <c r="D529" s="176" t="s">
        <v>312</v>
      </c>
      <c r="E529" s="192"/>
      <c r="F529" s="176" t="s">
        <v>312</v>
      </c>
      <c r="G529" s="176" t="s">
        <v>312</v>
      </c>
      <c r="H529" s="240"/>
    </row>
    <row r="530" spans="2:8" x14ac:dyDescent="0.2">
      <c r="B530" s="177" t="s">
        <v>487</v>
      </c>
      <c r="C530" s="179">
        <v>12780941112492</v>
      </c>
      <c r="D530" s="179">
        <v>5660374957915</v>
      </c>
      <c r="E530" s="178">
        <v>0</v>
      </c>
      <c r="F530" s="179">
        <v>-4078029042</v>
      </c>
      <c r="G530" s="179">
        <v>12776863083450</v>
      </c>
      <c r="H530" s="240"/>
    </row>
    <row r="531" spans="2:8" x14ac:dyDescent="0.2">
      <c r="B531" s="177" t="s">
        <v>489</v>
      </c>
      <c r="C531" s="179">
        <v>589556621233</v>
      </c>
      <c r="D531" s="179">
        <v>188907377951</v>
      </c>
      <c r="E531" s="178">
        <v>0.5</v>
      </c>
      <c r="F531" s="179">
        <v>-1294377535</v>
      </c>
      <c r="G531" s="179">
        <v>588262243698</v>
      </c>
      <c r="H531" s="240"/>
    </row>
    <row r="532" spans="2:8" x14ac:dyDescent="0.2">
      <c r="B532" s="177" t="s">
        <v>510</v>
      </c>
      <c r="C532" s="179">
        <v>49459997550</v>
      </c>
      <c r="D532" s="179">
        <v>6724581013</v>
      </c>
      <c r="E532" s="178">
        <v>1.5</v>
      </c>
      <c r="F532" s="179">
        <v>-141494274</v>
      </c>
      <c r="G532" s="179">
        <v>49318503276</v>
      </c>
      <c r="H532" s="240"/>
    </row>
    <row r="533" spans="2:8" x14ac:dyDescent="0.2">
      <c r="B533" s="177" t="s">
        <v>493</v>
      </c>
      <c r="C533" s="179">
        <v>487470062131</v>
      </c>
      <c r="D533" s="179">
        <v>352318050364</v>
      </c>
      <c r="E533" s="178">
        <v>5</v>
      </c>
      <c r="F533" s="179">
        <v>-16482536207</v>
      </c>
      <c r="G533" s="179">
        <v>470987525924</v>
      </c>
      <c r="H533" s="240"/>
    </row>
    <row r="534" spans="2:8" x14ac:dyDescent="0.2">
      <c r="B534" s="177" t="s">
        <v>511</v>
      </c>
      <c r="C534" s="179">
        <v>151207725643</v>
      </c>
      <c r="D534" s="179">
        <v>135642433762</v>
      </c>
      <c r="E534" s="178">
        <v>25</v>
      </c>
      <c r="F534" s="179">
        <v>-23473824230</v>
      </c>
      <c r="G534" s="179">
        <v>127733901413</v>
      </c>
      <c r="H534" s="240"/>
    </row>
    <row r="535" spans="2:8" x14ac:dyDescent="0.2">
      <c r="B535" s="177" t="s">
        <v>512</v>
      </c>
      <c r="C535" s="179">
        <v>65292298898</v>
      </c>
      <c r="D535" s="179">
        <v>51846759947</v>
      </c>
      <c r="E535" s="178">
        <v>50</v>
      </c>
      <c r="F535" s="179">
        <v>-21279796472</v>
      </c>
      <c r="G535" s="179">
        <v>44012502426</v>
      </c>
      <c r="H535" s="240"/>
    </row>
    <row r="536" spans="2:8" x14ac:dyDescent="0.2">
      <c r="B536" s="177" t="s">
        <v>513</v>
      </c>
      <c r="C536" s="179">
        <v>17006570230</v>
      </c>
      <c r="D536" s="179">
        <v>13926013252</v>
      </c>
      <c r="E536" s="178">
        <v>75</v>
      </c>
      <c r="F536" s="179">
        <v>-7968741511</v>
      </c>
      <c r="G536" s="179">
        <v>9037828719</v>
      </c>
      <c r="H536" s="240"/>
    </row>
    <row r="537" spans="2:8" x14ac:dyDescent="0.2">
      <c r="B537" s="177" t="s">
        <v>490</v>
      </c>
      <c r="C537" s="179">
        <v>9879706057</v>
      </c>
      <c r="D537" s="179">
        <v>6752536854</v>
      </c>
      <c r="E537" s="178">
        <v>100</v>
      </c>
      <c r="F537" s="179">
        <v>-6634535074</v>
      </c>
      <c r="G537" s="179">
        <v>3245170983</v>
      </c>
      <c r="H537" s="240"/>
    </row>
    <row r="538" spans="2:8" ht="13.5" thickBot="1" x14ac:dyDescent="0.25">
      <c r="B538" s="181" t="s">
        <v>514</v>
      </c>
      <c r="C538" s="182" t="s">
        <v>491</v>
      </c>
      <c r="D538" s="182" t="s">
        <v>488</v>
      </c>
      <c r="E538" s="192"/>
      <c r="F538" s="183">
        <v>-274160535439</v>
      </c>
      <c r="G538" s="183">
        <v>-274160535439</v>
      </c>
      <c r="H538" s="240"/>
    </row>
    <row r="539" spans="2:8" ht="13.5" thickBot="1" x14ac:dyDescent="0.25">
      <c r="B539" s="191" t="s">
        <v>267</v>
      </c>
      <c r="C539" s="186">
        <v>14150814094234</v>
      </c>
      <c r="D539" s="186">
        <v>6416492711058</v>
      </c>
      <c r="E539" s="192"/>
      <c r="F539" s="186">
        <v>-355513869784</v>
      </c>
      <c r="G539" s="186">
        <v>13795300224450</v>
      </c>
      <c r="H539" s="240"/>
    </row>
    <row r="554" spans="2:6" ht="13.5" thickBot="1" x14ac:dyDescent="0.25"/>
    <row r="555" spans="2:6" ht="13.5" thickBot="1" x14ac:dyDescent="0.25">
      <c r="B555" s="524" t="s">
        <v>260</v>
      </c>
      <c r="C555" s="253" t="s">
        <v>515</v>
      </c>
      <c r="D555" s="253" t="s">
        <v>516</v>
      </c>
      <c r="E555" s="253" t="s">
        <v>515</v>
      </c>
      <c r="F555" s="253" t="s">
        <v>516</v>
      </c>
    </row>
    <row r="556" spans="2:6" ht="13.5" thickBot="1" x14ac:dyDescent="0.25">
      <c r="B556" s="525"/>
      <c r="C556" s="254" t="s">
        <v>517</v>
      </c>
      <c r="D556" s="254" t="s">
        <v>517</v>
      </c>
      <c r="E556" s="254" t="s">
        <v>518</v>
      </c>
      <c r="F556" s="254" t="s">
        <v>518</v>
      </c>
    </row>
    <row r="557" spans="2:6" ht="13.5" thickBot="1" x14ac:dyDescent="0.25">
      <c r="B557" s="255" t="s">
        <v>519</v>
      </c>
      <c r="C557" s="184">
        <v>0.14000000000000001</v>
      </c>
      <c r="D557" s="184">
        <v>0.24</v>
      </c>
      <c r="E557" s="184">
        <v>0.09</v>
      </c>
      <c r="F557" s="184">
        <v>0.13350000000000001</v>
      </c>
    </row>
    <row r="558" spans="2:6" ht="13.5" thickBot="1" x14ac:dyDescent="0.25">
      <c r="B558" s="255" t="s">
        <v>520</v>
      </c>
      <c r="C558" s="184">
        <v>0.15</v>
      </c>
      <c r="D558" s="184">
        <v>0.25</v>
      </c>
      <c r="E558" s="184">
        <v>0.1</v>
      </c>
      <c r="F558" s="184">
        <v>0.13350000000000001</v>
      </c>
    </row>
    <row r="559" spans="2:6" ht="13.5" thickBot="1" x14ac:dyDescent="0.25">
      <c r="B559" s="255" t="s">
        <v>521</v>
      </c>
      <c r="C559" s="184">
        <v>0.14000000000000001</v>
      </c>
      <c r="D559" s="184">
        <v>0.19</v>
      </c>
      <c r="E559" s="184">
        <v>0.08</v>
      </c>
      <c r="F559" s="184">
        <v>0.13800000000000001</v>
      </c>
    </row>
    <row r="560" spans="2:6" ht="13.5" thickBot="1" x14ac:dyDescent="0.25">
      <c r="B560" s="255" t="s">
        <v>522</v>
      </c>
      <c r="C560" s="184">
        <v>0.15</v>
      </c>
      <c r="D560" s="184">
        <v>0.2</v>
      </c>
      <c r="E560" s="184">
        <v>0.09</v>
      </c>
      <c r="F560" s="184">
        <v>0.13800000000000001</v>
      </c>
    </row>
    <row r="561" spans="2:6" ht="13.5" thickBot="1" x14ac:dyDescent="0.25">
      <c r="B561" s="255" t="s">
        <v>523</v>
      </c>
      <c r="C561" s="184">
        <v>0.16</v>
      </c>
      <c r="D561" s="184">
        <v>0.27</v>
      </c>
      <c r="E561" s="184">
        <v>0.11</v>
      </c>
      <c r="F561" s="184">
        <v>0.13350000000000001</v>
      </c>
    </row>
    <row r="562" spans="2:6" ht="13.5" thickBot="1" x14ac:dyDescent="0.25">
      <c r="B562" s="255" t="s">
        <v>524</v>
      </c>
      <c r="C562" s="184">
        <v>0.18</v>
      </c>
      <c r="D562" s="184">
        <v>0.28000000000000003</v>
      </c>
      <c r="E562" s="184">
        <v>0.12</v>
      </c>
      <c r="F562" s="184">
        <v>0.13350000000000001</v>
      </c>
    </row>
    <row r="563" spans="2:6" ht="13.5" thickBot="1" x14ac:dyDescent="0.25">
      <c r="B563" s="255" t="s">
        <v>525</v>
      </c>
      <c r="C563" s="184">
        <v>0.123</v>
      </c>
      <c r="D563" s="184">
        <v>0.123</v>
      </c>
      <c r="E563" s="182" t="s">
        <v>526</v>
      </c>
      <c r="F563" s="182" t="s">
        <v>526</v>
      </c>
    </row>
    <row r="568" spans="2:6" ht="13.5" thickBot="1" x14ac:dyDescent="0.25"/>
    <row r="569" spans="2:6" ht="13.5" thickBot="1" x14ac:dyDescent="0.25">
      <c r="B569" s="524" t="s">
        <v>260</v>
      </c>
      <c r="C569" s="253" t="s">
        <v>515</v>
      </c>
      <c r="D569" s="253" t="s">
        <v>516</v>
      </c>
      <c r="E569" s="253" t="s">
        <v>515</v>
      </c>
      <c r="F569" s="253" t="s">
        <v>516</v>
      </c>
    </row>
    <row r="570" spans="2:6" ht="13.5" thickBot="1" x14ac:dyDescent="0.25">
      <c r="B570" s="525"/>
      <c r="C570" s="254" t="s">
        <v>517</v>
      </c>
      <c r="D570" s="254" t="s">
        <v>517</v>
      </c>
      <c r="E570" s="254" t="s">
        <v>518</v>
      </c>
      <c r="F570" s="254" t="s">
        <v>518</v>
      </c>
    </row>
    <row r="571" spans="2:6" ht="13.5" thickBot="1" x14ac:dyDescent="0.25">
      <c r="B571" s="255" t="s">
        <v>519</v>
      </c>
      <c r="C571" s="256">
        <v>0.14000000000000001</v>
      </c>
      <c r="D571" s="256">
        <v>0.24</v>
      </c>
      <c r="E571" s="256">
        <v>0.09</v>
      </c>
      <c r="F571" s="256">
        <v>0.13500000000000001</v>
      </c>
    </row>
    <row r="572" spans="2:6" ht="13.5" thickBot="1" x14ac:dyDescent="0.25">
      <c r="B572" s="255" t="s">
        <v>520</v>
      </c>
      <c r="C572" s="256">
        <v>0.15</v>
      </c>
      <c r="D572" s="256">
        <v>0.25</v>
      </c>
      <c r="E572" s="256">
        <v>0.1</v>
      </c>
      <c r="F572" s="256">
        <v>0.13500000000000001</v>
      </c>
    </row>
    <row r="573" spans="2:6" ht="13.5" thickBot="1" x14ac:dyDescent="0.25">
      <c r="B573" s="255" t="s">
        <v>521</v>
      </c>
      <c r="C573" s="256">
        <v>0.14000000000000001</v>
      </c>
      <c r="D573" s="256">
        <v>0.19</v>
      </c>
      <c r="E573" s="256">
        <v>0.08</v>
      </c>
      <c r="F573" s="256">
        <v>0.13</v>
      </c>
    </row>
    <row r="574" spans="2:6" ht="13.5" thickBot="1" x14ac:dyDescent="0.25">
      <c r="B574" s="255" t="s">
        <v>522</v>
      </c>
      <c r="C574" s="256">
        <v>0.15</v>
      </c>
      <c r="D574" s="256">
        <v>0.2</v>
      </c>
      <c r="E574" s="256">
        <v>0.09</v>
      </c>
      <c r="F574" s="256">
        <v>0.13</v>
      </c>
    </row>
    <row r="575" spans="2:6" ht="13.5" thickBot="1" x14ac:dyDescent="0.25">
      <c r="B575" s="255" t="s">
        <v>523</v>
      </c>
      <c r="C575" s="256">
        <v>0.16</v>
      </c>
      <c r="D575" s="256">
        <v>0.27</v>
      </c>
      <c r="E575" s="256">
        <v>0.11</v>
      </c>
      <c r="F575" s="256">
        <v>0.14000000000000001</v>
      </c>
    </row>
    <row r="576" spans="2:6" ht="13.5" thickBot="1" x14ac:dyDescent="0.25">
      <c r="B576" s="255" t="s">
        <v>524</v>
      </c>
      <c r="C576" s="256">
        <v>0.18</v>
      </c>
      <c r="D576" s="256">
        <v>0.28000000000000003</v>
      </c>
      <c r="E576" s="256">
        <v>0.12</v>
      </c>
      <c r="F576" s="256">
        <v>0.14000000000000001</v>
      </c>
    </row>
    <row r="577" spans="2:7" ht="13.5" thickBot="1" x14ac:dyDescent="0.25">
      <c r="B577" s="255" t="s">
        <v>525</v>
      </c>
      <c r="C577" s="256">
        <v>9.7500000000000003E-2</v>
      </c>
      <c r="D577" s="256">
        <v>9.7500000000000003E-2</v>
      </c>
      <c r="E577" s="257" t="s">
        <v>526</v>
      </c>
      <c r="F577" s="257" t="s">
        <v>526</v>
      </c>
    </row>
    <row r="584" spans="2:7" ht="13.5" thickBot="1" x14ac:dyDescent="0.25"/>
    <row r="585" spans="2:7" ht="13.5" thickBot="1" x14ac:dyDescent="0.25">
      <c r="B585" s="258"/>
      <c r="C585" s="259" t="s">
        <v>527</v>
      </c>
      <c r="D585" s="259" t="s">
        <v>528</v>
      </c>
      <c r="E585" s="526" t="s">
        <v>54</v>
      </c>
      <c r="F585" s="527"/>
      <c r="G585" s="259" t="s">
        <v>527</v>
      </c>
    </row>
    <row r="586" spans="2:7" x14ac:dyDescent="0.2">
      <c r="B586" s="260" t="s">
        <v>529</v>
      </c>
      <c r="C586" s="261" t="s">
        <v>530</v>
      </c>
      <c r="D586" s="261" t="s">
        <v>531</v>
      </c>
      <c r="E586" s="261"/>
      <c r="F586" s="262"/>
      <c r="G586" s="261" t="s">
        <v>532</v>
      </c>
    </row>
    <row r="587" spans="2:7" x14ac:dyDescent="0.2">
      <c r="B587" s="260" t="s">
        <v>533</v>
      </c>
      <c r="C587" s="261" t="s">
        <v>534</v>
      </c>
      <c r="D587" s="261" t="s">
        <v>535</v>
      </c>
      <c r="E587" s="261" t="s">
        <v>536</v>
      </c>
      <c r="F587" s="261" t="s">
        <v>537</v>
      </c>
      <c r="G587" s="261" t="s">
        <v>534</v>
      </c>
    </row>
    <row r="588" spans="2:7" ht="13.5" thickBot="1" x14ac:dyDescent="0.25">
      <c r="B588" s="263"/>
      <c r="C588" s="264"/>
      <c r="D588" s="264" t="s">
        <v>534</v>
      </c>
      <c r="E588" s="264" t="s">
        <v>538</v>
      </c>
      <c r="F588" s="264"/>
      <c r="G588" s="264"/>
    </row>
    <row r="589" spans="2:7" ht="13.5" thickBot="1" x14ac:dyDescent="0.25">
      <c r="B589" s="263" t="s">
        <v>486</v>
      </c>
      <c r="C589" s="264" t="s">
        <v>539</v>
      </c>
      <c r="D589" s="264" t="s">
        <v>539</v>
      </c>
      <c r="E589" s="265"/>
      <c r="F589" s="264" t="s">
        <v>539</v>
      </c>
      <c r="G589" s="264" t="s">
        <v>539</v>
      </c>
    </row>
    <row r="590" spans="2:7" x14ac:dyDescent="0.2">
      <c r="B590" s="266" t="s">
        <v>487</v>
      </c>
      <c r="C590" s="267">
        <v>3206039692</v>
      </c>
      <c r="D590" s="267">
        <v>751581374</v>
      </c>
      <c r="E590" s="268" t="s">
        <v>470</v>
      </c>
      <c r="F590" s="267">
        <v>-490553087</v>
      </c>
      <c r="G590" s="267">
        <v>2715486605</v>
      </c>
    </row>
    <row r="591" spans="2:7" x14ac:dyDescent="0.2">
      <c r="B591" s="266" t="s">
        <v>489</v>
      </c>
      <c r="C591" s="267">
        <v>444610154</v>
      </c>
      <c r="D591" s="267">
        <v>57131764</v>
      </c>
      <c r="E591" s="268" t="s">
        <v>540</v>
      </c>
      <c r="F591" s="267">
        <v>-192495863</v>
      </c>
      <c r="G591" s="267">
        <v>252114291</v>
      </c>
    </row>
    <row r="592" spans="2:7" x14ac:dyDescent="0.2">
      <c r="B592" s="266" t="s">
        <v>510</v>
      </c>
      <c r="C592" s="267">
        <v>16203259415</v>
      </c>
      <c r="D592" s="267">
        <v>6475894701</v>
      </c>
      <c r="E592" s="268" t="s">
        <v>541</v>
      </c>
      <c r="F592" s="267">
        <v>-1540330914</v>
      </c>
      <c r="G592" s="267">
        <v>14662928501</v>
      </c>
    </row>
    <row r="593" spans="2:7" x14ac:dyDescent="0.2">
      <c r="B593" s="266" t="s">
        <v>511</v>
      </c>
      <c r="C593" s="267">
        <v>5287483564</v>
      </c>
      <c r="D593" s="267">
        <v>1386236789</v>
      </c>
      <c r="E593" s="268">
        <v>25</v>
      </c>
      <c r="F593" s="267">
        <v>-1526441124</v>
      </c>
      <c r="G593" s="267">
        <v>3761042440</v>
      </c>
    </row>
    <row r="594" spans="2:7" x14ac:dyDescent="0.2">
      <c r="B594" s="266" t="s">
        <v>512</v>
      </c>
      <c r="C594" s="267">
        <v>14558749287</v>
      </c>
      <c r="D594" s="267">
        <v>7479834365</v>
      </c>
      <c r="E594" s="268">
        <v>50</v>
      </c>
      <c r="F594" s="267">
        <v>-7385275639</v>
      </c>
      <c r="G594" s="267">
        <v>7173473648</v>
      </c>
    </row>
    <row r="595" spans="2:7" x14ac:dyDescent="0.2">
      <c r="B595" s="266" t="s">
        <v>513</v>
      </c>
      <c r="C595" s="267">
        <v>22836481289</v>
      </c>
      <c r="D595" s="267">
        <v>11429648246</v>
      </c>
      <c r="E595" s="268">
        <v>75</v>
      </c>
      <c r="F595" s="267">
        <v>-14794353482</v>
      </c>
      <c r="G595" s="267">
        <v>8042127807</v>
      </c>
    </row>
    <row r="596" spans="2:7" ht="13.5" thickBot="1" x14ac:dyDescent="0.25">
      <c r="B596" s="269" t="s">
        <v>490</v>
      </c>
      <c r="C596" s="270">
        <v>197514686849</v>
      </c>
      <c r="D596" s="270">
        <v>179687345642</v>
      </c>
      <c r="E596" s="271">
        <v>100</v>
      </c>
      <c r="F596" s="270">
        <v>-131773909563</v>
      </c>
      <c r="G596" s="270">
        <v>65740777286</v>
      </c>
    </row>
    <row r="597" spans="2:7" ht="13.5" thickBot="1" x14ac:dyDescent="0.25">
      <c r="B597" s="272" t="s">
        <v>267</v>
      </c>
      <c r="C597" s="273">
        <v>260051310250</v>
      </c>
      <c r="D597" s="273">
        <v>207267672881</v>
      </c>
      <c r="E597" s="274" t="s">
        <v>16</v>
      </c>
      <c r="F597" s="273">
        <v>-157703359672</v>
      </c>
      <c r="G597" s="273">
        <v>102347950578</v>
      </c>
    </row>
    <row r="603" spans="2:7" ht="13.5" thickBot="1" x14ac:dyDescent="0.25"/>
    <row r="604" spans="2:7" ht="13.5" thickBot="1" x14ac:dyDescent="0.25">
      <c r="B604" s="275"/>
      <c r="C604" s="276" t="s">
        <v>527</v>
      </c>
      <c r="D604" s="276" t="s">
        <v>528</v>
      </c>
      <c r="E604" s="528" t="s">
        <v>54</v>
      </c>
      <c r="F604" s="529"/>
      <c r="G604" s="276" t="s">
        <v>527</v>
      </c>
    </row>
    <row r="605" spans="2:7" x14ac:dyDescent="0.2">
      <c r="B605" s="277" t="s">
        <v>529</v>
      </c>
      <c r="C605" s="278" t="s">
        <v>530</v>
      </c>
      <c r="D605" s="278" t="s">
        <v>531</v>
      </c>
      <c r="E605" s="278"/>
      <c r="F605" s="279"/>
      <c r="G605" s="278" t="s">
        <v>532</v>
      </c>
    </row>
    <row r="606" spans="2:7" x14ac:dyDescent="0.2">
      <c r="B606" s="277" t="s">
        <v>533</v>
      </c>
      <c r="C606" s="278" t="s">
        <v>534</v>
      </c>
      <c r="D606" s="278" t="s">
        <v>535</v>
      </c>
      <c r="E606" s="278" t="s">
        <v>536</v>
      </c>
      <c r="F606" s="278" t="s">
        <v>537</v>
      </c>
      <c r="G606" s="278" t="s">
        <v>534</v>
      </c>
    </row>
    <row r="607" spans="2:7" ht="13.5" thickBot="1" x14ac:dyDescent="0.25">
      <c r="B607" s="280"/>
      <c r="C607" s="281"/>
      <c r="D607" s="281" t="s">
        <v>534</v>
      </c>
      <c r="E607" s="281" t="s">
        <v>538</v>
      </c>
      <c r="F607" s="281"/>
      <c r="G607" s="281"/>
    </row>
    <row r="608" spans="2:7" ht="13.5" thickBot="1" x14ac:dyDescent="0.25">
      <c r="B608" s="280" t="s">
        <v>492</v>
      </c>
      <c r="C608" s="281" t="s">
        <v>539</v>
      </c>
      <c r="D608" s="281" t="s">
        <v>539</v>
      </c>
      <c r="E608" s="282"/>
      <c r="F608" s="281" t="s">
        <v>539</v>
      </c>
      <c r="G608" s="281" t="s">
        <v>539</v>
      </c>
    </row>
    <row r="609" spans="2:7" x14ac:dyDescent="0.2">
      <c r="B609" s="283" t="s">
        <v>487</v>
      </c>
      <c r="C609" s="284">
        <v>3714011753</v>
      </c>
      <c r="D609" s="284">
        <v>1323362597</v>
      </c>
      <c r="E609" s="285" t="s">
        <v>470</v>
      </c>
      <c r="F609" s="284">
        <v>-1435353510</v>
      </c>
      <c r="G609" s="284">
        <v>2278658243</v>
      </c>
    </row>
    <row r="610" spans="2:7" x14ac:dyDescent="0.2">
      <c r="B610" s="283" t="s">
        <v>542</v>
      </c>
      <c r="C610" s="284">
        <v>575938</v>
      </c>
      <c r="D610" s="286" t="s">
        <v>488</v>
      </c>
      <c r="E610" s="285" t="s">
        <v>540</v>
      </c>
      <c r="F610" s="284">
        <v>-5246</v>
      </c>
      <c r="G610" s="284">
        <v>570692</v>
      </c>
    </row>
    <row r="611" spans="2:7" x14ac:dyDescent="0.2">
      <c r="B611" s="283" t="s">
        <v>510</v>
      </c>
      <c r="C611" s="284">
        <v>678807512</v>
      </c>
      <c r="D611" s="284">
        <v>22782662</v>
      </c>
      <c r="E611" s="285" t="s">
        <v>541</v>
      </c>
      <c r="F611" s="284">
        <v>-36915597</v>
      </c>
      <c r="G611" s="284">
        <v>641891915</v>
      </c>
    </row>
    <row r="612" spans="2:7" x14ac:dyDescent="0.2">
      <c r="B612" s="283" t="s">
        <v>493</v>
      </c>
      <c r="C612" s="284">
        <v>9659342302</v>
      </c>
      <c r="D612" s="284">
        <v>1090725188</v>
      </c>
      <c r="E612" s="285">
        <v>5</v>
      </c>
      <c r="F612" s="284">
        <v>-702272757</v>
      </c>
      <c r="G612" s="284">
        <v>8957069545</v>
      </c>
    </row>
    <row r="613" spans="2:7" x14ac:dyDescent="0.2">
      <c r="B613" s="283" t="s">
        <v>511</v>
      </c>
      <c r="C613" s="284">
        <v>8544694505</v>
      </c>
      <c r="D613" s="284">
        <v>1885409874</v>
      </c>
      <c r="E613" s="285">
        <v>25</v>
      </c>
      <c r="F613" s="284">
        <v>-2451948021</v>
      </c>
      <c r="G613" s="284">
        <v>6092746484</v>
      </c>
    </row>
    <row r="614" spans="2:7" x14ac:dyDescent="0.2">
      <c r="B614" s="283" t="s">
        <v>512</v>
      </c>
      <c r="C614" s="284">
        <v>16385284192</v>
      </c>
      <c r="D614" s="284">
        <v>5502243106</v>
      </c>
      <c r="E614" s="285">
        <v>50</v>
      </c>
      <c r="F614" s="284">
        <v>-7219467730</v>
      </c>
      <c r="G614" s="284">
        <v>9165816462</v>
      </c>
    </row>
    <row r="615" spans="2:7" x14ac:dyDescent="0.2">
      <c r="B615" s="283" t="s">
        <v>513</v>
      </c>
      <c r="C615" s="284">
        <v>64586997864</v>
      </c>
      <c r="D615" s="284">
        <v>36161594274</v>
      </c>
      <c r="E615" s="285">
        <v>75</v>
      </c>
      <c r="F615" s="284">
        <v>-35973002956</v>
      </c>
      <c r="G615" s="284">
        <v>28613994908</v>
      </c>
    </row>
    <row r="616" spans="2:7" ht="13.5" thickBot="1" x14ac:dyDescent="0.25">
      <c r="B616" s="287" t="s">
        <v>490</v>
      </c>
      <c r="C616" s="288">
        <v>170688212598</v>
      </c>
      <c r="D616" s="288">
        <v>148826821021</v>
      </c>
      <c r="E616" s="289">
        <v>100</v>
      </c>
      <c r="F616" s="288">
        <v>-109451958075</v>
      </c>
      <c r="G616" s="288">
        <v>61236254523</v>
      </c>
    </row>
    <row r="617" spans="2:7" ht="13.5" thickBot="1" x14ac:dyDescent="0.25">
      <c r="B617" s="290" t="s">
        <v>267</v>
      </c>
      <c r="C617" s="236">
        <v>274257926664</v>
      </c>
      <c r="D617" s="236">
        <v>194812938722</v>
      </c>
      <c r="E617" s="237" t="s">
        <v>16</v>
      </c>
      <c r="F617" s="236">
        <v>-157270923892</v>
      </c>
      <c r="G617" s="236">
        <v>116987002772</v>
      </c>
    </row>
    <row r="626" spans="2:4" ht="13.5" thickBot="1" x14ac:dyDescent="0.25"/>
    <row r="627" spans="2:4" x14ac:dyDescent="0.2">
      <c r="B627" s="441" t="s">
        <v>494</v>
      </c>
      <c r="C627" s="531" t="s">
        <v>168</v>
      </c>
      <c r="D627" s="532"/>
    </row>
    <row r="628" spans="2:4" ht="13.5" thickBot="1" x14ac:dyDescent="0.25">
      <c r="B628" s="442"/>
      <c r="C628" s="176">
        <v>2021</v>
      </c>
      <c r="D628" s="176">
        <v>2020</v>
      </c>
    </row>
    <row r="629" spans="2:4" ht="13.5" thickBot="1" x14ac:dyDescent="0.25">
      <c r="B629" s="443"/>
      <c r="C629" s="291" t="s">
        <v>539</v>
      </c>
      <c r="D629" s="291" t="s">
        <v>539</v>
      </c>
    </row>
    <row r="630" spans="2:4" x14ac:dyDescent="0.2">
      <c r="B630" s="177" t="s">
        <v>543</v>
      </c>
      <c r="C630" s="179">
        <v>1424880831</v>
      </c>
      <c r="D630" s="179">
        <v>885147396</v>
      </c>
    </row>
    <row r="631" spans="2:4" x14ac:dyDescent="0.2">
      <c r="B631" s="177" t="s">
        <v>544</v>
      </c>
      <c r="C631" s="179">
        <v>8402082957</v>
      </c>
      <c r="D631" s="179">
        <v>9454648664</v>
      </c>
    </row>
    <row r="632" spans="2:4" x14ac:dyDescent="0.2">
      <c r="B632" s="177" t="s">
        <v>545</v>
      </c>
      <c r="C632" s="179">
        <v>28411972242</v>
      </c>
      <c r="D632" s="179">
        <v>30901488407</v>
      </c>
    </row>
    <row r="633" spans="2:4" x14ac:dyDescent="0.2">
      <c r="B633" s="177" t="s">
        <v>546</v>
      </c>
      <c r="C633" s="179">
        <v>3840000</v>
      </c>
      <c r="D633" s="292" t="s">
        <v>488</v>
      </c>
    </row>
    <row r="634" spans="2:4" x14ac:dyDescent="0.2">
      <c r="B634" s="177" t="s">
        <v>547</v>
      </c>
      <c r="C634" s="179">
        <v>324293864067</v>
      </c>
      <c r="D634" s="179">
        <v>224862737047</v>
      </c>
    </row>
    <row r="635" spans="2:4" x14ac:dyDescent="0.2">
      <c r="B635" s="177" t="s">
        <v>548</v>
      </c>
      <c r="C635" s="179">
        <v>30254343739</v>
      </c>
      <c r="D635" s="179">
        <v>32228606963</v>
      </c>
    </row>
    <row r="636" spans="2:4" x14ac:dyDescent="0.2">
      <c r="B636" s="177" t="s">
        <v>549</v>
      </c>
      <c r="C636" s="179">
        <v>1571329016</v>
      </c>
      <c r="D636" s="179">
        <v>109671188</v>
      </c>
    </row>
    <row r="637" spans="2:4" x14ac:dyDescent="0.2">
      <c r="B637" s="177" t="s">
        <v>550</v>
      </c>
      <c r="C637" s="179">
        <v>33522511493</v>
      </c>
      <c r="D637" s="179">
        <v>17321216665</v>
      </c>
    </row>
    <row r="638" spans="2:4" ht="13.5" thickBot="1" x14ac:dyDescent="0.25">
      <c r="B638" s="181" t="s">
        <v>551</v>
      </c>
      <c r="C638" s="183">
        <v>-19260682522</v>
      </c>
      <c r="D638" s="183">
        <v>-18708988482</v>
      </c>
    </row>
    <row r="639" spans="2:4" ht="13.5" thickBot="1" x14ac:dyDescent="0.25">
      <c r="B639" s="191" t="s">
        <v>267</v>
      </c>
      <c r="C639" s="186">
        <v>408624141823</v>
      </c>
      <c r="D639" s="186">
        <v>297054527848</v>
      </c>
    </row>
    <row r="658" spans="2:9" ht="13.5" thickBot="1" x14ac:dyDescent="0.25"/>
    <row r="659" spans="2:9" ht="32.25" thickBot="1" x14ac:dyDescent="0.25">
      <c r="B659" s="190" t="s">
        <v>260</v>
      </c>
      <c r="C659" s="175" t="s">
        <v>552</v>
      </c>
      <c r="D659" s="175" t="s">
        <v>553</v>
      </c>
      <c r="E659" s="175" t="s">
        <v>278</v>
      </c>
      <c r="F659" s="175" t="s">
        <v>554</v>
      </c>
      <c r="G659" s="175" t="s">
        <v>283</v>
      </c>
      <c r="H659" s="175" t="s">
        <v>555</v>
      </c>
      <c r="I659" s="175" t="s">
        <v>556</v>
      </c>
    </row>
    <row r="660" spans="2:9" ht="13.5" thickBot="1" x14ac:dyDescent="0.25">
      <c r="B660" s="191" t="s">
        <v>557</v>
      </c>
      <c r="C660" s="192"/>
      <c r="D660" s="192"/>
      <c r="E660" s="192"/>
      <c r="F660" s="192"/>
      <c r="G660" s="192"/>
      <c r="H660" s="192"/>
      <c r="I660" s="192"/>
    </row>
    <row r="661" spans="2:9" x14ac:dyDescent="0.2">
      <c r="B661" s="177" t="s">
        <v>558</v>
      </c>
      <c r="C661" s="179">
        <v>38974148</v>
      </c>
      <c r="D661" s="179">
        <v>282011</v>
      </c>
      <c r="E661" s="179">
        <v>47609572</v>
      </c>
      <c r="F661" s="193" t="s">
        <v>491</v>
      </c>
      <c r="G661" s="179">
        <v>62584890</v>
      </c>
      <c r="H661" s="193" t="s">
        <v>491</v>
      </c>
      <c r="I661" s="179">
        <v>23716819</v>
      </c>
    </row>
    <row r="662" spans="2:9" x14ac:dyDescent="0.2">
      <c r="B662" s="177" t="s">
        <v>559</v>
      </c>
      <c r="C662" s="179">
        <v>1013270033</v>
      </c>
      <c r="D662" s="179">
        <v>121026</v>
      </c>
      <c r="E662" s="179">
        <v>320265525</v>
      </c>
      <c r="F662" s="193" t="s">
        <v>488</v>
      </c>
      <c r="G662" s="179">
        <v>1301797668</v>
      </c>
      <c r="H662" s="179">
        <v>-184423753</v>
      </c>
      <c r="I662" s="179">
        <v>216040617</v>
      </c>
    </row>
    <row r="663" spans="2:9" x14ac:dyDescent="0.2">
      <c r="B663" s="177" t="s">
        <v>560</v>
      </c>
      <c r="C663" s="179">
        <v>355513869784</v>
      </c>
      <c r="D663" s="179">
        <v>-80434914</v>
      </c>
      <c r="E663" s="179">
        <v>249990901873</v>
      </c>
      <c r="F663" s="193" t="s">
        <v>491</v>
      </c>
      <c r="G663" s="179">
        <v>260397765907</v>
      </c>
      <c r="H663" s="179">
        <v>-9486576294</v>
      </c>
      <c r="I663" s="179">
        <v>354674016958</v>
      </c>
    </row>
    <row r="664" spans="2:9" x14ac:dyDescent="0.2">
      <c r="B664" s="177" t="s">
        <v>561</v>
      </c>
      <c r="C664" s="179">
        <v>18708988482</v>
      </c>
      <c r="D664" s="179">
        <v>13607451</v>
      </c>
      <c r="E664" s="179">
        <v>6053602603</v>
      </c>
      <c r="F664" s="179">
        <v>9212393</v>
      </c>
      <c r="G664" s="179">
        <v>5479088719</v>
      </c>
      <c r="H664" s="193" t="s">
        <v>491</v>
      </c>
      <c r="I664" s="179">
        <v>19260682522</v>
      </c>
    </row>
    <row r="665" spans="2:9" x14ac:dyDescent="0.2">
      <c r="B665" s="177" t="s">
        <v>562</v>
      </c>
      <c r="C665" s="179">
        <v>157270923892</v>
      </c>
      <c r="D665" s="179">
        <v>1024374707</v>
      </c>
      <c r="E665" s="179">
        <v>120057916646</v>
      </c>
      <c r="F665" s="179">
        <v>10767218527</v>
      </c>
      <c r="G665" s="179">
        <v>66158694382</v>
      </c>
      <c r="H665" s="179">
        <v>41675193250</v>
      </c>
      <c r="I665" s="179">
        <v>157703359672</v>
      </c>
    </row>
    <row r="666" spans="2:9" x14ac:dyDescent="0.2">
      <c r="B666" s="177" t="s">
        <v>563</v>
      </c>
      <c r="C666" s="179">
        <v>449467119952</v>
      </c>
      <c r="D666" s="179">
        <v>-1154879877</v>
      </c>
      <c r="E666" s="179">
        <v>87618745688</v>
      </c>
      <c r="F666" s="193" t="s">
        <v>491</v>
      </c>
      <c r="G666" s="179">
        <v>85615057414</v>
      </c>
      <c r="H666" s="179">
        <v>-31970456973</v>
      </c>
      <c r="I666" s="179">
        <v>484596145076</v>
      </c>
    </row>
    <row r="667" spans="2:9" x14ac:dyDescent="0.2">
      <c r="B667" s="177" t="s">
        <v>564</v>
      </c>
      <c r="C667" s="179">
        <v>4619976270</v>
      </c>
      <c r="D667" s="179">
        <v>1856311</v>
      </c>
      <c r="E667" s="179">
        <v>7550580668</v>
      </c>
      <c r="F667" s="193" t="s">
        <v>491</v>
      </c>
      <c r="G667" s="179">
        <v>8566620580</v>
      </c>
      <c r="H667" s="179">
        <v>-33736230</v>
      </c>
      <c r="I667" s="179">
        <v>3635816277</v>
      </c>
    </row>
    <row r="668" spans="2:9" ht="13.5" thickBot="1" x14ac:dyDescent="0.25">
      <c r="B668" s="181" t="s">
        <v>565</v>
      </c>
      <c r="C668" s="195" t="s">
        <v>491</v>
      </c>
      <c r="D668" s="195" t="s">
        <v>488</v>
      </c>
      <c r="E668" s="183">
        <v>8780372633</v>
      </c>
      <c r="F668" s="183">
        <v>8780372633</v>
      </c>
      <c r="G668" s="195" t="s">
        <v>488</v>
      </c>
      <c r="H668" s="195" t="s">
        <v>488</v>
      </c>
      <c r="I668" s="195" t="s">
        <v>488</v>
      </c>
    </row>
    <row r="669" spans="2:9" ht="13.5" thickBot="1" x14ac:dyDescent="0.25">
      <c r="B669" s="187" t="s">
        <v>479</v>
      </c>
      <c r="C669" s="293">
        <v>986633122561</v>
      </c>
      <c r="D669" s="293">
        <v>-195073285</v>
      </c>
      <c r="E669" s="293">
        <v>480419995208</v>
      </c>
      <c r="F669" s="293">
        <v>19556803553</v>
      </c>
      <c r="G669" s="293">
        <v>427581609560</v>
      </c>
      <c r="H669" s="294" t="s">
        <v>491</v>
      </c>
      <c r="I669" s="293">
        <v>1020109777941</v>
      </c>
    </row>
    <row r="670" spans="2:9" ht="13.5" thickBot="1" x14ac:dyDescent="0.25">
      <c r="B670" s="191" t="s">
        <v>566</v>
      </c>
      <c r="C670" s="192"/>
      <c r="D670" s="192"/>
      <c r="E670" s="192"/>
      <c r="F670" s="192"/>
      <c r="G670" s="192"/>
      <c r="H670" s="192"/>
      <c r="I670" s="192"/>
    </row>
    <row r="671" spans="2:9" x14ac:dyDescent="0.2">
      <c r="B671" s="177" t="s">
        <v>558</v>
      </c>
      <c r="C671" s="179">
        <v>45507061</v>
      </c>
      <c r="D671" s="179">
        <v>-20461930</v>
      </c>
      <c r="E671" s="179">
        <v>439165736</v>
      </c>
      <c r="F671" s="193" t="s">
        <v>491</v>
      </c>
      <c r="G671" s="179">
        <v>466160579</v>
      </c>
      <c r="H671" s="193" t="s">
        <v>491</v>
      </c>
      <c r="I671" s="179">
        <v>38974148</v>
      </c>
    </row>
    <row r="672" spans="2:9" x14ac:dyDescent="0.2">
      <c r="B672" s="177" t="s">
        <v>559</v>
      </c>
      <c r="C672" s="179">
        <v>1217822949</v>
      </c>
      <c r="D672" s="179">
        <v>-3114286</v>
      </c>
      <c r="E672" s="179">
        <v>749543335</v>
      </c>
      <c r="F672" s="193" t="s">
        <v>488</v>
      </c>
      <c r="G672" s="179">
        <v>1253655031</v>
      </c>
      <c r="H672" s="179">
        <v>-296444494</v>
      </c>
      <c r="I672" s="179">
        <v>1013270033</v>
      </c>
    </row>
    <row r="673" spans="2:9" x14ac:dyDescent="0.2">
      <c r="B673" s="177" t="s">
        <v>560</v>
      </c>
      <c r="C673" s="179">
        <v>333457682420</v>
      </c>
      <c r="D673" s="179">
        <v>-3979524203</v>
      </c>
      <c r="E673" s="179">
        <v>282653215450</v>
      </c>
      <c r="F673" s="179">
        <v>3967369</v>
      </c>
      <c r="G673" s="179">
        <v>276833982752</v>
      </c>
      <c r="H673" s="179">
        <v>-12261397832</v>
      </c>
      <c r="I673" s="179">
        <v>355513869784</v>
      </c>
    </row>
    <row r="674" spans="2:9" x14ac:dyDescent="0.2">
      <c r="B674" s="177" t="s">
        <v>561</v>
      </c>
      <c r="C674" s="179">
        <v>15019246920</v>
      </c>
      <c r="D674" s="179">
        <v>-866845916</v>
      </c>
      <c r="E674" s="179">
        <v>11387079622</v>
      </c>
      <c r="F674" s="179">
        <v>4540000</v>
      </c>
      <c r="G674" s="179">
        <v>8559643976</v>
      </c>
      <c r="H674" s="193" t="s">
        <v>491</v>
      </c>
      <c r="I674" s="179">
        <v>18708988482</v>
      </c>
    </row>
    <row r="675" spans="2:9" x14ac:dyDescent="0.2">
      <c r="B675" s="177" t="s">
        <v>562</v>
      </c>
      <c r="C675" s="179">
        <v>142283952344</v>
      </c>
      <c r="D675" s="179">
        <v>-6473398283</v>
      </c>
      <c r="E675" s="179">
        <v>220288990376</v>
      </c>
      <c r="F675" s="179">
        <v>19903707346</v>
      </c>
      <c r="G675" s="179">
        <v>123159759988</v>
      </c>
      <c r="H675" s="179">
        <v>68711949777</v>
      </c>
      <c r="I675" s="179">
        <v>157270923892</v>
      </c>
    </row>
    <row r="676" spans="2:9" x14ac:dyDescent="0.2">
      <c r="B676" s="177" t="s">
        <v>563</v>
      </c>
      <c r="C676" s="179">
        <v>391927772505</v>
      </c>
      <c r="D676" s="179">
        <v>-3522019931</v>
      </c>
      <c r="E676" s="179">
        <v>49211175237</v>
      </c>
      <c r="F676" s="193" t="s">
        <v>491</v>
      </c>
      <c r="G676" s="179">
        <v>51347981931</v>
      </c>
      <c r="H676" s="179">
        <v>-56154134210</v>
      </c>
      <c r="I676" s="179">
        <v>449467119952</v>
      </c>
    </row>
    <row r="677" spans="2:9" x14ac:dyDescent="0.2">
      <c r="B677" s="177" t="s">
        <v>564</v>
      </c>
      <c r="C677" s="179">
        <v>8156417304</v>
      </c>
      <c r="D677" s="179">
        <v>-381445756</v>
      </c>
      <c r="E677" s="179">
        <v>9078413462</v>
      </c>
      <c r="F677" s="179">
        <v>255325423</v>
      </c>
      <c r="G677" s="179">
        <v>12740948070</v>
      </c>
      <c r="H677" s="179">
        <v>26759</v>
      </c>
      <c r="I677" s="179">
        <v>4619976270</v>
      </c>
    </row>
    <row r="678" spans="2:9" ht="13.5" thickBot="1" x14ac:dyDescent="0.25">
      <c r="B678" s="181" t="s">
        <v>565</v>
      </c>
      <c r="C678" s="195" t="s">
        <v>491</v>
      </c>
      <c r="D678" s="195" t="s">
        <v>488</v>
      </c>
      <c r="E678" s="183">
        <v>3349525092</v>
      </c>
      <c r="F678" s="183">
        <v>3349525092</v>
      </c>
      <c r="G678" s="195" t="s">
        <v>488</v>
      </c>
      <c r="H678" s="195" t="s">
        <v>488</v>
      </c>
      <c r="I678" s="195" t="s">
        <v>491</v>
      </c>
    </row>
    <row r="679" spans="2:9" ht="13.5" thickBot="1" x14ac:dyDescent="0.25">
      <c r="B679" s="187" t="s">
        <v>479</v>
      </c>
      <c r="C679" s="293">
        <v>892108401503</v>
      </c>
      <c r="D679" s="293">
        <v>-15246810305</v>
      </c>
      <c r="E679" s="293">
        <v>577157108310</v>
      </c>
      <c r="F679" s="293">
        <v>23517065230</v>
      </c>
      <c r="G679" s="293">
        <v>474362132327</v>
      </c>
      <c r="H679" s="294" t="s">
        <v>491</v>
      </c>
      <c r="I679" s="293">
        <v>986633122561</v>
      </c>
    </row>
    <row r="718" spans="2:5" ht="13.5" thickBot="1" x14ac:dyDescent="0.25"/>
    <row r="719" spans="2:5" ht="21.75" thickBot="1" x14ac:dyDescent="0.25">
      <c r="B719" s="518" t="s">
        <v>260</v>
      </c>
      <c r="C719" s="295" t="s">
        <v>481</v>
      </c>
      <c r="D719" s="295" t="s">
        <v>54</v>
      </c>
      <c r="E719" s="295" t="s">
        <v>483</v>
      </c>
    </row>
    <row r="720" spans="2:5" ht="13.5" thickBot="1" x14ac:dyDescent="0.25">
      <c r="B720" s="519"/>
      <c r="C720" s="493" t="s">
        <v>312</v>
      </c>
      <c r="D720" s="520"/>
      <c r="E720" s="494"/>
    </row>
    <row r="721" spans="2:5" x14ac:dyDescent="0.2">
      <c r="B721" s="296" t="s">
        <v>567</v>
      </c>
      <c r="C721" s="228">
        <v>562777532236</v>
      </c>
      <c r="D721" s="228">
        <v>-66759290211</v>
      </c>
      <c r="E721" s="228">
        <v>496018242025</v>
      </c>
    </row>
    <row r="722" spans="2:5" x14ac:dyDescent="0.2">
      <c r="B722" s="296" t="s">
        <v>568</v>
      </c>
      <c r="C722" s="228">
        <v>434401575474</v>
      </c>
      <c r="D722" s="228">
        <v>-519786597</v>
      </c>
      <c r="E722" s="228">
        <v>433881788877</v>
      </c>
    </row>
    <row r="723" spans="2:5" x14ac:dyDescent="0.2">
      <c r="B723" s="296" t="s">
        <v>569</v>
      </c>
      <c r="C723" s="228">
        <v>444320230066</v>
      </c>
      <c r="D723" s="228">
        <v>-219550000000</v>
      </c>
      <c r="E723" s="228">
        <v>224770230066</v>
      </c>
    </row>
    <row r="724" spans="2:5" x14ac:dyDescent="0.2">
      <c r="B724" s="296" t="s">
        <v>570</v>
      </c>
      <c r="C724" s="228">
        <v>14663064117</v>
      </c>
      <c r="D724" s="229" t="s">
        <v>470</v>
      </c>
      <c r="E724" s="228">
        <v>14663064117</v>
      </c>
    </row>
    <row r="725" spans="2:5" x14ac:dyDescent="0.2">
      <c r="B725" s="296" t="s">
        <v>132</v>
      </c>
      <c r="C725" s="228">
        <v>197767068268</v>
      </c>
      <c r="D725" s="228">
        <v>-197767068268</v>
      </c>
      <c r="E725" s="229" t="s">
        <v>488</v>
      </c>
    </row>
    <row r="726" spans="2:5" x14ac:dyDescent="0.2">
      <c r="B726" s="296" t="s">
        <v>571</v>
      </c>
      <c r="C726" s="228">
        <v>-38398238</v>
      </c>
      <c r="D726" s="229" t="s">
        <v>470</v>
      </c>
      <c r="E726" s="228">
        <v>-38398238</v>
      </c>
    </row>
    <row r="727" spans="2:5" ht="13.5" thickBot="1" x14ac:dyDescent="0.25">
      <c r="B727" s="297" t="s">
        <v>572</v>
      </c>
      <c r="C727" s="232">
        <v>6948125082</v>
      </c>
      <c r="D727" s="233" t="s">
        <v>470</v>
      </c>
      <c r="E727" s="232">
        <v>6948125082</v>
      </c>
    </row>
    <row r="728" spans="2:5" ht="13.5" thickBot="1" x14ac:dyDescent="0.25">
      <c r="B728" s="290" t="s">
        <v>474</v>
      </c>
      <c r="C728" s="236">
        <v>1660839197005</v>
      </c>
      <c r="D728" s="236">
        <v>-484596145076</v>
      </c>
      <c r="E728" s="236">
        <v>1176243051929</v>
      </c>
    </row>
    <row r="735" spans="2:5" ht="13.5" thickBot="1" x14ac:dyDescent="0.25"/>
    <row r="736" spans="2:5" ht="21.75" thickBot="1" x14ac:dyDescent="0.25">
      <c r="B736" s="518" t="s">
        <v>260</v>
      </c>
      <c r="C736" s="295" t="s">
        <v>481</v>
      </c>
      <c r="D736" s="295" t="s">
        <v>54</v>
      </c>
      <c r="E736" s="295" t="s">
        <v>483</v>
      </c>
    </row>
    <row r="737" spans="2:5" ht="13.5" thickBot="1" x14ac:dyDescent="0.25">
      <c r="B737" s="519"/>
      <c r="C737" s="493" t="s">
        <v>312</v>
      </c>
      <c r="D737" s="520"/>
      <c r="E737" s="494"/>
    </row>
    <row r="738" spans="2:5" x14ac:dyDescent="0.2">
      <c r="B738" s="298" t="s">
        <v>567</v>
      </c>
      <c r="C738" s="299">
        <v>695950865470</v>
      </c>
      <c r="D738" s="299">
        <v>-65263024918</v>
      </c>
      <c r="E738" s="299">
        <v>630687840552</v>
      </c>
    </row>
    <row r="739" spans="2:5" x14ac:dyDescent="0.2">
      <c r="B739" s="298" t="s">
        <v>568</v>
      </c>
      <c r="C739" s="299">
        <v>168964290163</v>
      </c>
      <c r="D739" s="300" t="s">
        <v>491</v>
      </c>
      <c r="E739" s="299">
        <v>168964290163</v>
      </c>
    </row>
    <row r="740" spans="2:5" x14ac:dyDescent="0.2">
      <c r="B740" s="298" t="s">
        <v>569</v>
      </c>
      <c r="C740" s="299">
        <v>416077221559</v>
      </c>
      <c r="D740" s="299">
        <v>-219550000000</v>
      </c>
      <c r="E740" s="299">
        <v>196527221559</v>
      </c>
    </row>
    <row r="741" spans="2:5" x14ac:dyDescent="0.2">
      <c r="B741" s="298" t="s">
        <v>570</v>
      </c>
      <c r="C741" s="299">
        <v>14663064117</v>
      </c>
      <c r="D741" s="300" t="s">
        <v>491</v>
      </c>
      <c r="E741" s="299">
        <v>14663064117</v>
      </c>
    </row>
    <row r="742" spans="2:5" x14ac:dyDescent="0.2">
      <c r="B742" s="298" t="s">
        <v>132</v>
      </c>
      <c r="C742" s="299">
        <v>164654095034</v>
      </c>
      <c r="D742" s="299">
        <v>-164654095034</v>
      </c>
      <c r="E742" s="229" t="s">
        <v>488</v>
      </c>
    </row>
    <row r="743" spans="2:5" ht="13.5" thickBot="1" x14ac:dyDescent="0.25">
      <c r="B743" s="301" t="s">
        <v>572</v>
      </c>
      <c r="C743" s="302">
        <v>3552754801</v>
      </c>
      <c r="D743" s="303" t="s">
        <v>491</v>
      </c>
      <c r="E743" s="302">
        <v>3552754801</v>
      </c>
    </row>
    <row r="744" spans="2:5" ht="13.5" thickBot="1" x14ac:dyDescent="0.25">
      <c r="B744" s="301" t="s">
        <v>474</v>
      </c>
      <c r="C744" s="304">
        <v>1463862291144</v>
      </c>
      <c r="D744" s="304">
        <v>-449467119952</v>
      </c>
      <c r="E744" s="304">
        <v>1014395171192</v>
      </c>
    </row>
    <row r="772" spans="2:6" ht="13.5" thickBot="1" x14ac:dyDescent="0.25"/>
    <row r="773" spans="2:6" ht="42.75" thickBot="1" x14ac:dyDescent="0.25">
      <c r="B773" s="190" t="s">
        <v>457</v>
      </c>
      <c r="C773" s="175" t="s">
        <v>573</v>
      </c>
      <c r="D773" s="175" t="s">
        <v>574</v>
      </c>
      <c r="E773" s="175" t="s">
        <v>575</v>
      </c>
      <c r="F773" s="175" t="s">
        <v>576</v>
      </c>
    </row>
    <row r="774" spans="2:6" ht="13.5" thickBot="1" x14ac:dyDescent="0.25">
      <c r="B774" s="191" t="s">
        <v>577</v>
      </c>
      <c r="C774" s="192"/>
      <c r="D774" s="192"/>
      <c r="E774" s="192"/>
      <c r="F774" s="192"/>
    </row>
    <row r="775" spans="2:6" x14ac:dyDescent="0.2">
      <c r="B775" s="217" t="s">
        <v>578</v>
      </c>
      <c r="C775" s="178">
        <v>0</v>
      </c>
      <c r="D775" s="179">
        <v>8072589960</v>
      </c>
      <c r="E775" s="193" t="s">
        <v>491</v>
      </c>
      <c r="F775" s="179">
        <v>8072589960</v>
      </c>
    </row>
    <row r="776" spans="2:6" x14ac:dyDescent="0.2">
      <c r="B776" s="217" t="s">
        <v>579</v>
      </c>
      <c r="C776" s="178">
        <v>2.5</v>
      </c>
      <c r="D776" s="179">
        <v>65066610671</v>
      </c>
      <c r="E776" s="179">
        <v>-10636157775</v>
      </c>
      <c r="F776" s="179">
        <v>54430452896</v>
      </c>
    </row>
    <row r="777" spans="2:6" x14ac:dyDescent="0.2">
      <c r="B777" s="217" t="s">
        <v>580</v>
      </c>
      <c r="C777" s="178">
        <v>10</v>
      </c>
      <c r="D777" s="179">
        <v>89251545584</v>
      </c>
      <c r="E777" s="179">
        <v>-71363809178</v>
      </c>
      <c r="F777" s="179">
        <v>17887736406</v>
      </c>
    </row>
    <row r="778" spans="2:6" x14ac:dyDescent="0.2">
      <c r="B778" s="217" t="s">
        <v>581</v>
      </c>
      <c r="C778" s="178">
        <v>25</v>
      </c>
      <c r="D778" s="179">
        <v>91199512861</v>
      </c>
      <c r="E778" s="179">
        <v>-77899252389</v>
      </c>
      <c r="F778" s="179">
        <v>13300260472</v>
      </c>
    </row>
    <row r="779" spans="2:6" x14ac:dyDescent="0.2">
      <c r="B779" s="217" t="s">
        <v>582</v>
      </c>
      <c r="C779" s="178">
        <v>10</v>
      </c>
      <c r="D779" s="179">
        <v>5440445727</v>
      </c>
      <c r="E779" s="179">
        <v>-5163346732</v>
      </c>
      <c r="F779" s="179">
        <v>277098995</v>
      </c>
    </row>
    <row r="780" spans="2:6" ht="13.5" thickBot="1" x14ac:dyDescent="0.25">
      <c r="B780" s="191" t="s">
        <v>583</v>
      </c>
      <c r="C780" s="182" t="s">
        <v>584</v>
      </c>
      <c r="D780" s="183">
        <v>28243511723</v>
      </c>
      <c r="E780" s="183">
        <v>-9321127189</v>
      </c>
      <c r="F780" s="183">
        <v>18922384534</v>
      </c>
    </row>
    <row r="781" spans="2:6" ht="13.5" thickBot="1" x14ac:dyDescent="0.25">
      <c r="B781" s="191" t="s">
        <v>479</v>
      </c>
      <c r="C781" s="192"/>
      <c r="D781" s="186">
        <v>287274216526</v>
      </c>
      <c r="E781" s="186">
        <v>-174383693263</v>
      </c>
      <c r="F781" s="186">
        <v>112890523263</v>
      </c>
    </row>
    <row r="787" spans="2:6" ht="13.5" thickBot="1" x14ac:dyDescent="0.25"/>
    <row r="788" spans="2:6" ht="21" x14ac:dyDescent="0.2">
      <c r="B788" s="225"/>
      <c r="C788" s="307" t="s">
        <v>585</v>
      </c>
      <c r="D788" s="307" t="s">
        <v>588</v>
      </c>
      <c r="E788" s="307" t="s">
        <v>590</v>
      </c>
      <c r="F788" s="307" t="s">
        <v>592</v>
      </c>
    </row>
    <row r="789" spans="2:6" x14ac:dyDescent="0.2">
      <c r="B789" s="305" t="s">
        <v>457</v>
      </c>
      <c r="C789" s="308" t="s">
        <v>586</v>
      </c>
      <c r="D789" s="308" t="s">
        <v>589</v>
      </c>
      <c r="E789" s="308" t="s">
        <v>591</v>
      </c>
      <c r="F789" s="308" t="s">
        <v>593</v>
      </c>
    </row>
    <row r="790" spans="2:6" ht="13.5" thickBot="1" x14ac:dyDescent="0.25">
      <c r="B790" s="306"/>
      <c r="C790" s="291" t="s">
        <v>587</v>
      </c>
      <c r="D790" s="196"/>
      <c r="E790" s="196"/>
      <c r="F790" s="291" t="s">
        <v>586</v>
      </c>
    </row>
    <row r="791" spans="2:6" x14ac:dyDescent="0.2">
      <c r="B791" s="309" t="s">
        <v>577</v>
      </c>
      <c r="C791" s="218"/>
      <c r="D791" s="218"/>
      <c r="E791" s="218"/>
      <c r="F791" s="218"/>
    </row>
    <row r="792" spans="2:6" x14ac:dyDescent="0.2">
      <c r="B792" s="221" t="s">
        <v>594</v>
      </c>
      <c r="C792" s="310">
        <v>0</v>
      </c>
      <c r="D792" s="311">
        <v>8072589960</v>
      </c>
      <c r="E792" s="292" t="s">
        <v>488</v>
      </c>
      <c r="F792" s="311">
        <v>8072589960</v>
      </c>
    </row>
    <row r="793" spans="2:6" x14ac:dyDescent="0.2">
      <c r="B793" s="221" t="s">
        <v>595</v>
      </c>
      <c r="C793" s="310">
        <v>2.5</v>
      </c>
      <c r="D793" s="311">
        <v>65066610671</v>
      </c>
      <c r="E793" s="311">
        <v>-9334825551</v>
      </c>
      <c r="F793" s="311">
        <v>55731785120</v>
      </c>
    </row>
    <row r="794" spans="2:6" x14ac:dyDescent="0.2">
      <c r="B794" s="221" t="s">
        <v>580</v>
      </c>
      <c r="C794" s="310">
        <v>10</v>
      </c>
      <c r="D794" s="311">
        <v>86992208304</v>
      </c>
      <c r="E794" s="311">
        <v>-67316631338</v>
      </c>
      <c r="F794" s="311">
        <v>19675576966</v>
      </c>
    </row>
    <row r="795" spans="2:6" x14ac:dyDescent="0.2">
      <c r="B795" s="221" t="s">
        <v>581</v>
      </c>
      <c r="C795" s="310">
        <v>25</v>
      </c>
      <c r="D795" s="311">
        <v>86015255802</v>
      </c>
      <c r="E795" s="311">
        <v>-72041736198</v>
      </c>
      <c r="F795" s="311">
        <v>13973519604</v>
      </c>
    </row>
    <row r="796" spans="2:6" x14ac:dyDescent="0.2">
      <c r="B796" s="221" t="s">
        <v>582</v>
      </c>
      <c r="C796" s="310">
        <v>10</v>
      </c>
      <c r="D796" s="311">
        <v>5442767608</v>
      </c>
      <c r="E796" s="311">
        <v>-5070262663</v>
      </c>
      <c r="F796" s="311">
        <v>372504945</v>
      </c>
    </row>
    <row r="797" spans="2:6" ht="13.5" thickBot="1" x14ac:dyDescent="0.25">
      <c r="B797" s="312" t="s">
        <v>583</v>
      </c>
      <c r="C797" s="313" t="s">
        <v>596</v>
      </c>
      <c r="D797" s="314">
        <v>16342165500</v>
      </c>
      <c r="E797" s="314">
        <v>-10702812711</v>
      </c>
      <c r="F797" s="314">
        <v>5639352789</v>
      </c>
    </row>
    <row r="798" spans="2:6" ht="13.5" thickBot="1" x14ac:dyDescent="0.25">
      <c r="B798" s="315" t="s">
        <v>479</v>
      </c>
      <c r="C798" s="316"/>
      <c r="D798" s="317">
        <v>267931597845</v>
      </c>
      <c r="E798" s="317">
        <v>-164466268461</v>
      </c>
      <c r="F798" s="317">
        <v>103465329384</v>
      </c>
    </row>
    <row r="807" spans="2:6" ht="13.5" thickBot="1" x14ac:dyDescent="0.25"/>
    <row r="808" spans="2:6" ht="13.5" thickBot="1" x14ac:dyDescent="0.25">
      <c r="B808" s="457" t="s">
        <v>260</v>
      </c>
      <c r="C808" s="175" t="s">
        <v>597</v>
      </c>
      <c r="D808" s="175" t="s">
        <v>598</v>
      </c>
      <c r="E808" s="175" t="s">
        <v>599</v>
      </c>
      <c r="F808" s="175" t="s">
        <v>600</v>
      </c>
    </row>
    <row r="809" spans="2:6" ht="13.5" thickBot="1" x14ac:dyDescent="0.25">
      <c r="B809" s="458"/>
      <c r="C809" s="439" t="s">
        <v>312</v>
      </c>
      <c r="D809" s="521"/>
      <c r="E809" s="521"/>
      <c r="F809" s="440"/>
    </row>
    <row r="810" spans="2:6" x14ac:dyDescent="0.2">
      <c r="B810" s="177" t="s">
        <v>601</v>
      </c>
      <c r="C810" s="179">
        <v>4884563668</v>
      </c>
      <c r="D810" s="179">
        <v>3890496494</v>
      </c>
      <c r="E810" s="179">
        <v>-2109628860</v>
      </c>
      <c r="F810" s="179">
        <v>6665431302</v>
      </c>
    </row>
    <row r="811" spans="2:6" x14ac:dyDescent="0.2">
      <c r="B811" s="177" t="s">
        <v>602</v>
      </c>
      <c r="C811" s="179">
        <v>2487410396</v>
      </c>
      <c r="D811" s="179">
        <v>847723619</v>
      </c>
      <c r="E811" s="179">
        <v>-676419088</v>
      </c>
      <c r="F811" s="179">
        <v>2658714927</v>
      </c>
    </row>
    <row r="812" spans="2:6" ht="13.5" thickBot="1" x14ac:dyDescent="0.25">
      <c r="B812" s="181" t="s">
        <v>603</v>
      </c>
      <c r="C812" s="183">
        <v>2685997608</v>
      </c>
      <c r="D812" s="183">
        <v>5989224245</v>
      </c>
      <c r="E812" s="183">
        <v>-4262473858</v>
      </c>
      <c r="F812" s="183">
        <v>4412747995</v>
      </c>
    </row>
    <row r="813" spans="2:6" ht="13.5" thickBot="1" x14ac:dyDescent="0.25">
      <c r="B813" s="191" t="s">
        <v>267</v>
      </c>
      <c r="C813" s="186">
        <v>10057971672</v>
      </c>
      <c r="D813" s="186">
        <v>10727444358</v>
      </c>
      <c r="E813" s="186">
        <v>-7048521806</v>
      </c>
      <c r="F813" s="186">
        <v>13736894224</v>
      </c>
    </row>
    <row r="818" spans="2:6" ht="13.5" thickBot="1" x14ac:dyDescent="0.25"/>
    <row r="819" spans="2:6" ht="13.5" thickBot="1" x14ac:dyDescent="0.25">
      <c r="B819" s="457" t="s">
        <v>260</v>
      </c>
      <c r="C819" s="175" t="s">
        <v>597</v>
      </c>
      <c r="D819" s="175" t="s">
        <v>598</v>
      </c>
      <c r="E819" s="175" t="s">
        <v>599</v>
      </c>
      <c r="F819" s="175" t="s">
        <v>600</v>
      </c>
    </row>
    <row r="820" spans="2:6" ht="13.5" thickBot="1" x14ac:dyDescent="0.25">
      <c r="B820" s="458"/>
      <c r="C820" s="439" t="s">
        <v>312</v>
      </c>
      <c r="D820" s="521"/>
      <c r="E820" s="521"/>
      <c r="F820" s="440"/>
    </row>
    <row r="821" spans="2:6" x14ac:dyDescent="0.2">
      <c r="B821" s="177" t="s">
        <v>601</v>
      </c>
      <c r="C821" s="179">
        <v>3477341368</v>
      </c>
      <c r="D821" s="179">
        <v>3017806284</v>
      </c>
      <c r="E821" s="179">
        <v>-1610583984</v>
      </c>
      <c r="F821" s="179">
        <v>4884563668</v>
      </c>
    </row>
    <row r="822" spans="2:6" x14ac:dyDescent="0.2">
      <c r="B822" s="177" t="s">
        <v>602</v>
      </c>
      <c r="C822" s="179">
        <v>2512538195</v>
      </c>
      <c r="D822" s="179">
        <v>640659385</v>
      </c>
      <c r="E822" s="179">
        <v>-665787184</v>
      </c>
      <c r="F822" s="179">
        <v>2487410396</v>
      </c>
    </row>
    <row r="823" spans="2:6" ht="13.5" thickBot="1" x14ac:dyDescent="0.25">
      <c r="B823" s="181" t="s">
        <v>603</v>
      </c>
      <c r="C823" s="183">
        <v>1859080314</v>
      </c>
      <c r="D823" s="183">
        <v>5238802118</v>
      </c>
      <c r="E823" s="183">
        <v>-4411884824</v>
      </c>
      <c r="F823" s="183">
        <v>2685997608</v>
      </c>
    </row>
    <row r="824" spans="2:6" ht="13.5" thickBot="1" x14ac:dyDescent="0.25">
      <c r="B824" s="191" t="s">
        <v>267</v>
      </c>
      <c r="C824" s="186">
        <v>7848959877</v>
      </c>
      <c r="D824" s="186">
        <v>8897267787</v>
      </c>
      <c r="E824" s="186">
        <v>-6688255992</v>
      </c>
      <c r="F824" s="186">
        <v>10057971672</v>
      </c>
    </row>
    <row r="836" spans="2:8" x14ac:dyDescent="0.2">
      <c r="B836" s="530" t="s">
        <v>604</v>
      </c>
      <c r="C836" s="530"/>
      <c r="D836" s="530"/>
      <c r="E836" s="530"/>
      <c r="F836" s="530"/>
      <c r="G836" s="530"/>
      <c r="H836" s="530"/>
    </row>
    <row r="837" spans="2:8" ht="13.5" thickBot="1" x14ac:dyDescent="0.25">
      <c r="B837" s="522"/>
      <c r="C837" s="522"/>
      <c r="D837" s="522"/>
      <c r="E837" s="522"/>
      <c r="F837" s="522"/>
      <c r="G837" s="522"/>
      <c r="H837" s="522"/>
    </row>
    <row r="838" spans="2:8" ht="21" x14ac:dyDescent="0.2">
      <c r="B838" s="441" t="s">
        <v>605</v>
      </c>
      <c r="C838" s="441" t="s">
        <v>606</v>
      </c>
      <c r="D838" s="441" t="s">
        <v>607</v>
      </c>
      <c r="E838" s="441" t="s">
        <v>608</v>
      </c>
      <c r="F838" s="441" t="s">
        <v>609</v>
      </c>
      <c r="G838" s="174" t="s">
        <v>610</v>
      </c>
      <c r="H838" s="174" t="s">
        <v>611</v>
      </c>
    </row>
    <row r="839" spans="2:8" ht="13.5" thickBot="1" x14ac:dyDescent="0.25">
      <c r="B839" s="443"/>
      <c r="C839" s="443"/>
      <c r="D839" s="443"/>
      <c r="E839" s="443"/>
      <c r="F839" s="443"/>
      <c r="G839" s="176" t="s">
        <v>312</v>
      </c>
      <c r="H839" s="176" t="s">
        <v>312</v>
      </c>
    </row>
    <row r="840" spans="2:8" x14ac:dyDescent="0.2">
      <c r="B840" s="177" t="s">
        <v>312</v>
      </c>
      <c r="C840" s="179">
        <v>78240000000</v>
      </c>
      <c r="D840" s="318">
        <v>39965</v>
      </c>
      <c r="E840" s="178" t="s">
        <v>612</v>
      </c>
      <c r="F840" s="180">
        <v>0.1588</v>
      </c>
      <c r="G840" s="179">
        <v>450000000</v>
      </c>
      <c r="H840" s="179">
        <v>450000000</v>
      </c>
    </row>
    <row r="841" spans="2:8" ht="13.5" thickBot="1" x14ac:dyDescent="0.25">
      <c r="B841" s="181" t="s">
        <v>613</v>
      </c>
      <c r="C841" s="183">
        <v>3370000</v>
      </c>
      <c r="D841" s="319">
        <v>40284</v>
      </c>
      <c r="E841" s="182" t="s">
        <v>612</v>
      </c>
      <c r="F841" s="184">
        <v>7.4999999999999997E-2</v>
      </c>
      <c r="G841" s="183">
        <v>206573700</v>
      </c>
      <c r="H841" s="183">
        <v>207003300</v>
      </c>
    </row>
    <row r="842" spans="2:8" ht="13.5" thickBot="1" x14ac:dyDescent="0.25">
      <c r="B842" s="191" t="s">
        <v>614</v>
      </c>
      <c r="C842" s="192"/>
      <c r="D842" s="192"/>
      <c r="E842" s="192"/>
      <c r="F842" s="192"/>
      <c r="G842" s="186">
        <v>656573700</v>
      </c>
      <c r="H842" s="186">
        <v>657003300</v>
      </c>
    </row>
    <row r="843" spans="2:8" ht="13.5" thickBot="1" x14ac:dyDescent="0.25">
      <c r="B843" s="449" t="s">
        <v>615</v>
      </c>
      <c r="C843" s="511"/>
      <c r="D843" s="511"/>
      <c r="E843" s="511"/>
      <c r="F843" s="511"/>
      <c r="G843" s="511"/>
      <c r="H843" s="450"/>
    </row>
    <row r="844" spans="2:8" ht="21" x14ac:dyDescent="0.2">
      <c r="B844" s="441" t="s">
        <v>616</v>
      </c>
      <c r="C844" s="441" t="s">
        <v>617</v>
      </c>
      <c r="D844" s="441" t="s">
        <v>607</v>
      </c>
      <c r="E844" s="441" t="s">
        <v>608</v>
      </c>
      <c r="F844" s="441" t="s">
        <v>618</v>
      </c>
      <c r="G844" s="241" t="s">
        <v>610</v>
      </c>
      <c r="H844" s="241" t="s">
        <v>611</v>
      </c>
    </row>
    <row r="845" spans="2:8" ht="13.5" thickBot="1" x14ac:dyDescent="0.25">
      <c r="B845" s="443"/>
      <c r="C845" s="443"/>
      <c r="D845" s="443"/>
      <c r="E845" s="443"/>
      <c r="F845" s="443"/>
      <c r="G845" s="176" t="s">
        <v>312</v>
      </c>
      <c r="H845" s="176" t="s">
        <v>312</v>
      </c>
    </row>
    <row r="846" spans="2:8" x14ac:dyDescent="0.2">
      <c r="B846" s="320">
        <v>5</v>
      </c>
      <c r="C846" s="179">
        <v>100000000</v>
      </c>
      <c r="D846" s="318">
        <v>40686</v>
      </c>
      <c r="E846" s="318">
        <v>44336</v>
      </c>
      <c r="F846" s="180">
        <v>0.17</v>
      </c>
      <c r="G846" s="193" t="s">
        <v>491</v>
      </c>
      <c r="H846" s="179">
        <v>100000000</v>
      </c>
    </row>
    <row r="847" spans="2:8" x14ac:dyDescent="0.2">
      <c r="B847" s="320">
        <v>8</v>
      </c>
      <c r="C847" s="179">
        <v>1265000000</v>
      </c>
      <c r="D847" s="318">
        <v>40700</v>
      </c>
      <c r="E847" s="318">
        <v>44350</v>
      </c>
      <c r="F847" s="180">
        <v>0.17</v>
      </c>
      <c r="G847" s="193" t="s">
        <v>491</v>
      </c>
      <c r="H847" s="179">
        <v>1265000000</v>
      </c>
    </row>
    <row r="848" spans="2:8" x14ac:dyDescent="0.2">
      <c r="B848" s="320">
        <v>12</v>
      </c>
      <c r="C848" s="179">
        <v>500000000</v>
      </c>
      <c r="D848" s="318">
        <v>40732</v>
      </c>
      <c r="E848" s="318">
        <v>44382</v>
      </c>
      <c r="F848" s="180">
        <v>0.17</v>
      </c>
      <c r="G848" s="193" t="s">
        <v>491</v>
      </c>
      <c r="H848" s="179">
        <v>500000000</v>
      </c>
    </row>
    <row r="849" spans="2:8" x14ac:dyDescent="0.2">
      <c r="B849" s="320">
        <v>5</v>
      </c>
      <c r="C849" s="179">
        <v>800000000</v>
      </c>
      <c r="D849" s="318">
        <v>41121</v>
      </c>
      <c r="E849" s="318">
        <v>44771</v>
      </c>
      <c r="F849" s="180">
        <v>0.17</v>
      </c>
      <c r="G849" s="179">
        <v>800000000</v>
      </c>
      <c r="H849" s="179">
        <v>800000000</v>
      </c>
    </row>
    <row r="850" spans="2:8" x14ac:dyDescent="0.2">
      <c r="B850" s="320">
        <v>2</v>
      </c>
      <c r="C850" s="179">
        <v>12730000000</v>
      </c>
      <c r="D850" s="318">
        <v>42170</v>
      </c>
      <c r="E850" s="318">
        <v>44714</v>
      </c>
      <c r="F850" s="180">
        <v>0.14000000000000001</v>
      </c>
      <c r="G850" s="179">
        <v>12730000000</v>
      </c>
      <c r="H850" s="179">
        <v>12730000000</v>
      </c>
    </row>
    <row r="851" spans="2:8" x14ac:dyDescent="0.2">
      <c r="B851" s="320">
        <v>3</v>
      </c>
      <c r="C851" s="179">
        <v>16422000000</v>
      </c>
      <c r="D851" s="318">
        <v>42170</v>
      </c>
      <c r="E851" s="318">
        <v>45806</v>
      </c>
      <c r="F851" s="180">
        <v>0.16</v>
      </c>
      <c r="G851" s="179">
        <v>16422000000</v>
      </c>
      <c r="H851" s="179">
        <v>16422000000</v>
      </c>
    </row>
    <row r="852" spans="2:8" x14ac:dyDescent="0.2">
      <c r="B852" s="320">
        <v>5</v>
      </c>
      <c r="C852" s="179">
        <v>3691000000</v>
      </c>
      <c r="D852" s="318">
        <v>42177</v>
      </c>
      <c r="E852" s="318">
        <v>44732</v>
      </c>
      <c r="F852" s="180">
        <v>0.13</v>
      </c>
      <c r="G852" s="179">
        <v>3691000000</v>
      </c>
      <c r="H852" s="179">
        <v>3691000000</v>
      </c>
    </row>
    <row r="853" spans="2:8" x14ac:dyDescent="0.2">
      <c r="B853" s="320">
        <v>6</v>
      </c>
      <c r="C853" s="179">
        <v>38467000000</v>
      </c>
      <c r="D853" s="318">
        <v>42177</v>
      </c>
      <c r="E853" s="318">
        <v>45827</v>
      </c>
      <c r="F853" s="180">
        <v>0.14499999999999999</v>
      </c>
      <c r="G853" s="179">
        <v>38467000000</v>
      </c>
      <c r="H853" s="179">
        <v>38467000000</v>
      </c>
    </row>
    <row r="854" spans="2:8" x14ac:dyDescent="0.2">
      <c r="B854" s="320">
        <v>8</v>
      </c>
      <c r="C854" s="179">
        <v>2613000000</v>
      </c>
      <c r="D854" s="318">
        <v>42191</v>
      </c>
      <c r="E854" s="318">
        <v>44746</v>
      </c>
      <c r="F854" s="180">
        <v>0.13</v>
      </c>
      <c r="G854" s="179">
        <v>2613000000</v>
      </c>
      <c r="H854" s="179">
        <v>2613000000</v>
      </c>
    </row>
    <row r="855" spans="2:8" x14ac:dyDescent="0.2">
      <c r="B855" s="320">
        <v>9</v>
      </c>
      <c r="C855" s="179">
        <v>4105000000</v>
      </c>
      <c r="D855" s="318">
        <v>42191</v>
      </c>
      <c r="E855" s="318">
        <v>45841</v>
      </c>
      <c r="F855" s="180">
        <v>0.14499999999999999</v>
      </c>
      <c r="G855" s="179">
        <v>4105000000</v>
      </c>
      <c r="H855" s="179">
        <v>4105000000</v>
      </c>
    </row>
    <row r="856" spans="2:8" x14ac:dyDescent="0.2">
      <c r="B856" s="320">
        <v>11</v>
      </c>
      <c r="C856" s="179">
        <v>1045000000</v>
      </c>
      <c r="D856" s="318">
        <v>42199</v>
      </c>
      <c r="E856" s="318">
        <v>44754</v>
      </c>
      <c r="F856" s="180">
        <v>0.13</v>
      </c>
      <c r="G856" s="179">
        <v>1045000000</v>
      </c>
      <c r="H856" s="179">
        <v>1045000000</v>
      </c>
    </row>
    <row r="857" spans="2:8" x14ac:dyDescent="0.2">
      <c r="B857" s="320">
        <v>12</v>
      </c>
      <c r="C857" s="179">
        <v>927000000</v>
      </c>
      <c r="D857" s="318">
        <v>42199</v>
      </c>
      <c r="E857" s="318">
        <v>45849</v>
      </c>
      <c r="F857" s="180">
        <v>0.14499999999999999</v>
      </c>
      <c r="G857" s="179">
        <v>927000000</v>
      </c>
      <c r="H857" s="179">
        <v>927000000</v>
      </c>
    </row>
    <row r="858" spans="2:8" x14ac:dyDescent="0.2">
      <c r="B858" s="320">
        <v>1</v>
      </c>
      <c r="C858" s="179">
        <v>50000000000</v>
      </c>
      <c r="D858" s="318">
        <v>42573</v>
      </c>
      <c r="E858" s="318">
        <v>44398</v>
      </c>
      <c r="F858" s="180">
        <v>0.12</v>
      </c>
      <c r="G858" s="193" t="s">
        <v>491</v>
      </c>
      <c r="H858" s="179">
        <v>50000000000</v>
      </c>
    </row>
    <row r="859" spans="2:8" x14ac:dyDescent="0.2">
      <c r="B859" s="320">
        <v>2</v>
      </c>
      <c r="C859" s="179">
        <v>50000000000</v>
      </c>
      <c r="D859" s="318">
        <v>42685</v>
      </c>
      <c r="E859" s="318">
        <v>44501</v>
      </c>
      <c r="F859" s="180">
        <v>0.11</v>
      </c>
      <c r="G859" s="193" t="s">
        <v>491</v>
      </c>
      <c r="H859" s="179">
        <v>50000000000</v>
      </c>
    </row>
    <row r="860" spans="2:8" x14ac:dyDescent="0.2">
      <c r="B860" s="320">
        <v>3</v>
      </c>
      <c r="C860" s="179">
        <v>18000000000</v>
      </c>
      <c r="D860" s="318">
        <v>42858</v>
      </c>
      <c r="E860" s="318">
        <v>44683</v>
      </c>
      <c r="F860" s="180">
        <v>0.1</v>
      </c>
      <c r="G860" s="179">
        <v>18000000000</v>
      </c>
      <c r="H860" s="179">
        <v>18000000000</v>
      </c>
    </row>
    <row r="861" spans="2:8" x14ac:dyDescent="0.2">
      <c r="B861" s="320">
        <v>4</v>
      </c>
      <c r="C861" s="179">
        <v>15000000000</v>
      </c>
      <c r="D861" s="318">
        <v>42858</v>
      </c>
      <c r="E861" s="318">
        <v>45412</v>
      </c>
      <c r="F861" s="180">
        <v>0.105</v>
      </c>
      <c r="G861" s="179">
        <v>15000000000</v>
      </c>
      <c r="H861" s="179">
        <v>15000000000</v>
      </c>
    </row>
    <row r="862" spans="2:8" x14ac:dyDescent="0.2">
      <c r="B862" s="320">
        <v>5</v>
      </c>
      <c r="C862" s="179">
        <v>42000000000</v>
      </c>
      <c r="D862" s="318">
        <v>43593</v>
      </c>
      <c r="E862" s="318">
        <v>45443</v>
      </c>
      <c r="F862" s="180">
        <v>9.5000000000000001E-2</v>
      </c>
      <c r="G862" s="179">
        <v>42000000000</v>
      </c>
      <c r="H862" s="179">
        <v>42000000000</v>
      </c>
    </row>
    <row r="863" spans="2:8" x14ac:dyDescent="0.2">
      <c r="B863" s="320" t="s">
        <v>619</v>
      </c>
      <c r="C863" s="179">
        <v>9694590000</v>
      </c>
      <c r="D863" s="318">
        <v>42170</v>
      </c>
      <c r="E863" s="318">
        <v>45806</v>
      </c>
      <c r="F863" s="180">
        <v>7.1999999999999995E-2</v>
      </c>
      <c r="G863" s="179">
        <v>11705843000</v>
      </c>
      <c r="H863" s="179">
        <v>11730187000</v>
      </c>
    </row>
    <row r="864" spans="2:8" x14ac:dyDescent="0.2">
      <c r="B864" s="320" t="s">
        <v>620</v>
      </c>
      <c r="C864" s="179">
        <v>1710810000</v>
      </c>
      <c r="D864" s="318">
        <v>42177</v>
      </c>
      <c r="E864" s="318">
        <v>45824</v>
      </c>
      <c r="F864" s="180">
        <v>7.0000000000000007E-2</v>
      </c>
      <c r="G864" s="179">
        <v>2065737000</v>
      </c>
      <c r="H864" s="179">
        <v>2070033000</v>
      </c>
    </row>
    <row r="865" spans="2:8" x14ac:dyDescent="0.2">
      <c r="B865" s="320" t="s">
        <v>621</v>
      </c>
      <c r="C865" s="179">
        <v>1710810000</v>
      </c>
      <c r="D865" s="318">
        <v>42675</v>
      </c>
      <c r="E865" s="318">
        <v>44501</v>
      </c>
      <c r="F865" s="180">
        <v>0.06</v>
      </c>
      <c r="G865" s="193" t="s">
        <v>491</v>
      </c>
      <c r="H865" s="179">
        <v>2070033000</v>
      </c>
    </row>
    <row r="866" spans="2:8" x14ac:dyDescent="0.2">
      <c r="B866" s="320" t="s">
        <v>622</v>
      </c>
      <c r="C866" s="179">
        <v>1140540000</v>
      </c>
      <c r="D866" s="318">
        <v>42675</v>
      </c>
      <c r="E866" s="318">
        <v>46325</v>
      </c>
      <c r="F866" s="180">
        <v>6.5000000000000002E-2</v>
      </c>
      <c r="G866" s="179">
        <v>1377158000</v>
      </c>
      <c r="H866" s="179">
        <v>1380022000</v>
      </c>
    </row>
    <row r="867" spans="2:8" x14ac:dyDescent="0.2">
      <c r="B867" s="320" t="s">
        <v>623</v>
      </c>
      <c r="C867" s="179">
        <v>5702700000</v>
      </c>
      <c r="D867" s="318">
        <v>42858</v>
      </c>
      <c r="E867" s="318">
        <v>44683</v>
      </c>
      <c r="F867" s="180">
        <v>5.7500000000000002E-2</v>
      </c>
      <c r="G867" s="179">
        <v>6885790000</v>
      </c>
      <c r="H867" s="179">
        <v>6900110000</v>
      </c>
    </row>
    <row r="868" spans="2:8" x14ac:dyDescent="0.2">
      <c r="B868" s="320" t="s">
        <v>624</v>
      </c>
      <c r="C868" s="179">
        <v>11405400000</v>
      </c>
      <c r="D868" s="318">
        <v>42858</v>
      </c>
      <c r="E868" s="318">
        <v>46507</v>
      </c>
      <c r="F868" s="180">
        <v>6.5000000000000002E-2</v>
      </c>
      <c r="G868" s="179">
        <v>13771580000</v>
      </c>
      <c r="H868" s="179">
        <v>13800220000</v>
      </c>
    </row>
    <row r="869" spans="2:8" x14ac:dyDescent="0.2">
      <c r="B869" s="320" t="s">
        <v>625</v>
      </c>
      <c r="C869" s="179">
        <v>34216200000</v>
      </c>
      <c r="D869" s="318">
        <v>43040</v>
      </c>
      <c r="E869" s="318">
        <v>45595</v>
      </c>
      <c r="F869" s="180">
        <v>5.5E-2</v>
      </c>
      <c r="G869" s="179">
        <v>41314740000</v>
      </c>
      <c r="H869" s="179">
        <v>41400660000</v>
      </c>
    </row>
    <row r="870" spans="2:8" x14ac:dyDescent="0.2">
      <c r="B870" s="320" t="s">
        <v>626</v>
      </c>
      <c r="C870" s="179">
        <v>22810800000</v>
      </c>
      <c r="D870" s="318">
        <v>43040</v>
      </c>
      <c r="E870" s="318">
        <v>46689</v>
      </c>
      <c r="F870" s="180">
        <v>0.06</v>
      </c>
      <c r="G870" s="179">
        <v>27543160000</v>
      </c>
      <c r="H870" s="179">
        <v>27600440000</v>
      </c>
    </row>
    <row r="871" spans="2:8" x14ac:dyDescent="0.2">
      <c r="B871" s="320" t="s">
        <v>627</v>
      </c>
      <c r="C871" s="179">
        <v>15397290000</v>
      </c>
      <c r="D871" s="318">
        <v>43236</v>
      </c>
      <c r="E871" s="318">
        <v>45058</v>
      </c>
      <c r="F871" s="180">
        <v>5.5E-2</v>
      </c>
      <c r="G871" s="179">
        <v>18591633000</v>
      </c>
      <c r="H871" s="179">
        <v>18630297000</v>
      </c>
    </row>
    <row r="872" spans="2:8" x14ac:dyDescent="0.2">
      <c r="B872" s="320" t="s">
        <v>628</v>
      </c>
      <c r="C872" s="179">
        <v>11405400000</v>
      </c>
      <c r="D872" s="318">
        <v>43236</v>
      </c>
      <c r="E872" s="318">
        <v>45790</v>
      </c>
      <c r="F872" s="180">
        <v>0.06</v>
      </c>
      <c r="G872" s="179">
        <v>13771580000</v>
      </c>
      <c r="H872" s="179">
        <v>13800220000</v>
      </c>
    </row>
    <row r="873" spans="2:8" x14ac:dyDescent="0.2">
      <c r="B873" s="320" t="s">
        <v>629</v>
      </c>
      <c r="C873" s="179">
        <v>41629710000</v>
      </c>
      <c r="D873" s="318">
        <v>43236</v>
      </c>
      <c r="E873" s="318">
        <v>46885</v>
      </c>
      <c r="F873" s="180">
        <v>6.7500000000000004E-2</v>
      </c>
      <c r="G873" s="179">
        <v>50266267000</v>
      </c>
      <c r="H873" s="179">
        <v>50370803000</v>
      </c>
    </row>
    <row r="874" spans="2:8" x14ac:dyDescent="0.2">
      <c r="B874" s="320" t="s">
        <v>630</v>
      </c>
      <c r="C874" s="179">
        <v>18571350000</v>
      </c>
      <c r="D874" s="318">
        <v>43593</v>
      </c>
      <c r="E874" s="318">
        <v>45418</v>
      </c>
      <c r="F874" s="180">
        <v>0.06</v>
      </c>
      <c r="G874" s="179">
        <v>20657370000</v>
      </c>
      <c r="H874" s="179">
        <v>20700330000</v>
      </c>
    </row>
    <row r="875" spans="2:8" ht="13.5" thickBot="1" x14ac:dyDescent="0.25">
      <c r="B875" s="321" t="s">
        <v>631</v>
      </c>
      <c r="C875" s="183">
        <v>18571350000</v>
      </c>
      <c r="D875" s="319">
        <v>43593</v>
      </c>
      <c r="E875" s="319">
        <v>47242</v>
      </c>
      <c r="F875" s="184">
        <v>6.7500000000000004E-2</v>
      </c>
      <c r="G875" s="183">
        <v>20657370000</v>
      </c>
      <c r="H875" s="183">
        <v>20700330000</v>
      </c>
    </row>
    <row r="876" spans="2:8" ht="13.5" thickBot="1" x14ac:dyDescent="0.25">
      <c r="B876" s="191" t="s">
        <v>614</v>
      </c>
      <c r="C876" s="192"/>
      <c r="D876" s="192"/>
      <c r="E876" s="192"/>
      <c r="F876" s="192"/>
      <c r="G876" s="186">
        <v>384408228000</v>
      </c>
      <c r="H876" s="186">
        <v>488818685000</v>
      </c>
    </row>
    <row r="877" spans="2:8" ht="13.5" thickBot="1" x14ac:dyDescent="0.25">
      <c r="B877" s="191" t="s">
        <v>632</v>
      </c>
      <c r="C877" s="192"/>
      <c r="D877" s="192"/>
      <c r="E877" s="192"/>
      <c r="F877" s="192"/>
      <c r="G877" s="186">
        <v>385064801700</v>
      </c>
      <c r="H877" s="186">
        <v>489475688300</v>
      </c>
    </row>
    <row r="878" spans="2:8" x14ac:dyDescent="0.2">
      <c r="B878" s="512"/>
      <c r="C878" s="512"/>
      <c r="D878" s="512"/>
      <c r="E878" s="512"/>
      <c r="F878" s="512"/>
      <c r="G878" s="512"/>
      <c r="H878" s="512"/>
    </row>
    <row r="923" spans="2:8" ht="13.5" thickBot="1" x14ac:dyDescent="0.25"/>
    <row r="924" spans="2:8" ht="13.5" thickBot="1" x14ac:dyDescent="0.25">
      <c r="B924" s="513" t="s">
        <v>260</v>
      </c>
      <c r="C924" s="515" t="s">
        <v>633</v>
      </c>
      <c r="D924" s="516"/>
      <c r="E924" s="516"/>
      <c r="F924" s="516"/>
      <c r="G924" s="516"/>
      <c r="H924" s="517"/>
    </row>
    <row r="925" spans="2:8" ht="18.75" thickBot="1" x14ac:dyDescent="0.25">
      <c r="B925" s="514"/>
      <c r="C925" s="325" t="s">
        <v>634</v>
      </c>
      <c r="D925" s="325" t="s">
        <v>635</v>
      </c>
      <c r="E925" s="325" t="s">
        <v>636</v>
      </c>
      <c r="F925" s="325" t="s">
        <v>637</v>
      </c>
      <c r="G925" s="325" t="s">
        <v>638</v>
      </c>
      <c r="H925" s="325" t="s">
        <v>267</v>
      </c>
    </row>
    <row r="926" spans="2:8" ht="13.5" thickBot="1" x14ac:dyDescent="0.25">
      <c r="B926" s="326"/>
      <c r="C926" s="325" t="s">
        <v>312</v>
      </c>
      <c r="D926" s="325" t="s">
        <v>312</v>
      </c>
      <c r="E926" s="325" t="s">
        <v>312</v>
      </c>
      <c r="F926" s="325" t="s">
        <v>312</v>
      </c>
      <c r="G926" s="325" t="s">
        <v>312</v>
      </c>
      <c r="H926" s="325" t="s">
        <v>312</v>
      </c>
    </row>
    <row r="927" spans="2:8" x14ac:dyDescent="0.2">
      <c r="B927" s="327" t="s">
        <v>559</v>
      </c>
      <c r="C927" s="322">
        <v>464313911494</v>
      </c>
      <c r="D927" s="322">
        <v>312890268568</v>
      </c>
      <c r="E927" s="322">
        <v>1459321050006</v>
      </c>
      <c r="F927" s="322">
        <v>482684064383</v>
      </c>
      <c r="G927" s="322">
        <v>132826035381</v>
      </c>
      <c r="H927" s="322">
        <v>2852035329832</v>
      </c>
    </row>
    <row r="928" spans="2:8" ht="13.5" thickBot="1" x14ac:dyDescent="0.25">
      <c r="B928" s="328" t="s">
        <v>639</v>
      </c>
      <c r="C928" s="323">
        <v>1792888929878</v>
      </c>
      <c r="D928" s="323">
        <v>3487021159504</v>
      </c>
      <c r="E928" s="323">
        <v>593055080830</v>
      </c>
      <c r="F928" s="323">
        <v>3460727198141</v>
      </c>
      <c r="G928" s="323">
        <v>6521958816167</v>
      </c>
      <c r="H928" s="323">
        <v>15855651184520</v>
      </c>
    </row>
    <row r="929" spans="2:8" ht="13.5" thickBot="1" x14ac:dyDescent="0.25">
      <c r="B929" s="329" t="s">
        <v>640</v>
      </c>
      <c r="C929" s="324">
        <v>2257202841372</v>
      </c>
      <c r="D929" s="324">
        <v>3799911428072</v>
      </c>
      <c r="E929" s="324">
        <v>2052376130836</v>
      </c>
      <c r="F929" s="324">
        <v>3943411262524</v>
      </c>
      <c r="G929" s="324">
        <v>6654784851548</v>
      </c>
      <c r="H929" s="324">
        <v>18707686514352</v>
      </c>
    </row>
    <row r="930" spans="2:8" x14ac:dyDescent="0.2">
      <c r="B930" s="327" t="s">
        <v>641</v>
      </c>
      <c r="C930" s="322">
        <v>1438049917103</v>
      </c>
      <c r="D930" s="322">
        <v>220142729135</v>
      </c>
      <c r="E930" s="322">
        <v>135624420346</v>
      </c>
      <c r="F930" s="322">
        <v>2529044186775</v>
      </c>
      <c r="G930" s="322">
        <v>1238076743677</v>
      </c>
      <c r="H930" s="322">
        <v>5560937997036</v>
      </c>
    </row>
    <row r="931" spans="2:8" ht="13.5" thickBot="1" x14ac:dyDescent="0.25">
      <c r="B931" s="328" t="s">
        <v>642</v>
      </c>
      <c r="C931" s="323">
        <v>10022378990435</v>
      </c>
      <c r="D931" s="323">
        <v>973967013595</v>
      </c>
      <c r="E931" s="323">
        <v>1405119395651</v>
      </c>
      <c r="F931" s="323">
        <v>984492606121</v>
      </c>
      <c r="G931" s="323">
        <v>2972043720737</v>
      </c>
      <c r="H931" s="323">
        <v>16358001726539</v>
      </c>
    </row>
    <row r="932" spans="2:8" ht="13.5" thickBot="1" x14ac:dyDescent="0.25">
      <c r="B932" s="329" t="s">
        <v>643</v>
      </c>
      <c r="C932" s="324">
        <v>11460428907538</v>
      </c>
      <c r="D932" s="324">
        <v>1194109742730</v>
      </c>
      <c r="E932" s="324">
        <v>1540743815997</v>
      </c>
      <c r="F932" s="324">
        <v>3513536792896</v>
      </c>
      <c r="G932" s="324">
        <v>4210120464414</v>
      </c>
      <c r="H932" s="324">
        <v>21918939723575</v>
      </c>
    </row>
    <row r="936" spans="2:8" ht="13.5" thickBot="1" x14ac:dyDescent="0.25"/>
    <row r="937" spans="2:8" ht="13.5" thickBot="1" x14ac:dyDescent="0.25">
      <c r="B937" s="506" t="s">
        <v>260</v>
      </c>
      <c r="C937" s="508" t="s">
        <v>633</v>
      </c>
      <c r="D937" s="509"/>
      <c r="E937" s="509"/>
      <c r="F937" s="509"/>
      <c r="G937" s="509"/>
      <c r="H937" s="510"/>
    </row>
    <row r="938" spans="2:8" ht="18.75" thickBot="1" x14ac:dyDescent="0.25">
      <c r="B938" s="507"/>
      <c r="C938" s="330" t="s">
        <v>634</v>
      </c>
      <c r="D938" s="330" t="s">
        <v>635</v>
      </c>
      <c r="E938" s="330" t="s">
        <v>636</v>
      </c>
      <c r="F938" s="330" t="s">
        <v>637</v>
      </c>
      <c r="G938" s="330" t="s">
        <v>638</v>
      </c>
      <c r="H938" s="330" t="s">
        <v>267</v>
      </c>
    </row>
    <row r="939" spans="2:8" ht="13.5" thickBot="1" x14ac:dyDescent="0.25">
      <c r="B939" s="331"/>
      <c r="C939" s="332" t="s">
        <v>312</v>
      </c>
      <c r="D939" s="332" t="s">
        <v>312</v>
      </c>
      <c r="E939" s="332" t="s">
        <v>312</v>
      </c>
      <c r="F939" s="332" t="s">
        <v>312</v>
      </c>
      <c r="G939" s="332" t="s">
        <v>312</v>
      </c>
      <c r="H939" s="332" t="s">
        <v>312</v>
      </c>
    </row>
    <row r="940" spans="2:8" x14ac:dyDescent="0.2">
      <c r="B940" s="333" t="s">
        <v>559</v>
      </c>
      <c r="C940" s="334">
        <v>1624711574942</v>
      </c>
      <c r="D940" s="334">
        <v>337943091404</v>
      </c>
      <c r="E940" s="334">
        <v>300313130879</v>
      </c>
      <c r="F940" s="334">
        <v>265781188770</v>
      </c>
      <c r="G940" s="334">
        <v>66928849124</v>
      </c>
      <c r="H940" s="334">
        <v>2595677835119</v>
      </c>
    </row>
    <row r="941" spans="2:8" ht="13.5" thickBot="1" x14ac:dyDescent="0.25">
      <c r="B941" s="331" t="s">
        <v>639</v>
      </c>
      <c r="C941" s="335">
        <v>867806997908</v>
      </c>
      <c r="D941" s="335">
        <v>3534921760539</v>
      </c>
      <c r="E941" s="335">
        <v>2086003761990</v>
      </c>
      <c r="F941" s="335">
        <v>3852321049354</v>
      </c>
      <c r="G941" s="335">
        <v>3454246654659</v>
      </c>
      <c r="H941" s="335">
        <v>13795300224450</v>
      </c>
    </row>
    <row r="942" spans="2:8" ht="13.5" thickBot="1" x14ac:dyDescent="0.25">
      <c r="B942" s="336" t="s">
        <v>640</v>
      </c>
      <c r="C942" s="337">
        <v>2492518572850</v>
      </c>
      <c r="D942" s="337">
        <v>3872864851943</v>
      </c>
      <c r="E942" s="337">
        <v>2386316892869</v>
      </c>
      <c r="F942" s="337">
        <v>4118102238124</v>
      </c>
      <c r="G942" s="337">
        <v>3521175503783</v>
      </c>
      <c r="H942" s="337">
        <v>16390978059569</v>
      </c>
    </row>
    <row r="943" spans="2:8" x14ac:dyDescent="0.2">
      <c r="B943" s="333" t="s">
        <v>644</v>
      </c>
      <c r="C943" s="334">
        <v>1120782329211</v>
      </c>
      <c r="D943" s="334">
        <v>804290227177</v>
      </c>
      <c r="E943" s="334">
        <v>280912847839</v>
      </c>
      <c r="F943" s="334">
        <v>402242881166</v>
      </c>
      <c r="G943" s="334">
        <v>3316929448015</v>
      </c>
      <c r="H943" s="334">
        <v>5925157733408</v>
      </c>
    </row>
    <row r="944" spans="2:8" ht="13.5" thickBot="1" x14ac:dyDescent="0.25">
      <c r="B944" s="331" t="s">
        <v>645</v>
      </c>
      <c r="C944" s="335">
        <v>9819025324354</v>
      </c>
      <c r="D944" s="335">
        <v>1239040553821</v>
      </c>
      <c r="E944" s="335">
        <v>1065000277052</v>
      </c>
      <c r="F944" s="335">
        <v>2862798236644</v>
      </c>
      <c r="G944" s="335">
        <v>918416486438</v>
      </c>
      <c r="H944" s="335">
        <v>15904280878309</v>
      </c>
    </row>
    <row r="945" spans="2:8" ht="13.5" thickBot="1" x14ac:dyDescent="0.25">
      <c r="B945" s="336" t="s">
        <v>643</v>
      </c>
      <c r="C945" s="337">
        <v>10939807653565</v>
      </c>
      <c r="D945" s="337">
        <v>2043330780998</v>
      </c>
      <c r="E945" s="337">
        <v>1345913124891</v>
      </c>
      <c r="F945" s="337">
        <v>3265041117810</v>
      </c>
      <c r="G945" s="337">
        <v>4235345934453</v>
      </c>
      <c r="H945" s="337">
        <v>21829438611717</v>
      </c>
    </row>
    <row r="954" spans="2:8" ht="13.5" thickBot="1" x14ac:dyDescent="0.25"/>
    <row r="955" spans="2:8" ht="13.5" thickBot="1" x14ac:dyDescent="0.25">
      <c r="B955" s="441" t="s">
        <v>646</v>
      </c>
      <c r="C955" s="439" t="s">
        <v>168</v>
      </c>
      <c r="D955" s="440"/>
    </row>
    <row r="956" spans="2:8" ht="13.5" thickBot="1" x14ac:dyDescent="0.25">
      <c r="B956" s="443"/>
      <c r="C956" s="176">
        <v>2021</v>
      </c>
      <c r="D956" s="176">
        <v>2020</v>
      </c>
    </row>
    <row r="957" spans="2:8" x14ac:dyDescent="0.2">
      <c r="B957" s="177" t="s">
        <v>647</v>
      </c>
      <c r="C957" s="179">
        <v>2046840090290</v>
      </c>
      <c r="D957" s="179">
        <v>1332780253736</v>
      </c>
    </row>
    <row r="958" spans="2:8" x14ac:dyDescent="0.2">
      <c r="B958" s="177" t="s">
        <v>45</v>
      </c>
      <c r="C958" s="193" t="s">
        <v>491</v>
      </c>
      <c r="D958" s="179">
        <v>136514361681</v>
      </c>
    </row>
    <row r="959" spans="2:8" x14ac:dyDescent="0.2">
      <c r="B959" s="177" t="s">
        <v>648</v>
      </c>
      <c r="C959" s="179">
        <v>166057823552</v>
      </c>
      <c r="D959" s="179">
        <v>130797087324</v>
      </c>
    </row>
    <row r="960" spans="2:8" x14ac:dyDescent="0.2">
      <c r="B960" s="177" t="s">
        <v>649</v>
      </c>
      <c r="C960" s="179">
        <v>1261774456270</v>
      </c>
      <c r="D960" s="179">
        <v>2226895119085</v>
      </c>
    </row>
    <row r="961" spans="2:4" x14ac:dyDescent="0.2">
      <c r="B961" s="177" t="s">
        <v>650</v>
      </c>
      <c r="C961" s="179">
        <v>242621564</v>
      </c>
      <c r="D961" s="179">
        <v>42488068</v>
      </c>
    </row>
    <row r="962" spans="2:4" ht="22.5" x14ac:dyDescent="0.2">
      <c r="B962" s="177" t="s">
        <v>651</v>
      </c>
      <c r="C962" s="179">
        <v>2065737000000</v>
      </c>
      <c r="D962" s="179">
        <v>2070033000000</v>
      </c>
    </row>
    <row r="963" spans="2:4" ht="13.5" thickBot="1" x14ac:dyDescent="0.25">
      <c r="B963" s="181" t="s">
        <v>652</v>
      </c>
      <c r="C963" s="183">
        <v>20286005360</v>
      </c>
      <c r="D963" s="183">
        <v>28095423514</v>
      </c>
    </row>
    <row r="964" spans="2:4" ht="13.5" thickBot="1" x14ac:dyDescent="0.25">
      <c r="B964" s="191" t="s">
        <v>653</v>
      </c>
      <c r="C964" s="186">
        <v>5560937997036</v>
      </c>
      <c r="D964" s="186">
        <v>5925157733408</v>
      </c>
    </row>
    <row r="976" spans="2:4" ht="13.5" thickBot="1" x14ac:dyDescent="0.25"/>
    <row r="977" spans="2:4" ht="13.5" thickBot="1" x14ac:dyDescent="0.25">
      <c r="B977" s="441" t="s">
        <v>646</v>
      </c>
      <c r="C977" s="439" t="s">
        <v>168</v>
      </c>
      <c r="D977" s="440"/>
    </row>
    <row r="978" spans="2:4" x14ac:dyDescent="0.2">
      <c r="B978" s="442"/>
      <c r="C978" s="241">
        <v>2021</v>
      </c>
      <c r="D978" s="174">
        <v>2020</v>
      </c>
    </row>
    <row r="979" spans="2:4" ht="13.5" thickBot="1" x14ac:dyDescent="0.25">
      <c r="B979" s="189"/>
      <c r="C979" s="176" t="s">
        <v>312</v>
      </c>
      <c r="D979" s="176" t="s">
        <v>312</v>
      </c>
    </row>
    <row r="980" spans="2:4" x14ac:dyDescent="0.2">
      <c r="B980" s="217" t="s">
        <v>654</v>
      </c>
      <c r="C980" s="220"/>
      <c r="D980" s="220"/>
    </row>
    <row r="981" spans="2:4" x14ac:dyDescent="0.2">
      <c r="B981" s="177" t="s">
        <v>655</v>
      </c>
      <c r="C981" s="179">
        <v>5540688052597</v>
      </c>
      <c r="D981" s="179">
        <v>4793152566333</v>
      </c>
    </row>
    <row r="982" spans="2:4" x14ac:dyDescent="0.2">
      <c r="B982" s="177" t="s">
        <v>656</v>
      </c>
      <c r="C982" s="179">
        <v>2096231404648</v>
      </c>
      <c r="D982" s="179">
        <v>1841338247960</v>
      </c>
    </row>
    <row r="983" spans="2:4" x14ac:dyDescent="0.2">
      <c r="B983" s="177" t="s">
        <v>657</v>
      </c>
      <c r="C983" s="179">
        <v>12993032788</v>
      </c>
      <c r="D983" s="179">
        <v>25297006734</v>
      </c>
    </row>
    <row r="984" spans="2:4" ht="22.5" x14ac:dyDescent="0.2">
      <c r="B984" s="177" t="s">
        <v>658</v>
      </c>
      <c r="C984" s="179">
        <v>28720373830</v>
      </c>
      <c r="D984" s="179">
        <v>28639473229</v>
      </c>
    </row>
    <row r="985" spans="2:4" x14ac:dyDescent="0.2">
      <c r="B985" s="177" t="s">
        <v>659</v>
      </c>
      <c r="C985" s="179">
        <v>557693243</v>
      </c>
      <c r="D985" s="179">
        <v>1725926743</v>
      </c>
    </row>
    <row r="986" spans="2:4" x14ac:dyDescent="0.2">
      <c r="B986" s="177" t="s">
        <v>660</v>
      </c>
      <c r="C986" s="179">
        <v>8754301031</v>
      </c>
      <c r="D986" s="179">
        <v>194600418874</v>
      </c>
    </row>
    <row r="987" spans="2:4" x14ac:dyDescent="0.2">
      <c r="B987" s="177" t="s">
        <v>661</v>
      </c>
      <c r="C987" s="179">
        <v>3921250798271</v>
      </c>
      <c r="D987" s="179">
        <v>4209721202637</v>
      </c>
    </row>
    <row r="988" spans="2:4" x14ac:dyDescent="0.2">
      <c r="B988" s="177" t="s">
        <v>662</v>
      </c>
      <c r="C988" s="179">
        <v>7792494990</v>
      </c>
      <c r="D988" s="179">
        <v>14563041453</v>
      </c>
    </row>
    <row r="989" spans="2:4" x14ac:dyDescent="0.2">
      <c r="B989" s="177" t="s">
        <v>663</v>
      </c>
      <c r="C989" s="179">
        <v>1773216529845</v>
      </c>
      <c r="D989" s="179">
        <v>1749016608511</v>
      </c>
    </row>
    <row r="990" spans="2:4" x14ac:dyDescent="0.2">
      <c r="B990" s="219"/>
      <c r="C990" s="338">
        <v>13390204681243</v>
      </c>
      <c r="D990" s="338">
        <v>12858054492474</v>
      </c>
    </row>
    <row r="991" spans="2:4" x14ac:dyDescent="0.2">
      <c r="B991" s="217" t="s">
        <v>47</v>
      </c>
      <c r="C991" s="220"/>
      <c r="D991" s="220"/>
    </row>
    <row r="992" spans="2:4" x14ac:dyDescent="0.2">
      <c r="B992" s="177" t="s">
        <v>664</v>
      </c>
      <c r="C992" s="179">
        <v>225175671475</v>
      </c>
      <c r="D992" s="179">
        <v>988695395040</v>
      </c>
    </row>
    <row r="993" spans="2:6" x14ac:dyDescent="0.2">
      <c r="B993" s="177" t="s">
        <v>655</v>
      </c>
      <c r="C993" s="179">
        <v>156014250547</v>
      </c>
      <c r="D993" s="179">
        <v>171236830632</v>
      </c>
    </row>
    <row r="994" spans="2:6" x14ac:dyDescent="0.2">
      <c r="B994" s="177" t="s">
        <v>665</v>
      </c>
      <c r="C994" s="179">
        <v>15902228429</v>
      </c>
      <c r="D994" s="179">
        <v>4071456916</v>
      </c>
    </row>
    <row r="995" spans="2:6" x14ac:dyDescent="0.2">
      <c r="B995" s="177" t="s">
        <v>661</v>
      </c>
      <c r="C995" s="179">
        <v>2075834493333</v>
      </c>
      <c r="D995" s="179">
        <v>1276521593773</v>
      </c>
    </row>
    <row r="996" spans="2:6" x14ac:dyDescent="0.2">
      <c r="B996" s="219"/>
      <c r="C996" s="338">
        <v>2472926643784</v>
      </c>
      <c r="D996" s="338">
        <v>2440525276361</v>
      </c>
    </row>
    <row r="997" spans="2:6" x14ac:dyDescent="0.2">
      <c r="B997" s="177" t="s">
        <v>666</v>
      </c>
      <c r="C997" s="179">
        <v>5945488818</v>
      </c>
      <c r="D997" s="179">
        <v>3889682241</v>
      </c>
    </row>
    <row r="998" spans="2:6" ht="22.5" x14ac:dyDescent="0.2">
      <c r="B998" s="177" t="s">
        <v>667</v>
      </c>
      <c r="C998" s="179">
        <v>385064801700</v>
      </c>
      <c r="D998" s="179">
        <v>489475688300</v>
      </c>
    </row>
    <row r="999" spans="2:6" x14ac:dyDescent="0.2">
      <c r="B999" s="177" t="s">
        <v>668</v>
      </c>
      <c r="C999" s="193" t="s">
        <v>488</v>
      </c>
      <c r="D999" s="179">
        <v>7333333335</v>
      </c>
    </row>
    <row r="1000" spans="2:6" ht="13.5" thickBot="1" x14ac:dyDescent="0.25">
      <c r="B1000" s="181" t="s">
        <v>652</v>
      </c>
      <c r="C1000" s="183">
        <v>103860110994</v>
      </c>
      <c r="D1000" s="183">
        <v>105002405598</v>
      </c>
    </row>
    <row r="1001" spans="2:6" ht="13.5" thickBot="1" x14ac:dyDescent="0.25">
      <c r="B1001" s="191" t="s">
        <v>669</v>
      </c>
      <c r="C1001" s="186">
        <v>16358001726539</v>
      </c>
      <c r="D1001" s="186">
        <v>15904280878309</v>
      </c>
    </row>
    <row r="1007" spans="2:6" ht="13.5" thickBot="1" x14ac:dyDescent="0.25"/>
    <row r="1008" spans="2:6" ht="13.5" thickBot="1" x14ac:dyDescent="0.25">
      <c r="B1008" s="495" t="s">
        <v>670</v>
      </c>
      <c r="C1008" s="493" t="s">
        <v>671</v>
      </c>
      <c r="D1008" s="494"/>
      <c r="E1008" s="493" t="s">
        <v>672</v>
      </c>
      <c r="F1008" s="494"/>
    </row>
    <row r="1009" spans="2:6" ht="13.5" thickBot="1" x14ac:dyDescent="0.25">
      <c r="B1009" s="496"/>
      <c r="C1009" s="291" t="s">
        <v>515</v>
      </c>
      <c r="D1009" s="295" t="s">
        <v>516</v>
      </c>
      <c r="E1009" s="291" t="s">
        <v>515</v>
      </c>
      <c r="F1009" s="291" t="s">
        <v>516</v>
      </c>
    </row>
    <row r="1010" spans="2:6" ht="13.5" thickBot="1" x14ac:dyDescent="0.25">
      <c r="B1010" s="298"/>
      <c r="C1010" s="339"/>
      <c r="D1010" s="339"/>
      <c r="E1010" s="339"/>
      <c r="F1010" s="339"/>
    </row>
    <row r="1011" spans="2:6" x14ac:dyDescent="0.2">
      <c r="B1011" s="340" t="s">
        <v>673</v>
      </c>
      <c r="C1011" s="341">
        <v>0</v>
      </c>
      <c r="D1011" s="341">
        <v>2.2000000000000001E-3</v>
      </c>
      <c r="E1011" s="341">
        <v>0</v>
      </c>
      <c r="F1011" s="341">
        <v>1.8E-3</v>
      </c>
    </row>
    <row r="1012" spans="2:6" ht="13.5" thickBot="1" x14ac:dyDescent="0.25">
      <c r="B1012" s="301" t="s">
        <v>674</v>
      </c>
      <c r="C1012" s="342">
        <v>2.5000000000000001E-3</v>
      </c>
      <c r="D1012" s="342">
        <v>5.7500000000000002E-2</v>
      </c>
      <c r="E1012" s="342">
        <v>2.5000000000000001E-3</v>
      </c>
      <c r="F1012" s="342">
        <v>2.5999999999999999E-2</v>
      </c>
    </row>
    <row r="1014" spans="2:6" ht="13.5" thickBot="1" x14ac:dyDescent="0.25"/>
    <row r="1015" spans="2:6" ht="13.5" thickBot="1" x14ac:dyDescent="0.25">
      <c r="B1015" s="495" t="s">
        <v>675</v>
      </c>
      <c r="C1015" s="493" t="s">
        <v>671</v>
      </c>
      <c r="D1015" s="494"/>
      <c r="E1015" s="493" t="s">
        <v>672</v>
      </c>
      <c r="F1015" s="494"/>
    </row>
    <row r="1016" spans="2:6" ht="13.5" thickBot="1" x14ac:dyDescent="0.25">
      <c r="B1016" s="496"/>
      <c r="C1016" s="291" t="s">
        <v>515</v>
      </c>
      <c r="D1016" s="295" t="s">
        <v>516</v>
      </c>
      <c r="E1016" s="291" t="s">
        <v>515</v>
      </c>
      <c r="F1016" s="291" t="s">
        <v>516</v>
      </c>
    </row>
    <row r="1017" spans="2:6" x14ac:dyDescent="0.2">
      <c r="B1017" s="298" t="s">
        <v>673</v>
      </c>
      <c r="C1017" s="343">
        <v>1.6000000000000001E-3</v>
      </c>
      <c r="D1017" s="343">
        <v>2.2000000000000001E-3</v>
      </c>
      <c r="E1017" s="343">
        <v>5.0000000000000001E-4</v>
      </c>
      <c r="F1017" s="343">
        <v>1.8E-3</v>
      </c>
    </row>
    <row r="1018" spans="2:6" ht="13.5" thickBot="1" x14ac:dyDescent="0.25">
      <c r="B1018" s="301" t="s">
        <v>674</v>
      </c>
      <c r="C1018" s="344">
        <v>2.5000000000000001E-3</v>
      </c>
      <c r="D1018" s="344">
        <v>0.06</v>
      </c>
      <c r="E1018" s="344">
        <v>2.5000000000000001E-3</v>
      </c>
      <c r="F1018" s="344">
        <v>3.6999999999999998E-2</v>
      </c>
    </row>
    <row r="1029" spans="1:9" ht="13.5" thickBot="1" x14ac:dyDescent="0.25"/>
    <row r="1030" spans="1:9" ht="13.5" thickBot="1" x14ac:dyDescent="0.25">
      <c r="A1030" s="487" t="s">
        <v>676</v>
      </c>
      <c r="B1030" s="490" t="s">
        <v>677</v>
      </c>
      <c r="C1030" s="491"/>
      <c r="D1030" s="491"/>
      <c r="E1030" s="492"/>
      <c r="F1030" s="490" t="s">
        <v>678</v>
      </c>
      <c r="G1030" s="491"/>
      <c r="H1030" s="491"/>
      <c r="I1030" s="492"/>
    </row>
    <row r="1031" spans="1:9" ht="13.5" thickBot="1" x14ac:dyDescent="0.25">
      <c r="A1031" s="488"/>
      <c r="B1031" s="490" t="s">
        <v>679</v>
      </c>
      <c r="C1031" s="492"/>
      <c r="D1031" s="490" t="s">
        <v>680</v>
      </c>
      <c r="E1031" s="492"/>
      <c r="F1031" s="490" t="s">
        <v>679</v>
      </c>
      <c r="G1031" s="492"/>
      <c r="H1031" s="490" t="s">
        <v>680</v>
      </c>
      <c r="I1031" s="492"/>
    </row>
    <row r="1032" spans="1:9" ht="13.5" thickBot="1" x14ac:dyDescent="0.25">
      <c r="A1032" s="489"/>
      <c r="B1032" s="281" t="s">
        <v>312</v>
      </c>
      <c r="C1032" s="345" t="s">
        <v>538</v>
      </c>
      <c r="D1032" s="281" t="s">
        <v>312</v>
      </c>
      <c r="E1032" s="345" t="s">
        <v>538</v>
      </c>
      <c r="F1032" s="281" t="s">
        <v>312</v>
      </c>
      <c r="G1032" s="345" t="s">
        <v>538</v>
      </c>
      <c r="H1032" s="281" t="s">
        <v>312</v>
      </c>
      <c r="I1032" s="345" t="s">
        <v>538</v>
      </c>
    </row>
    <row r="1033" spans="1:9" x14ac:dyDescent="0.2">
      <c r="A1033" s="283" t="s">
        <v>681</v>
      </c>
      <c r="B1033" s="284">
        <v>2212410625191</v>
      </c>
      <c r="C1033" s="346">
        <v>0.77569999999999995</v>
      </c>
      <c r="D1033" s="284">
        <v>26002168</v>
      </c>
      <c r="E1033" s="346">
        <v>1</v>
      </c>
      <c r="F1033" s="284">
        <v>2733011328574</v>
      </c>
      <c r="G1033" s="346">
        <v>0.16850000000000001</v>
      </c>
      <c r="H1033" s="284">
        <v>136503612008</v>
      </c>
      <c r="I1033" s="346">
        <v>0.5121</v>
      </c>
    </row>
    <row r="1034" spans="1:9" x14ac:dyDescent="0.2">
      <c r="A1034" s="283" t="s">
        <v>682</v>
      </c>
      <c r="B1034" s="284">
        <v>639840745258</v>
      </c>
      <c r="C1034" s="346">
        <v>0.2243</v>
      </c>
      <c r="D1034" s="286" t="s">
        <v>488</v>
      </c>
      <c r="E1034" s="346">
        <v>0</v>
      </c>
      <c r="F1034" s="284">
        <v>3228292619036</v>
      </c>
      <c r="G1034" s="346">
        <v>0.19900000000000001</v>
      </c>
      <c r="H1034" s="284">
        <v>90772624562</v>
      </c>
      <c r="I1034" s="346">
        <v>0.34050000000000002</v>
      </c>
    </row>
    <row r="1035" spans="1:9" x14ac:dyDescent="0.2">
      <c r="A1035" s="283" t="s">
        <v>683</v>
      </c>
      <c r="B1035" s="286" t="s">
        <v>488</v>
      </c>
      <c r="C1035" s="346">
        <v>0</v>
      </c>
      <c r="D1035" s="286" t="s">
        <v>488</v>
      </c>
      <c r="E1035" s="346">
        <v>0</v>
      </c>
      <c r="F1035" s="284">
        <v>2621837658422</v>
      </c>
      <c r="G1035" s="346">
        <v>0.16159999999999999</v>
      </c>
      <c r="H1035" s="284">
        <v>24390745210</v>
      </c>
      <c r="I1035" s="346">
        <v>9.1499999999999998E-2</v>
      </c>
    </row>
    <row r="1036" spans="1:9" ht="13.5" thickBot="1" x14ac:dyDescent="0.25">
      <c r="A1036" s="347" t="s">
        <v>684</v>
      </c>
      <c r="B1036" s="348" t="s">
        <v>488</v>
      </c>
      <c r="C1036" s="349">
        <v>0</v>
      </c>
      <c r="D1036" s="348" t="s">
        <v>488</v>
      </c>
      <c r="E1036" s="349">
        <v>0</v>
      </c>
      <c r="F1036" s="350">
        <v>7638404230749</v>
      </c>
      <c r="G1036" s="349">
        <v>0.47089999999999999</v>
      </c>
      <c r="H1036" s="350">
        <v>14883786193</v>
      </c>
      <c r="I1036" s="349">
        <v>5.5800000000000002E-2</v>
      </c>
    </row>
    <row r="1037" spans="1:9" ht="13.5" thickBot="1" x14ac:dyDescent="0.25">
      <c r="A1037" s="351" t="s">
        <v>685</v>
      </c>
      <c r="B1037" s="352">
        <v>2852251370449</v>
      </c>
      <c r="C1037" s="353">
        <v>1</v>
      </c>
      <c r="D1037" s="352">
        <v>26002168</v>
      </c>
      <c r="E1037" s="353">
        <v>1</v>
      </c>
      <c r="F1037" s="352">
        <v>16221545836781</v>
      </c>
      <c r="G1037" s="353">
        <v>1</v>
      </c>
      <c r="H1037" s="352">
        <v>266550767973</v>
      </c>
      <c r="I1037" s="353">
        <v>1</v>
      </c>
    </row>
    <row r="1041" spans="1:9" ht="13.5" thickBot="1" x14ac:dyDescent="0.25"/>
    <row r="1042" spans="1:9" ht="13.5" thickBot="1" x14ac:dyDescent="0.25">
      <c r="A1042" s="487" t="s">
        <v>676</v>
      </c>
      <c r="B1042" s="490" t="s">
        <v>677</v>
      </c>
      <c r="C1042" s="491"/>
      <c r="D1042" s="491"/>
      <c r="E1042" s="492"/>
      <c r="F1042" s="490" t="s">
        <v>678</v>
      </c>
      <c r="G1042" s="491"/>
      <c r="H1042" s="491"/>
      <c r="I1042" s="492"/>
    </row>
    <row r="1043" spans="1:9" ht="13.5" thickBot="1" x14ac:dyDescent="0.25">
      <c r="A1043" s="488"/>
      <c r="B1043" s="490" t="s">
        <v>679</v>
      </c>
      <c r="C1043" s="492"/>
      <c r="D1043" s="490" t="s">
        <v>680</v>
      </c>
      <c r="E1043" s="492"/>
      <c r="F1043" s="490" t="s">
        <v>679</v>
      </c>
      <c r="G1043" s="492"/>
      <c r="H1043" s="490" t="s">
        <v>680</v>
      </c>
      <c r="I1043" s="492"/>
    </row>
    <row r="1044" spans="1:9" ht="13.5" thickBot="1" x14ac:dyDescent="0.25">
      <c r="A1044" s="489"/>
      <c r="B1044" s="281" t="s">
        <v>312</v>
      </c>
      <c r="C1044" s="345" t="s">
        <v>538</v>
      </c>
      <c r="D1044" s="281" t="s">
        <v>312</v>
      </c>
      <c r="E1044" s="345" t="s">
        <v>538</v>
      </c>
      <c r="F1044" s="281" t="s">
        <v>312</v>
      </c>
      <c r="G1044" s="345" t="s">
        <v>538</v>
      </c>
      <c r="H1044" s="281" t="s">
        <v>312</v>
      </c>
      <c r="I1044" s="345" t="s">
        <v>538</v>
      </c>
    </row>
    <row r="1045" spans="1:9" x14ac:dyDescent="0.2">
      <c r="A1045" s="283" t="s">
        <v>681</v>
      </c>
      <c r="B1045" s="284">
        <v>1730399835295</v>
      </c>
      <c r="C1045" s="346">
        <v>0.70379999999999998</v>
      </c>
      <c r="D1045" s="284">
        <v>275281278</v>
      </c>
      <c r="E1045" s="346">
        <v>1</v>
      </c>
      <c r="F1045" s="284">
        <v>2695744433954</v>
      </c>
      <c r="G1045" s="346">
        <v>0.19020000000000001</v>
      </c>
      <c r="H1045" s="284">
        <v>151731251983</v>
      </c>
      <c r="I1045" s="346">
        <v>0.54</v>
      </c>
    </row>
    <row r="1046" spans="1:9" x14ac:dyDescent="0.2">
      <c r="A1046" s="283" t="s">
        <v>682</v>
      </c>
      <c r="B1046" s="284">
        <v>727774493524</v>
      </c>
      <c r="C1046" s="346">
        <v>0.29599999999999999</v>
      </c>
      <c r="D1046" s="286" t="s">
        <v>488</v>
      </c>
      <c r="E1046" s="346">
        <v>0</v>
      </c>
      <c r="F1046" s="284">
        <v>2807700873580</v>
      </c>
      <c r="G1046" s="346">
        <v>0.1981</v>
      </c>
      <c r="H1046" s="284">
        <v>92228049728</v>
      </c>
      <c r="I1046" s="346">
        <v>0.32819999999999999</v>
      </c>
    </row>
    <row r="1047" spans="1:9" x14ac:dyDescent="0.2">
      <c r="A1047" s="283" t="s">
        <v>683</v>
      </c>
      <c r="B1047" s="284">
        <v>628137413</v>
      </c>
      <c r="C1047" s="346">
        <v>2.9999999999999997E-4</v>
      </c>
      <c r="D1047" s="286" t="s">
        <v>488</v>
      </c>
      <c r="E1047" s="346">
        <v>0</v>
      </c>
      <c r="F1047" s="284">
        <v>2257641784989</v>
      </c>
      <c r="G1047" s="346">
        <v>0.1593</v>
      </c>
      <c r="H1047" s="284">
        <v>25327897709</v>
      </c>
      <c r="I1047" s="346">
        <v>9.01E-2</v>
      </c>
    </row>
    <row r="1048" spans="1:9" ht="13.5" thickBot="1" x14ac:dyDescent="0.25">
      <c r="A1048" s="347" t="s">
        <v>684</v>
      </c>
      <c r="B1048" s="348" t="s">
        <v>488</v>
      </c>
      <c r="C1048" s="349">
        <v>0</v>
      </c>
      <c r="D1048" s="348" t="s">
        <v>488</v>
      </c>
      <c r="E1048" s="349">
        <v>0</v>
      </c>
      <c r="F1048" s="350">
        <v>6411620517992</v>
      </c>
      <c r="G1048" s="349">
        <v>0.45240000000000002</v>
      </c>
      <c r="H1048" s="350">
        <v>11714261255</v>
      </c>
      <c r="I1048" s="349">
        <v>4.1700000000000001E-2</v>
      </c>
    </row>
    <row r="1049" spans="1:9" ht="13.5" thickBot="1" x14ac:dyDescent="0.25">
      <c r="A1049" s="351" t="s">
        <v>685</v>
      </c>
      <c r="B1049" s="352">
        <v>2458802466232</v>
      </c>
      <c r="C1049" s="353">
        <v>1</v>
      </c>
      <c r="D1049" s="352">
        <v>275281278</v>
      </c>
      <c r="E1049" s="353">
        <v>1</v>
      </c>
      <c r="F1049" s="352">
        <v>14172707610515</v>
      </c>
      <c r="G1049" s="353">
        <v>1</v>
      </c>
      <c r="H1049" s="352">
        <v>281001460675</v>
      </c>
      <c r="I1049" s="353">
        <v>1</v>
      </c>
    </row>
    <row r="1059" spans="2:8" ht="13.5" thickBot="1" x14ac:dyDescent="0.25"/>
    <row r="1060" spans="2:8" ht="13.5" thickBot="1" x14ac:dyDescent="0.25">
      <c r="B1060" s="497" t="s">
        <v>676</v>
      </c>
      <c r="C1060" s="500" t="s">
        <v>686</v>
      </c>
      <c r="D1060" s="501"/>
      <c r="E1060" s="501"/>
      <c r="F1060" s="501"/>
      <c r="G1060" s="501"/>
      <c r="H1060" s="502"/>
    </row>
    <row r="1061" spans="2:8" ht="13.5" thickBot="1" x14ac:dyDescent="0.25">
      <c r="B1061" s="498"/>
      <c r="C1061" s="354" t="s">
        <v>687</v>
      </c>
      <c r="D1061" s="354"/>
      <c r="E1061" s="355" t="s">
        <v>688</v>
      </c>
      <c r="F1061" s="354"/>
      <c r="G1061" s="354" t="s">
        <v>66</v>
      </c>
      <c r="H1061" s="354"/>
    </row>
    <row r="1062" spans="2:8" ht="13.5" thickBot="1" x14ac:dyDescent="0.25">
      <c r="B1062" s="499"/>
      <c r="C1062" s="355" t="s">
        <v>312</v>
      </c>
      <c r="D1062" s="355" t="s">
        <v>538</v>
      </c>
      <c r="E1062" s="355" t="s">
        <v>312</v>
      </c>
      <c r="F1062" s="355" t="s">
        <v>538</v>
      </c>
      <c r="G1062" s="355" t="s">
        <v>312</v>
      </c>
      <c r="H1062" s="355" t="s">
        <v>538</v>
      </c>
    </row>
    <row r="1063" spans="2:8" x14ac:dyDescent="0.2">
      <c r="B1063" s="298" t="s">
        <v>689</v>
      </c>
      <c r="C1063" s="299">
        <v>1352352948467</v>
      </c>
      <c r="D1063" s="343">
        <v>0.66</v>
      </c>
      <c r="E1063" s="299">
        <v>1256297439325</v>
      </c>
      <c r="F1063" s="343">
        <v>0.09</v>
      </c>
      <c r="G1063" s="299">
        <v>2321776465483</v>
      </c>
      <c r="H1063" s="343">
        <v>0.94</v>
      </c>
    </row>
    <row r="1064" spans="2:8" x14ac:dyDescent="0.2">
      <c r="B1064" s="298" t="s">
        <v>690</v>
      </c>
      <c r="C1064" s="299">
        <v>547863623915</v>
      </c>
      <c r="D1064" s="343">
        <v>0.27</v>
      </c>
      <c r="E1064" s="299">
        <v>1960765111976</v>
      </c>
      <c r="F1064" s="343">
        <v>0.15</v>
      </c>
      <c r="G1064" s="299">
        <v>135347240796</v>
      </c>
      <c r="H1064" s="343">
        <v>0.05</v>
      </c>
    </row>
    <row r="1065" spans="2:8" x14ac:dyDescent="0.2">
      <c r="B1065" s="298" t="s">
        <v>691</v>
      </c>
      <c r="C1065" s="299">
        <v>143141420338</v>
      </c>
      <c r="D1065" s="343">
        <v>7.0000000000000007E-2</v>
      </c>
      <c r="E1065" s="299">
        <v>1640891486909</v>
      </c>
      <c r="F1065" s="343">
        <v>0.12</v>
      </c>
      <c r="G1065" s="299">
        <v>15802937505</v>
      </c>
      <c r="H1065" s="343">
        <v>0.01</v>
      </c>
    </row>
    <row r="1066" spans="2:8" ht="13.5" thickBot="1" x14ac:dyDescent="0.25">
      <c r="B1066" s="301" t="s">
        <v>692</v>
      </c>
      <c r="C1066" s="302">
        <v>3482097570</v>
      </c>
      <c r="D1066" s="344">
        <v>0</v>
      </c>
      <c r="E1066" s="302">
        <v>8532250643033</v>
      </c>
      <c r="F1066" s="344">
        <v>0.64</v>
      </c>
      <c r="G1066" s="303" t="s">
        <v>488</v>
      </c>
      <c r="H1066" s="344">
        <v>0</v>
      </c>
    </row>
    <row r="1067" spans="2:8" ht="13.5" thickBot="1" x14ac:dyDescent="0.25">
      <c r="B1067" s="356" t="s">
        <v>693</v>
      </c>
      <c r="C1067" s="304">
        <v>2046840090290</v>
      </c>
      <c r="D1067" s="357">
        <v>1</v>
      </c>
      <c r="E1067" s="304">
        <v>13390204681243</v>
      </c>
      <c r="F1067" s="357">
        <v>1</v>
      </c>
      <c r="G1067" s="304">
        <v>2472926643784</v>
      </c>
      <c r="H1067" s="357">
        <v>1</v>
      </c>
    </row>
    <row r="1072" spans="2:8" ht="13.5" thickBot="1" x14ac:dyDescent="0.25"/>
    <row r="1073" spans="2:8" ht="13.5" thickBot="1" x14ac:dyDescent="0.25">
      <c r="B1073" s="503" t="s">
        <v>676</v>
      </c>
      <c r="C1073" s="500" t="s">
        <v>686</v>
      </c>
      <c r="D1073" s="501"/>
      <c r="E1073" s="501"/>
      <c r="F1073" s="501"/>
      <c r="G1073" s="501"/>
      <c r="H1073" s="502"/>
    </row>
    <row r="1074" spans="2:8" ht="13.5" thickBot="1" x14ac:dyDescent="0.25">
      <c r="B1074" s="504"/>
      <c r="C1074" s="354" t="s">
        <v>687</v>
      </c>
      <c r="D1074" s="354"/>
      <c r="E1074" s="355" t="s">
        <v>688</v>
      </c>
      <c r="F1074" s="354"/>
      <c r="G1074" s="354" t="s">
        <v>66</v>
      </c>
      <c r="H1074" s="354"/>
    </row>
    <row r="1075" spans="2:8" ht="13.5" thickBot="1" x14ac:dyDescent="0.25">
      <c r="B1075" s="505"/>
      <c r="C1075" s="281" t="s">
        <v>312</v>
      </c>
      <c r="D1075" s="345" t="s">
        <v>538</v>
      </c>
      <c r="E1075" s="366" t="s">
        <v>312</v>
      </c>
      <c r="F1075" s="345" t="s">
        <v>538</v>
      </c>
      <c r="G1075" s="281" t="s">
        <v>312</v>
      </c>
      <c r="H1075" s="345" t="s">
        <v>538</v>
      </c>
    </row>
    <row r="1076" spans="2:8" x14ac:dyDescent="0.2">
      <c r="B1076" s="358" t="s">
        <v>689</v>
      </c>
      <c r="C1076" s="284">
        <v>732680630933</v>
      </c>
      <c r="D1076" s="346">
        <v>0.55769999999999997</v>
      </c>
      <c r="E1076" s="362">
        <v>1471575710775</v>
      </c>
      <c r="F1076" s="346">
        <v>0.1144</v>
      </c>
      <c r="G1076" s="284">
        <v>2271979471662</v>
      </c>
      <c r="H1076" s="346">
        <v>0.93089999999999995</v>
      </c>
    </row>
    <row r="1077" spans="2:8" x14ac:dyDescent="0.2">
      <c r="B1077" s="358" t="s">
        <v>690</v>
      </c>
      <c r="C1077" s="284">
        <v>469664279333</v>
      </c>
      <c r="D1077" s="346">
        <v>0.35749999999999998</v>
      </c>
      <c r="E1077" s="363">
        <v>2013059046790</v>
      </c>
      <c r="F1077" s="346">
        <v>0.15659999999999999</v>
      </c>
      <c r="G1077" s="284">
        <v>145214295604</v>
      </c>
      <c r="H1077" s="346">
        <v>5.9499999999999997E-2</v>
      </c>
    </row>
    <row r="1078" spans="2:8" x14ac:dyDescent="0.2">
      <c r="B1078" s="358" t="s">
        <v>691</v>
      </c>
      <c r="C1078" s="284">
        <v>107483628485</v>
      </c>
      <c r="D1078" s="346">
        <v>8.1799999999999998E-2</v>
      </c>
      <c r="E1078" s="363">
        <v>1547043084328</v>
      </c>
      <c r="F1078" s="346">
        <v>0.1203</v>
      </c>
      <c r="G1078" s="284">
        <v>23331509095</v>
      </c>
      <c r="H1078" s="346">
        <v>9.5999999999999992E-3</v>
      </c>
    </row>
    <row r="1079" spans="2:8" ht="13.5" thickBot="1" x14ac:dyDescent="0.25">
      <c r="B1079" s="359" t="s">
        <v>692</v>
      </c>
      <c r="C1079" s="350">
        <v>22951714985</v>
      </c>
      <c r="D1079" s="349">
        <v>3.0000000000000001E-3</v>
      </c>
      <c r="E1079" s="364">
        <v>7826376650581</v>
      </c>
      <c r="F1079" s="349">
        <v>0.60870000000000002</v>
      </c>
      <c r="G1079" s="360" t="s">
        <v>488</v>
      </c>
      <c r="H1079" s="349">
        <v>0</v>
      </c>
    </row>
    <row r="1080" spans="2:8" ht="13.5" thickBot="1" x14ac:dyDescent="0.25">
      <c r="B1080" s="361" t="s">
        <v>693</v>
      </c>
      <c r="C1080" s="352">
        <v>1332780253736</v>
      </c>
      <c r="D1080" s="353">
        <v>1</v>
      </c>
      <c r="E1080" s="365">
        <v>12858054492474</v>
      </c>
      <c r="F1080" s="353">
        <v>1</v>
      </c>
      <c r="G1080" s="352">
        <v>2440525276361</v>
      </c>
      <c r="H1080" s="353">
        <v>1</v>
      </c>
    </row>
    <row r="1091" spans="1:13" ht="13.5" thickBot="1" x14ac:dyDescent="0.25"/>
    <row r="1092" spans="1:13" x14ac:dyDescent="0.2">
      <c r="A1092" s="468" t="s">
        <v>260</v>
      </c>
      <c r="B1092" s="471" t="s">
        <v>694</v>
      </c>
      <c r="C1092" s="472"/>
      <c r="D1092" s="471" t="s">
        <v>695</v>
      </c>
      <c r="E1092" s="477"/>
      <c r="F1092" s="472"/>
      <c r="G1092" s="471" t="s">
        <v>696</v>
      </c>
      <c r="H1092" s="472"/>
      <c r="I1092" s="471" t="s">
        <v>698</v>
      </c>
      <c r="J1092" s="472"/>
      <c r="K1092" s="471" t="s">
        <v>699</v>
      </c>
      <c r="L1092" s="477"/>
      <c r="M1092" s="472"/>
    </row>
    <row r="1093" spans="1:13" ht="13.5" thickBot="1" x14ac:dyDescent="0.25">
      <c r="A1093" s="469"/>
      <c r="B1093" s="473"/>
      <c r="C1093" s="474"/>
      <c r="D1093" s="473"/>
      <c r="E1093" s="478"/>
      <c r="F1093" s="474"/>
      <c r="G1093" s="473" t="s">
        <v>697</v>
      </c>
      <c r="H1093" s="474"/>
      <c r="I1093" s="473"/>
      <c r="J1093" s="474"/>
      <c r="K1093" s="473"/>
      <c r="L1093" s="478"/>
      <c r="M1093" s="474"/>
    </row>
    <row r="1094" spans="1:13" ht="13.5" thickBot="1" x14ac:dyDescent="0.25">
      <c r="A1094" s="470"/>
      <c r="B1094" s="367" t="s">
        <v>312</v>
      </c>
      <c r="C1094" s="368" t="s">
        <v>538</v>
      </c>
      <c r="D1094" s="367" t="s">
        <v>312</v>
      </c>
      <c r="E1094" s="368" t="s">
        <v>538</v>
      </c>
      <c r="F1094" s="481" t="s">
        <v>312</v>
      </c>
      <c r="G1094" s="482"/>
      <c r="H1094" s="368" t="s">
        <v>538</v>
      </c>
      <c r="I1094" s="367" t="s">
        <v>312</v>
      </c>
      <c r="J1094" s="483" t="s">
        <v>538</v>
      </c>
      <c r="K1094" s="484"/>
      <c r="L1094" s="367" t="s">
        <v>312</v>
      </c>
      <c r="M1094" s="368" t="s">
        <v>538</v>
      </c>
    </row>
    <row r="1095" spans="1:13" ht="13.5" thickBot="1" x14ac:dyDescent="0.25">
      <c r="A1095" s="369" t="s">
        <v>700</v>
      </c>
      <c r="B1095" s="370">
        <v>1357587364099</v>
      </c>
      <c r="C1095" s="371">
        <v>0.47599999999999998</v>
      </c>
      <c r="D1095" s="372">
        <v>16221545836781</v>
      </c>
      <c r="E1095" s="371">
        <v>1</v>
      </c>
      <c r="F1095" s="479">
        <v>2043794320101</v>
      </c>
      <c r="G1095" s="480"/>
      <c r="H1095" s="371">
        <v>0.99850000000000005</v>
      </c>
      <c r="I1095" s="370">
        <v>13390204681243</v>
      </c>
      <c r="J1095" s="475">
        <v>1</v>
      </c>
      <c r="K1095" s="476"/>
      <c r="L1095" s="370">
        <v>2472926643784</v>
      </c>
      <c r="M1095" s="371">
        <v>1</v>
      </c>
    </row>
    <row r="1096" spans="1:13" ht="13.5" thickBot="1" x14ac:dyDescent="0.25">
      <c r="A1096" s="369" t="s">
        <v>701</v>
      </c>
      <c r="B1096" s="370">
        <v>1494664006350</v>
      </c>
      <c r="C1096" s="371">
        <v>0.52400000000000002</v>
      </c>
      <c r="D1096" s="373" t="s">
        <v>488</v>
      </c>
      <c r="E1096" s="371">
        <v>0</v>
      </c>
      <c r="F1096" s="479">
        <v>3045770189</v>
      </c>
      <c r="G1096" s="480"/>
      <c r="H1096" s="371">
        <v>1.5E-3</v>
      </c>
      <c r="I1096" s="374" t="s">
        <v>488</v>
      </c>
      <c r="J1096" s="475">
        <v>0</v>
      </c>
      <c r="K1096" s="476"/>
      <c r="L1096" s="374" t="s">
        <v>488</v>
      </c>
      <c r="M1096" s="371">
        <v>0</v>
      </c>
    </row>
    <row r="1097" spans="1:13" ht="13.5" thickBot="1" x14ac:dyDescent="0.25">
      <c r="A1097" s="375" t="s">
        <v>267</v>
      </c>
      <c r="B1097" s="376">
        <v>2852251370449</v>
      </c>
      <c r="C1097" s="377">
        <v>1</v>
      </c>
      <c r="D1097" s="378">
        <v>16221545836781</v>
      </c>
      <c r="E1097" s="379">
        <v>1</v>
      </c>
      <c r="F1097" s="461">
        <v>2046840090290</v>
      </c>
      <c r="G1097" s="462"/>
      <c r="H1097" s="377">
        <v>1</v>
      </c>
      <c r="I1097" s="376">
        <v>13390204681243</v>
      </c>
      <c r="J1097" s="485">
        <v>1</v>
      </c>
      <c r="K1097" s="486"/>
      <c r="L1097" s="376">
        <v>2472926643784</v>
      </c>
      <c r="M1097" s="379">
        <v>1</v>
      </c>
    </row>
    <row r="1098" spans="1:13" ht="13.5" thickBot="1" x14ac:dyDescent="0.25">
      <c r="A1098" s="369" t="s">
        <v>702</v>
      </c>
      <c r="B1098" s="370">
        <v>790389531311</v>
      </c>
      <c r="C1098" s="371">
        <v>0.27710000000000001</v>
      </c>
      <c r="D1098" s="372">
        <v>9182989784268</v>
      </c>
      <c r="E1098" s="371">
        <v>0.56610000000000005</v>
      </c>
      <c r="F1098" s="479">
        <v>1776383975762</v>
      </c>
      <c r="G1098" s="480"/>
      <c r="H1098" s="371">
        <v>0.8679</v>
      </c>
      <c r="I1098" s="370">
        <v>6573089880076</v>
      </c>
      <c r="J1098" s="475">
        <v>0.4909</v>
      </c>
      <c r="K1098" s="476"/>
      <c r="L1098" s="370">
        <v>2414862155228</v>
      </c>
      <c r="M1098" s="371">
        <v>0.97650000000000003</v>
      </c>
    </row>
    <row r="1099" spans="1:13" ht="13.5" thickBot="1" x14ac:dyDescent="0.25">
      <c r="A1099" s="369" t="s">
        <v>703</v>
      </c>
      <c r="B1099" s="370">
        <v>2061861839138</v>
      </c>
      <c r="C1099" s="371">
        <v>0.72289999999999999</v>
      </c>
      <c r="D1099" s="372">
        <v>7038556052513</v>
      </c>
      <c r="E1099" s="371">
        <v>0.43390000000000001</v>
      </c>
      <c r="F1099" s="479">
        <v>270456114528</v>
      </c>
      <c r="G1099" s="480"/>
      <c r="H1099" s="371">
        <v>0.1321</v>
      </c>
      <c r="I1099" s="370">
        <v>6817114801167</v>
      </c>
      <c r="J1099" s="475">
        <v>0.5091</v>
      </c>
      <c r="K1099" s="476"/>
      <c r="L1099" s="370">
        <v>58064488556</v>
      </c>
      <c r="M1099" s="371">
        <v>2.35E-2</v>
      </c>
    </row>
    <row r="1100" spans="1:13" ht="13.5" thickBot="1" x14ac:dyDescent="0.25">
      <c r="A1100" s="375" t="s">
        <v>267</v>
      </c>
      <c r="B1100" s="376">
        <v>2852251370449</v>
      </c>
      <c r="C1100" s="377">
        <v>1</v>
      </c>
      <c r="D1100" s="378">
        <v>16221545836781</v>
      </c>
      <c r="E1100" s="379">
        <v>1</v>
      </c>
      <c r="F1100" s="461">
        <v>2046840090290</v>
      </c>
      <c r="G1100" s="462"/>
      <c r="H1100" s="379">
        <v>1</v>
      </c>
      <c r="I1100" s="376">
        <v>13390204681243</v>
      </c>
      <c r="J1100" s="485">
        <v>1</v>
      </c>
      <c r="K1100" s="486"/>
      <c r="L1100" s="376">
        <v>2472926643784</v>
      </c>
      <c r="M1100" s="379">
        <v>1</v>
      </c>
    </row>
    <row r="1105" spans="1:11" ht="13.5" thickBot="1" x14ac:dyDescent="0.25"/>
    <row r="1106" spans="1:11" x14ac:dyDescent="0.2">
      <c r="A1106" s="468" t="s">
        <v>260</v>
      </c>
      <c r="B1106" s="471" t="s">
        <v>694</v>
      </c>
      <c r="C1106" s="472"/>
      <c r="D1106" s="471" t="s">
        <v>695</v>
      </c>
      <c r="E1106" s="472"/>
      <c r="F1106" s="471" t="s">
        <v>696</v>
      </c>
      <c r="G1106" s="472"/>
      <c r="H1106" s="471" t="s">
        <v>698</v>
      </c>
      <c r="I1106" s="472"/>
      <c r="J1106" s="471" t="s">
        <v>704</v>
      </c>
      <c r="K1106" s="472"/>
    </row>
    <row r="1107" spans="1:11" ht="13.5" thickBot="1" x14ac:dyDescent="0.25">
      <c r="A1107" s="469"/>
      <c r="B1107" s="473"/>
      <c r="C1107" s="474"/>
      <c r="D1107" s="473"/>
      <c r="E1107" s="474"/>
      <c r="F1107" s="473" t="s">
        <v>697</v>
      </c>
      <c r="G1107" s="474"/>
      <c r="H1107" s="473"/>
      <c r="I1107" s="474"/>
      <c r="J1107" s="473"/>
      <c r="K1107" s="474"/>
    </row>
    <row r="1108" spans="1:11" ht="13.5" thickBot="1" x14ac:dyDescent="0.25">
      <c r="A1108" s="470"/>
      <c r="B1108" s="367" t="s">
        <v>312</v>
      </c>
      <c r="C1108" s="368" t="s">
        <v>538</v>
      </c>
      <c r="D1108" s="367" t="s">
        <v>312</v>
      </c>
      <c r="E1108" s="368" t="s">
        <v>538</v>
      </c>
      <c r="F1108" s="367" t="s">
        <v>312</v>
      </c>
      <c r="G1108" s="368" t="s">
        <v>538</v>
      </c>
      <c r="H1108" s="367" t="s">
        <v>312</v>
      </c>
      <c r="I1108" s="368" t="s">
        <v>538</v>
      </c>
      <c r="J1108" s="367" t="s">
        <v>312</v>
      </c>
      <c r="K1108" s="368" t="s">
        <v>538</v>
      </c>
    </row>
    <row r="1109" spans="1:11" ht="13.5" thickBot="1" x14ac:dyDescent="0.25">
      <c r="A1109" s="369" t="s">
        <v>700</v>
      </c>
      <c r="B1109" s="372">
        <v>976658838232</v>
      </c>
      <c r="C1109" s="380">
        <v>0.3972</v>
      </c>
      <c r="D1109" s="372">
        <v>14172707610515</v>
      </c>
      <c r="E1109" s="380">
        <v>1</v>
      </c>
      <c r="F1109" s="372">
        <v>1332739384331</v>
      </c>
      <c r="G1109" s="380">
        <v>1</v>
      </c>
      <c r="H1109" s="372">
        <v>12858054492474</v>
      </c>
      <c r="I1109" s="380">
        <v>1</v>
      </c>
      <c r="J1109" s="372">
        <v>2440525276361</v>
      </c>
      <c r="K1109" s="380">
        <v>1</v>
      </c>
    </row>
    <row r="1110" spans="1:11" ht="13.5" thickBot="1" x14ac:dyDescent="0.25">
      <c r="A1110" s="369" t="s">
        <v>701</v>
      </c>
      <c r="B1110" s="372">
        <v>1482143628000</v>
      </c>
      <c r="C1110" s="380">
        <v>0.6028</v>
      </c>
      <c r="D1110" s="373" t="s">
        <v>488</v>
      </c>
      <c r="E1110" s="380">
        <v>0</v>
      </c>
      <c r="F1110" s="372">
        <v>40869405</v>
      </c>
      <c r="G1110" s="380">
        <v>0</v>
      </c>
      <c r="H1110" s="373" t="s">
        <v>488</v>
      </c>
      <c r="I1110" s="380">
        <v>0</v>
      </c>
      <c r="J1110" s="373" t="s">
        <v>488</v>
      </c>
      <c r="K1110" s="380">
        <v>0</v>
      </c>
    </row>
    <row r="1111" spans="1:11" ht="13.5" thickBot="1" x14ac:dyDescent="0.25">
      <c r="A1111" s="375" t="s">
        <v>267</v>
      </c>
      <c r="B1111" s="378">
        <v>2458802466232</v>
      </c>
      <c r="C1111" s="381">
        <v>1</v>
      </c>
      <c r="D1111" s="378">
        <v>14172707610515</v>
      </c>
      <c r="E1111" s="381">
        <v>1</v>
      </c>
      <c r="F1111" s="378">
        <v>1332780253736</v>
      </c>
      <c r="G1111" s="381">
        <v>1</v>
      </c>
      <c r="H1111" s="378">
        <v>12858054492474</v>
      </c>
      <c r="I1111" s="381">
        <v>1</v>
      </c>
      <c r="J1111" s="378">
        <v>2440525276361</v>
      </c>
      <c r="K1111" s="381">
        <v>1</v>
      </c>
    </row>
    <row r="1112" spans="1:11" ht="13.5" thickBot="1" x14ac:dyDescent="0.25">
      <c r="A1112" s="369" t="s">
        <v>702</v>
      </c>
      <c r="B1112" s="372">
        <v>398187388105</v>
      </c>
      <c r="C1112" s="380">
        <v>0.16189999999999999</v>
      </c>
      <c r="D1112" s="372">
        <v>8108727100168</v>
      </c>
      <c r="E1112" s="380">
        <v>0.57210000000000005</v>
      </c>
      <c r="F1112" s="372">
        <v>1150315532742</v>
      </c>
      <c r="G1112" s="380">
        <v>0.86309999999999998</v>
      </c>
      <c r="H1112" s="372">
        <v>6538219573271</v>
      </c>
      <c r="I1112" s="380">
        <v>0.50849999999999995</v>
      </c>
      <c r="J1112" s="372">
        <v>2170534128402</v>
      </c>
      <c r="K1112" s="380">
        <v>0.88939999999999997</v>
      </c>
    </row>
    <row r="1113" spans="1:11" ht="13.5" thickBot="1" x14ac:dyDescent="0.25">
      <c r="A1113" s="369" t="s">
        <v>703</v>
      </c>
      <c r="B1113" s="372">
        <v>2060615078127</v>
      </c>
      <c r="C1113" s="380">
        <v>0.83809999999999996</v>
      </c>
      <c r="D1113" s="372">
        <v>6063980510347</v>
      </c>
      <c r="E1113" s="380">
        <v>0.4279</v>
      </c>
      <c r="F1113" s="372">
        <v>182464720994</v>
      </c>
      <c r="G1113" s="380">
        <v>0.13689999999999999</v>
      </c>
      <c r="H1113" s="372">
        <v>6319834919203</v>
      </c>
      <c r="I1113" s="380">
        <v>0.49149999999999999</v>
      </c>
      <c r="J1113" s="372">
        <v>269991147959</v>
      </c>
      <c r="K1113" s="380">
        <v>0.1106</v>
      </c>
    </row>
    <row r="1114" spans="1:11" ht="13.5" thickBot="1" x14ac:dyDescent="0.25">
      <c r="A1114" s="382" t="s">
        <v>267</v>
      </c>
      <c r="B1114" s="378">
        <v>2458802466232</v>
      </c>
      <c r="C1114" s="381">
        <v>1</v>
      </c>
      <c r="D1114" s="378">
        <v>14172707610515</v>
      </c>
      <c r="E1114" s="381">
        <v>1</v>
      </c>
      <c r="F1114" s="378">
        <v>1332780253736</v>
      </c>
      <c r="G1114" s="381">
        <v>1</v>
      </c>
      <c r="H1114" s="378">
        <v>12858054492474</v>
      </c>
      <c r="I1114" s="381">
        <v>1</v>
      </c>
      <c r="J1114" s="378">
        <v>2440525276361</v>
      </c>
      <c r="K1114" s="381">
        <v>1</v>
      </c>
    </row>
    <row r="1129" spans="2:6" ht="13.5" thickBot="1" x14ac:dyDescent="0.25"/>
    <row r="1130" spans="2:6" x14ac:dyDescent="0.2">
      <c r="B1130" s="451" t="s">
        <v>705</v>
      </c>
      <c r="C1130" s="454" t="s">
        <v>706</v>
      </c>
      <c r="D1130" s="455"/>
      <c r="E1130" s="455"/>
      <c r="F1130" s="456"/>
    </row>
    <row r="1131" spans="2:6" ht="13.5" thickBot="1" x14ac:dyDescent="0.25">
      <c r="B1131" s="452"/>
      <c r="C1131" s="463" t="s">
        <v>168</v>
      </c>
      <c r="D1131" s="464"/>
      <c r="E1131" s="464"/>
      <c r="F1131" s="465"/>
    </row>
    <row r="1132" spans="2:6" ht="13.5" thickBot="1" x14ac:dyDescent="0.25">
      <c r="B1132" s="452"/>
      <c r="C1132" s="466">
        <v>2021</v>
      </c>
      <c r="D1132" s="467"/>
      <c r="E1132" s="466">
        <v>2020</v>
      </c>
      <c r="F1132" s="467"/>
    </row>
    <row r="1133" spans="2:6" ht="13.5" thickBot="1" x14ac:dyDescent="0.25">
      <c r="B1133" s="453"/>
      <c r="C1133" s="383" t="s">
        <v>312</v>
      </c>
      <c r="D1133" s="384" t="s">
        <v>538</v>
      </c>
      <c r="E1133" s="383" t="s">
        <v>312</v>
      </c>
      <c r="F1133" s="384" t="s">
        <v>538</v>
      </c>
    </row>
    <row r="1134" spans="2:6" x14ac:dyDescent="0.2">
      <c r="B1134" s="385" t="s">
        <v>707</v>
      </c>
      <c r="C1134" s="386">
        <v>2433775945229</v>
      </c>
      <c r="D1134" s="387">
        <v>0.14760000000000001</v>
      </c>
      <c r="E1134" s="386">
        <v>2220636241385</v>
      </c>
      <c r="F1134" s="387">
        <v>0.15359999999999999</v>
      </c>
    </row>
    <row r="1135" spans="2:6" x14ac:dyDescent="0.2">
      <c r="B1135" s="385" t="s">
        <v>708</v>
      </c>
      <c r="C1135" s="386">
        <v>1493723410963</v>
      </c>
      <c r="D1135" s="387">
        <v>9.06E-2</v>
      </c>
      <c r="E1135" s="386">
        <v>1412772748781</v>
      </c>
      <c r="F1135" s="387">
        <v>9.7699999999999995E-2</v>
      </c>
    </row>
    <row r="1136" spans="2:6" x14ac:dyDescent="0.2">
      <c r="B1136" s="385" t="s">
        <v>709</v>
      </c>
      <c r="C1136" s="386">
        <v>2827608406339</v>
      </c>
      <c r="D1136" s="387">
        <v>0.17150000000000001</v>
      </c>
      <c r="E1136" s="386">
        <v>2103304870639</v>
      </c>
      <c r="F1136" s="387">
        <v>0.14549999999999999</v>
      </c>
    </row>
    <row r="1137" spans="2:6" x14ac:dyDescent="0.2">
      <c r="B1137" s="385" t="s">
        <v>710</v>
      </c>
      <c r="C1137" s="386">
        <v>2940278676256</v>
      </c>
      <c r="D1137" s="387">
        <v>0.17829999999999999</v>
      </c>
      <c r="E1137" s="386">
        <v>2458944182348</v>
      </c>
      <c r="F1137" s="387">
        <v>0.1701</v>
      </c>
    </row>
    <row r="1138" spans="2:6" x14ac:dyDescent="0.2">
      <c r="B1138" s="385" t="s">
        <v>711</v>
      </c>
      <c r="C1138" s="386">
        <v>1993164465322</v>
      </c>
      <c r="D1138" s="387">
        <v>0.12089999999999999</v>
      </c>
      <c r="E1138" s="386">
        <v>1855882388201</v>
      </c>
      <c r="F1138" s="387">
        <v>0.12839999999999999</v>
      </c>
    </row>
    <row r="1139" spans="2:6" x14ac:dyDescent="0.2">
      <c r="B1139" s="385" t="s">
        <v>712</v>
      </c>
      <c r="C1139" s="386">
        <v>4065171708052</v>
      </c>
      <c r="D1139" s="387">
        <v>0.24660000000000001</v>
      </c>
      <c r="E1139" s="386">
        <v>3824959481163</v>
      </c>
      <c r="F1139" s="387">
        <v>0.2646</v>
      </c>
    </row>
    <row r="1140" spans="2:6" ht="13.5" thickBot="1" x14ac:dyDescent="0.25">
      <c r="B1140" s="388" t="s">
        <v>713</v>
      </c>
      <c r="C1140" s="389">
        <v>734373992641</v>
      </c>
      <c r="D1140" s="390">
        <v>4.4499999999999998E-2</v>
      </c>
      <c r="E1140" s="389">
        <v>577209158673</v>
      </c>
      <c r="F1140" s="390">
        <v>3.9899999999999998E-2</v>
      </c>
    </row>
    <row r="1141" spans="2:6" ht="13.5" thickBot="1" x14ac:dyDescent="0.25">
      <c r="B1141" s="391" t="s">
        <v>267</v>
      </c>
      <c r="C1141" s="392">
        <v>16488096604754</v>
      </c>
      <c r="D1141" s="393">
        <v>1</v>
      </c>
      <c r="E1141" s="392">
        <v>14453709071190</v>
      </c>
      <c r="F1141" s="393">
        <v>1</v>
      </c>
    </row>
    <row r="1153" spans="2:4" ht="13.5" thickBot="1" x14ac:dyDescent="0.25"/>
    <row r="1154" spans="2:4" ht="13.5" thickBot="1" x14ac:dyDescent="0.25">
      <c r="B1154" s="441" t="s">
        <v>260</v>
      </c>
      <c r="C1154" s="439" t="s">
        <v>168</v>
      </c>
      <c r="D1154" s="440"/>
    </row>
    <row r="1155" spans="2:4" ht="13.5" thickBot="1" x14ac:dyDescent="0.25">
      <c r="B1155" s="442"/>
      <c r="C1155" s="176">
        <v>2021</v>
      </c>
      <c r="D1155" s="176">
        <v>2020</v>
      </c>
    </row>
    <row r="1156" spans="2:4" ht="13.5" thickBot="1" x14ac:dyDescent="0.25">
      <c r="B1156" s="443"/>
      <c r="C1156" s="176" t="s">
        <v>312</v>
      </c>
      <c r="D1156" s="176" t="s">
        <v>312</v>
      </c>
    </row>
    <row r="1157" spans="2:4" x14ac:dyDescent="0.2">
      <c r="B1157" s="177" t="s">
        <v>714</v>
      </c>
      <c r="C1157" s="179">
        <v>658029570460</v>
      </c>
      <c r="D1157" s="179">
        <v>403879079327</v>
      </c>
    </row>
    <row r="1158" spans="2:4" x14ac:dyDescent="0.2">
      <c r="B1158" s="177" t="s">
        <v>715</v>
      </c>
      <c r="C1158" s="179">
        <v>1064301484017</v>
      </c>
      <c r="D1158" s="179">
        <v>632314837381</v>
      </c>
    </row>
    <row r="1159" spans="2:4" x14ac:dyDescent="0.2">
      <c r="B1159" s="177" t="s">
        <v>716</v>
      </c>
      <c r="C1159" s="179">
        <v>6675638336</v>
      </c>
      <c r="D1159" s="179">
        <v>7915641468</v>
      </c>
    </row>
    <row r="1160" spans="2:4" ht="22.5" x14ac:dyDescent="0.2">
      <c r="B1160" s="177" t="s">
        <v>717</v>
      </c>
      <c r="C1160" s="394" t="s">
        <v>488</v>
      </c>
      <c r="D1160" s="179">
        <v>63301913582</v>
      </c>
    </row>
    <row r="1161" spans="2:4" x14ac:dyDescent="0.2">
      <c r="B1161" s="177" t="s">
        <v>718</v>
      </c>
      <c r="C1161" s="193" t="s">
        <v>719</v>
      </c>
      <c r="D1161" s="179">
        <v>16465555744</v>
      </c>
    </row>
    <row r="1162" spans="2:4" x14ac:dyDescent="0.2">
      <c r="B1162" s="177" t="s">
        <v>720</v>
      </c>
      <c r="C1162" s="179">
        <v>79399839048</v>
      </c>
      <c r="D1162" s="179">
        <v>167560573199</v>
      </c>
    </row>
    <row r="1163" spans="2:4" ht="13.5" thickBot="1" x14ac:dyDescent="0.25">
      <c r="B1163" s="181" t="s">
        <v>721</v>
      </c>
      <c r="C1163" s="183">
        <v>556529321805</v>
      </c>
      <c r="D1163" s="183">
        <v>611392899082</v>
      </c>
    </row>
    <row r="1164" spans="2:4" ht="13.5" thickBot="1" x14ac:dyDescent="0.25">
      <c r="B1164" s="191" t="s">
        <v>474</v>
      </c>
      <c r="C1164" s="186">
        <v>2364935853666</v>
      </c>
      <c r="D1164" s="186">
        <v>1902830499783</v>
      </c>
    </row>
    <row r="1176" spans="2:6" ht="13.5" thickBot="1" x14ac:dyDescent="0.25"/>
    <row r="1177" spans="2:6" ht="13.5" thickBot="1" x14ac:dyDescent="0.25">
      <c r="B1177" s="395"/>
      <c r="C1177" s="295" t="s">
        <v>722</v>
      </c>
      <c r="D1177" s="295" t="s">
        <v>723</v>
      </c>
      <c r="E1177" s="295" t="s">
        <v>724</v>
      </c>
      <c r="F1177" s="295" t="s">
        <v>725</v>
      </c>
    </row>
    <row r="1178" spans="2:6" x14ac:dyDescent="0.2">
      <c r="B1178" s="177" t="s">
        <v>726</v>
      </c>
      <c r="C1178" s="396">
        <v>0.18</v>
      </c>
      <c r="D1178" s="178" t="s">
        <v>488</v>
      </c>
      <c r="E1178" s="178" t="s">
        <v>488</v>
      </c>
      <c r="F1178" s="178" t="s">
        <v>488</v>
      </c>
    </row>
    <row r="1179" spans="2:6" x14ac:dyDescent="0.2">
      <c r="B1179" s="177" t="s">
        <v>727</v>
      </c>
      <c r="C1179" s="396">
        <v>0.18</v>
      </c>
      <c r="D1179" s="178" t="s">
        <v>488</v>
      </c>
      <c r="E1179" s="178" t="s">
        <v>488</v>
      </c>
      <c r="F1179" s="178" t="s">
        <v>488</v>
      </c>
    </row>
    <row r="1180" spans="2:6" x14ac:dyDescent="0.2">
      <c r="B1180" s="177" t="s">
        <v>728</v>
      </c>
      <c r="C1180" s="396">
        <v>0.18</v>
      </c>
      <c r="D1180" s="178" t="s">
        <v>488</v>
      </c>
      <c r="E1180" s="178" t="s">
        <v>488</v>
      </c>
      <c r="F1180" s="178" t="s">
        <v>488</v>
      </c>
    </row>
    <row r="1181" spans="2:6" x14ac:dyDescent="0.2">
      <c r="B1181" s="177" t="s">
        <v>729</v>
      </c>
      <c r="C1181" s="178" t="s">
        <v>488</v>
      </c>
      <c r="D1181" s="396">
        <v>0.18</v>
      </c>
      <c r="E1181" s="396">
        <v>0</v>
      </c>
      <c r="F1181" s="396">
        <v>0</v>
      </c>
    </row>
    <row r="1182" spans="2:6" x14ac:dyDescent="0.2">
      <c r="B1182" s="177" t="s">
        <v>730</v>
      </c>
      <c r="C1182" s="178" t="s">
        <v>488</v>
      </c>
      <c r="D1182" s="396">
        <v>0.18</v>
      </c>
      <c r="E1182" s="396">
        <v>0</v>
      </c>
      <c r="F1182" s="396">
        <v>0</v>
      </c>
    </row>
    <row r="1183" spans="2:6" x14ac:dyDescent="0.2">
      <c r="B1183" s="177" t="s">
        <v>731</v>
      </c>
      <c r="C1183" s="178" t="s">
        <v>488</v>
      </c>
      <c r="D1183" s="396">
        <v>0.18</v>
      </c>
      <c r="E1183" s="396">
        <v>0</v>
      </c>
      <c r="F1183" s="396">
        <v>0</v>
      </c>
    </row>
    <row r="1184" spans="2:6" ht="13.5" thickBot="1" x14ac:dyDescent="0.25">
      <c r="B1184" s="181" t="s">
        <v>732</v>
      </c>
      <c r="C1184" s="182" t="s">
        <v>488</v>
      </c>
      <c r="D1184" s="182" t="s">
        <v>488</v>
      </c>
      <c r="E1184" s="182" t="s">
        <v>488</v>
      </c>
      <c r="F1184" s="397">
        <v>0</v>
      </c>
    </row>
    <row r="1192" spans="2:7" ht="13.5" thickBot="1" x14ac:dyDescent="0.25"/>
    <row r="1193" spans="2:7" ht="21.75" thickBot="1" x14ac:dyDescent="0.25">
      <c r="B1193" s="395"/>
      <c r="C1193" s="295" t="s">
        <v>722</v>
      </c>
      <c r="D1193" s="295" t="s">
        <v>723</v>
      </c>
      <c r="E1193" s="175" t="s">
        <v>733</v>
      </c>
      <c r="F1193" s="175" t="s">
        <v>734</v>
      </c>
      <c r="G1193" s="175" t="s">
        <v>735</v>
      </c>
    </row>
    <row r="1194" spans="2:7" x14ac:dyDescent="0.2">
      <c r="B1194" s="177" t="s">
        <v>736</v>
      </c>
      <c r="C1194" s="180">
        <v>0.24</v>
      </c>
      <c r="D1194" s="178" t="s">
        <v>488</v>
      </c>
      <c r="E1194" s="178" t="s">
        <v>488</v>
      </c>
      <c r="F1194" s="178" t="s">
        <v>488</v>
      </c>
      <c r="G1194" s="178" t="s">
        <v>488</v>
      </c>
    </row>
    <row r="1195" spans="2:7" x14ac:dyDescent="0.2">
      <c r="B1195" s="177" t="s">
        <v>737</v>
      </c>
      <c r="C1195" s="180">
        <v>0.24</v>
      </c>
      <c r="D1195" s="178" t="s">
        <v>488</v>
      </c>
      <c r="E1195" s="178" t="s">
        <v>488</v>
      </c>
      <c r="F1195" s="178" t="s">
        <v>488</v>
      </c>
      <c r="G1195" s="178" t="s">
        <v>488</v>
      </c>
    </row>
    <row r="1196" spans="2:7" x14ac:dyDescent="0.2">
      <c r="B1196" s="177" t="s">
        <v>738</v>
      </c>
      <c r="C1196" s="178" t="s">
        <v>488</v>
      </c>
      <c r="D1196" s="180">
        <v>0.24</v>
      </c>
      <c r="E1196" s="180">
        <v>0.16500000000000001</v>
      </c>
      <c r="F1196" s="180">
        <v>0</v>
      </c>
      <c r="G1196" s="180">
        <v>0</v>
      </c>
    </row>
    <row r="1197" spans="2:7" x14ac:dyDescent="0.2">
      <c r="B1197" s="177" t="s">
        <v>739</v>
      </c>
      <c r="C1197" s="178" t="s">
        <v>488</v>
      </c>
      <c r="D1197" s="180">
        <v>0.24</v>
      </c>
      <c r="E1197" s="180">
        <v>0.16500000000000001</v>
      </c>
      <c r="F1197" s="180">
        <v>0</v>
      </c>
      <c r="G1197" s="180">
        <v>0</v>
      </c>
    </row>
    <row r="1198" spans="2:7" ht="13.5" thickBot="1" x14ac:dyDescent="0.25">
      <c r="B1198" s="181" t="s">
        <v>740</v>
      </c>
      <c r="C1198" s="182" t="s">
        <v>488</v>
      </c>
      <c r="D1198" s="182" t="s">
        <v>488</v>
      </c>
      <c r="E1198" s="184">
        <v>0.16500000000000001</v>
      </c>
      <c r="F1198" s="184">
        <v>0</v>
      </c>
      <c r="G1198" s="184">
        <v>0</v>
      </c>
    </row>
    <row r="1215" spans="2:3" ht="13.5" thickBot="1" x14ac:dyDescent="0.25"/>
    <row r="1216" spans="2:3" ht="21" customHeight="1" thickBot="1" x14ac:dyDescent="0.25">
      <c r="B1216" s="449" t="s">
        <v>741</v>
      </c>
      <c r="C1216" s="450"/>
    </row>
    <row r="1217" spans="2:4" ht="13.5" thickBot="1" x14ac:dyDescent="0.25">
      <c r="B1217" s="181" t="s">
        <v>742</v>
      </c>
      <c r="C1217" s="398">
        <v>0.18</v>
      </c>
    </row>
    <row r="1218" spans="2:4" ht="13.5" thickBot="1" x14ac:dyDescent="0.25">
      <c r="B1218" s="191" t="s">
        <v>267</v>
      </c>
      <c r="C1218" s="398">
        <v>0.18</v>
      </c>
    </row>
    <row r="1228" spans="2:4" ht="13.5" thickBot="1" x14ac:dyDescent="0.25"/>
    <row r="1229" spans="2:4" ht="13.5" thickBot="1" x14ac:dyDescent="0.25">
      <c r="B1229" s="239" t="s">
        <v>743</v>
      </c>
      <c r="C1229" s="399">
        <v>44561</v>
      </c>
      <c r="D1229" s="399">
        <v>44196</v>
      </c>
    </row>
    <row r="1230" spans="2:4" ht="13.5" thickBot="1" x14ac:dyDescent="0.25">
      <c r="B1230" s="191" t="s">
        <v>744</v>
      </c>
      <c r="C1230" s="182" t="s">
        <v>312</v>
      </c>
      <c r="D1230" s="182" t="s">
        <v>312</v>
      </c>
    </row>
    <row r="1231" spans="2:4" ht="23.25" thickBot="1" x14ac:dyDescent="0.25">
      <c r="B1231" s="181" t="s">
        <v>745</v>
      </c>
      <c r="C1231" s="195" t="s">
        <v>488</v>
      </c>
      <c r="D1231" s="183">
        <v>136354731350</v>
      </c>
    </row>
    <row r="1232" spans="2:4" ht="23.25" thickBot="1" x14ac:dyDescent="0.25">
      <c r="B1232" s="181" t="s">
        <v>746</v>
      </c>
      <c r="C1232" s="195" t="s">
        <v>488</v>
      </c>
      <c r="D1232" s="183">
        <v>-136354731350</v>
      </c>
    </row>
    <row r="1242" spans="2:4" ht="13.5" thickBot="1" x14ac:dyDescent="0.25"/>
    <row r="1243" spans="2:4" ht="13.5" thickBot="1" x14ac:dyDescent="0.25">
      <c r="B1243" s="239" t="s">
        <v>747</v>
      </c>
      <c r="C1243" s="399">
        <v>44561</v>
      </c>
      <c r="D1243" s="399">
        <v>44196</v>
      </c>
    </row>
    <row r="1244" spans="2:4" ht="13.5" thickBot="1" x14ac:dyDescent="0.25">
      <c r="B1244" s="191" t="s">
        <v>744</v>
      </c>
      <c r="C1244" s="192"/>
      <c r="D1244" s="192"/>
    </row>
    <row r="1245" spans="2:4" ht="23.25" thickBot="1" x14ac:dyDescent="0.25">
      <c r="B1245" s="181" t="s">
        <v>748</v>
      </c>
      <c r="C1245" s="195" t="s">
        <v>491</v>
      </c>
      <c r="D1245" s="183">
        <v>1533907570</v>
      </c>
    </row>
    <row r="1246" spans="2:4" ht="13.5" thickBot="1" x14ac:dyDescent="0.25">
      <c r="B1246" s="191" t="s">
        <v>749</v>
      </c>
      <c r="C1246" s="192"/>
      <c r="D1246" s="192"/>
    </row>
    <row r="1247" spans="2:4" ht="23.25" thickBot="1" x14ac:dyDescent="0.25">
      <c r="B1247" s="181" t="s">
        <v>748</v>
      </c>
      <c r="C1247" s="183">
        <v>206245666</v>
      </c>
      <c r="D1247" s="195" t="s">
        <v>491</v>
      </c>
    </row>
    <row r="1248" spans="2:4" ht="13.5" thickBot="1" x14ac:dyDescent="0.25">
      <c r="B1248" s="191" t="s">
        <v>750</v>
      </c>
      <c r="C1248" s="400">
        <v>44561</v>
      </c>
      <c r="D1248" s="400">
        <v>44196</v>
      </c>
    </row>
    <row r="1249" spans="2:4" ht="13.5" thickBot="1" x14ac:dyDescent="0.25">
      <c r="B1249" s="191" t="s">
        <v>744</v>
      </c>
      <c r="C1249" s="192"/>
      <c r="D1249" s="192"/>
    </row>
    <row r="1250" spans="2:4" ht="23.25" thickBot="1" x14ac:dyDescent="0.25">
      <c r="B1250" s="181" t="s">
        <v>751</v>
      </c>
      <c r="C1250" s="195" t="s">
        <v>491</v>
      </c>
      <c r="D1250" s="183">
        <v>-159630331</v>
      </c>
    </row>
    <row r="1251" spans="2:4" ht="13.5" thickBot="1" x14ac:dyDescent="0.25">
      <c r="B1251" s="191" t="s">
        <v>752</v>
      </c>
      <c r="C1251" s="186">
        <v>206245666</v>
      </c>
      <c r="D1251" s="186">
        <v>137888638920</v>
      </c>
    </row>
    <row r="1252" spans="2:4" ht="13.5" thickBot="1" x14ac:dyDescent="0.25">
      <c r="B1252" s="191" t="s">
        <v>753</v>
      </c>
      <c r="C1252" s="401" t="s">
        <v>491</v>
      </c>
      <c r="D1252" s="186">
        <v>-136514361681</v>
      </c>
    </row>
    <row r="1260" spans="2:4" ht="13.5" thickBot="1" x14ac:dyDescent="0.25"/>
    <row r="1261" spans="2:4" ht="13.5" thickBot="1" x14ac:dyDescent="0.25">
      <c r="B1261" s="457" t="s">
        <v>260</v>
      </c>
      <c r="C1261" s="439" t="s">
        <v>168</v>
      </c>
      <c r="D1261" s="440"/>
    </row>
    <row r="1262" spans="2:4" ht="13.5" thickBot="1" x14ac:dyDescent="0.25">
      <c r="B1262" s="458"/>
      <c r="C1262" s="176">
        <v>2021</v>
      </c>
      <c r="D1262" s="176">
        <v>2020</v>
      </c>
    </row>
    <row r="1263" spans="2:4" x14ac:dyDescent="0.2">
      <c r="B1263" s="177" t="s">
        <v>754</v>
      </c>
      <c r="C1263" s="179">
        <v>19029748764</v>
      </c>
      <c r="D1263" s="179">
        <v>6498823650</v>
      </c>
    </row>
    <row r="1264" spans="2:4" x14ac:dyDescent="0.2">
      <c r="B1264" s="177" t="s">
        <v>755</v>
      </c>
      <c r="C1264" s="179">
        <v>1585617556</v>
      </c>
      <c r="D1264" s="179">
        <v>1591733745</v>
      </c>
    </row>
    <row r="1265" spans="2:4" x14ac:dyDescent="0.2">
      <c r="B1265" s="177" t="s">
        <v>756</v>
      </c>
      <c r="C1265" s="179">
        <v>1053580752</v>
      </c>
      <c r="D1265" s="179">
        <v>1505527740</v>
      </c>
    </row>
    <row r="1266" spans="2:4" x14ac:dyDescent="0.2">
      <c r="B1266" s="177" t="s">
        <v>757</v>
      </c>
      <c r="C1266" s="193" t="s">
        <v>491</v>
      </c>
      <c r="D1266" s="179">
        <v>3600000000</v>
      </c>
    </row>
    <row r="1267" spans="2:4" x14ac:dyDescent="0.2">
      <c r="B1267" s="177" t="s">
        <v>758</v>
      </c>
      <c r="C1267" s="179">
        <v>4860867313</v>
      </c>
      <c r="D1267" s="179">
        <v>3841542414</v>
      </c>
    </row>
    <row r="1268" spans="2:4" ht="13.5" thickBot="1" x14ac:dyDescent="0.25">
      <c r="B1268" s="181" t="s">
        <v>759</v>
      </c>
      <c r="C1268" s="183">
        <v>58013184168</v>
      </c>
      <c r="D1268" s="183">
        <v>6543542720</v>
      </c>
    </row>
    <row r="1269" spans="2:4" ht="13.5" thickBot="1" x14ac:dyDescent="0.25">
      <c r="B1269" s="191" t="s">
        <v>474</v>
      </c>
      <c r="C1269" s="186">
        <v>84542998553</v>
      </c>
      <c r="D1269" s="186">
        <v>23581170269</v>
      </c>
    </row>
    <row r="1359" spans="2:6" ht="13.5" thickBot="1" x14ac:dyDescent="0.25"/>
    <row r="1360" spans="2:6" ht="21.75" thickBot="1" x14ac:dyDescent="0.25">
      <c r="B1360" s="459" t="s">
        <v>760</v>
      </c>
      <c r="C1360" s="441" t="s">
        <v>761</v>
      </c>
      <c r="D1360" s="441" t="s">
        <v>312</v>
      </c>
      <c r="E1360" s="175" t="s">
        <v>278</v>
      </c>
      <c r="F1360" s="175" t="s">
        <v>762</v>
      </c>
    </row>
    <row r="1361" spans="2:6" ht="13.5" thickBot="1" x14ac:dyDescent="0.25">
      <c r="B1361" s="460"/>
      <c r="C1361" s="443"/>
      <c r="D1361" s="443"/>
      <c r="E1361" s="176" t="s">
        <v>312</v>
      </c>
      <c r="F1361" s="176" t="s">
        <v>312</v>
      </c>
    </row>
    <row r="1362" spans="2:6" ht="23.25" thickBot="1" x14ac:dyDescent="0.25">
      <c r="B1362" s="181" t="s">
        <v>763</v>
      </c>
      <c r="C1362" s="183">
        <v>9000000</v>
      </c>
      <c r="D1362" s="183">
        <v>38016000000</v>
      </c>
      <c r="E1362" s="195" t="s">
        <v>488</v>
      </c>
      <c r="F1362" s="195" t="s">
        <v>488</v>
      </c>
    </row>
    <row r="1363" spans="2:6" ht="13.5" thickBot="1" x14ac:dyDescent="0.25">
      <c r="B1363" s="181" t="s">
        <v>764</v>
      </c>
      <c r="C1363" s="183">
        <v>9000000</v>
      </c>
      <c r="D1363" s="183">
        <v>41598000000</v>
      </c>
      <c r="E1363" s="195" t="s">
        <v>488</v>
      </c>
      <c r="F1363" s="195" t="s">
        <v>488</v>
      </c>
    </row>
    <row r="1364" spans="2:6" ht="13.5" thickBot="1" x14ac:dyDescent="0.25">
      <c r="B1364" s="181" t="s">
        <v>765</v>
      </c>
      <c r="C1364" s="195" t="s">
        <v>488</v>
      </c>
      <c r="D1364" s="183">
        <v>767621967</v>
      </c>
      <c r="E1364" s="195" t="s">
        <v>488</v>
      </c>
      <c r="F1364" s="195" t="s">
        <v>488</v>
      </c>
    </row>
    <row r="1365" spans="2:6" ht="13.5" thickBot="1" x14ac:dyDescent="0.25">
      <c r="B1365" s="181" t="s">
        <v>766</v>
      </c>
      <c r="C1365" s="183">
        <v>15000000</v>
      </c>
      <c r="D1365" s="183">
        <v>66405000000</v>
      </c>
      <c r="E1365" s="195" t="s">
        <v>767</v>
      </c>
      <c r="F1365" s="195" t="s">
        <v>768</v>
      </c>
    </row>
    <row r="1366" spans="2:6" ht="13.5" thickBot="1" x14ac:dyDescent="0.25">
      <c r="B1366" s="191" t="s">
        <v>769</v>
      </c>
      <c r="C1366" s="401" t="s">
        <v>488</v>
      </c>
      <c r="D1366" s="186">
        <v>146786621967</v>
      </c>
      <c r="E1366" s="401" t="s">
        <v>770</v>
      </c>
      <c r="F1366" s="401" t="s">
        <v>771</v>
      </c>
    </row>
    <row r="1367" spans="2:6" ht="13.5" thickBot="1" x14ac:dyDescent="0.25">
      <c r="B1367" s="181" t="s">
        <v>772</v>
      </c>
      <c r="C1367" s="183">
        <v>8702580</v>
      </c>
      <c r="D1367" s="183">
        <v>37351474605</v>
      </c>
      <c r="E1367" s="183">
        <v>-17000000000</v>
      </c>
      <c r="F1367" s="195" t="s">
        <v>768</v>
      </c>
    </row>
    <row r="1368" spans="2:6" ht="13.5" thickBot="1" x14ac:dyDescent="0.25">
      <c r="B1368" s="191" t="s">
        <v>773</v>
      </c>
      <c r="C1368" s="401" t="s">
        <v>488</v>
      </c>
      <c r="D1368" s="186">
        <v>184138096572</v>
      </c>
      <c r="E1368" s="186">
        <v>-17000000000</v>
      </c>
      <c r="F1368" s="186">
        <v>167138096572</v>
      </c>
    </row>
    <row r="1369" spans="2:6" ht="13.5" thickBot="1" x14ac:dyDescent="0.25">
      <c r="B1369" s="181" t="s">
        <v>774</v>
      </c>
      <c r="C1369" s="183">
        <v>4500000</v>
      </c>
      <c r="D1369" s="183">
        <v>26339400000</v>
      </c>
      <c r="E1369" s="183">
        <v>-34135000000</v>
      </c>
      <c r="F1369" s="401" t="s">
        <v>768</v>
      </c>
    </row>
    <row r="1370" spans="2:6" ht="13.5" thickBot="1" x14ac:dyDescent="0.25">
      <c r="B1370" s="191" t="s">
        <v>775</v>
      </c>
      <c r="C1370" s="401" t="s">
        <v>488</v>
      </c>
      <c r="D1370" s="186">
        <v>210477496572</v>
      </c>
      <c r="E1370" s="186">
        <v>-34135000000</v>
      </c>
      <c r="F1370" s="186">
        <v>159342496572</v>
      </c>
    </row>
    <row r="1371" spans="2:6" ht="13.5" thickBot="1" x14ac:dyDescent="0.25">
      <c r="B1371" s="181" t="s">
        <v>776</v>
      </c>
      <c r="C1371" s="183">
        <v>1000000</v>
      </c>
      <c r="D1371" s="183">
        <v>5524930000</v>
      </c>
      <c r="E1371" s="195" t="s">
        <v>488</v>
      </c>
      <c r="F1371" s="195" t="s">
        <v>768</v>
      </c>
    </row>
    <row r="1372" spans="2:6" ht="13.5" thickBot="1" x14ac:dyDescent="0.25">
      <c r="B1372" s="181" t="s">
        <v>777</v>
      </c>
      <c r="C1372" s="183">
        <v>2500000</v>
      </c>
      <c r="D1372" s="183">
        <v>14572100000</v>
      </c>
      <c r="E1372" s="183">
        <v>-112300000000</v>
      </c>
      <c r="F1372" s="195" t="s">
        <v>768</v>
      </c>
    </row>
    <row r="1373" spans="2:6" ht="13.5" thickBot="1" x14ac:dyDescent="0.25">
      <c r="B1373" s="191" t="s">
        <v>778</v>
      </c>
      <c r="C1373" s="401" t="s">
        <v>488</v>
      </c>
      <c r="D1373" s="186">
        <v>230574526572</v>
      </c>
      <c r="E1373" s="186">
        <v>-163435000000</v>
      </c>
      <c r="F1373" s="186">
        <v>67139526572</v>
      </c>
    </row>
    <row r="1374" spans="2:6" ht="13.5" thickBot="1" x14ac:dyDescent="0.25">
      <c r="B1374" s="181" t="s">
        <v>779</v>
      </c>
      <c r="C1374" s="195" t="s">
        <v>488</v>
      </c>
      <c r="D1374" s="402" t="s">
        <v>488</v>
      </c>
      <c r="E1374" s="183">
        <v>-28100000000</v>
      </c>
      <c r="F1374" s="195" t="s">
        <v>768</v>
      </c>
    </row>
    <row r="1375" spans="2:6" ht="13.5" thickBot="1" x14ac:dyDescent="0.25">
      <c r="B1375" s="191" t="s">
        <v>780</v>
      </c>
      <c r="C1375" s="401" t="s">
        <v>488</v>
      </c>
      <c r="D1375" s="186">
        <v>230574526572</v>
      </c>
      <c r="E1375" s="186">
        <v>-191535000000</v>
      </c>
      <c r="F1375" s="186">
        <v>39039526572</v>
      </c>
    </row>
    <row r="1376" spans="2:6" ht="13.5" thickBot="1" x14ac:dyDescent="0.25">
      <c r="B1376" s="181" t="s">
        <v>781</v>
      </c>
      <c r="C1376" s="183">
        <v>1000000</v>
      </c>
      <c r="D1376" s="183">
        <v>5586030000</v>
      </c>
      <c r="E1376" s="183">
        <v>-4500000000</v>
      </c>
      <c r="F1376" s="195" t="s">
        <v>768</v>
      </c>
    </row>
    <row r="1377" spans="2:6" ht="13.5" thickBot="1" x14ac:dyDescent="0.25">
      <c r="B1377" s="191" t="s">
        <v>782</v>
      </c>
      <c r="C1377" s="401" t="s">
        <v>488</v>
      </c>
      <c r="D1377" s="186">
        <v>236160556572</v>
      </c>
      <c r="E1377" s="186">
        <v>-196035000000</v>
      </c>
      <c r="F1377" s="186">
        <v>40125556572</v>
      </c>
    </row>
    <row r="1378" spans="2:6" ht="13.5" thickBot="1" x14ac:dyDescent="0.25">
      <c r="B1378" s="181" t="s">
        <v>783</v>
      </c>
      <c r="C1378" s="183">
        <v>1000000</v>
      </c>
      <c r="D1378" s="183">
        <v>5734940000</v>
      </c>
      <c r="E1378" s="183">
        <v>-5500000000</v>
      </c>
      <c r="F1378" s="195" t="s">
        <v>768</v>
      </c>
    </row>
    <row r="1379" spans="2:6" ht="13.5" thickBot="1" x14ac:dyDescent="0.25">
      <c r="B1379" s="191" t="s">
        <v>784</v>
      </c>
      <c r="C1379" s="401" t="s">
        <v>488</v>
      </c>
      <c r="D1379" s="186">
        <v>241895496572</v>
      </c>
      <c r="E1379" s="186">
        <v>-201535000000</v>
      </c>
      <c r="F1379" s="186">
        <v>40360496572</v>
      </c>
    </row>
    <row r="1380" spans="2:6" ht="13.5" thickBot="1" x14ac:dyDescent="0.25">
      <c r="B1380" s="181" t="s">
        <v>785</v>
      </c>
      <c r="C1380" s="183">
        <v>1000000</v>
      </c>
      <c r="D1380" s="183">
        <v>5733890000</v>
      </c>
      <c r="E1380" s="183">
        <v>-9000000000</v>
      </c>
      <c r="F1380" s="402"/>
    </row>
    <row r="1381" spans="2:6" ht="13.5" thickBot="1" x14ac:dyDescent="0.25">
      <c r="B1381" s="191" t="s">
        <v>786</v>
      </c>
      <c r="C1381" s="401" t="s">
        <v>488</v>
      </c>
      <c r="D1381" s="186">
        <v>247629386572</v>
      </c>
      <c r="E1381" s="186">
        <v>-210535000000</v>
      </c>
      <c r="F1381" s="186">
        <v>37094386572</v>
      </c>
    </row>
    <row r="1382" spans="2:6" ht="13.5" thickBot="1" x14ac:dyDescent="0.25">
      <c r="B1382" s="181" t="s">
        <v>787</v>
      </c>
      <c r="C1382" s="183">
        <v>2000000</v>
      </c>
      <c r="D1382" s="183">
        <v>11921080000</v>
      </c>
      <c r="E1382" s="183">
        <v>-14000000000</v>
      </c>
      <c r="F1382" s="402"/>
    </row>
    <row r="1383" spans="2:6" ht="13.5" thickBot="1" x14ac:dyDescent="0.25">
      <c r="B1383" s="191" t="s">
        <v>788</v>
      </c>
      <c r="C1383" s="401" t="s">
        <v>488</v>
      </c>
      <c r="D1383" s="186">
        <v>259550466572</v>
      </c>
      <c r="E1383" s="186">
        <v>-224535000000</v>
      </c>
      <c r="F1383" s="186">
        <v>35015466572</v>
      </c>
    </row>
    <row r="1384" spans="2:6" ht="13.5" thickBot="1" x14ac:dyDescent="0.25">
      <c r="B1384" s="181" t="s">
        <v>789</v>
      </c>
      <c r="C1384" s="401" t="s">
        <v>488</v>
      </c>
      <c r="D1384" s="401" t="s">
        <v>488</v>
      </c>
      <c r="E1384" s="183">
        <v>4985000000</v>
      </c>
      <c r="F1384" s="401" t="s">
        <v>488</v>
      </c>
    </row>
    <row r="1385" spans="2:6" ht="13.5" thickBot="1" x14ac:dyDescent="0.25">
      <c r="B1385" s="191" t="s">
        <v>790</v>
      </c>
      <c r="C1385" s="401" t="s">
        <v>488</v>
      </c>
      <c r="D1385" s="186">
        <v>259550466572</v>
      </c>
      <c r="E1385" s="186">
        <v>-219550000000</v>
      </c>
      <c r="F1385" s="186">
        <v>40000466572</v>
      </c>
    </row>
    <row r="1466" spans="2:4" ht="13.5" thickBot="1" x14ac:dyDescent="0.25"/>
    <row r="1467" spans="2:4" ht="13.5" thickBot="1" x14ac:dyDescent="0.25">
      <c r="B1467" s="190" t="s">
        <v>791</v>
      </c>
      <c r="C1467" s="399">
        <v>44561</v>
      </c>
      <c r="D1467" s="399">
        <v>44196</v>
      </c>
    </row>
    <row r="1468" spans="2:4" ht="13.5" thickBot="1" x14ac:dyDescent="0.25">
      <c r="B1468" s="219"/>
      <c r="C1468" s="176" t="s">
        <v>312</v>
      </c>
      <c r="D1468" s="176" t="s">
        <v>312</v>
      </c>
    </row>
    <row r="1469" spans="2:4" x14ac:dyDescent="0.2">
      <c r="B1469" s="177" t="s">
        <v>100</v>
      </c>
      <c r="C1469" s="179">
        <v>81058663077</v>
      </c>
      <c r="D1469" s="179">
        <v>66327119139</v>
      </c>
    </row>
    <row r="1470" spans="2:4" x14ac:dyDescent="0.2">
      <c r="B1470" s="177" t="s">
        <v>792</v>
      </c>
      <c r="C1470" s="179">
        <v>537515925543</v>
      </c>
      <c r="D1470" s="179">
        <v>344550871785</v>
      </c>
    </row>
    <row r="1471" spans="2:4" x14ac:dyDescent="0.2">
      <c r="B1471" s="177" t="s">
        <v>793</v>
      </c>
      <c r="C1471" s="179">
        <v>337455389359</v>
      </c>
      <c r="D1471" s="179">
        <v>327262689066</v>
      </c>
    </row>
    <row r="1472" spans="2:4" x14ac:dyDescent="0.2">
      <c r="B1472" s="177" t="s">
        <v>794</v>
      </c>
      <c r="C1472" s="179">
        <v>994484827411</v>
      </c>
      <c r="D1472" s="179">
        <v>1293348000105</v>
      </c>
    </row>
    <row r="1473" spans="2:4" ht="13.5" thickBot="1" x14ac:dyDescent="0.25">
      <c r="B1473" s="181" t="s">
        <v>795</v>
      </c>
      <c r="C1473" s="183">
        <v>114349089205</v>
      </c>
      <c r="D1473" s="183">
        <v>30878749001</v>
      </c>
    </row>
    <row r="1474" spans="2:4" ht="13.5" thickBot="1" x14ac:dyDescent="0.25">
      <c r="B1474" s="191" t="s">
        <v>267</v>
      </c>
      <c r="C1474" s="186">
        <v>2064863894595</v>
      </c>
      <c r="D1474" s="186">
        <v>2062367429096</v>
      </c>
    </row>
    <row r="1502" spans="2:4" ht="13.5" thickBot="1" x14ac:dyDescent="0.25"/>
    <row r="1503" spans="2:4" ht="13.5" thickBot="1" x14ac:dyDescent="0.25">
      <c r="B1503" s="441" t="s">
        <v>457</v>
      </c>
      <c r="C1503" s="439" t="s">
        <v>796</v>
      </c>
      <c r="D1503" s="440"/>
    </row>
    <row r="1504" spans="2:4" ht="13.5" thickBot="1" x14ac:dyDescent="0.25">
      <c r="B1504" s="443"/>
      <c r="C1504" s="403">
        <v>2021</v>
      </c>
      <c r="D1504" s="403">
        <v>2020</v>
      </c>
    </row>
    <row r="1505" spans="2:4" ht="23.25" thickBot="1" x14ac:dyDescent="0.25">
      <c r="B1505" s="181" t="s">
        <v>797</v>
      </c>
      <c r="C1505" s="183">
        <v>9221498079889</v>
      </c>
      <c r="D1505" s="183">
        <v>4838507720318</v>
      </c>
    </row>
    <row r="1506" spans="2:4" ht="23.25" thickBot="1" x14ac:dyDescent="0.25">
      <c r="B1506" s="181" t="s">
        <v>798</v>
      </c>
      <c r="C1506" s="183">
        <v>-9218506616447</v>
      </c>
      <c r="D1506" s="183">
        <v>-4831146141494</v>
      </c>
    </row>
    <row r="1507" spans="2:4" ht="21.75" thickBot="1" x14ac:dyDescent="0.25">
      <c r="B1507" s="191" t="s">
        <v>799</v>
      </c>
      <c r="C1507" s="186">
        <v>2991463442</v>
      </c>
      <c r="D1507" s="186">
        <v>7361578824</v>
      </c>
    </row>
    <row r="1508" spans="2:4" ht="23.25" thickBot="1" x14ac:dyDescent="0.25">
      <c r="B1508" s="181" t="s">
        <v>797</v>
      </c>
      <c r="C1508" s="183">
        <v>1729859576127</v>
      </c>
      <c r="D1508" s="183">
        <v>1273920218389</v>
      </c>
    </row>
    <row r="1509" spans="2:4" ht="23.25" thickBot="1" x14ac:dyDescent="0.25">
      <c r="B1509" s="181" t="s">
        <v>798</v>
      </c>
      <c r="C1509" s="183">
        <v>-1731140263569</v>
      </c>
      <c r="D1509" s="183">
        <v>-1268242090853</v>
      </c>
    </row>
    <row r="1510" spans="2:4" ht="21.75" thickBot="1" x14ac:dyDescent="0.25">
      <c r="B1510" s="191" t="s">
        <v>800</v>
      </c>
      <c r="C1510" s="186">
        <v>-1280687442</v>
      </c>
      <c r="D1510" s="186">
        <v>5678127536</v>
      </c>
    </row>
    <row r="1511" spans="2:4" ht="21.75" thickBot="1" x14ac:dyDescent="0.25">
      <c r="B1511" s="191" t="s">
        <v>801</v>
      </c>
      <c r="C1511" s="186">
        <v>1710776000</v>
      </c>
      <c r="D1511" s="186">
        <v>13039706360</v>
      </c>
    </row>
    <row r="1526" spans="2:4" ht="13.5" thickBot="1" x14ac:dyDescent="0.25"/>
    <row r="1527" spans="2:4" ht="13.5" thickBot="1" x14ac:dyDescent="0.25">
      <c r="B1527" s="441" t="s">
        <v>494</v>
      </c>
      <c r="C1527" s="439" t="s">
        <v>796</v>
      </c>
      <c r="D1527" s="440"/>
    </row>
    <row r="1528" spans="2:4" ht="13.5" thickBot="1" x14ac:dyDescent="0.25">
      <c r="B1528" s="442"/>
      <c r="C1528" s="176">
        <v>2021</v>
      </c>
      <c r="D1528" s="176">
        <v>2020</v>
      </c>
    </row>
    <row r="1529" spans="2:4" ht="13.5" thickBot="1" x14ac:dyDescent="0.25">
      <c r="B1529" s="443"/>
      <c r="C1529" s="176" t="s">
        <v>312</v>
      </c>
      <c r="D1529" s="176" t="s">
        <v>312</v>
      </c>
    </row>
    <row r="1530" spans="2:4" x14ac:dyDescent="0.2">
      <c r="B1530" s="177" t="s">
        <v>802</v>
      </c>
      <c r="C1530" s="179">
        <v>5975433198</v>
      </c>
      <c r="D1530" s="179">
        <v>7822318600</v>
      </c>
    </row>
    <row r="1531" spans="2:4" x14ac:dyDescent="0.2">
      <c r="B1531" s="177" t="s">
        <v>803</v>
      </c>
      <c r="C1531" s="179">
        <v>19385630927</v>
      </c>
      <c r="D1531" s="179">
        <v>20250138464</v>
      </c>
    </row>
    <row r="1532" spans="2:4" x14ac:dyDescent="0.2">
      <c r="B1532" s="177" t="s">
        <v>804</v>
      </c>
      <c r="C1532" s="179">
        <v>467350000</v>
      </c>
      <c r="D1532" s="179">
        <v>419394545</v>
      </c>
    </row>
    <row r="1533" spans="2:4" ht="13.5" thickBot="1" x14ac:dyDescent="0.25">
      <c r="B1533" s="181" t="s">
        <v>805</v>
      </c>
      <c r="C1533" s="183">
        <v>29345667066</v>
      </c>
      <c r="D1533" s="183">
        <v>46273178745</v>
      </c>
    </row>
    <row r="1534" spans="2:4" ht="13.5" thickBot="1" x14ac:dyDescent="0.25">
      <c r="B1534" s="191" t="s">
        <v>806</v>
      </c>
      <c r="C1534" s="186">
        <v>55174081191</v>
      </c>
      <c r="D1534" s="186">
        <v>74765030354</v>
      </c>
    </row>
    <row r="1559" spans="2:4" ht="13.5" thickBot="1" x14ac:dyDescent="0.25"/>
    <row r="1560" spans="2:4" x14ac:dyDescent="0.2">
      <c r="B1560" s="441" t="s">
        <v>807</v>
      </c>
      <c r="C1560" s="174" t="s">
        <v>808</v>
      </c>
      <c r="D1560" s="174" t="s">
        <v>808</v>
      </c>
    </row>
    <row r="1561" spans="2:4" ht="13.5" thickBot="1" x14ac:dyDescent="0.25">
      <c r="B1561" s="443"/>
      <c r="C1561" s="176" t="s">
        <v>809</v>
      </c>
      <c r="D1561" s="176" t="s">
        <v>810</v>
      </c>
    </row>
    <row r="1562" spans="2:4" ht="13.5" thickBot="1" x14ac:dyDescent="0.25">
      <c r="B1562" s="181" t="s">
        <v>811</v>
      </c>
      <c r="C1562" s="183">
        <v>733814531594</v>
      </c>
      <c r="D1562" s="183">
        <v>541480539609</v>
      </c>
    </row>
    <row r="1563" spans="2:4" ht="13.5" thickBot="1" x14ac:dyDescent="0.25">
      <c r="B1563" s="181" t="s">
        <v>812</v>
      </c>
      <c r="C1563" s="183">
        <v>986118772251</v>
      </c>
      <c r="D1563" s="183">
        <v>241458128</v>
      </c>
    </row>
    <row r="1564" spans="2:4" ht="13.5" thickBot="1" x14ac:dyDescent="0.25">
      <c r="B1564" s="181" t="s">
        <v>813</v>
      </c>
      <c r="C1564" s="183">
        <v>28533710657</v>
      </c>
      <c r="D1564" s="183">
        <v>26865387846</v>
      </c>
    </row>
    <row r="1565" spans="2:4" ht="13.5" thickBot="1" x14ac:dyDescent="0.25">
      <c r="B1565" s="181" t="s">
        <v>814</v>
      </c>
      <c r="C1565" s="195" t="s">
        <v>491</v>
      </c>
      <c r="D1565" s="183">
        <v>225046276486</v>
      </c>
    </row>
    <row r="1566" spans="2:4" ht="13.5" thickBot="1" x14ac:dyDescent="0.25">
      <c r="B1566" s="181" t="s">
        <v>815</v>
      </c>
      <c r="C1566" s="183">
        <v>9736529808</v>
      </c>
      <c r="D1566" s="183">
        <v>596464041192</v>
      </c>
    </row>
    <row r="1567" spans="2:4" ht="13.5" thickBot="1" x14ac:dyDescent="0.25">
      <c r="B1567" s="181" t="s">
        <v>816</v>
      </c>
      <c r="C1567" s="183">
        <v>1978419346208</v>
      </c>
      <c r="D1567" s="183">
        <v>1438922702439</v>
      </c>
    </row>
    <row r="1568" spans="2:4" ht="13.5" thickBot="1" x14ac:dyDescent="0.25">
      <c r="B1568" s="181" t="s">
        <v>817</v>
      </c>
      <c r="C1568" s="183">
        <v>15415010722</v>
      </c>
      <c r="D1568" s="183">
        <v>14371355300</v>
      </c>
    </row>
    <row r="1569" spans="2:4" ht="13.5" thickBot="1" x14ac:dyDescent="0.25">
      <c r="B1569" s="181" t="s">
        <v>818</v>
      </c>
      <c r="C1569" s="183">
        <v>100191479862</v>
      </c>
      <c r="D1569" s="183">
        <v>100157000000</v>
      </c>
    </row>
    <row r="1570" spans="2:4" ht="13.5" thickBot="1" x14ac:dyDescent="0.25">
      <c r="B1570" s="191" t="s">
        <v>474</v>
      </c>
      <c r="C1570" s="186">
        <v>3852229381102</v>
      </c>
      <c r="D1570" s="186">
        <v>2943548761000</v>
      </c>
    </row>
    <row r="1599" spans="2:4" ht="13.5" thickBot="1" x14ac:dyDescent="0.25"/>
    <row r="1600" spans="2:4" ht="13.5" thickBot="1" x14ac:dyDescent="0.25">
      <c r="B1600" s="444" t="s">
        <v>260</v>
      </c>
      <c r="C1600" s="447" t="s">
        <v>168</v>
      </c>
      <c r="D1600" s="448"/>
    </row>
    <row r="1601" spans="2:4" x14ac:dyDescent="0.2">
      <c r="B1601" s="445"/>
      <c r="C1601" s="404">
        <v>2021</v>
      </c>
      <c r="D1601" s="405">
        <v>2020</v>
      </c>
    </row>
    <row r="1602" spans="2:4" ht="13.5" thickBot="1" x14ac:dyDescent="0.25">
      <c r="B1602" s="446"/>
      <c r="C1602" s="254" t="s">
        <v>312</v>
      </c>
      <c r="D1602" s="254" t="s">
        <v>312</v>
      </c>
    </row>
    <row r="1603" spans="2:4" x14ac:dyDescent="0.2">
      <c r="B1603" s="406" t="s">
        <v>0</v>
      </c>
      <c r="C1603" s="407"/>
      <c r="D1603" s="407"/>
    </row>
    <row r="1604" spans="2:4" ht="22.5" x14ac:dyDescent="0.2">
      <c r="B1604" s="408" t="s">
        <v>819</v>
      </c>
      <c r="C1604" s="407"/>
      <c r="D1604" s="407"/>
    </row>
    <row r="1605" spans="2:4" x14ac:dyDescent="0.2">
      <c r="B1605" s="408" t="s">
        <v>112</v>
      </c>
      <c r="C1605" s="409">
        <v>117506006350</v>
      </c>
      <c r="D1605" s="409">
        <v>33120528000</v>
      </c>
    </row>
    <row r="1606" spans="2:4" x14ac:dyDescent="0.2">
      <c r="B1606" s="408" t="s">
        <v>820</v>
      </c>
      <c r="C1606" s="409">
        <v>2949804611</v>
      </c>
      <c r="D1606" s="409">
        <v>638591035</v>
      </c>
    </row>
    <row r="1607" spans="2:4" ht="13.5" thickBot="1" x14ac:dyDescent="0.25">
      <c r="B1607" s="408" t="s">
        <v>821</v>
      </c>
      <c r="C1607" s="410">
        <v>-2553339139</v>
      </c>
      <c r="D1607" s="410">
        <v>-337670407</v>
      </c>
    </row>
    <row r="1608" spans="2:4" ht="13.5" thickBot="1" x14ac:dyDescent="0.25">
      <c r="B1608" s="411"/>
      <c r="C1608" s="410">
        <v>117902471822</v>
      </c>
      <c r="D1608" s="410">
        <v>33421448628</v>
      </c>
    </row>
    <row r="1609" spans="2:4" ht="22.5" x14ac:dyDescent="0.2">
      <c r="B1609" s="408" t="s">
        <v>822</v>
      </c>
      <c r="C1609" s="407"/>
      <c r="D1609" s="407"/>
    </row>
    <row r="1610" spans="2:4" x14ac:dyDescent="0.2">
      <c r="B1610" s="408" t="s">
        <v>823</v>
      </c>
      <c r="C1610" s="409">
        <v>263817351251</v>
      </c>
      <c r="D1610" s="409">
        <v>116554442221</v>
      </c>
    </row>
    <row r="1611" spans="2:4" x14ac:dyDescent="0.2">
      <c r="B1611" s="408" t="s">
        <v>820</v>
      </c>
      <c r="C1611" s="409">
        <v>12562301791</v>
      </c>
      <c r="D1611" s="409">
        <v>13923310346</v>
      </c>
    </row>
    <row r="1612" spans="2:4" x14ac:dyDescent="0.2">
      <c r="B1612" s="408" t="s">
        <v>821</v>
      </c>
      <c r="C1612" s="409">
        <v>-10150201543</v>
      </c>
      <c r="D1612" s="409">
        <v>-11194819455</v>
      </c>
    </row>
    <row r="1613" spans="2:4" ht="13.5" thickBot="1" x14ac:dyDescent="0.25">
      <c r="B1613" s="408" t="s">
        <v>824</v>
      </c>
      <c r="C1613" s="410">
        <v>-473301</v>
      </c>
      <c r="D1613" s="410">
        <v>-522826</v>
      </c>
    </row>
    <row r="1614" spans="2:4" ht="13.5" thickBot="1" x14ac:dyDescent="0.25">
      <c r="B1614" s="411"/>
      <c r="C1614" s="410">
        <v>266228978198</v>
      </c>
      <c r="D1614" s="410">
        <v>119282410286</v>
      </c>
    </row>
    <row r="1615" spans="2:4" x14ac:dyDescent="0.2">
      <c r="B1615" s="408" t="s">
        <v>825</v>
      </c>
      <c r="C1615" s="407"/>
      <c r="D1615" s="407"/>
    </row>
    <row r="1616" spans="2:4" x14ac:dyDescent="0.2">
      <c r="B1616" s="408" t="s">
        <v>826</v>
      </c>
      <c r="C1616" s="409">
        <v>17614387996</v>
      </c>
      <c r="D1616" s="409">
        <v>20054988096</v>
      </c>
    </row>
    <row r="1617" spans="2:4" x14ac:dyDescent="0.2">
      <c r="B1617" s="408" t="s">
        <v>827</v>
      </c>
      <c r="C1617" s="409">
        <v>-4589772385</v>
      </c>
      <c r="D1617" s="409">
        <v>-5200858637</v>
      </c>
    </row>
    <row r="1618" spans="2:4" ht="13.5" thickBot="1" x14ac:dyDescent="0.25">
      <c r="B1618" s="408" t="s">
        <v>550</v>
      </c>
      <c r="C1618" s="410">
        <v>1053580752</v>
      </c>
      <c r="D1618" s="410">
        <v>1505527740</v>
      </c>
    </row>
    <row r="1619" spans="2:4" ht="13.5" thickBot="1" x14ac:dyDescent="0.25">
      <c r="B1619" s="411"/>
      <c r="C1619" s="410">
        <v>14078196363</v>
      </c>
      <c r="D1619" s="410">
        <v>16359657199</v>
      </c>
    </row>
    <row r="1620" spans="2:4" ht="13.5" thickBot="1" x14ac:dyDescent="0.25">
      <c r="B1620" s="412" t="s">
        <v>828</v>
      </c>
      <c r="C1620" s="413">
        <v>398209646383</v>
      </c>
      <c r="D1620" s="413">
        <v>169063516113</v>
      </c>
    </row>
    <row r="1624" spans="2:4" ht="13.5" thickBot="1" x14ac:dyDescent="0.25"/>
    <row r="1625" spans="2:4" ht="13.5" thickBot="1" x14ac:dyDescent="0.25">
      <c r="B1625" s="441" t="s">
        <v>260</v>
      </c>
      <c r="C1625" s="439" t="s">
        <v>168</v>
      </c>
      <c r="D1625" s="440"/>
    </row>
    <row r="1626" spans="2:4" x14ac:dyDescent="0.2">
      <c r="B1626" s="442"/>
      <c r="C1626" s="241">
        <v>2021</v>
      </c>
      <c r="D1626" s="174">
        <v>2020</v>
      </c>
    </row>
    <row r="1627" spans="2:4" ht="13.5" thickBot="1" x14ac:dyDescent="0.25">
      <c r="B1627" s="443"/>
      <c r="C1627" s="176" t="s">
        <v>312</v>
      </c>
      <c r="D1627" s="176" t="s">
        <v>312</v>
      </c>
    </row>
    <row r="1628" spans="2:4" x14ac:dyDescent="0.2">
      <c r="B1628" s="217" t="s">
        <v>829</v>
      </c>
      <c r="C1628" s="220"/>
      <c r="D1628" s="220"/>
    </row>
    <row r="1629" spans="2:4" ht="22.5" x14ac:dyDescent="0.2">
      <c r="B1629" s="177" t="s">
        <v>830</v>
      </c>
      <c r="C1629" s="220"/>
      <c r="D1629" s="220"/>
    </row>
    <row r="1630" spans="2:4" x14ac:dyDescent="0.2">
      <c r="B1630" s="177" t="s">
        <v>647</v>
      </c>
      <c r="C1630" s="179">
        <v>128465451667</v>
      </c>
      <c r="D1630" s="179">
        <v>98862488155</v>
      </c>
    </row>
    <row r="1631" spans="2:4" x14ac:dyDescent="0.2">
      <c r="B1631" s="177" t="s">
        <v>831</v>
      </c>
      <c r="C1631" s="179">
        <v>20858396301</v>
      </c>
      <c r="D1631" s="179">
        <v>5035548782</v>
      </c>
    </row>
    <row r="1632" spans="2:4" ht="13.5" thickBot="1" x14ac:dyDescent="0.25">
      <c r="B1632" s="177" t="s">
        <v>832</v>
      </c>
      <c r="C1632" s="183">
        <v>-19844413164</v>
      </c>
      <c r="D1632" s="183">
        <v>-4141327718</v>
      </c>
    </row>
    <row r="1633" spans="2:4" ht="13.5" thickBot="1" x14ac:dyDescent="0.25">
      <c r="B1633" s="217" t="s">
        <v>833</v>
      </c>
      <c r="C1633" s="186">
        <v>129479434804</v>
      </c>
      <c r="D1633" s="186">
        <v>99756709219</v>
      </c>
    </row>
    <row r="1634" spans="2:4" ht="22.5" x14ac:dyDescent="0.2">
      <c r="B1634" s="177" t="s">
        <v>834</v>
      </c>
      <c r="C1634" s="220"/>
      <c r="D1634" s="220"/>
    </row>
    <row r="1635" spans="2:4" x14ac:dyDescent="0.2">
      <c r="B1635" s="177" t="s">
        <v>647</v>
      </c>
      <c r="C1635" s="179">
        <v>137054203063</v>
      </c>
      <c r="D1635" s="179">
        <v>173657994813</v>
      </c>
    </row>
    <row r="1636" spans="2:4" x14ac:dyDescent="0.2">
      <c r="B1636" s="177" t="s">
        <v>831</v>
      </c>
      <c r="C1636" s="179">
        <v>8332769707</v>
      </c>
      <c r="D1636" s="179">
        <v>9504480173</v>
      </c>
    </row>
    <row r="1637" spans="2:4" x14ac:dyDescent="0.2">
      <c r="B1637" s="177" t="s">
        <v>835</v>
      </c>
      <c r="C1637" s="179">
        <v>42317566</v>
      </c>
      <c r="D1637" s="179">
        <v>12370734</v>
      </c>
    </row>
    <row r="1638" spans="2:4" ht="13.5" thickBot="1" x14ac:dyDescent="0.25">
      <c r="B1638" s="177" t="s">
        <v>832</v>
      </c>
      <c r="C1638" s="183">
        <v>-7570413595</v>
      </c>
      <c r="D1638" s="183">
        <v>-8623564188</v>
      </c>
    </row>
    <row r="1639" spans="2:4" ht="13.5" thickBot="1" x14ac:dyDescent="0.25">
      <c r="B1639" s="217" t="s">
        <v>833</v>
      </c>
      <c r="C1639" s="186">
        <v>137858876741</v>
      </c>
      <c r="D1639" s="186">
        <v>174551281532</v>
      </c>
    </row>
    <row r="1640" spans="2:4" ht="13.5" thickBot="1" x14ac:dyDescent="0.25">
      <c r="B1640" s="177" t="s">
        <v>836</v>
      </c>
      <c r="C1640" s="183">
        <v>33905316</v>
      </c>
      <c r="D1640" s="183">
        <v>7188329</v>
      </c>
    </row>
    <row r="1641" spans="2:4" ht="13.5" thickBot="1" x14ac:dyDescent="0.25">
      <c r="B1641" s="217" t="s">
        <v>833</v>
      </c>
      <c r="C1641" s="186">
        <v>33905316</v>
      </c>
      <c r="D1641" s="186">
        <v>7188329</v>
      </c>
    </row>
    <row r="1642" spans="2:4" ht="13.5" thickBot="1" x14ac:dyDescent="0.25">
      <c r="B1642" s="239" t="s">
        <v>837</v>
      </c>
      <c r="C1642" s="186">
        <v>267372216861</v>
      </c>
      <c r="D1642" s="186">
        <v>274315179080</v>
      </c>
    </row>
    <row r="1647" spans="2:4" ht="13.5" thickBot="1" x14ac:dyDescent="0.25"/>
    <row r="1648" spans="2:4" ht="13.5" thickBot="1" x14ac:dyDescent="0.25">
      <c r="B1648" s="444" t="s">
        <v>838</v>
      </c>
      <c r="C1648" s="447" t="s">
        <v>168</v>
      </c>
      <c r="D1648" s="448"/>
    </row>
    <row r="1649" spans="2:4" x14ac:dyDescent="0.2">
      <c r="B1649" s="445"/>
      <c r="C1649" s="404">
        <v>2021</v>
      </c>
      <c r="D1649" s="405">
        <v>2020</v>
      </c>
    </row>
    <row r="1650" spans="2:4" ht="13.5" thickBot="1" x14ac:dyDescent="0.25">
      <c r="B1650" s="446"/>
      <c r="C1650" s="254" t="s">
        <v>312</v>
      </c>
      <c r="D1650" s="254" t="s">
        <v>312</v>
      </c>
    </row>
    <row r="1651" spans="2:4" x14ac:dyDescent="0.2">
      <c r="B1651" s="406" t="s">
        <v>839</v>
      </c>
      <c r="C1651" s="407"/>
      <c r="D1651" s="407"/>
    </row>
    <row r="1652" spans="2:4" x14ac:dyDescent="0.2">
      <c r="B1652" s="406" t="s">
        <v>794</v>
      </c>
      <c r="C1652" s="409">
        <v>21528543108</v>
      </c>
      <c r="D1652" s="409">
        <v>20874299058</v>
      </c>
    </row>
    <row r="1653" spans="2:4" x14ac:dyDescent="0.2">
      <c r="B1653" s="406" t="s">
        <v>840</v>
      </c>
      <c r="C1653" s="409">
        <v>147224058930</v>
      </c>
      <c r="D1653" s="409">
        <v>59885041532</v>
      </c>
    </row>
    <row r="1654" spans="2:4" ht="21.75" thickBot="1" x14ac:dyDescent="0.25">
      <c r="B1654" s="406" t="s">
        <v>841</v>
      </c>
      <c r="C1654" s="410">
        <v>1850807363</v>
      </c>
      <c r="D1654" s="410">
        <v>1487639837</v>
      </c>
    </row>
    <row r="1655" spans="2:4" ht="13.5" thickBot="1" x14ac:dyDescent="0.25">
      <c r="B1655" s="406" t="s">
        <v>833</v>
      </c>
      <c r="C1655" s="413">
        <v>170603409401</v>
      </c>
      <c r="D1655" s="413">
        <v>82246980427</v>
      </c>
    </row>
    <row r="1656" spans="2:4" x14ac:dyDescent="0.2">
      <c r="B1656" s="406" t="s">
        <v>9</v>
      </c>
      <c r="C1656" s="407"/>
      <c r="D1656" s="407"/>
    </row>
    <row r="1657" spans="2:4" x14ac:dyDescent="0.2">
      <c r="B1657" s="406" t="s">
        <v>528</v>
      </c>
      <c r="C1657" s="407"/>
      <c r="D1657" s="407"/>
    </row>
    <row r="1658" spans="2:4" x14ac:dyDescent="0.2">
      <c r="B1658" s="406" t="s">
        <v>842</v>
      </c>
      <c r="C1658" s="409">
        <v>311816252</v>
      </c>
      <c r="D1658" s="414" t="s">
        <v>488</v>
      </c>
    </row>
    <row r="1659" spans="2:4" x14ac:dyDescent="0.2">
      <c r="B1659" s="406" t="s">
        <v>843</v>
      </c>
      <c r="C1659" s="409">
        <v>596483163</v>
      </c>
      <c r="D1659" s="409">
        <v>604196308</v>
      </c>
    </row>
    <row r="1660" spans="2:4" x14ac:dyDescent="0.2">
      <c r="B1660" s="406" t="s">
        <v>844</v>
      </c>
      <c r="C1660" s="409">
        <v>23730000</v>
      </c>
      <c r="D1660" s="409">
        <v>24300000</v>
      </c>
    </row>
    <row r="1661" spans="2:4" x14ac:dyDescent="0.2">
      <c r="B1661" s="406" t="s">
        <v>845</v>
      </c>
      <c r="C1661" s="409">
        <v>116252793</v>
      </c>
      <c r="D1661" s="409">
        <v>116494557</v>
      </c>
    </row>
    <row r="1662" spans="2:4" x14ac:dyDescent="0.2">
      <c r="B1662" s="406" t="s">
        <v>846</v>
      </c>
      <c r="C1662" s="409">
        <v>7914928176</v>
      </c>
      <c r="D1662" s="409">
        <v>10039326945</v>
      </c>
    </row>
    <row r="1663" spans="2:4" ht="21" x14ac:dyDescent="0.2">
      <c r="B1663" s="406" t="s">
        <v>847</v>
      </c>
      <c r="C1663" s="409">
        <v>23410771824</v>
      </c>
      <c r="D1663" s="409">
        <v>21286373055</v>
      </c>
    </row>
    <row r="1664" spans="2:4" x14ac:dyDescent="0.2">
      <c r="B1664" s="406" t="s">
        <v>848</v>
      </c>
      <c r="C1664" s="409">
        <v>1534529354</v>
      </c>
      <c r="D1664" s="409">
        <v>35000000</v>
      </c>
    </row>
    <row r="1665" spans="2:4" ht="21" x14ac:dyDescent="0.2">
      <c r="B1665" s="406" t="s">
        <v>849</v>
      </c>
      <c r="C1665" s="409">
        <v>8570007449</v>
      </c>
      <c r="D1665" s="409">
        <v>10037063555</v>
      </c>
    </row>
    <row r="1666" spans="2:4" x14ac:dyDescent="0.2">
      <c r="B1666" s="406" t="s">
        <v>850</v>
      </c>
      <c r="C1666" s="409">
        <v>360057913976</v>
      </c>
      <c r="D1666" s="409">
        <v>158844836638</v>
      </c>
    </row>
    <row r="1667" spans="2:4" ht="13.5" thickBot="1" x14ac:dyDescent="0.25">
      <c r="B1667" s="406" t="s">
        <v>851</v>
      </c>
      <c r="C1667" s="410">
        <v>2000000000</v>
      </c>
      <c r="D1667" s="410">
        <v>2000000000</v>
      </c>
    </row>
    <row r="1668" spans="2:4" ht="13.5" thickBot="1" x14ac:dyDescent="0.25">
      <c r="B1668" s="415"/>
      <c r="C1668" s="413">
        <v>404536432987</v>
      </c>
      <c r="D1668" s="413">
        <v>202987591058</v>
      </c>
    </row>
    <row r="1675" spans="2:4" ht="13.5" thickBot="1" x14ac:dyDescent="0.25"/>
    <row r="1676" spans="2:4" ht="13.5" thickBot="1" x14ac:dyDescent="0.25">
      <c r="B1676" s="441" t="s">
        <v>838</v>
      </c>
      <c r="C1676" s="439" t="s">
        <v>168</v>
      </c>
      <c r="D1676" s="440"/>
    </row>
    <row r="1677" spans="2:4" x14ac:dyDescent="0.2">
      <c r="B1677" s="442"/>
      <c r="C1677" s="241">
        <v>2021</v>
      </c>
      <c r="D1677" s="174">
        <v>2020</v>
      </c>
    </row>
    <row r="1678" spans="2:4" ht="13.5" thickBot="1" x14ac:dyDescent="0.25">
      <c r="B1678" s="443"/>
      <c r="C1678" s="176" t="s">
        <v>312</v>
      </c>
      <c r="D1678" s="176" t="s">
        <v>312</v>
      </c>
    </row>
    <row r="1679" spans="2:4" x14ac:dyDescent="0.2">
      <c r="B1679" s="217" t="s">
        <v>10</v>
      </c>
      <c r="C1679" s="220"/>
      <c r="D1679" s="220"/>
    </row>
    <row r="1680" spans="2:4" x14ac:dyDescent="0.2">
      <c r="B1680" s="177" t="s">
        <v>852</v>
      </c>
      <c r="C1680" s="179">
        <v>6606347249</v>
      </c>
      <c r="D1680" s="179">
        <v>6266261147</v>
      </c>
    </row>
    <row r="1681" spans="2:4" x14ac:dyDescent="0.2">
      <c r="B1681" s="177" t="s">
        <v>525</v>
      </c>
      <c r="C1681" s="179">
        <v>1270906</v>
      </c>
      <c r="D1681" s="179">
        <v>457127</v>
      </c>
    </row>
    <row r="1682" spans="2:4" ht="13.5" thickBot="1" x14ac:dyDescent="0.25">
      <c r="B1682" s="177" t="s">
        <v>853</v>
      </c>
      <c r="C1682" s="183">
        <v>4398543</v>
      </c>
      <c r="D1682" s="195" t="s">
        <v>491</v>
      </c>
    </row>
    <row r="1683" spans="2:4" ht="13.5" thickBot="1" x14ac:dyDescent="0.25">
      <c r="B1683" s="217" t="s">
        <v>833</v>
      </c>
      <c r="C1683" s="186">
        <v>6612016698</v>
      </c>
      <c r="D1683" s="186">
        <v>6266718274</v>
      </c>
    </row>
    <row r="1684" spans="2:4" x14ac:dyDescent="0.2">
      <c r="B1684" s="217" t="s">
        <v>11</v>
      </c>
      <c r="C1684" s="220"/>
      <c r="D1684" s="220"/>
    </row>
    <row r="1685" spans="2:4" x14ac:dyDescent="0.2">
      <c r="B1685" s="177" t="s">
        <v>854</v>
      </c>
      <c r="C1685" s="179">
        <v>8495373507</v>
      </c>
      <c r="D1685" s="179">
        <v>3169707029</v>
      </c>
    </row>
    <row r="1686" spans="2:4" x14ac:dyDescent="0.2">
      <c r="B1686" s="177" t="s">
        <v>855</v>
      </c>
      <c r="C1686" s="179">
        <v>84118998</v>
      </c>
      <c r="D1686" s="179">
        <v>66901398</v>
      </c>
    </row>
    <row r="1687" spans="2:4" ht="13.5" thickBot="1" x14ac:dyDescent="0.25">
      <c r="B1687" s="177" t="s">
        <v>856</v>
      </c>
      <c r="C1687" s="183">
        <v>7187601156</v>
      </c>
      <c r="D1687" s="183">
        <v>3784949236</v>
      </c>
    </row>
    <row r="1688" spans="2:4" ht="13.5" thickBot="1" x14ac:dyDescent="0.25">
      <c r="B1688" s="217" t="s">
        <v>833</v>
      </c>
      <c r="C1688" s="186">
        <v>15767093661</v>
      </c>
      <c r="D1688" s="186">
        <v>7021557663</v>
      </c>
    </row>
    <row r="1689" spans="2:4" x14ac:dyDescent="0.2">
      <c r="B1689" s="217" t="s">
        <v>857</v>
      </c>
      <c r="C1689" s="220"/>
      <c r="D1689" s="220"/>
    </row>
    <row r="1690" spans="2:4" x14ac:dyDescent="0.2">
      <c r="B1690" s="177" t="s">
        <v>858</v>
      </c>
      <c r="C1690" s="179">
        <v>42583361264</v>
      </c>
      <c r="D1690" s="179">
        <v>36825465728</v>
      </c>
    </row>
    <row r="1691" spans="2:4" ht="13.5" thickBot="1" x14ac:dyDescent="0.25">
      <c r="B1691" s="177" t="s">
        <v>859</v>
      </c>
      <c r="C1691" s="183">
        <v>3918912310</v>
      </c>
      <c r="D1691" s="183">
        <v>6510194801</v>
      </c>
    </row>
    <row r="1692" spans="2:4" ht="13.5" thickBot="1" x14ac:dyDescent="0.25">
      <c r="B1692" s="217" t="s">
        <v>833</v>
      </c>
      <c r="C1692" s="186">
        <v>46502273574</v>
      </c>
      <c r="D1692" s="186">
        <v>43335660529</v>
      </c>
    </row>
    <row r="1693" spans="2:4" x14ac:dyDescent="0.2">
      <c r="B1693" s="217" t="s">
        <v>12</v>
      </c>
      <c r="C1693" s="220"/>
      <c r="D1693" s="220"/>
    </row>
    <row r="1694" spans="2:4" ht="13.5" thickBot="1" x14ac:dyDescent="0.25">
      <c r="B1694" s="177" t="s">
        <v>860</v>
      </c>
      <c r="C1694" s="183">
        <v>8655397975</v>
      </c>
      <c r="D1694" s="183">
        <v>7966344229</v>
      </c>
    </row>
    <row r="1695" spans="2:4" ht="13.5" thickBot="1" x14ac:dyDescent="0.25">
      <c r="B1695" s="217" t="s">
        <v>833</v>
      </c>
      <c r="C1695" s="186">
        <v>8655397975</v>
      </c>
      <c r="D1695" s="186">
        <v>7966344229</v>
      </c>
    </row>
    <row r="1696" spans="2:4" x14ac:dyDescent="0.2">
      <c r="B1696" s="217" t="s">
        <v>13</v>
      </c>
      <c r="C1696" s="220"/>
      <c r="D1696" s="220"/>
    </row>
    <row r="1697" spans="2:4" x14ac:dyDescent="0.2">
      <c r="B1697" s="177" t="s">
        <v>861</v>
      </c>
      <c r="C1697" s="179">
        <v>3778906838</v>
      </c>
      <c r="D1697" s="179">
        <v>2885188593</v>
      </c>
    </row>
    <row r="1698" spans="2:4" x14ac:dyDescent="0.2">
      <c r="B1698" s="177" t="s">
        <v>862</v>
      </c>
      <c r="C1698" s="179">
        <v>1512443822</v>
      </c>
      <c r="D1698" s="179">
        <v>1429312016</v>
      </c>
    </row>
    <row r="1699" spans="2:4" ht="13.5" thickBot="1" x14ac:dyDescent="0.25">
      <c r="B1699" s="181" t="s">
        <v>856</v>
      </c>
      <c r="C1699" s="183">
        <v>15830196740</v>
      </c>
      <c r="D1699" s="183">
        <v>16374527764</v>
      </c>
    </row>
    <row r="1700" spans="2:4" ht="13.5" thickBot="1" x14ac:dyDescent="0.25">
      <c r="B1700" s="191" t="s">
        <v>833</v>
      </c>
      <c r="C1700" s="186">
        <v>21121547400</v>
      </c>
      <c r="D1700" s="186">
        <v>20689028373</v>
      </c>
    </row>
    <row r="1708" spans="2:4" ht="13.5" thickBot="1" x14ac:dyDescent="0.25"/>
    <row r="1709" spans="2:4" ht="13.5" thickBot="1" x14ac:dyDescent="0.25">
      <c r="B1709" s="444" t="s">
        <v>260</v>
      </c>
      <c r="C1709" s="447" t="s">
        <v>796</v>
      </c>
      <c r="D1709" s="448"/>
    </row>
    <row r="1710" spans="2:4" x14ac:dyDescent="0.2">
      <c r="B1710" s="445"/>
      <c r="C1710" s="404">
        <v>2021</v>
      </c>
      <c r="D1710" s="405">
        <v>2020</v>
      </c>
    </row>
    <row r="1711" spans="2:4" ht="13.5" thickBot="1" x14ac:dyDescent="0.25">
      <c r="B1711" s="446"/>
      <c r="C1711" s="416" t="s">
        <v>312</v>
      </c>
      <c r="D1711" s="416" t="s">
        <v>312</v>
      </c>
    </row>
    <row r="1712" spans="2:4" x14ac:dyDescent="0.2">
      <c r="B1712" s="408" t="s">
        <v>863</v>
      </c>
      <c r="C1712" s="409">
        <v>309068829732</v>
      </c>
      <c r="D1712" s="409">
        <v>397900172892</v>
      </c>
    </row>
    <row r="1713" spans="2:4" x14ac:dyDescent="0.2">
      <c r="B1713" s="408" t="s">
        <v>864</v>
      </c>
      <c r="C1713" s="409">
        <v>41314740000</v>
      </c>
      <c r="D1713" s="409">
        <v>48790677810</v>
      </c>
    </row>
    <row r="1714" spans="2:4" x14ac:dyDescent="0.2">
      <c r="B1714" s="408" t="s">
        <v>865</v>
      </c>
      <c r="C1714" s="409">
        <v>4785267139048</v>
      </c>
      <c r="D1714" s="409">
        <v>4950280150117</v>
      </c>
    </row>
    <row r="1715" spans="2:4" x14ac:dyDescent="0.2">
      <c r="B1715" s="408" t="s">
        <v>866</v>
      </c>
      <c r="C1715" s="409">
        <v>2642017823271</v>
      </c>
      <c r="D1715" s="409">
        <v>2663048540607</v>
      </c>
    </row>
    <row r="1716" spans="2:4" x14ac:dyDescent="0.2">
      <c r="B1716" s="408" t="s">
        <v>867</v>
      </c>
      <c r="C1716" s="409">
        <v>68577223661</v>
      </c>
      <c r="D1716" s="409">
        <v>76211784648</v>
      </c>
    </row>
    <row r="1717" spans="2:4" x14ac:dyDescent="0.2">
      <c r="B1717" s="408" t="s">
        <v>868</v>
      </c>
      <c r="C1717" s="409">
        <v>338284655021</v>
      </c>
      <c r="D1717" s="409">
        <v>347728270122</v>
      </c>
    </row>
    <row r="1718" spans="2:4" ht="22.5" x14ac:dyDescent="0.2">
      <c r="B1718" s="408" t="s">
        <v>869</v>
      </c>
      <c r="C1718" s="409">
        <v>2627654509</v>
      </c>
      <c r="D1718" s="409">
        <v>1155017624</v>
      </c>
    </row>
    <row r="1719" spans="2:4" x14ac:dyDescent="0.2">
      <c r="B1719" s="408" t="s">
        <v>870</v>
      </c>
      <c r="C1719" s="414">
        <v>6</v>
      </c>
      <c r="D1719" s="409">
        <v>3840712005</v>
      </c>
    </row>
    <row r="1720" spans="2:4" x14ac:dyDescent="0.2">
      <c r="B1720" s="408" t="s">
        <v>871</v>
      </c>
      <c r="C1720" s="409">
        <v>4403838811</v>
      </c>
      <c r="D1720" s="409">
        <v>1298471558</v>
      </c>
    </row>
    <row r="1721" spans="2:4" x14ac:dyDescent="0.2">
      <c r="B1721" s="408" t="s">
        <v>872</v>
      </c>
      <c r="C1721" s="409">
        <v>1139904502665</v>
      </c>
      <c r="D1721" s="409">
        <v>1127767132940</v>
      </c>
    </row>
    <row r="1722" spans="2:4" x14ac:dyDescent="0.2">
      <c r="B1722" s="408" t="s">
        <v>873</v>
      </c>
      <c r="C1722" s="409">
        <v>513272766724</v>
      </c>
      <c r="D1722" s="409">
        <v>396899648793</v>
      </c>
    </row>
    <row r="1723" spans="2:4" x14ac:dyDescent="0.2">
      <c r="B1723" s="408" t="s">
        <v>874</v>
      </c>
      <c r="C1723" s="409">
        <v>42096921811</v>
      </c>
      <c r="D1723" s="409">
        <v>40377985519</v>
      </c>
    </row>
    <row r="1724" spans="2:4" x14ac:dyDescent="0.2">
      <c r="B1724" s="408" t="s">
        <v>875</v>
      </c>
      <c r="C1724" s="409">
        <v>943983474177</v>
      </c>
      <c r="D1724" s="409">
        <v>682908462037</v>
      </c>
    </row>
    <row r="1725" spans="2:4" x14ac:dyDescent="0.2">
      <c r="B1725" s="408" t="s">
        <v>876</v>
      </c>
      <c r="C1725" s="409">
        <v>119365170</v>
      </c>
      <c r="D1725" s="409">
        <v>1169821189</v>
      </c>
    </row>
    <row r="1726" spans="2:4" ht="22.5" x14ac:dyDescent="0.2">
      <c r="B1726" s="408" t="s">
        <v>877</v>
      </c>
      <c r="C1726" s="414">
        <v>2</v>
      </c>
      <c r="D1726" s="409">
        <v>674819720</v>
      </c>
    </row>
    <row r="1727" spans="2:4" ht="22.5" x14ac:dyDescent="0.2">
      <c r="B1727" s="408" t="s">
        <v>878</v>
      </c>
      <c r="C1727" s="409">
        <v>373198953070</v>
      </c>
      <c r="D1727" s="409">
        <v>222790131365</v>
      </c>
    </row>
    <row r="1728" spans="2:4" x14ac:dyDescent="0.2">
      <c r="B1728" s="408" t="s">
        <v>850</v>
      </c>
      <c r="C1728" s="409">
        <v>14495165012891</v>
      </c>
      <c r="D1728" s="409">
        <v>12109383695695</v>
      </c>
    </row>
    <row r="1729" spans="2:4" x14ac:dyDescent="0.2">
      <c r="B1729" s="408" t="s">
        <v>879</v>
      </c>
      <c r="C1729" s="409">
        <v>566586022076</v>
      </c>
      <c r="D1729" s="409">
        <v>541893502667</v>
      </c>
    </row>
    <row r="1730" spans="2:4" x14ac:dyDescent="0.2">
      <c r="B1730" s="408" t="s">
        <v>880</v>
      </c>
      <c r="C1730" s="409">
        <v>17191978404</v>
      </c>
      <c r="D1730" s="409">
        <v>18994734377</v>
      </c>
    </row>
    <row r="1731" spans="2:4" x14ac:dyDescent="0.2">
      <c r="B1731" s="408" t="s">
        <v>881</v>
      </c>
      <c r="C1731" s="414" t="s">
        <v>488</v>
      </c>
      <c r="D1731" s="409">
        <v>30000000</v>
      </c>
    </row>
    <row r="1732" spans="2:4" x14ac:dyDescent="0.2">
      <c r="B1732" s="417" t="s">
        <v>882</v>
      </c>
      <c r="C1732" s="418">
        <v>3852229381102</v>
      </c>
      <c r="D1732" s="418">
        <v>2943548761000</v>
      </c>
    </row>
    <row r="1733" spans="2:4" x14ac:dyDescent="0.2">
      <c r="B1733" s="417" t="s">
        <v>883</v>
      </c>
      <c r="C1733" s="418">
        <v>173221967134</v>
      </c>
      <c r="D1733" s="418">
        <v>173501207155</v>
      </c>
    </row>
    <row r="1734" spans="2:4" x14ac:dyDescent="0.2">
      <c r="B1734" s="417" t="s">
        <v>884</v>
      </c>
      <c r="C1734" s="418">
        <v>1471035098450</v>
      </c>
      <c r="D1734" s="418">
        <v>1320330459169</v>
      </c>
    </row>
    <row r="1735" spans="2:4" ht="22.5" x14ac:dyDescent="0.2">
      <c r="B1735" s="417" t="s">
        <v>885</v>
      </c>
      <c r="C1735" s="418">
        <v>575560000</v>
      </c>
      <c r="D1735" s="419" t="s">
        <v>488</v>
      </c>
    </row>
    <row r="1736" spans="2:4" x14ac:dyDescent="0.2">
      <c r="B1736" s="417" t="s">
        <v>886</v>
      </c>
      <c r="C1736" s="418">
        <v>24068407168</v>
      </c>
      <c r="D1736" s="418">
        <v>24122378562</v>
      </c>
    </row>
    <row r="1737" spans="2:4" x14ac:dyDescent="0.2">
      <c r="B1737" s="417" t="s">
        <v>887</v>
      </c>
      <c r="C1737" s="418">
        <v>156898377155</v>
      </c>
      <c r="D1737" s="418">
        <v>268760430992</v>
      </c>
    </row>
    <row r="1738" spans="2:4" x14ac:dyDescent="0.2">
      <c r="B1738" s="417" t="s">
        <v>888</v>
      </c>
      <c r="C1738" s="418">
        <v>17214475000</v>
      </c>
      <c r="D1738" s="418">
        <v>103501650000</v>
      </c>
    </row>
    <row r="1739" spans="2:4" ht="13.5" thickBot="1" x14ac:dyDescent="0.25">
      <c r="B1739" s="420" t="s">
        <v>889</v>
      </c>
      <c r="C1739" s="421">
        <v>448578770633</v>
      </c>
      <c r="D1739" s="421">
        <v>454171885918</v>
      </c>
    </row>
    <row r="1740" spans="2:4" ht="13.5" thickBot="1" x14ac:dyDescent="0.25">
      <c r="B1740" s="422" t="s">
        <v>890</v>
      </c>
      <c r="C1740" s="413">
        <v>32426902937691</v>
      </c>
      <c r="D1740" s="413">
        <v>28921080504481</v>
      </c>
    </row>
    <row r="1755" spans="2:4" ht="13.5" thickBot="1" x14ac:dyDescent="0.25"/>
    <row r="1756" spans="2:4" ht="13.5" thickBot="1" x14ac:dyDescent="0.25">
      <c r="B1756" s="423"/>
      <c r="C1756" s="447" t="s">
        <v>796</v>
      </c>
      <c r="D1756" s="448"/>
    </row>
    <row r="1757" spans="2:4" x14ac:dyDescent="0.2">
      <c r="B1757" s="406" t="s">
        <v>838</v>
      </c>
      <c r="C1757" s="404">
        <v>2021</v>
      </c>
      <c r="D1757" s="405">
        <v>2020</v>
      </c>
    </row>
    <row r="1758" spans="2:4" ht="13.5" thickBot="1" x14ac:dyDescent="0.25">
      <c r="B1758" s="415"/>
      <c r="C1758" s="254" t="s">
        <v>891</v>
      </c>
      <c r="D1758" s="254" t="s">
        <v>891</v>
      </c>
    </row>
    <row r="1759" spans="2:4" x14ac:dyDescent="0.2">
      <c r="B1759" s="406" t="s">
        <v>0</v>
      </c>
      <c r="C1759" s="407"/>
      <c r="D1759" s="407"/>
    </row>
    <row r="1760" spans="2:4" x14ac:dyDescent="0.2">
      <c r="B1760" s="408" t="s">
        <v>892</v>
      </c>
      <c r="C1760" s="407"/>
      <c r="D1760" s="407"/>
    </row>
    <row r="1761" spans="2:4" x14ac:dyDescent="0.2">
      <c r="B1761" s="408" t="s">
        <v>893</v>
      </c>
      <c r="C1761" s="409">
        <v>3113932938</v>
      </c>
      <c r="D1761" s="409">
        <v>4709453153</v>
      </c>
    </row>
    <row r="1762" spans="2:4" x14ac:dyDescent="0.2">
      <c r="B1762" s="408" t="s">
        <v>894</v>
      </c>
      <c r="C1762" s="409">
        <v>2198809728</v>
      </c>
      <c r="D1762" s="409">
        <v>2764685789</v>
      </c>
    </row>
    <row r="1763" spans="2:4" x14ac:dyDescent="0.2">
      <c r="B1763" s="408" t="s">
        <v>42</v>
      </c>
      <c r="C1763" s="409">
        <v>2682263548</v>
      </c>
      <c r="D1763" s="409">
        <v>2773322831</v>
      </c>
    </row>
    <row r="1764" spans="2:4" x14ac:dyDescent="0.2">
      <c r="B1764" s="408" t="s">
        <v>895</v>
      </c>
      <c r="C1764" s="409">
        <v>17710802312</v>
      </c>
      <c r="D1764" s="409">
        <v>15497223872</v>
      </c>
    </row>
    <row r="1765" spans="2:4" x14ac:dyDescent="0.2">
      <c r="B1765" s="408" t="s">
        <v>896</v>
      </c>
      <c r="C1765" s="409">
        <v>655090174</v>
      </c>
      <c r="D1765" s="409">
        <v>545210327</v>
      </c>
    </row>
    <row r="1766" spans="2:4" ht="13.5" thickBot="1" x14ac:dyDescent="0.25">
      <c r="B1766" s="408" t="s">
        <v>897</v>
      </c>
      <c r="C1766" s="410">
        <v>62632985</v>
      </c>
      <c r="D1766" s="410">
        <v>52325377</v>
      </c>
    </row>
    <row r="1767" spans="2:4" ht="13.5" thickBot="1" x14ac:dyDescent="0.25">
      <c r="B1767" s="411"/>
      <c r="C1767" s="413">
        <v>26423531685</v>
      </c>
      <c r="D1767" s="413">
        <v>26342221349</v>
      </c>
    </row>
    <row r="1768" spans="2:4" x14ac:dyDescent="0.2">
      <c r="B1768" s="408" t="s">
        <v>898</v>
      </c>
      <c r="C1768" s="407"/>
      <c r="D1768" s="407"/>
    </row>
    <row r="1769" spans="2:4" x14ac:dyDescent="0.2">
      <c r="B1769" s="408" t="s">
        <v>562</v>
      </c>
      <c r="C1769" s="409">
        <v>141553760</v>
      </c>
      <c r="D1769" s="409">
        <v>144894673</v>
      </c>
    </row>
    <row r="1770" spans="2:4" x14ac:dyDescent="0.2">
      <c r="B1770" s="408" t="s">
        <v>89</v>
      </c>
      <c r="C1770" s="409">
        <v>1264296725</v>
      </c>
      <c r="D1770" s="409">
        <v>969188135</v>
      </c>
    </row>
    <row r="1771" spans="2:4" x14ac:dyDescent="0.2">
      <c r="B1771" s="408" t="s">
        <v>899</v>
      </c>
      <c r="C1771" s="409">
        <v>132141528</v>
      </c>
      <c r="D1771" s="409">
        <v>127617365</v>
      </c>
    </row>
    <row r="1772" spans="2:4" ht="13.5" thickBot="1" x14ac:dyDescent="0.25">
      <c r="B1772" s="408" t="s">
        <v>900</v>
      </c>
      <c r="C1772" s="410">
        <v>23720645</v>
      </c>
      <c r="D1772" s="410">
        <v>15206697</v>
      </c>
    </row>
    <row r="1773" spans="2:4" ht="13.5" thickBot="1" x14ac:dyDescent="0.25">
      <c r="B1773" s="411"/>
      <c r="C1773" s="413">
        <v>1561712658</v>
      </c>
      <c r="D1773" s="413">
        <v>1256906870</v>
      </c>
    </row>
    <row r="1774" spans="2:4" ht="13.5" thickBot="1" x14ac:dyDescent="0.25">
      <c r="B1774" s="406" t="s">
        <v>98</v>
      </c>
      <c r="C1774" s="413">
        <v>27985244343</v>
      </c>
      <c r="D1774" s="413">
        <v>27599128219</v>
      </c>
    </row>
    <row r="1775" spans="2:4" x14ac:dyDescent="0.2">
      <c r="B1775" s="406" t="s">
        <v>6</v>
      </c>
      <c r="C1775" s="407"/>
      <c r="D1775" s="407"/>
    </row>
    <row r="1776" spans="2:4" x14ac:dyDescent="0.2">
      <c r="B1776" s="408" t="s">
        <v>901</v>
      </c>
      <c r="C1776" s="407"/>
      <c r="D1776" s="407"/>
    </row>
    <row r="1777" spans="2:4" x14ac:dyDescent="0.2">
      <c r="B1777" s="408" t="s">
        <v>902</v>
      </c>
      <c r="C1777" s="409">
        <v>5629442820</v>
      </c>
      <c r="D1777" s="409">
        <v>6145039964</v>
      </c>
    </row>
    <row r="1778" spans="2:4" x14ac:dyDescent="0.2">
      <c r="B1778" s="408" t="s">
        <v>903</v>
      </c>
      <c r="C1778" s="409">
        <v>17930394505</v>
      </c>
      <c r="D1778" s="409">
        <v>17438990369</v>
      </c>
    </row>
    <row r="1779" spans="2:4" x14ac:dyDescent="0.2">
      <c r="B1779" s="408" t="s">
        <v>904</v>
      </c>
      <c r="C1779" s="409">
        <v>201340993</v>
      </c>
      <c r="D1779" s="409">
        <v>100996004</v>
      </c>
    </row>
    <row r="1780" spans="2:4" x14ac:dyDescent="0.2">
      <c r="B1780" s="408" t="s">
        <v>54</v>
      </c>
      <c r="C1780" s="409">
        <v>193795862</v>
      </c>
      <c r="D1780" s="409">
        <v>171328724</v>
      </c>
    </row>
    <row r="1781" spans="2:4" ht="13.5" thickBot="1" x14ac:dyDescent="0.25">
      <c r="B1781" s="408" t="s">
        <v>905</v>
      </c>
      <c r="C1781" s="410">
        <v>8000846</v>
      </c>
      <c r="D1781" s="410">
        <v>8131488</v>
      </c>
    </row>
    <row r="1782" spans="2:4" ht="13.5" thickBot="1" x14ac:dyDescent="0.25">
      <c r="B1782" s="411"/>
      <c r="C1782" s="413">
        <v>23962975026</v>
      </c>
      <c r="D1782" s="413">
        <v>23864486549</v>
      </c>
    </row>
    <row r="1783" spans="2:4" ht="13.5" thickBot="1" x14ac:dyDescent="0.25">
      <c r="B1783" s="406" t="s">
        <v>73</v>
      </c>
      <c r="C1783" s="413">
        <v>23962975026</v>
      </c>
      <c r="D1783" s="413">
        <v>23864486549</v>
      </c>
    </row>
    <row r="1784" spans="2:4" x14ac:dyDescent="0.2">
      <c r="B1784" s="411"/>
      <c r="C1784" s="407"/>
      <c r="D1784" s="407"/>
    </row>
    <row r="1785" spans="2:4" ht="13.5" thickBot="1" x14ac:dyDescent="0.25">
      <c r="B1785" s="406" t="s">
        <v>76</v>
      </c>
      <c r="C1785" s="413">
        <v>3909234793</v>
      </c>
      <c r="D1785" s="413">
        <v>3635399422</v>
      </c>
    </row>
    <row r="1786" spans="2:4" ht="13.5" thickBot="1" x14ac:dyDescent="0.25">
      <c r="B1786" s="406" t="s">
        <v>906</v>
      </c>
      <c r="C1786" s="410">
        <v>113034523</v>
      </c>
      <c r="D1786" s="410">
        <v>99242248</v>
      </c>
    </row>
    <row r="1787" spans="2:4" x14ac:dyDescent="0.2">
      <c r="B1787" s="411"/>
      <c r="C1787" s="407"/>
      <c r="D1787" s="407"/>
    </row>
    <row r="1788" spans="2:4" ht="13.5" thickBot="1" x14ac:dyDescent="0.25">
      <c r="B1788" s="422" t="s">
        <v>907</v>
      </c>
      <c r="C1788" s="413">
        <v>27985244342</v>
      </c>
      <c r="D1788" s="413">
        <v>27599128219</v>
      </c>
    </row>
    <row r="1795" spans="2:4" ht="13.5" thickBot="1" x14ac:dyDescent="0.25"/>
    <row r="1796" spans="2:4" ht="13.5" thickBot="1" x14ac:dyDescent="0.25">
      <c r="B1796" s="188"/>
      <c r="C1796" s="439" t="s">
        <v>168</v>
      </c>
      <c r="D1796" s="440"/>
    </row>
    <row r="1797" spans="2:4" x14ac:dyDescent="0.2">
      <c r="B1797" s="217" t="s">
        <v>838</v>
      </c>
      <c r="C1797" s="241">
        <v>2021</v>
      </c>
      <c r="D1797" s="174">
        <v>2020</v>
      </c>
    </row>
    <row r="1798" spans="2:4" ht="13.5" thickBot="1" x14ac:dyDescent="0.25">
      <c r="B1798" s="189"/>
      <c r="C1798" s="176" t="s">
        <v>891</v>
      </c>
      <c r="D1798" s="176" t="s">
        <v>891</v>
      </c>
    </row>
    <row r="1799" spans="2:4" x14ac:dyDescent="0.2">
      <c r="B1799" s="217" t="s">
        <v>908</v>
      </c>
      <c r="C1799" s="179">
        <v>11646513221</v>
      </c>
      <c r="D1799" s="179">
        <v>7293512797</v>
      </c>
    </row>
    <row r="1800" spans="2:4" x14ac:dyDescent="0.2">
      <c r="B1800" s="217" t="s">
        <v>909</v>
      </c>
      <c r="C1800" s="179">
        <v>-10552303695</v>
      </c>
      <c r="D1800" s="179">
        <v>-6287101033</v>
      </c>
    </row>
    <row r="1801" spans="2:4" x14ac:dyDescent="0.2">
      <c r="B1801" s="217" t="s">
        <v>910</v>
      </c>
      <c r="C1801" s="338">
        <v>1094209526</v>
      </c>
      <c r="D1801" s="338">
        <v>1006411764</v>
      </c>
    </row>
    <row r="1802" spans="2:4" x14ac:dyDescent="0.2">
      <c r="B1802" s="217" t="s">
        <v>911</v>
      </c>
      <c r="C1802" s="179">
        <v>2021691850</v>
      </c>
      <c r="D1802" s="179">
        <v>1545358662</v>
      </c>
    </row>
    <row r="1803" spans="2:4" x14ac:dyDescent="0.2">
      <c r="B1803" s="217" t="s">
        <v>912</v>
      </c>
      <c r="C1803" s="179">
        <v>-2604059493</v>
      </c>
      <c r="D1803" s="179">
        <v>-2123145501</v>
      </c>
    </row>
    <row r="1804" spans="2:4" x14ac:dyDescent="0.2">
      <c r="B1804" s="217" t="s">
        <v>913</v>
      </c>
      <c r="C1804" s="338">
        <v>511841883</v>
      </c>
      <c r="D1804" s="338">
        <v>428624925</v>
      </c>
    </row>
    <row r="1805" spans="2:4" x14ac:dyDescent="0.2">
      <c r="B1805" s="217" t="s">
        <v>914</v>
      </c>
      <c r="C1805" s="179">
        <v>64136621</v>
      </c>
      <c r="D1805" s="179">
        <v>69594801</v>
      </c>
    </row>
    <row r="1806" spans="2:4" ht="13.5" thickBot="1" x14ac:dyDescent="0.25">
      <c r="B1806" s="217" t="s">
        <v>231</v>
      </c>
      <c r="C1806" s="186">
        <v>575978504</v>
      </c>
      <c r="D1806" s="186">
        <v>498219726</v>
      </c>
    </row>
    <row r="1807" spans="2:4" x14ac:dyDescent="0.2">
      <c r="B1807" s="217" t="s">
        <v>232</v>
      </c>
      <c r="C1807" s="179">
        <v>-77208407</v>
      </c>
      <c r="D1807" s="179">
        <v>-72844450</v>
      </c>
    </row>
    <row r="1808" spans="2:4" ht="21.75" thickBot="1" x14ac:dyDescent="0.25">
      <c r="B1808" s="191" t="s">
        <v>915</v>
      </c>
      <c r="C1808" s="186">
        <v>498770097</v>
      </c>
      <c r="D1808" s="186">
        <v>425375276</v>
      </c>
    </row>
    <row r="1809" spans="1:4" x14ac:dyDescent="0.2">
      <c r="B1809" s="217" t="s">
        <v>916</v>
      </c>
      <c r="C1809" s="179">
        <v>-10521879</v>
      </c>
      <c r="D1809" s="179">
        <v>-9882079</v>
      </c>
    </row>
    <row r="1810" spans="1:4" ht="21.75" thickBot="1" x14ac:dyDescent="0.25">
      <c r="B1810" s="191" t="s">
        <v>917</v>
      </c>
      <c r="C1810" s="186">
        <v>488248218</v>
      </c>
      <c r="D1810" s="186">
        <v>415493197</v>
      </c>
    </row>
    <row r="1811" spans="1:4" ht="21.75" thickBot="1" x14ac:dyDescent="0.25">
      <c r="B1811" s="191" t="s">
        <v>918</v>
      </c>
      <c r="C1811" s="401">
        <v>44.39</v>
      </c>
      <c r="D1811" s="401">
        <v>39.57</v>
      </c>
    </row>
    <row r="1814" spans="1:4" ht="57.75" customHeight="1" x14ac:dyDescent="0.2">
      <c r="A1814" s="424" t="s">
        <v>927</v>
      </c>
      <c r="B1814" s="425"/>
      <c r="C1814" s="426"/>
    </row>
  </sheetData>
  <mergeCells count="204">
    <mergeCell ref="B82:B83"/>
    <mergeCell ref="C82:C83"/>
    <mergeCell ref="D82:D83"/>
    <mergeCell ref="B165:B166"/>
    <mergeCell ref="C165:C166"/>
    <mergeCell ref="D165:D166"/>
    <mergeCell ref="B98:B99"/>
    <mergeCell ref="C98:C99"/>
    <mergeCell ref="D98:D99"/>
    <mergeCell ref="B119:B120"/>
    <mergeCell ref="B153:B154"/>
    <mergeCell ref="C153:C154"/>
    <mergeCell ref="D153:D154"/>
    <mergeCell ref="B177:B178"/>
    <mergeCell ref="D177:D178"/>
    <mergeCell ref="B185:B186"/>
    <mergeCell ref="D185:D186"/>
    <mergeCell ref="B197:C197"/>
    <mergeCell ref="D197:E197"/>
    <mergeCell ref="B202:B204"/>
    <mergeCell ref="D202:D204"/>
    <mergeCell ref="E202:E204"/>
    <mergeCell ref="B205:B206"/>
    <mergeCell ref="C205:C206"/>
    <mergeCell ref="D205:D206"/>
    <mergeCell ref="E205:E206"/>
    <mergeCell ref="B208:B209"/>
    <mergeCell ref="D208:D209"/>
    <mergeCell ref="E208:E209"/>
    <mergeCell ref="B212:B213"/>
    <mergeCell ref="C212:C213"/>
    <mergeCell ref="D212:D213"/>
    <mergeCell ref="E212:E213"/>
    <mergeCell ref="B223:B224"/>
    <mergeCell ref="C223:C224"/>
    <mergeCell ref="B235:C235"/>
    <mergeCell ref="B238:B239"/>
    <mergeCell ref="D238:D239"/>
    <mergeCell ref="E238:E239"/>
    <mergeCell ref="D242:D245"/>
    <mergeCell ref="E242:E245"/>
    <mergeCell ref="C263:D263"/>
    <mergeCell ref="F263:G263"/>
    <mergeCell ref="B280:B282"/>
    <mergeCell ref="C280:D280"/>
    <mergeCell ref="E280:F280"/>
    <mergeCell ref="C281:D281"/>
    <mergeCell ref="E281:F281"/>
    <mergeCell ref="B297:B298"/>
    <mergeCell ref="C297:D297"/>
    <mergeCell ref="E297:E298"/>
    <mergeCell ref="B311:B312"/>
    <mergeCell ref="C311:D311"/>
    <mergeCell ref="E311:E312"/>
    <mergeCell ref="C339:D339"/>
    <mergeCell ref="B432:B435"/>
    <mergeCell ref="C432:C435"/>
    <mergeCell ref="D432:D435"/>
    <mergeCell ref="E432:F432"/>
    <mergeCell ref="E433:E435"/>
    <mergeCell ref="F433:F435"/>
    <mergeCell ref="B446:B449"/>
    <mergeCell ref="C446:C449"/>
    <mergeCell ref="D446:D449"/>
    <mergeCell ref="E446:F446"/>
    <mergeCell ref="E447:E449"/>
    <mergeCell ref="F447:F449"/>
    <mergeCell ref="B468:B470"/>
    <mergeCell ref="C468:D468"/>
    <mergeCell ref="B505:B508"/>
    <mergeCell ref="C505:C508"/>
    <mergeCell ref="D505:D508"/>
    <mergeCell ref="E505:F505"/>
    <mergeCell ref="G505:G508"/>
    <mergeCell ref="E506:E508"/>
    <mergeCell ref="F506:F508"/>
    <mergeCell ref="G446:G449"/>
    <mergeCell ref="G432:G435"/>
    <mergeCell ref="B525:B528"/>
    <mergeCell ref="C525:C528"/>
    <mergeCell ref="D525:D528"/>
    <mergeCell ref="E525:F525"/>
    <mergeCell ref="G525:G528"/>
    <mergeCell ref="B837:H837"/>
    <mergeCell ref="E526:E528"/>
    <mergeCell ref="F526:F528"/>
    <mergeCell ref="B555:B556"/>
    <mergeCell ref="B569:B570"/>
    <mergeCell ref="E585:F585"/>
    <mergeCell ref="E604:F604"/>
    <mergeCell ref="B836:H836"/>
    <mergeCell ref="B627:B629"/>
    <mergeCell ref="C627:D627"/>
    <mergeCell ref="B719:B720"/>
    <mergeCell ref="C720:E720"/>
    <mergeCell ref="B736:B737"/>
    <mergeCell ref="C737:E737"/>
    <mergeCell ref="F844:F845"/>
    <mergeCell ref="B808:B809"/>
    <mergeCell ref="C809:F809"/>
    <mergeCell ref="B819:B820"/>
    <mergeCell ref="C820:F820"/>
    <mergeCell ref="B838:B839"/>
    <mergeCell ref="C838:C839"/>
    <mergeCell ref="D838:D839"/>
    <mergeCell ref="E838:E839"/>
    <mergeCell ref="F838:F839"/>
    <mergeCell ref="B878:H878"/>
    <mergeCell ref="B924:B925"/>
    <mergeCell ref="C924:H924"/>
    <mergeCell ref="B937:B938"/>
    <mergeCell ref="C937:H937"/>
    <mergeCell ref="B843:H843"/>
    <mergeCell ref="B844:B845"/>
    <mergeCell ref="C844:C845"/>
    <mergeCell ref="D844:D845"/>
    <mergeCell ref="E844:E845"/>
    <mergeCell ref="B955:B956"/>
    <mergeCell ref="C955:D955"/>
    <mergeCell ref="B977:B978"/>
    <mergeCell ref="C977:D977"/>
    <mergeCell ref="B1008:B1009"/>
    <mergeCell ref="C1008:D1008"/>
    <mergeCell ref="H1031:I1031"/>
    <mergeCell ref="F1098:G1098"/>
    <mergeCell ref="E1008:F1008"/>
    <mergeCell ref="B1015:B1016"/>
    <mergeCell ref="C1015:D1015"/>
    <mergeCell ref="E1015:F1015"/>
    <mergeCell ref="B1060:B1062"/>
    <mergeCell ref="C1060:H1060"/>
    <mergeCell ref="B1073:B1075"/>
    <mergeCell ref="C1073:H1073"/>
    <mergeCell ref="A1030:A1032"/>
    <mergeCell ref="B1030:E1030"/>
    <mergeCell ref="F1096:G1096"/>
    <mergeCell ref="J1096:K1096"/>
    <mergeCell ref="F1097:G1097"/>
    <mergeCell ref="J1097:K1097"/>
    <mergeCell ref="F1030:I1030"/>
    <mergeCell ref="B1031:C1031"/>
    <mergeCell ref="D1031:E1031"/>
    <mergeCell ref="F1031:G1031"/>
    <mergeCell ref="A1042:A1044"/>
    <mergeCell ref="B1042:E1042"/>
    <mergeCell ref="F1042:I1042"/>
    <mergeCell ref="B1043:C1043"/>
    <mergeCell ref="D1043:E1043"/>
    <mergeCell ref="F1043:G1043"/>
    <mergeCell ref="H1043:I1043"/>
    <mergeCell ref="F1095:G1095"/>
    <mergeCell ref="F1099:G1099"/>
    <mergeCell ref="K1092:M1093"/>
    <mergeCell ref="F1094:G1094"/>
    <mergeCell ref="J1094:K1094"/>
    <mergeCell ref="B1503:B1504"/>
    <mergeCell ref="C1503:D1503"/>
    <mergeCell ref="I1092:J1093"/>
    <mergeCell ref="J1100:K1100"/>
    <mergeCell ref="J1106:K1107"/>
    <mergeCell ref="B1527:B1529"/>
    <mergeCell ref="C1527:D1527"/>
    <mergeCell ref="J1095:K1095"/>
    <mergeCell ref="J1098:K1098"/>
    <mergeCell ref="J1099:K1099"/>
    <mergeCell ref="A1092:A1094"/>
    <mergeCell ref="B1092:C1093"/>
    <mergeCell ref="D1092:F1093"/>
    <mergeCell ref="G1092:H1092"/>
    <mergeCell ref="G1093:H1093"/>
    <mergeCell ref="A1106:A1108"/>
    <mergeCell ref="B1106:C1107"/>
    <mergeCell ref="D1106:E1107"/>
    <mergeCell ref="F1106:G1106"/>
    <mergeCell ref="F1107:G1107"/>
    <mergeCell ref="H1106:I1107"/>
    <mergeCell ref="F1100:G1100"/>
    <mergeCell ref="C1131:F1131"/>
    <mergeCell ref="C1132:D1132"/>
    <mergeCell ref="E1132:F1132"/>
    <mergeCell ref="B1154:B1156"/>
    <mergeCell ref="C1154:D1154"/>
    <mergeCell ref="B1216:C1216"/>
    <mergeCell ref="B1130:B1133"/>
    <mergeCell ref="C1130:F1130"/>
    <mergeCell ref="B1261:B1262"/>
    <mergeCell ref="C1261:D1261"/>
    <mergeCell ref="B1360:B1361"/>
    <mergeCell ref="C1360:C1361"/>
    <mergeCell ref="D1360:D1361"/>
    <mergeCell ref="B1600:B1602"/>
    <mergeCell ref="C1600:D1600"/>
    <mergeCell ref="B1560:B1561"/>
    <mergeCell ref="B1709:B1711"/>
    <mergeCell ref="C1709:D1709"/>
    <mergeCell ref="C1756:D1756"/>
    <mergeCell ref="A1814:C1814"/>
    <mergeCell ref="C1796:D1796"/>
    <mergeCell ref="B1625:B1627"/>
    <mergeCell ref="C1625:D1625"/>
    <mergeCell ref="B1648:B1650"/>
    <mergeCell ref="C1648:D1648"/>
    <mergeCell ref="B1676:B1678"/>
    <mergeCell ref="C1676:D1676"/>
  </mergeCells>
  <pageMargins left="0.7" right="0.7" top="0.75" bottom="0.75" header="0.3" footer="0.3"/>
  <pageSetup paperSize="9" orientation="portrait" horizontalDpi="0" verticalDpi="0"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VUwdGONzeWc2Nh7wTrMQaaSJjEmdIM7aiJynlRtUFeE=</DigestValue>
    </Reference>
    <Reference Type="http://www.w3.org/2000/09/xmldsig#Object" URI="#idOfficeObject">
      <DigestMethod Algorithm="http://www.w3.org/2001/04/xmlenc#sha256"/>
      <DigestValue>0W5P8xnZNPdicjxoCTWskvhpl2zr7vKBgfhsJaAIdCo=</DigestValue>
    </Reference>
    <Reference Type="http://uri.etsi.org/01903#SignedProperties" URI="#idSignedProperties">
      <Transforms>
        <Transform Algorithm="http://www.w3.org/TR/2001/REC-xml-c14n-20010315"/>
      </Transforms>
      <DigestMethod Algorithm="http://www.w3.org/2001/04/xmlenc#sha256"/>
      <DigestValue>BnJzLOUUEQ9+Pn0T6DB6ua1JWG9ESTK3VuN/73fBlNU=</DigestValue>
    </Reference>
    <Reference Type="http://www.w3.org/2000/09/xmldsig#Object" URI="#idValidSigLnImg">
      <DigestMethod Algorithm="http://www.w3.org/2001/04/xmlenc#sha256"/>
      <DigestValue>ScKd1k1mzzNFM+Y1CZhSATm9yviTxZu+BwkSv2y2UN8=</DigestValue>
    </Reference>
    <Reference Type="http://www.w3.org/2000/09/xmldsig#Object" URI="#idInvalidSigLnImg">
      <DigestMethod Algorithm="http://www.w3.org/2001/04/xmlenc#sha256"/>
      <DigestValue>ld6Rc8vYCa5/m+Rsy1LJ02vL2Qy8RXiUjseoPMS41Cc=</DigestValue>
    </Reference>
  </SignedInfo>
  <SignatureValue>ba1tCk5GXQqkA19yduykJenJulDgSSrqFQRiSELkcfNYuJK+ZgniQLAqukk2NAc2ao7ggDtG4C+b
0lsHsUN6YFLgMWps7sv+yCX7RDUUeTcitOhAlfiAgcd+N3T1eJqXI97RVHYDWQODCWELD5F28ant
Xik3/P22+aFdMm3SWBRHQjoRFU7n5eiD/2nIh9VZ2QaOk10eC4KI7Gv8aXnLw91UQspIBjrHTWo6
qd6vJD+Fwb7vIKT38w/GxA6GuCBk9kAArLrbCqhMihMJgF3cybU2BJ+YiRBXwz62He2mqK+ch2w8
/VKE2S/rqYb0Qmin+QkRPCfPpYu7kcrztKp0Ow==</SignatureValue>
  <KeyInfo>
    <X509Data>
      <X509Certificate>MIIIBjCCBe6gAwIBAgIIBIek+KGtSEQwDQYJKoZIhvcNAQELBQAwWzEXMBUGA1UEBRMOUlVDIDgwMDUwMTcyLTExGjAYBgNVBAMTEUNBLURPQ1VNRU5UQSBTLkEuMRcwFQYDVQQKEw5ET0NVTUVOVEEgUy5BLjELMAkGA1UEBhMCUFkwHhcNMjEwMzA0MTQwNDI4WhcNMjMwMzA0MTQxNDI4WjCBqzELMAkGA1UEBhMCUFkxGDAWBgNVBAQMD0JFTklURVogTUVSRUxFUzESMBAGA1UEBRMJQ0kyODc2NTUyMRgwFgYDVQQqDA9HQUJSSUVMIFJJQ0FSRE8xFzAVBgNVBAoMDlBFUlNPTkEgRklTSUNBMREwDwYDVQQLDAhGSVJNQSBGMjEoMCYGA1UEAwwfR0FCUklFTCBSSUNBUkRPIEJFTklURVogTUVSRUxFUzCCASIwDQYJKoZIhvcNAQEBBQADggEPADCCAQoCggEBAMu8Bbfa+e1fjyQjAUOqugq1A5RpJD38RryMM4r87rUZZtjUYzDpWQ0mwqwL9/1j9f2nX2bApFBNDwbwq+Hcek8fL0nxPd0MYKQnjGVZFuXu2KbNoXZWGCFQOKTfG2aApLiRYFKsp2qZUxFwlWB3raKRBGuBzb0DOwVBPmWN4RENxKnmliqaC95YeIBLlhSsJOaPuzfyIljiFfUwliJchamSNiih3oazIjbf0i5weLKYbskmSMdufF/4ebs5SWW/G6RuvdTgUPjM/tSK9pjSnT+FsskSDcOYT59ymobjDsiUgKG0C8/rf22ZwhPvh4/EuI5gKpr/K0NBjIQadobctrECAwEAAaOCA3swggN3MAwGA1UdEwEB/wQCMAAwDgYDVR0PAQH/BAQDAgXgMCoGA1UdJQEB/wQgMB4GCCsGAQUFBwMBBggrBgEFBQcDAgYIKwYBBQUHAwQwHQYDVR0OBBYEFARcsQ1/wdkU18Nfm2PxDoy/aJ2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ncmJiZW5pdGV6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OoK2Wi76pa7GQjKfYcbYtGV72bv/Z88b+l2LADEW4iil+RZTGhN1D+hWFLMuZrUOyQeRUXSvqSTaDHUzLS6nh3wX1GGYr+ewWN3brZyTZ2jEaBiUAQ8yodopb0q9esmWdQzQ1z0+jwt0vDJELe+OUgRMsLpL/oKIu+QcNAsK2XvGyQrNl/oj+wCQUF8NxIw6kIZnnRcK5n/+Lj3YMuXujSyIbGKEvOT2HYyg8/uXJvFMD14JaAK0kZ4PYIYLI7XMC06d0s11pWKjOOm+W58yYVSEYePVdsmX02liVny3DaCUCK5v+iJHwPSWoa7YRTP0qo/XzgMGpdxNTpEt/Xqu6hYKK4w5xSnXmgM4hUs+bPJSqKTplZTwF3U/MEyNSovZorBw1Jsy/4/yHMidWS3zYl3jhkV+DMeg7zH4ObZrzrniZyjlYczra4yO6RVawVQNgGY9nQFQjc2+jzdEwDnLc6IyVucu//lqqrLmgFKNa8JNeOrC02FU2gj9EQylk0F0HvAbe368lS1KyoViVyrrwZNnZNRuAwn/D47KUw4EdsVrN4XgMZc5xYjiob/9E7aLl2m5o/OYMNHzgTKRsYOUoPyhIWK680Oe5n/97ben4ZNvYOEDTLU873KIwUbzN0C+tQvQafKUbZeI5ztkssWsKZpzaMb09xHH0PVDX7ZzH0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Psi1iulloKxuVbZvy/EieVmKxJUwFqHjG+ylMEIi16w=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wENnBa4l0WCnEA0Jprtpyg7h3gfTXsk+XkxE7TnSgEM=</DigestValue>
      </Reference>
      <Reference URI="/xl/drawings/vmlDrawing1.vml?ContentType=application/vnd.openxmlformats-officedocument.vmlDrawing">
        <DigestMethod Algorithm="http://www.w3.org/2001/04/xmlenc#sha256"/>
        <DigestValue>Lgs76H2rFTSlhKHbUBPlATYfiCskQnHpeven4xepfSo=</DigestValue>
      </Reference>
      <Reference URI="/xl/media/image1.emf?ContentType=image/x-emf">
        <DigestMethod Algorithm="http://www.w3.org/2001/04/xmlenc#sha256"/>
        <DigestValue>w9Et5lPAzIRYbjY8HbTUQx5sTNd6Bv+RXhiU3gT9JY8=</DigestValue>
      </Reference>
      <Reference URI="/xl/media/image2.emf?ContentType=image/x-emf">
        <DigestMethod Algorithm="http://www.w3.org/2001/04/xmlenc#sha256"/>
        <DigestValue>zhdZNrzE3snws/WQPPcG4QXcbqY0WBwioVKebsr8Qec=</DigestValue>
      </Reference>
      <Reference URI="/xl/media/image3.emf?ContentType=image/x-emf">
        <DigestMethod Algorithm="http://www.w3.org/2001/04/xmlenc#sha256"/>
        <DigestValue>auAaWD7Mv90+aD4mxF5RjHANIIVL0jHLOpmANDmlWCI=</DigestValue>
      </Reference>
      <Reference URI="/xl/media/image4.emf?ContentType=image/x-emf">
        <DigestMethod Algorithm="http://www.w3.org/2001/04/xmlenc#sha256"/>
        <DigestValue>59gjThuZwL2DcVV9E6Lsa8OR1pU3FXDp5cXoUCAfCDs=</DigestValue>
      </Reference>
      <Reference URI="/xl/printerSettings/printerSettings1.bin?ContentType=application/vnd.openxmlformats-officedocument.spreadsheetml.printerSettings">
        <DigestMethod Algorithm="http://www.w3.org/2001/04/xmlenc#sha256"/>
        <DigestValue>oa/nrr6USnAS+yHDpZlDmtxrQwDM5lI/nOzeF/VVrko=</DigestValue>
      </Reference>
      <Reference URI="/xl/printerSettings/printerSettings2.bin?ContentType=application/vnd.openxmlformats-officedocument.spreadsheetml.printerSettings">
        <DigestMethod Algorithm="http://www.w3.org/2001/04/xmlenc#sha256"/>
        <DigestValue>oa/nrr6USnAS+yHDpZlDmtxrQwDM5lI/nOzeF/VVrko=</DigestValue>
      </Reference>
      <Reference URI="/xl/sharedStrings.xml?ContentType=application/vnd.openxmlformats-officedocument.spreadsheetml.sharedStrings+xml">
        <DigestMethod Algorithm="http://www.w3.org/2001/04/xmlenc#sha256"/>
        <DigestValue>kCJtcJiqujpcT1t6WsIK0B/+p+0oeCgDj6rVRlYmbRo=</DigestValue>
      </Reference>
      <Reference URI="/xl/styles.xml?ContentType=application/vnd.openxmlformats-officedocument.spreadsheetml.styles+xml">
        <DigestMethod Algorithm="http://www.w3.org/2001/04/xmlenc#sha256"/>
        <DigestValue>q1RHQb7EpD2pkmlV2p/S3uHhOaWQJLg8rTydctkwnYU=</DigestValue>
      </Reference>
      <Reference URI="/xl/theme/theme1.xml?ContentType=application/vnd.openxmlformats-officedocument.theme+xml">
        <DigestMethod Algorithm="http://www.w3.org/2001/04/xmlenc#sha256"/>
        <DigestValue>KZhEmngVuF4p6V/fFzGbJl/eY4ApA1tQKprDfyyqf2o=</DigestValue>
      </Reference>
      <Reference URI="/xl/workbook.xml?ContentType=application/vnd.openxmlformats-officedocument.spreadsheetml.sheet.main+xml">
        <DigestMethod Algorithm="http://www.w3.org/2001/04/xmlenc#sha256"/>
        <DigestValue>T4vUIjnIPV+nRiGKU5zy0rAQsSWt45DJSXl6FZQoHCw=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bka0CIrXp6Wltt1ACQhaqKRF7rKSNvIVUVyWJY8Ac5I=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sheet1.xml?ContentType=application/vnd.openxmlformats-officedocument.spreadsheetml.worksheet+xml">
        <DigestMethod Algorithm="http://www.w3.org/2001/04/xmlenc#sha256"/>
        <DigestValue>W3RWnYJXUaoTBpajMWYLAHf25sWre+h6ZyBgMdMr0S0=</DigestValue>
      </Reference>
      <Reference URI="/xl/worksheets/sheet2.xml?ContentType=application/vnd.openxmlformats-officedocument.spreadsheetml.worksheet+xml">
        <DigestMethod Algorithm="http://www.w3.org/2001/04/xmlenc#sha256"/>
        <DigestValue>pDewcHJV8KllSbsWx5FaMIb4NCbzTzkVfYR0tDfyLAs=</DigestValue>
      </Reference>
      <Reference URI="/xl/worksheets/sheet3.xml?ContentType=application/vnd.openxmlformats-officedocument.spreadsheetml.worksheet+xml">
        <DigestMethod Algorithm="http://www.w3.org/2001/04/xmlenc#sha256"/>
        <DigestValue>RzlRoyYzW4aM9XYSt3lIMlGL+HS4Jk3MBWe4rE20gWA=</DigestValue>
      </Reference>
      <Reference URI="/xl/worksheets/sheet4.xml?ContentType=application/vnd.openxmlformats-officedocument.spreadsheetml.worksheet+xml">
        <DigestMethod Algorithm="http://www.w3.org/2001/04/xmlenc#sha256"/>
        <DigestValue>BWyxMqfZG5GATFWRNPi2hY1u1OfFoqdH0MPNA+y+ePc=</DigestValue>
      </Reference>
      <Reference URI="/xl/worksheets/sheet5.xml?ContentType=application/vnd.openxmlformats-officedocument.spreadsheetml.worksheet+xml">
        <DigestMethod Algorithm="http://www.w3.org/2001/04/xmlenc#sha256"/>
        <DigestValue>AVH7Dg0hppySnC70IZS6/ztJWRu57EdT9WBKdKssXK8=</DigestValue>
      </Reference>
      <Reference URI="/xl/worksheets/sheet6.xml?ContentType=application/vnd.openxmlformats-officedocument.spreadsheetml.worksheet+xml">
        <DigestMethod Algorithm="http://www.w3.org/2001/04/xmlenc#sha256"/>
        <DigestValue>mOYYJ00CCKIWkdyIvX012vDeLaDFSsAIPFRVlm/NPWU=</DigestValue>
      </Reference>
    </Manifest>
    <SignatureProperties>
      <SignatureProperty Id="idSignatureTime" Target="#idPackageSignature">
        <mdssi:SignatureTime xmlns:mdssi="http://schemas.openxmlformats.org/package/2006/digital-signature">
          <mdssi:Format>YYYY-MM-DDThh:mm:ssTZD</mdssi:Format>
          <mdssi:Value>2022-03-30T19:10:28Z</mdssi:Value>
        </mdssi:SignatureTime>
      </SignatureProperty>
    </SignatureProperties>
  </Object>
  <Object Id="idOfficeObject">
    <SignatureProperties>
      <SignatureProperty Id="idOfficeV1Details" Target="#idPackageSignature">
        <SignatureInfoV1 xmlns="http://schemas.microsoft.com/office/2006/digsig">
          <SetupID>{BE432D4C-8198-4E87-A8A7-FFC74A092494}</SetupID>
          <SignatureText>G.BENITEZ</SignatureText>
          <SignatureImage/>
          <SignatureComments/>
          <WindowsVersion>10.0</WindowsVersion>
          <OfficeVersion>16.0.14701/23</OfficeVersion>
          <ApplicationVersion>16.0.14701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2022-03-30T19:10:28Z</xd:SigningTime>
          <xd:SigningCertificate>
            <xd:Cert>
              <xd:CertDigest>
                <DigestMethod Algorithm="http://www.w3.org/2001/04/xmlenc#sha256"/>
                <DigestValue>mTAKeRg/0QiqjYuOzNQCfsatvuIjXMkQUNEKhsx+oJI=</DigestValue>
              </xd:CertDigest>
              <xd:IssuerSerial>
                <X509IssuerName>C=PY, O=DOCUMENTA S.A., CN=CA-DOCUMENTA S.A., SERIALNUMBER=RUC 80050172-1</X509IssuerName>
                <X509SerialNumber>326410885778982980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IBAAB/AAAAAAAAAAAAAAA/IAAA+g4AACBFTUYAAAEAwBsAAKoAAAAGAAAAAAAAAAAAAAAAAAAAVgUAAAADAACaAQAA5gAAAAAAAAAAAAAAAAAAAJBBBgBwggM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SAQAAfwAAAAAAAAAAAAAAEwEAAIAAAAAhAPAAAAAAAAAAAAAAAIA/AAAAAAAAAAAAAIA/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AAAAAAAAAAAAAAATAQAAgAAAACEA8AAAAAAAAAAAAAAAgD8AAAAAAAAAAAAAgD8AAAAAAAAAAAAAAAAAAAAAAAAAAAAAAAAAAAAAAAAAACUAAAAMAAAAAAAAgCgAAAAMAAAAAQAAACcAAAAYAAAAAQAAAAAAAADw8PAAAAAAACUAAAAMAAAAAQAAAEwAAABkAAAAAAAAAAAAAAASAQAAfwAAAAAAAAAAAAAAEwEAAIAAAAAhAPAAAAAAAAAAAAAAAIA/AAAAAAAAAAAAAIA/AAAAAAAAAAAAAAAAAAAAAAAAAAAAAAAAAAAAAAAAAAAlAAAADAAAAAAAAIAoAAAADAAAAAEAAAAnAAAAGAAAAAEAAAAAAAAA////AAAAAAAlAAAADAAAAAEAAABMAAAAZAAAAAAAAAAAAAAAEgEAAH8AAAAAAAAAAAAAABMBAACAAAAAIQDwAAAAAAAAAAAAAACAPwAAAAAAAAAAAACAPwAAAAAAAAAAAAAAAAAAAAAAAAAAAAAAAAAAAAAAAAAAJQAAAAwAAAAAAACAKAAAAAwAAAABAAAAJwAAABgAAAABAAAAAAAAAP///wAAAAAAJQAAAAwAAAABAAAATAAAAGQAAAAAAAAAAAAAABIBAAB/AAAAAAAAAAAAAAA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AN0A+n8AAAAA3QD6fwAAvCHBAPp/AAAAAOJC+n8AAFXVMAD6fwAAMBbiQvp/AAC8IcEA+n8AAKAWAAAAAAAAQAAAwPp/AAAAAOJC+n8AACHYMAD6fwAABAAAAAAAAAAwFuJC+n8AAIC57/wRAAAAvCHBAAAAAABIAAAAAAAAALwhwQD6fwAAoAPdAPp/AAAAJsEA+n8AAAEAAAAAAAAARkvBAPp/AAAAAOJC+n8AAAAAAAAAAAAAAAAAAH8BAAAAAAAAAAAAADCaLSN/AQAAW6bBQPp/AABQuu/8EQAAAOm67/wRAAAAAAAAAAAAAAAAAAAAZHYACAAAAAAlAAAADAAAAAEAAAAYAAAADAAAAAAAAAASAAAADAAAAAEAAAAeAAAAGAAAAL0AAAAEAAAA9wAAABEAAAAlAAAADAAAAAEAAABUAAAAiAAAAL4AAAAEAAAA9QAAABAAAAABAAAA/B3wQVWV70G+AAAABAAAAAoAAABMAAAAAAAAAAAAAAAAAAAA//////////9gAAAAMwAwAC8AMAAzAC8AMgAwADIAMgAGAAAABgAAAAQAAAAGAAAABgAAAAQAAAAGAAAABgAAAAYAAAAGAAAASwAAAEAAAAAwAAAABQAAACAAAAABAAAAAQAAABAAAAAAAAAAAAAAABMBAACAAAAAAAAAAAAAAAATAQAAgAAAAFIAAABwAQAAAgAAABAAAAAHAAAAAAAAAAAAAAC8AgAAAAAAAAECAiJTAHkAcwB0AGUAbQAAAAAAAAAAAAAAAAAAAAAAAAAAAAAAAAAAAAAAAAAAAAAAAAAAAAAAAAAAAAAAAAAAAAAAAAAAAAEAAAAAAAAAKBTu/BEAAAAAAAAAAAAAAIiu5ED6fwAAAAAAAAAAAAAJAAAAAAAAAGjJUzJ/AQAAlNcwAPp/AAAAAAAAAAAAAAAAAAAAAAAAaHbOYLkiAACoFe78EQAAAGgW7vwRAAAAgIAsI38BAAAwmi0jfwEAANAW7vwAAAAAYOpeMn8BAAAHAAAAAAAAAAAAAAAAAAAADBbu/BEAAABJFu78EQAAAGG3vUD6fwAAQHS7L38BAADQHSoAAAAAAAAAAAAAAAAAQHS7L38BAAAwmi0jfwEAAFumwUD6fwAAsBXu/BEAAABJFu78EQ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AAAAA+X8AAAAAAAD5fwAAiK7kQPp/AAAAAAAAAAAAACDeXjJ/AQAAkGcBI38BAAAUYiv/+X8AAAAAAAAAAAAAAAAAAAAAAADod85guSIAABhpASN/AQAA0AokI38BAADg////AAAAADCaLSN/AQAAaBbu/AAAAAAAAAAAAAAAAAYAAAAAAAAAAAAAAAAAAACMFe78EQAAAMkV7vwRAAAAYbe9QPp/AABoyVMyfwEAAAAAAAAAAAAAaMlTMn8BAABwFe78EQAAADCaLSN/AQAAW6bBQPp/AAAwFe78EQAAAMkV7vwRAAAAAAAAAAAAAAAAAAAAZHYACAAAAAAlAAAADAAAAAMAAAAYAAAADAAAAAAAAAASAAAADAAAAAEAAAAWAAAADAAAAAgAAABUAAAAVAAAAAoAAAAnAAAAHgAAAEoAAAABAAAA/B3wQVWV70EKAAAASwAAAAEAAABMAAAABAAAAAkAAAAnAAAAIAAAAEsAAABQAAAAWAC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yAAAARwAAACkAAAAzAAAASgAAABUAAAAhAPAAAAAAAAAAAAAAAIA/AAAAAAAAAAAAAIA/AAAAAAAAAAAAAAAAAAAAAAAAAAAAAAAAAAAAAAAAAAAlAAAADAAAAAAAAIAoAAAADAAAAAQAAABSAAAAcAEAAAQAAADw////AAAAAAAAAAAAAAAAkAEAAAAAAAEAAAAAcwBlAGcAbwBlACAAdQBpAAAAAAAAAAAAAAAAAAAAAAAAAAAAAAAAAAAAAAAAAAAAAAAAAAAAAAAAAAAAAAAAAAAAAAAAAAAAAAAAAAAAAAD5fwAAAAgAAAAAAACIruRA+n8AAAAAAAAAAAAAAAAAAAAAAAB451oyfwEAAGDQWjJ/AQAAAAAAAAAAAAAAAAAAAAAAAGh2zmC5IgAAgJeu//l/AACQDVoyfwEAAPD///8AAAAAMJotI38BAADoFu78AAAAAAAAAAAAAAAACQAAAAAAAAAAAAAAAAAAAAwW7vwRAAAASRbu/BEAAABht71A+n8AAPDIUzJ/AQAAAAAAAAAAAADwyFMyfwEAAAAAAAAAAAAAMJotI38BAABbpsFA+n8AALAV7vwRAAAASRbu/BEAAAAAAAAAAAAAAMBguy9kdgAIAAAAACUAAAAMAAAABAAAABgAAAAMAAAAAAAAABIAAAAMAAAAAQAAAB4AAAAYAAAAKQAAADMAAABzAAAASAAAACUAAAAMAAAABAAAAFQAAACEAAAAKgAAADMAAABxAAAARwAAAAEAAAD8HfBBVZXvQSoAAAAzAAAACQAAAEwAAAAAAAAAAAAAAAAAAAD//////////2AAAABHAC4AQgBFAE4ASQBUAEUAWgAFBAsAAAADAAAACQAAAAgAAAAMAAAABAAAAAgAAAAIAAAACQAAAEsAAABAAAAAMAAAAAUAAAAgAAAAAQAAAAEAAAAQAAAAAAAAAAAAAAATAQAAgAAAAAAAAAAAAAAAEwEAAIAAAAAlAAAADAAAAAIAAAAnAAAAGAAAAAUAAAAAAAAA////AAAAAAAlAAAADAAAAAUAAABMAAAAZAAAAAAAAABQAAAAEgEAAHwAAAAAAAAAUAAAAB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fAAAAXAAAAAEAAAD8HfBBVZXvQQoAAABQAAAADwAAAEwAAAAAAAAAAAAAAAAAAAD//////////2wAAABHAEEAQgBSAEkARQBMACAAQgBFAE4ASQBUAEUAWgAumwgAAAAHAAAABgAAAAcAAAADAAAABgAAAAUAAAADAAAABgAAAAYAAAAIAAAAAwAAAAYAAAAGAAAABgAAAEsAAABAAAAAMAAAAAUAAAAgAAAAAQAAAAEAAAAQAAAAAAAAAAAAAAATAQAAgAAAAAAAAAAAAAAAE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wAAAAKAAAAYAAAAHgAAABsAAAAAQAAAPwd8EFVle9BCgAAAGAAAAAQAAAATAAAAAAAAAAAAAAAAAAAAP//////////bAAAAEMATwBOAFQAQQBEAE8AUgAgAEcARQBOAEUAUgBBAEwABwAAAAkAAAAIAAAABgAAAAcAAAAIAAAACQAAAAcAAAADAAAACAAAAAYAAAAIAAAABgAAAAcAAAAHAAAABQAAAEsAAABAAAAAMAAAAAUAAAAgAAAAAQAAAAEAAAAQAAAAAAAAAAAAAAATAQAAgAAAAAAAAAAAAAAAEwEAAIAAAAAlAAAADAAAAAIAAAAnAAAAGAAAAAUAAAAAAAAA////AAAAAAAlAAAADAAAAAUAAABMAAAAZAAAAAkAAABwAAAACQEAAHwAAAAJAAAAcAAAAAEBAAANAAAAIQDwAAAAAAAAAAAAAACAPwAAAAAAAAAAAACAPwAAAAAAAAAAAAAAAAAAAAAAAAAAAAAAAAAAAAAAAAAAJQAAAAwAAAAAAACAKAAAAAwAAAAFAAAAJQAAAAwAAAABAAAAGAAAAAwAAAAAAAAAEgAAAAwAAAABAAAAFgAAAAwAAAAAAAAAVAAAAFQBAAAKAAAAcAAAAAgBAAB8AAAAAQAAAPwd8EFVle9BCgAAAHAAAAAsAAAATAAAAAQAAAAJAAAAcAAAAAoBAAB9AAAApAAAAEYAaQByAG0AYQBkAG8AIABwAG8AcgA6ACAARwBBAEIAUgBJAEUATAAgAFIASQBDAEEAUgBEAE8AIABCAEUATgBJAFQARQBaACAATQBFAFIARQBMAEUAUwAGAAAAAwAAAAQAAAAJAAAABgAAAAcAAAAHAAAAAwAAAAcAAAAHAAAABAAAAAMAAAADAAAACAAAAAcAAAAGAAAABwAAAAMAAAAGAAAABQAAAAMAAAAHAAAAAwAAAAcAAAAHAAAABwAAAAgAAAAJAAAAAwAAAAYAAAAGAAAACAAAAAMAAAAGAAAABgAAAAYAAAADAAAACgAAAAYAAAAHAAAABgAAAAUAAAAGAAAABgAAABYAAAAMAAAAAAAAACUAAAAMAAAAAgAAAA4AAAAUAAAAAAAAABAAAAAUAAAA</Object>
  <Object Id="idInvalidSigLnImg">AQAAAGwAAAAAAAAAAAAAABIBAAB/AAAAAAAAAAAAAAA/IAAA+g4AACBFTUYAAAEALCEAALEAAAAGAAAAAAAAAAAAAAAAAAAAVgUAAAADAACaAQAA5gAAAAAAAAAAAAAAAAAAAJBBBgBwggMACgAAABAAAAAAAAAAAAAAAEsAAAAQAAAAAAAAAAUAAAAeAAAAGAAAAAAAAAAAAAAAEwEAAIAAAAAnAAAAGAAAAAEAAAAAAAAAAAAAAAAAAAAlAAAADAAAAAEAAABMAAAAZAAAAAAAAAAAAAAAEgEAAH8AAAAAAAAAAAAAAB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SAQAAfwAAAAAAAAAAAAAAEwEAAIAAAAAhAPAAAAAAAAAAAAAAAIA/AAAAAAAAAAAAAIA/AAAAAAAAAAAAAAAAAAAAAAAAAAAAAAAAAAAAAAAAAAAlAAAADAAAAAAAAIAoAAAADAAAAAEAAAAnAAAAGAAAAAEAAAAAAAAA8PDwAAAAAAAlAAAADAAAAAEAAABMAAAAZAAAAAAAAAAAAAAAEgEAAH8AAAAAAAAAAAAAABMBAACAAAAAIQDwAAAAAAAAAAAAAACAPwAAAAAAAAAAAACAPwAAAAAAAAAAAAAAAAAAAAAAAAAAAAAAAAAAAAAAAAAAJQAAAAwAAAAAAACAKAAAAAwAAAABAAAAJwAAABgAAAABAAAAAAAAAPDw8AAAAAAAJQAAAAwAAAABAAAATAAAAGQAAAAAAAAAAAAAABIBAAB/AAAAAAAAAAAAAAATAQAAgAAAACEA8AAAAAAAAAAAAAAAgD8AAAAAAAAAAAAAgD8AAAAAAAAAAAAAAAAAAAAAAAAAAAAAAAAAAAAAAAAAACUAAAAMAAAAAAAAgCgAAAAMAAAAAQAAACcAAAAYAAAAAQAAAAAAAADw8PAAAAAAACUAAAAMAAAAAQAAAEwAAABkAAAAAAAAAAAAAAASAQAAfwAAAAAAAAAAAAAAEwEAAIAAAAAhAPAAAAAAAAAAAAAAAIA/AAAAAAAAAAAAAIA/AAAAAAAAAAAAAAAAAAAAAAAAAAAAAAAAAAAAAAAAAAAlAAAADAAAAAAAAIAoAAAADAAAAAEAAAAnAAAAGAAAAAEAAAAAAAAA////AAAAAAAlAAAADAAAAAEAAABMAAAAZAAAAAAAAAAAAAAAEgEAAH8AAAAAAAAAAAAAABMBAACAAAAAIQDwAAAAAAAAAAAAAACAPwAAAAAAAAAAAACAPwAAAAAAAAAAAAAAAAAAAAAAAAAAAAAAAAAAAAAAAAAAJQAAAAwAAAAAAACAKAAAAAwAAAABAAAAJwAAABgAAAABAAAAAAAAAP///wAAAAAAJQAAAAwAAAABAAAATAAAAGQAAAAAAAAAAAAAABIBAAB/AAAAAAAAAAAAAAA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AN0A+n8AAAAA3QD6fwAAvCHBAPp/AAAAAOJC+n8AAFXVMAD6fwAAMBbiQvp/AAC8IcEA+n8AAKAWAAAAAAAAQAAAwPp/AAAAAOJC+n8AACHYMAD6fwAABAAAAAAAAAAwFuJC+n8AAIC57/wRAAAAvCHBAAAAAABIAAAAAAAAALwhwQD6fwAAoAPdAPp/AAAAJsEA+n8AAAEAAAAAAAAARkvBAPp/AAAAAOJC+n8AAAAAAAAAAAAAAAAAAH8BAAAAAAAAAAAAADCaLSN/AQAAW6bBQPp/AABQuu/8EQAAAOm67/wRAAAAAAAAAA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EwEAAIAAAAAAAAAAAAAAABMBAACAAAAAUgAAAHABAAACAAAAEAAAAAcAAAAAAAAAAAAAALwCAAAAAAAAAQICIlMAeQBzAHQAZQBtAAAAAAAAAAAAAAAAAAAAAAAAAAAAAAAAAAAAAAAAAAAAAAAAAAAAAAAAAAAAAAAAAAAAAAAAAAAAAQAAAAAAAAAoFO78EQAAAAAAAAAAAAAAiK7kQPp/AAAAAAAAAAAAAAkAAAAAAAAAaMlTMn8BAACU1zAA+n8AAAAAAAAAAAAAAAAAAAAAAABods5guSIAAKgV7vwRAAAAaBbu/BEAAACAgCwjfwEAADCaLSN/AQAA0Bbu/AAAAABg6l4yfwEAAAcAAAAAAAAAAAAAAAAAAAAMFu78EQAAAEkW7vwRAAAAYbe9QPp/AABAdLsvfwEAANAdKgAAAAAAAAAAAAAAAABAdLsvfwEAADCaLSN/AQAAW6bBQPp/AACwFe78EQAAAEkW7vwR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5fwAAAAAAAPl/AACIruRA+n8AAAAAAAAAAAAAIN5eMn8BAACQZwEjfwEAABRiK//5fwAAAAAAAAAAAAAAAAAAAAAAAOh3zmC5IgAAGGkBI38BAADQCiQjfwEAAOD///8AAAAAMJotI38BAABoFu78AAAAAAAAAAAAAAAABgAAAAAAAAAAAAAAAAAAAIwV7vwRAAAAyRXu/BEAAABht71A+n8AAGjJUzJ/AQAAAAAAAAAAAABoyVMyfwEAAHAV7vwRAAAAMJotI38BAABbpsFA+n8AADAV7vwRAAAAyRXu/BE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HIAAABHAAAAKQAAADMAAABKAAAAFQAAACEA8AAAAAAAAAAAAAAAgD8AAAAAAAAAAAAAgD8AAAAAAAAAAAAAAAAAAAAAAAAAAAAAAAAAAAAAAAAAACUAAAAMAAAAAAAAgCgAAAAMAAAABAAAAFIAAABwAQAABAAAAPD///8AAAAAAAAAAAAAAACQAQAAAAAAAQAAAABzAGUAZwBvAGUAIAB1AGkAAAAAAAAAAAAAAAAAAAAAAAAAAAAAAAAAAAAAAAAAAAAAAAAAAAAAAAAAAAAAAAAAAAAAAAAAAAAAAAAAAAAAAPl/AAAACAAAAAAAAIiu5ED6fwAAAAAAAAAAAAAAAAAAAAAAAHjnWjJ/AQAAYNBaMn8BAAAAAAAAAAAAAAAAAAAAAAAAaHbOYLkiAACAl67/+X8AAJANWjJ/AQAA8P///wAAAAAwmi0jfwEAAOgW7vwAAAAAAAAAAAAAAAAJAAAAAAAAAAAAAAAAAAAADBbu/BEAAABJFu78EQAAAGG3vUD6fwAA8MhTMn8BAAAAAAAAAAAAAPDIUzJ/AQAAAAAAAAAAAAAwmi0jfwEAAFumwUD6fwAAsBXu/BEAAABJFu78EQAAAAAAAAAAAAAAwGC7L2R2AAgAAAAAJQAAAAwAAAAEAAAAGAAAAAwAAAAAAAAAEgAAAAwAAAABAAAAHgAAABgAAAApAAAAMwAAAHMAAABIAAAAJQAAAAwAAAAEAAAAVAAAAIQAAAAqAAAAMwAAAHEAAABHAAAAAQAAAPwd8EFVle9BKgAAADMAAAAJAAAATAAAAAAAAAAAAAAAAAAAAP//////////YAAAAEcALgBCAEUATgBJAFQARQBaAAAACwAAAAMAAAAJAAAACAAAAAwAAAAEAAAACAAAAAgAAAAJAAAASwAAAEAAAAAwAAAABQAAACAAAAABAAAAAQAAABAAAAAAAAAAAAAAABMBAACAAAAAAAAAAAAAAAATAQAAgAAAACUAAAAMAAAAAgAAACcAAAAYAAAABQAAAAAAAAD///8AAAAAACUAAAAMAAAABQAAAEwAAABkAAAAAAAAAFAAAAASAQAAfAAAAAAAAABQAAAAE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8AAABcAAAAAQAAAPwd8EFVle9BCgAAAFAAAAAPAAAATAAAAAAAAAAAAAAAAAAAAP//////////bAAAAEcAQQBCAFIASQBFAEwAIABCAEUATgBJAFQARQBaAAAACAAAAAcAAAAGAAAABwAAAAMAAAAGAAAABQAAAAMAAAAGAAAABgAAAAgAAAADAAAABgAAAAYAAAAGAAAASwAAAEAAAAAwAAAABQAAACAAAAABAAAAAQAAABAAAAAAAAAAAAAAABMBAACAAAAAAAAAAAAAAAAT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rAAAAAoAAABgAAAAeAAAAGwAAAABAAAA/B3wQVWV70EKAAAAYAAAABAAAABMAAAAAAAAAAAAAAAAAAAA//////////9sAAAAQwBPAE4AVABBAEQATwBSACAARwBFAE4ARQBSAEEATAAHAAAACQAAAAgAAAAGAAAABwAAAAgAAAAJAAAABwAAAAMAAAAIAAAABgAAAAgAAAAGAAAABwAAAAcAAAAFAAAASwAAAEAAAAAwAAAABQAAACAAAAABAAAAAQAAABAAAAAAAAAAAAAAABMBAACAAAAAAAAAAAAAAAATAQAAgAAAACUAAAAMAAAAAgAAACcAAAAYAAAABQAAAAAAAAD///8AAAAAACUAAAAMAAAABQAAAEwAAABkAAAACQAAAHAAAAAJAQAAfAAAAAkAAABwAAAAAQEAAA0AAAAhAPAAAAAAAAAAAAAAAIA/AAAAAAAAAAAAAIA/AAAAAAAAAAAAAAAAAAAAAAAAAAAAAAAAAAAAAAAAAAAlAAAADAAAAAAAAIAoAAAADAAAAAUAAAAlAAAADAAAAAEAAAAYAAAADAAAAAAAAAASAAAADAAAAAEAAAAWAAAADAAAAAAAAABUAAAAVAEAAAoAAABwAAAACAEAAHwAAAABAAAA/B3wQVWV70EKAAAAcAAAACwAAABMAAAABAAAAAkAAABwAAAACgEAAH0AAACkAAAARgBpAHIAbQBhAGQAbwAgAHAAbwByADoAIABHAEEAQgBSAEkARQBMACAAUgBJAEMAQQBSAEQATwAgAEIARQBOAEkAVABFAFoAIABNAEUAUgBFAEwARQBTAAYAAAADAAAABAAAAAkAAAAGAAAABwAAAAcAAAADAAAABwAAAAcAAAAEAAAAAwAAAAMAAAAIAAAABwAAAAYAAAAHAAAAAwAAAAYAAAAFAAAAAwAAAAcAAAADAAAABwAAAAcAAAAHAAAACAAAAAkAAAADAAAABgAAAAYAAAAIAAAAAwAAAAYAAAAGAAAABgAAAAMAAAAKAAAABgAAAAcAAAAGAAAABQ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bWtl8WlcMyCYNPCEOJm/nZkF18+uDikfzFTmFyKOyEw=</DigestValue>
    </Reference>
    <Reference Type="http://www.w3.org/2000/09/xmldsig#Object" URI="#idOfficeObject">
      <DigestMethod Algorithm="http://www.w3.org/2001/04/xmlenc#sha256"/>
      <DigestValue>stDjlkL1g/WeEq+ENPEojDE+9sdHzrKFAjdg6NOBXUI=</DigestValue>
    </Reference>
    <Reference Type="http://uri.etsi.org/01903#SignedProperties" URI="#idSignedProperties">
      <Transforms>
        <Transform Algorithm="http://www.w3.org/TR/2001/REC-xml-c14n-20010315"/>
      </Transforms>
      <DigestMethod Algorithm="http://www.w3.org/2001/04/xmlenc#sha256"/>
      <DigestValue>IW3SfpgC27WyexwtZKbe5UDLIlKCsrl25oAQkUYOjtc=</DigestValue>
    </Reference>
    <Reference Type="http://www.w3.org/2000/09/xmldsig#Object" URI="#idValidSigLnImg">
      <DigestMethod Algorithm="http://www.w3.org/2001/04/xmlenc#sha256"/>
      <DigestValue>lHirlNm/Z8LOti7wDeSAcdWy5Q8ULPdLXNxBNBArJ6M=</DigestValue>
    </Reference>
    <Reference Type="http://www.w3.org/2000/09/xmldsig#Object" URI="#idInvalidSigLnImg">
      <DigestMethod Algorithm="http://www.w3.org/2001/04/xmlenc#sha256"/>
      <DigestValue>4EfvbPPbYDOmd2WnLorKkG6qtQ9P7Bim+ZV0ye1H2oY=</DigestValue>
    </Reference>
  </SignedInfo>
  <SignatureValue>JICyHGKGjwEvPnKd/rLsp8yFpOMsZdAIhE2RXmpBVymi+b51YwAetWqP6dt6Lew0tHAts2vENPrq
LgLyHuENy4H5oU9eiUZRxXTeQmllgSc6nLXRMFbN3aw9j5jj/UvwK7sgSU+uIag2w2kV6w4uPN94
G+0cQ9bEs/T5jEByqjs3g/9/0DHYlpYDONZIORhNxTFG2VRCZlbHDlTNpDSz6xhOVIgp6KAVuh7O
u65NXgevCIBgpSEhheKlEX9OCIDuOe0CcdZjcG0gEZmqa+gATMMAXTAD5sKd519OC00IgPKG9ip0
3msLdnUTDHfrRw3YvhJakREbOZGV55S5uyH65w==</SignatureValue>
  <KeyInfo>
    <X509Data>
      <X509Certificate>MIIH9zCCBd+gAwIBAgIICQauWUY2KWYwDQYJKoZIhvcNAQELBQAwWzEXMBUGA1UEBRMOUlVDIDgwMDUwMTcyLTExGjAYBgNVBAMTEUNBLURPQ1VNRU5UQSBTLkEuMRcwFQYDVQQKEw5ET0NVTUVOVEEgUy5BLjELMAkGA1UEBhMCUFkwHhcNMjAwNzE2MTMzNTAzWhcNMjIwNzE2MTM0NTAzWjCBkDELMAkGA1UEBhMCUFkxFTATBgNVBAQMDFBBUlJBIEdBUkNJQTERMA8GA1UEBRMIQ0k4NjY3OTMxDjAMBgNVBCoMBVBBQkxPMRcwFQYDVQQKDA5QRVJTT05BIEZJU0lDQTERMA8GA1UECwwIRklSTUEgRjIxGzAZBgNVBAMMElBBQkxPIFBBUlJBIEdBUkNJQTCCASIwDQYJKoZIhvcNAQEBBQADggEPADCCAQoCggEBAKyt8V62q2lxYWVYubZygvdbajalwhJpbuYAl14UYZNkmI610IjhfpgnSUtiPG/MTutUYf+gzO4N7V5FmPg/CLmNbPMJsW1iE+LF7JAvOtM/lgcLETM/OcfveMw6jkxmBy4PjL7GhhIMjdtVzpJqDTa5J9kkSzCMGK0K4+b8s+KosRdp+T9bqNj/oCw9Od5wON1iYOfiMMVPSuyjawHZqIRdS3Yb9jnTx91/4gmNoTOHW+9e99MlTqDd7Ct9u3yQGuP9dJlnMBsr3hV4qJnWJ9Pfkt1xwopZdXQojfTnqDkCOZlQzOa9UrqMGClrtCwcm/wteXszV8RjUYu43pY/AC0CAwEAAaOCA4cwggODMAwGA1UdEwEB/wQCMAAwDgYDVR0PAQH/BAQDAgXgMCoGA1UdJQEB/wQgMB4GCCsGAQUFBwMBBggrBgEFBQcDAgYIKwYBBQUHAwQwHQYDVR0OBBYEFDnHLYTU3JUB1IqdTOl72sV6c1OX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rBgNVHREEJDAigSBwYWJsby5wYXJyYUBzZWd1cm9zcGF0cml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O1y7V5iuELrdIPihFDdXHhJBwKpTq941JdtpV5QjsINnV3FR1yXDADq+z/4XFDeZAVT3/f70ZtUOvLEly0+NEIiq2o1CBkFPNuEljJ2J5Ui9iRl0cCSxrl0X/Gs+i8cFoTsUt874vAapmwLCv4745z1ygz+jFNhCegNverb/mvBM1jpxxzZ8oOUoWwjBvTPbDYE6COcKaP3f4LQ69OSDe1nZ84DAQAyX4GY5gdip4AkMtJx3lob/KXLIDbDOTDVUPE+qJNwr3ffL0xHJhzpL5rFHFUi5zrt/0L4E/lJxR6xKZW32S2xp1ELG3T/XfyyRkxcd71EG4trD89IJcvsteJLJrgRcAhrDVtezmPL3r/3+vK+4aUnHmXPMldwY5VqC1XwreJshtxoFJ4/7J2IVJzeTLkPluwVI1QEGig9280Iyiembbgh+Nmag557nJj0jAUHCjYdysmhYxYb1V8MGR6wdWO8TqPLzo5dKNV2qY+qiQ2AKLEuPq1k9uDIObJnw/AHb9LcmfnWCjEW55DZQGGujBJt9gNVmXOoQPaGBnQpyKVoo89P2w/FXxUnbKhKbYi71FXGib2vonos6YIMNf5IUzRZL8aIwC7BWfV65WqVBjpBisgZuSBe2lf/2Diky2guwz5SCgH1TYf9h27A5/ZrJhgt6lhSE7EzpQg6q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Psi1iulloKxuVbZvy/EieVmKxJUwFqHjG+ylMEIi16w=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wENnBa4l0WCnEA0Jprtpyg7h3gfTXsk+XkxE7TnSgEM=</DigestValue>
      </Reference>
      <Reference URI="/xl/drawings/vmlDrawing1.vml?ContentType=application/vnd.openxmlformats-officedocument.vmlDrawing">
        <DigestMethod Algorithm="http://www.w3.org/2001/04/xmlenc#sha256"/>
        <DigestValue>Lgs76H2rFTSlhKHbUBPlATYfiCskQnHpeven4xepfSo=</DigestValue>
      </Reference>
      <Reference URI="/xl/media/image1.emf?ContentType=image/x-emf">
        <DigestMethod Algorithm="http://www.w3.org/2001/04/xmlenc#sha256"/>
        <DigestValue>w9Et5lPAzIRYbjY8HbTUQx5sTNd6Bv+RXhiU3gT9JY8=</DigestValue>
      </Reference>
      <Reference URI="/xl/media/image2.emf?ContentType=image/x-emf">
        <DigestMethod Algorithm="http://www.w3.org/2001/04/xmlenc#sha256"/>
        <DigestValue>zhdZNrzE3snws/WQPPcG4QXcbqY0WBwioVKebsr8Qec=</DigestValue>
      </Reference>
      <Reference URI="/xl/media/image3.emf?ContentType=image/x-emf">
        <DigestMethod Algorithm="http://www.w3.org/2001/04/xmlenc#sha256"/>
        <DigestValue>auAaWD7Mv90+aD4mxF5RjHANIIVL0jHLOpmANDmlWCI=</DigestValue>
      </Reference>
      <Reference URI="/xl/media/image4.emf?ContentType=image/x-emf">
        <DigestMethod Algorithm="http://www.w3.org/2001/04/xmlenc#sha256"/>
        <DigestValue>59gjThuZwL2DcVV9E6Lsa8OR1pU3FXDp5cXoUCAfCDs=</DigestValue>
      </Reference>
      <Reference URI="/xl/printerSettings/printerSettings1.bin?ContentType=application/vnd.openxmlformats-officedocument.spreadsheetml.printerSettings">
        <DigestMethod Algorithm="http://www.w3.org/2001/04/xmlenc#sha256"/>
        <DigestValue>oa/nrr6USnAS+yHDpZlDmtxrQwDM5lI/nOzeF/VVrko=</DigestValue>
      </Reference>
      <Reference URI="/xl/printerSettings/printerSettings2.bin?ContentType=application/vnd.openxmlformats-officedocument.spreadsheetml.printerSettings">
        <DigestMethod Algorithm="http://www.w3.org/2001/04/xmlenc#sha256"/>
        <DigestValue>oa/nrr6USnAS+yHDpZlDmtxrQwDM5lI/nOzeF/VVrko=</DigestValue>
      </Reference>
      <Reference URI="/xl/sharedStrings.xml?ContentType=application/vnd.openxmlformats-officedocument.spreadsheetml.sharedStrings+xml">
        <DigestMethod Algorithm="http://www.w3.org/2001/04/xmlenc#sha256"/>
        <DigestValue>kCJtcJiqujpcT1t6WsIK0B/+p+0oeCgDj6rVRlYmbRo=</DigestValue>
      </Reference>
      <Reference URI="/xl/styles.xml?ContentType=application/vnd.openxmlformats-officedocument.spreadsheetml.styles+xml">
        <DigestMethod Algorithm="http://www.w3.org/2001/04/xmlenc#sha256"/>
        <DigestValue>q1RHQb7EpD2pkmlV2p/S3uHhOaWQJLg8rTydctkwnYU=</DigestValue>
      </Reference>
      <Reference URI="/xl/theme/theme1.xml?ContentType=application/vnd.openxmlformats-officedocument.theme+xml">
        <DigestMethod Algorithm="http://www.w3.org/2001/04/xmlenc#sha256"/>
        <DigestValue>KZhEmngVuF4p6V/fFzGbJl/eY4ApA1tQKprDfyyqf2o=</DigestValue>
      </Reference>
      <Reference URI="/xl/workbook.xml?ContentType=application/vnd.openxmlformats-officedocument.spreadsheetml.sheet.main+xml">
        <DigestMethod Algorithm="http://www.w3.org/2001/04/xmlenc#sha256"/>
        <DigestValue>T4vUIjnIPV+nRiGKU5zy0rAQsSWt45DJSXl6FZQoHCw=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bka0CIrXp6Wltt1ACQhaqKRF7rKSNvIVUVyWJY8Ac5I=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sheet1.xml?ContentType=application/vnd.openxmlformats-officedocument.spreadsheetml.worksheet+xml">
        <DigestMethod Algorithm="http://www.w3.org/2001/04/xmlenc#sha256"/>
        <DigestValue>W3RWnYJXUaoTBpajMWYLAHf25sWre+h6ZyBgMdMr0S0=</DigestValue>
      </Reference>
      <Reference URI="/xl/worksheets/sheet2.xml?ContentType=application/vnd.openxmlformats-officedocument.spreadsheetml.worksheet+xml">
        <DigestMethod Algorithm="http://www.w3.org/2001/04/xmlenc#sha256"/>
        <DigestValue>pDewcHJV8KllSbsWx5FaMIb4NCbzTzkVfYR0tDfyLAs=</DigestValue>
      </Reference>
      <Reference URI="/xl/worksheets/sheet3.xml?ContentType=application/vnd.openxmlformats-officedocument.spreadsheetml.worksheet+xml">
        <DigestMethod Algorithm="http://www.w3.org/2001/04/xmlenc#sha256"/>
        <DigestValue>RzlRoyYzW4aM9XYSt3lIMlGL+HS4Jk3MBWe4rE20gWA=</DigestValue>
      </Reference>
      <Reference URI="/xl/worksheets/sheet4.xml?ContentType=application/vnd.openxmlformats-officedocument.spreadsheetml.worksheet+xml">
        <DigestMethod Algorithm="http://www.w3.org/2001/04/xmlenc#sha256"/>
        <DigestValue>BWyxMqfZG5GATFWRNPi2hY1u1OfFoqdH0MPNA+y+ePc=</DigestValue>
      </Reference>
      <Reference URI="/xl/worksheets/sheet5.xml?ContentType=application/vnd.openxmlformats-officedocument.spreadsheetml.worksheet+xml">
        <DigestMethod Algorithm="http://www.w3.org/2001/04/xmlenc#sha256"/>
        <DigestValue>AVH7Dg0hppySnC70IZS6/ztJWRu57EdT9WBKdKssXK8=</DigestValue>
      </Reference>
      <Reference URI="/xl/worksheets/sheet6.xml?ContentType=application/vnd.openxmlformats-officedocument.spreadsheetml.worksheet+xml">
        <DigestMethod Algorithm="http://www.w3.org/2001/04/xmlenc#sha256"/>
        <DigestValue>mOYYJ00CCKIWkdyIvX012vDeLaDFSsAIPFRVlm/NPWU=</DigestValue>
      </Reference>
    </Manifest>
    <SignatureProperties>
      <SignatureProperty Id="idSignatureTime" Target="#idPackageSignature">
        <mdssi:SignatureTime xmlns:mdssi="http://schemas.openxmlformats.org/package/2006/digital-signature">
          <mdssi:Format>YYYY-MM-DDThh:mm:ssTZD</mdssi:Format>
          <mdssi:Value>2022-03-30T20:49:48Z</mdssi:Value>
        </mdssi:SignatureTime>
      </SignatureProperty>
    </SignatureProperties>
  </Object>
  <Object Id="idOfficeObject">
    <SignatureProperties>
      <SignatureProperty Id="idOfficeV1Details" Target="#idPackageSignature">
        <SignatureInfoV1 xmlns="http://schemas.microsoft.com/office/2006/digsig">
          <SetupID>{162E80CB-B0FA-4F09-AF12-43DF635D3892}</SetupID>
          <SignatureText>Pablo Parra Garcia</SignatureText>
          <SignatureImage/>
          <SignatureComments/>
          <WindowsVersion>10.0</WindowsVersion>
          <OfficeVersion>16.0.14931/23</OfficeVersion>
          <ApplicationVersion>16.0.14931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2022-03-30T20:49:48Z</xd:SigningTime>
          <xd:SigningCertificate>
            <xd:Cert>
              <xd:CertDigest>
                <DigestMethod Algorithm="http://www.w3.org/2001/04/xmlenc#sha256"/>
                <DigestValue>LURPbOMQ6VcXujQvmWxFN1gu2hzt7onv0efPRRF24A8=</DigestValue>
              </xd:CertDigest>
              <xd:IssuerSerial>
                <X509IssuerName>C=PY, O=DOCUMENTA S.A., CN=CA-DOCUMENTA S.A., SERIALNUMBER=RUC 80050172-1</X509IssuerName>
                <X509SerialNumber>650398894654892390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HQAAjw4AACBFTUYAAAEAhBsAAKo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CEG+H8AAADQIQb4fwAAVDYFBvh/AAAAAGFY+H8AAEFpdwX4fwAAMBZhWPh/AABUNgUG+H8AAMgWAAAAAAAAQAAAwPh/AAAAAGFY+H8AABFsdwX4fwAABAAAAAAAAAAwFmFY+H8AAFC57/mkAAAAVDYFBgAAAABIAAAAAAAAAFQ2BQb4fwAAqNMhBvh/AACAOgUG+H8AAAEAAAAAAAAA/l8FBvh/AAAAAGFY+H8AAAAAAAAAAAAAAAAAAAAAAAAAAAAAAAAAABAKKdBbAgAAe2wQV/h/AAAwuu/5pAAAAMm67/mkAAAAAAAAAAAAAAAAAAAAZHYACAAAAAAlAAAADAAAAAEAAAAYAAAADAAAAAAAAAASAAAADAAAAAEAAAAeAAAAGAAAAL0AAAAEAAAA9wAAABEAAAAlAAAADAAAAAEAAABUAAAAiAAAAL4AAAAEAAAA9QAAABAAAAABAAAAHMfoQY7j6EG+AAAABAAAAAoAAABMAAAAAAAAAAAAAAAAAAAA//////////9gAAAAMwAwAC8AMAAz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CzFM5bAgAAAAAAAAAAAAABAAAAAAAAAIiuM1f4fwAAAAAAAAAAAACAP2FY+H8AAAkAAAABAAAACQAAAAAAAAAAAAAAAAAAAAAAAAAAAAAAxwKfugpcAAARAAAApAAAAJB7cdxbAgAAYD9y4FsCAAAQCinQWwIAAJDa7/kAAAAAAAAAAAAAAAAHAAAAAAAAAAAAAAAAAAAAzNnv+aQAAAAJ2u/5pAAAALGzDFf4fwAAAAAAAAAAAAAAAAAAAAAAAAAAAAAAAAAAsDpp3FsCAAAQCinQWwIAAHtsEFf4fwAAcNnv+aQAAAAJ2u/5pAAAANC2M+Rb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AAAAAWwIAAFjEjeRbAgAAiK4zV/h/AAAAAAAAAAAAACBTEgX4fwAA/////wAAAAAwmjjkWwIAAAAAAAAAAAAAAAAAAAAAAAC3iZ66ClwAAMBxFdBbAgAAAAAAAPh/AADg////AAAAABAKKdBbAgAAWGHu+QAAAAAAAAAAAAAAAAYAAAAAAAAAAAAAAAAAAAB8YO75pAAAALlg7vmkAAAAsbMMV/h/AACwiDjkWwIAAGCCeeQAAAAAmJIfBfh/AACwiDjkWwIAABAKKdBbAgAAe2wQV/h/AAAgYO75pAAAALlg7vmkAAAAAMMz5FsCAAAAAAAAZHYACAAAAAAlAAAADAAAAAMAAAAYAAAADAAAAAAAAAASAAAADAAAAAEAAAAWAAAADAAAAAgAAABUAAAAVAAAAAoAAAAnAAAAHgAAAEoAAAABAAAAHMfoQY7j6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ggAAABUAAAAhAPAAAAAAAAAAAAAAAIA/AAAAAAAAAAAAAIA/AAAAAAAAAAAAAAAAAAAAAAAAAAAAAAAAAAAAAAAAAAAlAAAADAAAAAAAAIAoAAAADAAAAAQAAABSAAAAcAEAAAQAAADw////AAAAAAAAAAAAAAAAkAEAAAAAAAEAAAAAcwBlAGcAbwBlACAAdQBpAAAAAAAAAAAAAAAAAAAAAAAAAAAAAAAAAAAAAAAAAAAAAAAAAAAAAAAAAAAAAAAAAAAAAAA4S/kE+H8AAAAAAAD4fwAAOEv5BPh/AACIrjNX+H8AAAAAAAAAAAAAAAAAAAAAAAAwiHnkWwIAAAAAAAAAAAAAAAAAAAAAAAAAAAAAAAAAACeKnroKXAAAls5yBPh/AAAgSPkE+H8AAPD///8AAAAAEAop0FsCAADIYe75AAAAAAAAAAAAAAAACQAAAAAAAAAAAAAAAAAAAOxg7vmkAAAAKWHu+aQAAACxswxX+H8AADhL+QT4fwAAAAAAAAAAAAAgae75pAAAAAAAAAAAAAAAEAop0FsCAAB7bBBX+H8AAJBg7vmkAAAAKWHu+aQAAABAkjPkWwIAAAAAAABkdgAIAAAAACUAAAAMAAAABAAAABgAAAAMAAAAAAAAABIAAAAMAAAAAQAAAB4AAAAYAAAAKQAAADMAAACrAAAASAAAACUAAAAMAAAABAAAAFQAAAC4AAAAKgAAADMAAACpAAAARwAAAAEAAAAcx+hBjuPoQSoAAAAzAAAAEgAAAEwAAAAAAAAAAAAAAAAAAAD//////////3AAAABQAGEAYgBsAG8AIABQAGEAcgByAGEAIABHAGEAcgBjAGkAYQAJAAAACAAAAAkAAAAEAAAACQAAAAQAAAAJAAAACAAAAAYAAAAGAAAACAAAAAQAAAALAAAACAAAAAYAAAAHAAAABAAAAAg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uAAAAAoAAABQAAAAeQAAAFwAAAABAAAAHMfoQY7j6EEKAAAAUAAAABIAAABMAAAAAAAAAAAAAAAAAAAA//////////9wAAAAUABBAEIATABPACAAUABBAFIAUgBBACAARwBBAFIAQwBJAEEABgAAAAcAAAAGAAAABQAAAAkAAAADAAAABgAAAAcAAAAHAAAABwAAAAcAAAADAAAACAAAAAcAAAAHAAAABwAAAAM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eAAAAAoAAABgAAAANQAAAGwAAAABAAAAHMfoQY7j6EEKAAAAYAAAAAcAAABMAAAAAAAAAAAAAAAAAAAA//////////9cAAAAUwBJAE4ARABJAEMATwAAAAYAAAADAAAACAAAAAgAAAADAAAABwAAAAkAAABLAAAAQAAAADAAAAAFAAAAIAAAAAEAAAABAAAAEAAAAAAAAAAAAAAAAAEAAIAAAAAAAAAAAAAAAAABAACAAAAAJQAAAAwAAAACAAAAJwAAABgAAAAFAAAAAAAAAP///wAAAAAAJQAAAAwAAAAFAAAATAAAAGQAAAAJAAAAcAAAAL8AAAB8AAAACQAAAHAAAAC3AAAADQAAACEA8AAAAAAAAAAAAAAAgD8AAAAAAAAAAAAAgD8AAAAAAAAAAAAAAAAAAAAAAAAAAAAAAAAAAAAAAAAAACUAAAAMAAAAAAAAgCgAAAAMAAAABQAAACUAAAAMAAAAAQAAABgAAAAMAAAAAAAAABIAAAAMAAAAAQAAABYAAAAMAAAAAAAAAFQAAAAIAQAACgAAAHAAAAC+AAAAfAAAAAEAAAAcx+hBjuPoQQoAAABwAAAAHwAAAEwAAAAEAAAACQAAAHAAAADAAAAAfQAAAIwAAABGAGkAcgBtAGEAZABvACAAcABvAHIAOgAgAFAAQQBCAEwATwAgAFAAQQBSAFIAQQAgAEcAQQBSAEMASQBBAAAABgAAAAMAAAAEAAAACQAAAAYAAAAHAAAABwAAAAMAAAAHAAAABwAAAAQAAAADAAAAAwAAAAYAAAAHAAAABgAAAAUAAAAJAAAAAwAAAAYAAAAHAAAABwAAAAcAAAAHAAAAAwAAAAgAAAAHAAAABwAAAAcAAAADAAAABwAAABYAAAAMAAAAAAAAACUAAAAMAAAAAgAAAA4AAAAUAAAAAAAAABAAAAAUAAAA</Object>
  <Object Id="idInvalidSigLnImg">AQAAAGwAAAAAAAAAAAAAAP8AAAB/AAAAAAAAAAAAAAAZHQAAjw4AACBFTUYAAAEA8CAAAL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CEG+H8AAADQIQb4fwAAVDYFBvh/AAAAAGFY+H8AAEFpdwX4fwAAMBZhWPh/AABUNgUG+H8AAMgWAAAAAAAAQAAAwPh/AAAAAGFY+H8AABFsdwX4fwAABAAAAAAAAAAwFmFY+H8AAFC57/mkAAAAVDYFBgAAAABIAAAAAAAAAFQ2BQb4fwAAqNMhBvh/AACAOgUG+H8AAAEAAAAAAAAA/l8FBvh/AAAAAGFY+H8AAAAAAAAAAAAAAAAAAAAAAAAAAAAAAAAAABAKKdBbAgAAe2wQV/h/AAAwuu/5pAAAAMm67/mkAAAAAAAAAAAAAAAAAAAA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gLMUzlsCAAAAAAAAAAAAAAEAAAAAAAAAiK4zV/h/AAAAAAAAAAAAAIA/YVj4fwAACQAAAAEAAAAJAAAAAAAAAAAAAAAAAAAAAAAAAAAAAADHAp+6ClwAABEAAACkAAAAkHtx3FsCAABgP3LgWwIAABAKKdBbAgAAkNrv+QAAAAAAAAAAAAAAAAcAAAAAAAAAAAAAAAAAAADM2e/5pAAAAAna7/mkAAAAsbMMV/h/AAAAAAAAAAAAAAAAAAAAAAAAAAAAAAAAAACwOmncWwIAABAKKdBbAgAAe2wQV/h/AABw2e/5pAAAAAna7/mkAAAA0LYz5Fs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BbAgAAWMSN5FsCAACIrjNX+H8AAAAAAAAAAAAAIFMSBfh/AAD/////AAAAADCaOORbAgAAAAAAAAAAAAAAAAAAAAAAALeJnroKXAAAwHEV0FsCAAAAAAAA+H8AAOD///8AAAAAEAop0FsCAABYYe75AAAAAAAAAAAAAAAABgAAAAAAAAAAAAAAAAAAAHxg7vmkAAAAuWDu+aQAAACxswxX+H8AALCIOORbAgAAYIJ55AAAAACYkh8F+H8AALCIOORbAgAAEAop0FsCAAB7bBBX+H8AACBg7vmkAAAAuWDu+aQAAAAAwzPkWwIAAA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oAAABHAAAAKQAAADMAAACCAAAAFQAAACEA8AAAAAAAAAAAAAAAgD8AAAAAAAAAAAAAgD8AAAAAAAAAAAAAAAAAAAAAAAAAAAAAAAAAAAAAAAAAACUAAAAMAAAAAAAAgCgAAAAMAAAABAAAAFIAAABwAQAABAAAAPD///8AAAAAAAAAAAAAAACQAQAAAAAAAQAAAABzAGUAZwBvAGUAIAB1AGkAAAAAAAAAAAAAAAAAAAAAAAAAAAAAAAAAAAAAAAAAAAAAAAAAAAAAAAAAAAAAAAAAAAAAADhL+QT4fwAAAAAAAPh/AAA4S/kE+H8AAIiuM1f4fwAAAAAAAAAAAAAAAAAAAAAAADCIeeRbAgAAAAAAAAAAAAAAAAAAAAAAAAAAAAAAAAAAJ4qeugpcAACWznIE+H8AACBI+QT4fwAA8P///wAAAAAQCinQWwIAAMhh7vkAAAAAAAAAAAAAAAAJAAAAAAAAAAAAAAAAAAAA7GDu+aQAAAApYe75pAAAALGzDFf4fwAAOEv5BPh/AAAAAAAAAAAAACBp7vmkAAAAAAAAAAAAAAAQCinQWwIAAHtsEFf4fwAAkGDu+aQAAAApYe75pAAAAECSM+RbAgAAAAAAAGR2AAgAAAAAJQAAAAwAAAAEAAAAGAAAAAwAAAAAAAAAEgAAAAwAAAABAAAAHgAAABgAAAApAAAAMwAAAKsAAABIAAAAJQAAAAwAAAAEAAAAVAAAALgAAAAqAAAAMwAAAKkAAABHAAAAAQAAABzH6EGO4+hBKgAAADMAAAASAAAATAAAAAAAAAAAAAAAAAAAAP//////////cAAAAFAAYQBiAGwAbwAgAFAAYQByAHIAYQAgAEcAYQByAGMAaQBhAAkAAAAIAAAACQAAAAQAAAAJAAAABAAAAAkAAAAIAAAABgAAAAYAAAAIAAAABAAAAAsAAAAIAAAABgAAAAcAAAAE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5AAAAXAAAAAEAAAAcx+hBjuPoQQoAAABQAAAAEgAAAEwAAAAAAAAAAAAAAAAAAAD//////////3AAAABQAEEAQgBMAE8AIABQAEEAUgBSAEEAIABHAEEAUgBDAEkAQQAGAAAABwAAAAYAAAAFAAAACQAAAAMAAAAGAAAABwAAAAcAAAAHAAAABwAAAAMAAAAIAAAABwAAAAcAAAAHAAAAA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4AAAACgAAAGAAAAA1AAAAbAAAAAEAAAAcx+hBjuPoQQoAAABgAAAABwAAAEwAAAAAAAAAAAAAAAAAAAD//////////1wAAABTAEkATgBEAEkAQwBPAAAABgAAAAMAAAAIAAAACAAAAAMAAAAHAAAACQAAAEsAAABAAAAAMAAAAAUAAAAgAAAAAQAAAAEAAAAQAAAAAAAAAAAAAAAAAQAAgAAAAAAAAAAAAAAAAAEAAIAAAAAlAAAADAAAAAIAAAAnAAAAGAAAAAUAAAAAAAAA////AAAAAAAlAAAADAAAAAUAAABMAAAAZAAAAAkAAABwAAAAvwAAAHwAAAAJAAAAcAAAALcAAAANAAAAIQDwAAAAAAAAAAAAAACAPwAAAAAAAAAAAACAPwAAAAAAAAAAAAAAAAAAAAAAAAAAAAAAAAAAAAAAAAAAJQAAAAwAAAAAAACAKAAAAAwAAAAFAAAAJQAAAAwAAAABAAAAGAAAAAwAAAAAAAAAEgAAAAwAAAABAAAAFgAAAAwAAAAAAAAAVAAAAAgBAAAKAAAAcAAAAL4AAAB8AAAAAQAAABzH6EGO4+hBCgAAAHAAAAAfAAAATAAAAAQAAAAJAAAAcAAAAMAAAAB9AAAAjAAAAEYAaQByAG0AYQBkAG8AIABwAG8AcgA6ACAAUABBAEIATABPACAAUABBAFIAUgBBACAARwBBAFIAQwBJAEEAAAAGAAAAAwAAAAQAAAAJAAAABgAAAAcAAAAHAAAAAwAAAAcAAAAHAAAABAAAAAMAAAADAAAABgAAAAcAAAAGAAAABQAAAAkAAAADAAAABgAAAAcAAAAHAAAABwAAAAcAAAADAAAACAAAAAcAAAAHAAAABwAAAAM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wrH6CnDdG0doN3LpPU6zHXtyl07FqFFLsfXm2UDmfUI=</DigestValue>
    </Reference>
    <Reference Type="http://www.w3.org/2000/09/xmldsig#Object" URI="#idOfficeObject">
      <DigestMethod Algorithm="http://www.w3.org/2001/04/xmlenc#sha256"/>
      <DigestValue>6Uwk5fiyF66bSwIm1YIkO++q6GAJUCrDd5UKutf7Zws=</DigestValue>
    </Reference>
    <Reference Type="http://uri.etsi.org/01903#SignedProperties" URI="#idSignedProperties">
      <Transforms>
        <Transform Algorithm="http://www.w3.org/TR/2001/REC-xml-c14n-20010315"/>
      </Transforms>
      <DigestMethod Algorithm="http://www.w3.org/2001/04/xmlenc#sha256"/>
      <DigestValue>tCw289yLWzj9qpPriMPb9u42FgZMgyXzcMQLmQTK07o=</DigestValue>
    </Reference>
    <Reference Type="http://www.w3.org/2000/09/xmldsig#Object" URI="#idValidSigLnImg">
      <DigestMethod Algorithm="http://www.w3.org/2001/04/xmlenc#sha256"/>
      <DigestValue>V2ElfasIzH/DjUzAl/4HPGA49wawv/JdTrhoTOuXnwQ=</DigestValue>
    </Reference>
    <Reference Type="http://www.w3.org/2000/09/xmldsig#Object" URI="#idInvalidSigLnImg">
      <DigestMethod Algorithm="http://www.w3.org/2001/04/xmlenc#sha256"/>
      <DigestValue>YPXAsVRq61UUHk0EOdbtiar68638xpQf0+HrGscNiBY=</DigestValue>
    </Reference>
  </SignedInfo>
  <SignatureValue>NS3BE++KgvdJJGmzt22quZTtIG0/HTr2iv9NXZvqlrsToCAuqo3F3eaNbAkrjx2kBPfioQmhhmGj
e7qNATnmZcVTsz73nT8jUk5qiTwqUFGldK8n072MpoVEw8JhXJxINnJZB++OJ4TsPRlheL7WHx7Q
Ee4eks7umvGGAFOCzQtuEmUCSS+gtZq48LsLZOor2m/Oipl6NkBKoH3mL+S+zU/DjIhaie+0RK2z
c6DCOxk/S2N1aS7uhGiz6dAPU4T0LE9xiZpc8FrYXqSqS3NXKFJ+876x6wKr2jDGvn9rM985l6Ke
Ei6ABnpaThXG8LoUmxC1B2Ek56He4HGcEN2ZhQ==</SignatureValue>
  <KeyInfo>
    <X509Data>
      <X509Certificate>MIIIDDCCBfSgAwIBAgIIWfaMEMGLknQwDQYJKoZIhvcNAQELBQAwWzEXMBUGA1UEBRMOUlVDIDgwMDUwMTcyLTExGjAYBgNVBAMTEUNBLURPQ1VNRU5UQSBTLkEuMRcwFQYDVQQKEw5ET0NVTUVOVEEgUy5BLjELMAkGA1UEBhMCUFkwHhcNMjAwNTE4MTM0NjU0WhcNMjIwNTE4MTM1NjU0WjCBozELMAkGA1UEBhMCUFkxFzAVBgNVBAQMDkFDT1NUQSBJTlNGUkFOMRIwEAYDVQQFEwlDSTMzMjczMjExFTATBgNVBCoMDE9TQ0FSIElTUkFFTDEXMBUGA1UECgwOUEVSU09OQSBGSVNJQ0ExETAPBgNVBAsMCEZJUk1BIEYyMSQwIgYDVQQDDBtPU0NBUiBJU1JBRUwgQUNPU1RBIElOU0ZSQU4wggEiMA0GCSqGSIb3DQEBAQUAA4IBDwAwggEKAoIBAQDAmAquhA0yHHYhODnHZpIZWyLO6wgSClgoQcywNxGyIqQWVNCikUw0uYwJ5TOr3jAxXHheGa7x/2fM+TQqdkX5YgmfMGWH1VwBtoPGwSSwfbJe+Sc/uITXAYM2TD0h0YBdOjVR5luuyzPvpENQw1S8mIPxKCaNAPWofQoBWn0+B0jQBHgeXGHFjCWzRlTZNE9GA5ZgIrZr/SnaBbn3nePoScJFdp3F2Ye/RMmbu8ALBzWqGpI8Pf0bY+KFvCFVgdHbyuuxbMcJGC2HA52ECG5Iau2MAZ+DA4jSRwpn+0aKNYNizCz+PLW1eSy7BTvkH5Vhv/lAaAhKdLakq5Nbf2YRAgMBAAGjggOJMIIDhTAMBgNVHRMBAf8EAjAAMA4GA1UdDwEB/wQEAwIF4DAqBgNVHSUBAf8EIDAeBggrBgEFBQcDAQYIKwYBBQUHAwIGCCsGAQUFBwMEMB0GA1UdDgQWBBQyQHwGtYCSOGVI1+A0d7MF14X2Z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LQYDVR0RBCYwJIEib3NjYXIuYWNvc3RhQGJhbmNvbnRpbmVudGFs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Jeebl6GBpq7O+NBCtY+YVU2p6DrsS6/ix/OfKjFelvgM2d08osZtj+LBbr6KDYvGgRQ6ow2snVe9hGOzUHiwmKietdWIQHjd8VPuHLpjqusoisWUiPklj1FlGztcGZu0MyWGb6byruUwyDYd3BfTcgdJcjOfA50QYCHziKkAsJx0IQ+T1or4tDeIQ7Q8zClllIU/GVEGk5Ibh+/age8ng6ym2BStqUSsb7cGxB7vUmfi4JJR3JRwEttXq+lDCF7GvoMtXRNoJffvASksEXlWHKh0WlQan7yV9xwIW4UNrRWrq7SKZJVo00N5lGzJhf2/bbEA29Cbz3Rwt9rW0DRXG6V/rz5fOTgHVWGXXg6rV6DazOpYC2dhkdrUIMStOoMQCh+cyUjL7JuyEwduCOh2/NIgrro5xM8VwFrw5rMUvVPR94H1DpZLGI6yP/cV8EAbj8Nf72x3Ns6105yB6hQS7EB+MGHwAmA7XtADCbv8JVqFoaCLfPGC3Y2fX04T4Q6qwuysvwzRHLe1vPrThGiHJwziLsvmMXgFspc4+uLgEQaQWLSLzHbHLUo196lBi/1Bzi3V/gfMIimqvCItwNZ1eOWXBa+NB84rKU4TMheeu72SSJkhtAAJ3l4kInjSHYpS7xxO/JRLcKf+90jolLghaeDIMdz1uAfRXStMb/QrJ+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Psi1iulloKxuVbZvy/EieVmKxJUwFqHjG+ylMEIi16w=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wENnBa4l0WCnEA0Jprtpyg7h3gfTXsk+XkxE7TnSgEM=</DigestValue>
      </Reference>
      <Reference URI="/xl/drawings/vmlDrawing1.vml?ContentType=application/vnd.openxmlformats-officedocument.vmlDrawing">
        <DigestMethod Algorithm="http://www.w3.org/2001/04/xmlenc#sha256"/>
        <DigestValue>Lgs76H2rFTSlhKHbUBPlATYfiCskQnHpeven4xepfSo=</DigestValue>
      </Reference>
      <Reference URI="/xl/media/image1.emf?ContentType=image/x-emf">
        <DigestMethod Algorithm="http://www.w3.org/2001/04/xmlenc#sha256"/>
        <DigestValue>w9Et5lPAzIRYbjY8HbTUQx5sTNd6Bv+RXhiU3gT9JY8=</DigestValue>
      </Reference>
      <Reference URI="/xl/media/image2.emf?ContentType=image/x-emf">
        <DigestMethod Algorithm="http://www.w3.org/2001/04/xmlenc#sha256"/>
        <DigestValue>zhdZNrzE3snws/WQPPcG4QXcbqY0WBwioVKebsr8Qec=</DigestValue>
      </Reference>
      <Reference URI="/xl/media/image3.emf?ContentType=image/x-emf">
        <DigestMethod Algorithm="http://www.w3.org/2001/04/xmlenc#sha256"/>
        <DigestValue>auAaWD7Mv90+aD4mxF5RjHANIIVL0jHLOpmANDmlWCI=</DigestValue>
      </Reference>
      <Reference URI="/xl/media/image4.emf?ContentType=image/x-emf">
        <DigestMethod Algorithm="http://www.w3.org/2001/04/xmlenc#sha256"/>
        <DigestValue>59gjThuZwL2DcVV9E6Lsa8OR1pU3FXDp5cXoUCAfCDs=</DigestValue>
      </Reference>
      <Reference URI="/xl/printerSettings/printerSettings1.bin?ContentType=application/vnd.openxmlformats-officedocument.spreadsheetml.printerSettings">
        <DigestMethod Algorithm="http://www.w3.org/2001/04/xmlenc#sha256"/>
        <DigestValue>oa/nrr6USnAS+yHDpZlDmtxrQwDM5lI/nOzeF/VVrko=</DigestValue>
      </Reference>
      <Reference URI="/xl/printerSettings/printerSettings2.bin?ContentType=application/vnd.openxmlformats-officedocument.spreadsheetml.printerSettings">
        <DigestMethod Algorithm="http://www.w3.org/2001/04/xmlenc#sha256"/>
        <DigestValue>oa/nrr6USnAS+yHDpZlDmtxrQwDM5lI/nOzeF/VVrko=</DigestValue>
      </Reference>
      <Reference URI="/xl/sharedStrings.xml?ContentType=application/vnd.openxmlformats-officedocument.spreadsheetml.sharedStrings+xml">
        <DigestMethod Algorithm="http://www.w3.org/2001/04/xmlenc#sha256"/>
        <DigestValue>kCJtcJiqujpcT1t6WsIK0B/+p+0oeCgDj6rVRlYmbRo=</DigestValue>
      </Reference>
      <Reference URI="/xl/styles.xml?ContentType=application/vnd.openxmlformats-officedocument.spreadsheetml.styles+xml">
        <DigestMethod Algorithm="http://www.w3.org/2001/04/xmlenc#sha256"/>
        <DigestValue>q1RHQb7EpD2pkmlV2p/S3uHhOaWQJLg8rTydctkwnYU=</DigestValue>
      </Reference>
      <Reference URI="/xl/theme/theme1.xml?ContentType=application/vnd.openxmlformats-officedocument.theme+xml">
        <DigestMethod Algorithm="http://www.w3.org/2001/04/xmlenc#sha256"/>
        <DigestValue>KZhEmngVuF4p6V/fFzGbJl/eY4ApA1tQKprDfyyqf2o=</DigestValue>
      </Reference>
      <Reference URI="/xl/workbook.xml?ContentType=application/vnd.openxmlformats-officedocument.spreadsheetml.sheet.main+xml">
        <DigestMethod Algorithm="http://www.w3.org/2001/04/xmlenc#sha256"/>
        <DigestValue>T4vUIjnIPV+nRiGKU5zy0rAQsSWt45DJSXl6FZQoHCw=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bka0CIrXp6Wltt1ACQhaqKRF7rKSNvIVUVyWJY8Ac5I=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sheet1.xml?ContentType=application/vnd.openxmlformats-officedocument.spreadsheetml.worksheet+xml">
        <DigestMethod Algorithm="http://www.w3.org/2001/04/xmlenc#sha256"/>
        <DigestValue>W3RWnYJXUaoTBpajMWYLAHf25sWre+h6ZyBgMdMr0S0=</DigestValue>
      </Reference>
      <Reference URI="/xl/worksheets/sheet2.xml?ContentType=application/vnd.openxmlformats-officedocument.spreadsheetml.worksheet+xml">
        <DigestMethod Algorithm="http://www.w3.org/2001/04/xmlenc#sha256"/>
        <DigestValue>pDewcHJV8KllSbsWx5FaMIb4NCbzTzkVfYR0tDfyLAs=</DigestValue>
      </Reference>
      <Reference URI="/xl/worksheets/sheet3.xml?ContentType=application/vnd.openxmlformats-officedocument.spreadsheetml.worksheet+xml">
        <DigestMethod Algorithm="http://www.w3.org/2001/04/xmlenc#sha256"/>
        <DigestValue>RzlRoyYzW4aM9XYSt3lIMlGL+HS4Jk3MBWe4rE20gWA=</DigestValue>
      </Reference>
      <Reference URI="/xl/worksheets/sheet4.xml?ContentType=application/vnd.openxmlformats-officedocument.spreadsheetml.worksheet+xml">
        <DigestMethod Algorithm="http://www.w3.org/2001/04/xmlenc#sha256"/>
        <DigestValue>BWyxMqfZG5GATFWRNPi2hY1u1OfFoqdH0MPNA+y+ePc=</DigestValue>
      </Reference>
      <Reference URI="/xl/worksheets/sheet5.xml?ContentType=application/vnd.openxmlformats-officedocument.spreadsheetml.worksheet+xml">
        <DigestMethod Algorithm="http://www.w3.org/2001/04/xmlenc#sha256"/>
        <DigestValue>AVH7Dg0hppySnC70IZS6/ztJWRu57EdT9WBKdKssXK8=</DigestValue>
      </Reference>
      <Reference URI="/xl/worksheets/sheet6.xml?ContentType=application/vnd.openxmlformats-officedocument.spreadsheetml.worksheet+xml">
        <DigestMethod Algorithm="http://www.w3.org/2001/04/xmlenc#sha256"/>
        <DigestValue>mOYYJ00CCKIWkdyIvX012vDeLaDFSsAIPFRVlm/NPWU=</DigestValue>
      </Reference>
    </Manifest>
    <SignatureProperties>
      <SignatureProperty Id="idSignatureTime" Target="#idPackageSignature">
        <mdssi:SignatureTime xmlns:mdssi="http://schemas.openxmlformats.org/package/2006/digital-signature">
          <mdssi:Format>YYYY-MM-DDThh:mm:ssTZD</mdssi:Format>
          <mdssi:Value>2022-03-31T13:31:30Z</mdssi:Value>
        </mdssi:SignatureTime>
      </SignatureProperty>
    </SignatureProperties>
  </Object>
  <Object Id="idOfficeObject">
    <SignatureProperties>
      <SignatureProperty Id="idOfficeV1Details" Target="#idPackageSignature">
        <SignatureInfoV1 xmlns="http://schemas.microsoft.com/office/2006/digsig">
          <SetupID>{F242D617-DB90-4663-B965-0A8E8236B211}</SetupID>
          <SignatureText>Oscar Acosta</SignatureText>
          <SignatureImage/>
          <SignatureComments/>
          <WindowsVersion>10.0</WindowsVersion>
          <OfficeVersion>16.0.14827/23</OfficeVersion>
          <ApplicationVersion>16.0.14827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2022-03-31T13:31:30Z</xd:SigningTime>
          <xd:SigningCertificate>
            <xd:Cert>
              <xd:CertDigest>
                <DigestMethod Algorithm="http://www.w3.org/2001/04/xmlenc#sha256"/>
                <DigestValue>O5YeAzYil6ewlAJEqryBaj1mf8QqYbGK1Sbg/6IWqBk=</DigestValue>
              </xd:CertDigest>
              <xd:IssuerSerial>
                <X509IssuerName>C=PY, O=DOCUMENTA S.A., CN=CA-DOCUMENTA S.A., SERIALNUMBER=RUC 80050172-1</X509IssuerName>
                <X509SerialNumber>6482522717240922740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z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MBb4C/9/AAACAAAAAAAAAFC13oA0AAAA/MF2s/5/AAAAAPgL/38AAMEH47L+fwAAMBb4C/9/AAD8wXaz/n8AALgWAAAAAAAAQAAAwP5/AAAAAPgL/38AAJEK47L+fwAABAAAAAAAAAAwFvgL/38AAMC13oA0AAAA/MF2swAAAABIAAAAAAAAAPzBdrP+fwAAmFOTs/5/AABAxnaz/n8AAAEAAAAAAAAAiOt2s/5/AAAAAPgL/38AAAAAAAAAAAAAAAAAAIUBAABKUn7c/n8AANAxAGuFAQAAW6bXCf9/AACQtt6ANAAAACm33oA0AAAAAAAAAAAAAAAAAAAAZHYACAAAAAAlAAAADAAAAAEAAAAYAAAADAAAAAAAAAASAAAADAAAAAEAAAAeAAAAGAAAAL0AAAAEAAAA9wAAABEAAAAlAAAADAAAAAEAAABUAAAAiAAAAL4AAAAEAAAA9QAAABAAAAABAAAA0XbJQasKyUG+AAAABAAAAAoAAABMAAAAAAAAAAAAAAAAAAAA//////////9gAAAAMwAxAC8AMAAz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Bjdv2iFAQAA9sN+3P5/AAAAIAAAAAAAAIiu+gn/fwAAAAAAAAAAAACshn7c/n8AAADdv2iFAQAAAAEBsv5/AAAAAAAAAAAAAAAAAAAAAAAArynIG82vAAAAUJOz/n8AAABQk7P+fwAAgLULa4UBAADQMQBrhQEAAGAV3YAAAAAAANV/eoUBAAAHAAAAAAAAAAAAAAAAAAAAnBTdgDQAAADZFN2ANAAAAGG30wn/fwAAYGdSeoUBAADYj9yyAAAAAAEAAAAAAAAAAAEBeoUBAADQMQBrhQEAAFum1wn/fwAAQBTdgDQAAADZFN2AN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AAAAAAAAAAAAAAA/n8AAAAAAAD+fwAAiK76Cf9/AAAAAAAAAAAAAADOf3qFAQAAUHjRaoUBAADkkbOx/n8AAAAAAAAAAAAAAAAAAAAAAAAvKcgbza8AANh50WqFAQAAQN4Fa4UBAADg////AAAAANAxAGuFAQAA+BTdgAAAAAAAAAAAAAAAAAYAAAAAAAAAAAAAAAAAAAAcFN2ANAAAAFkU3YA0AAAAYbfTCf9/AAC47HF6hQEAAAAAAAAAAAAAuOxxeoUBAAAAFN2ANAAAANAxAGuFAQAAW6bXCf9/AADAE92ANAAAAFkU3YA0AAAAAAAAAAAAAAAAAAAAZHYACAAAAAAlAAAADAAAAAMAAAAYAAAADAAAAAAAAAASAAAADAAAAAEAAAAWAAAADAAAAAgAAABUAAAAVAAAAAoAAAAnAAAAHgAAAEoAAAABAAAA0XbJQasKyUEKAAAASwAAAAEAAABMAAAABAAAAAkAAAAnAAAAIAAAAEsAAABQAAAAWAAyM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XA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rvoJ/38AAAAAAAAAAAAAAAAAAAAAAACoHhp6hQEAAIDYf3qFAQAAAAAAAAAAAAAAAAAAAAAAAK8pyBvNrwAAMBA3sv5/AACwHiZ6hQEAAPD///8AAAAA0DEAa4UBAAB4Fd2AAAAAAAAAAAAAAAAACQAAAAAAAAAAAAAAAAAAAJwU3YA0AAAA2RTdgDQAAABht9MJ/38AAEDscXqFAQAAAAAAAAAAAABA7HF6hQEAAAAAAAAAAAAA0DEAa4UBAABbptcJ/38AAEAU3YA0AAAA2RTdgDQAAAAAAAAAAAAAAHDGiHhkdgAIAAAAACUAAAAMAAAABAAAABgAAAAMAAAAAAAAABIAAAAMAAAAAQAAAB4AAAAYAAAAKQAAADMAAACFAAAASAAAACUAAAAMAAAABAAAAFQAAACUAAAAKgAAADMAAACDAAAARwAAAAEAAADRdslBqwrJQSoAAAAzAAAADAAAAEwAAAAAAAAAAAAAAAAAAAD//////////2QAAABPAHMAYwBhAHIAIABBAGMAbwBzAHQAYQAMAAAABwAAAAcAAAAIAAAABgAAAAQAAAAKAAAABwAAAAkAAAAHAAAABQAAAAg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wAAAAAoAAABQAAAAfwAAAFwAAAABAAAA0XbJQasKyUEKAAAAUAAAABMAAABMAAAAAAAAAAAAAAAAAAAA//////////90AAAATwBTAEMAQQBSACAASQBTAFIAQQBFAEwAIABBAEMATwBTAFQAQQC1mwkAAAAGAAAABwAAAAcAAAAHAAAAAwAAAAMAAAAGAAAABwAAAAcAAAAGAAAABQAAAAMAAAAHAAAABwAAAAkAAAAGAAAABg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qAAAAbAAAAAEAAADRdslBqwrJQQoAAABgAAAADwAAAEwAAAAAAAAAAAAAAAAAAAD//////////2wAAABHAEUAUgBFAE4AVABFACAARwBFAE4ARQBSAEEATADaPQgAAAAGAAAABwAAAAYAAAAIAAAABgAAAAYAAAADAAAACAAAAAYAAAAIAAAABgAAAAcAAAAHAAAABQ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AEgAAAAwAAAABAAAAFgAAAAwAAAAAAAAAVAAAADwBAAAKAAAAcAAAAPQAAAB8AAAAAQAAANF2yUGrCslBCgAAAHAAAAAoAAAATAAAAAQAAAAJAAAAcAAAAPYAAAB9AAAAnAAAAEYAaQByAG0AYQBkAG8AIABwAG8AcgA6ACAATwBTAEMAQQBSACAASQBTAFIAQQBFAEwAIABBAEMATwBTAFQAQQAgAEkATgBTAEYAUgBBAE4ABgAAAAMAAAAEAAAACQAAAAYAAAAHAAAABwAAAAMAAAAHAAAABwAAAAQAAAADAAAAAwAAAAkAAAAGAAAABwAAAAcAAAAHAAAAAwAAAAMAAAAGAAAABwAAAAcAAAAGAAAABQAAAAMAAAAHAAAABwAAAAkAAAAGAAAABgAAAAcAAAADAAAAAwAAAAgAAAAGAAAABgAAAAcAAAAHAAAACAAAABYAAAAMAAAAAAAAACUAAAAMAAAAAgAAAA4AAAAUAAAAAAAAABAAAAAUAAAA</Object>
  <Object Id="idInvalidSigLnImg">AQAAAGwAAAAAAAAAAAAAAP8AAAB/AAAAAAAAAAAAAAAvGQAAkQwAACBFTUYAAAEAS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MBb4C/9/AAACAAAAAAAAAFC13oA0AAAA/MF2s/5/AAAAAPgL/38AAMEH47L+fwAAMBb4C/9/AAD8wXaz/n8AALgWAAAAAAAAQAAAwP5/AAAAAPgL/38AAJEK47L+fwAABAAAAAAAAAAwFvgL/38AAMC13oA0AAAA/MF2swAAAABIAAAAAAAAAPzBdrP+fwAAmFOTs/5/AABAxnaz/n8AAAEAAAAAAAAAiOt2s/5/AAAAAPgL/38AAAAAAAAAAAAAAAAAAIUBAABKUn7c/n8AANAxAGuFAQAAW6bXCf9/AACQtt6ANAAAACm33oA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GN2/aIUBAAD2w37c/n8AAAAgAAAAAAAAiK76Cf9/AAAAAAAAAAAAAKyGftz+fwAAAN2/aIUBAAAAAQGy/n8AAAAAAAAAAAAAAAAAAAAAAACvKcgbza8AAABQk7P+fwAAAFCTs/5/AACAtQtrhQEAANAxAGuFAQAAYBXdgAAAAAAA1X96hQEAAAcAAAAAAAAAAAAAAAAAAACcFN2ANAAAANkU3YA0AAAAYbfTCf9/AABgZ1J6hQEAANiP3LIAAAAAAQAAAAAAAAAAAQF6hQEAANAxAGuFAQAAW6bXCf9/AABAFN2ANAAAANkU3YA0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fwAAAAAAAP5/AACIrvoJ/38AAAAAAAAAAAAAAM5/eoUBAABQeNFqhQEAAOSRs7H+fwAAAAAAAAAAAAAAAAAAAAAAAC8pyBvNrwAA2HnRaoUBAABA3gVrhQEAAOD///8AAAAA0DEAa4UBAAD4FN2AAAAAAAAAAAAAAAAABgAAAAAAAAAAAAAAAAAAABwU3YA0AAAAWRTdgDQAAABht9MJ/38AALjscXqFAQAAAAAAAAAAAAC47HF6hQEAAAAU3YA0AAAA0DEAa4UBAABbptcJ/38AAMAT3YA0AAAAWRTdgDQ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QAAABHAAAAKQAAADMAAABcAAAAFQAAACEA8AAAAAAAAAAAAAAAgD8AAAAAAAAAAAAAgD8AAAAAAAAAAAAAAAAAAAAAAAAAAAAAAAAAAAAAAAAAACUAAAAMAAAAAAAAgCgAAAAMAAAABAAAAFIAAABwAQAABAAAAPD///8AAAAAAAAAAAAAAACQAQAAAAAAAQAAAABzAGUAZwBvAGUAIAB1AGkAAAAAAAAAAAAAAAAAAAAAAAAAAAAAAAAAAAAAAAAAAAAAAAAAAAAAAAAAAAAAAAAAAAAAAAAAAAAAAAAAAAAAAP5/AAAACAAAAAAAAIiu+gn/fwAAAAAAAAAAAAAAAAAAAAAAAKgeGnqFAQAAgNh/eoUBAAAAAAAAAAAAAAAAAAAAAAAArynIG82vAAAwEDey/n8AALAeJnqFAQAA8P///wAAAADQMQBrhQEAAHgV3YAAAAAAAAAAAAAAAAAJAAAAAAAAAAAAAAAAAAAAnBTdgDQAAADZFN2ANAAAAGG30wn/fwAAQOxxeoUBAAAAAAAAAAAAAEDscXqFAQAAAAAAAAAAAADQMQBrhQEAAFum1wn/fwAAQBTdgDQAAADZFN2ANAAAAAAAAAAAAAAAcMaIeGR2AAgAAAAAJQAAAAwAAAAEAAAAGAAAAAwAAAAAAAAAEgAAAAwAAAABAAAAHgAAABgAAAApAAAAMwAAAIUAAABIAAAAJQAAAAwAAAAEAAAAVAAAAJQAAAAqAAAAMwAAAIMAAABHAAAAAQAAANF2yUGrCslBKgAAADMAAAAMAAAATAAAAAAAAAAAAAAAAAAAAP//////////ZAAAAE8AcwBjAGEAcgAgAEEAYwBvAHMAdABhAAwAAAAHAAAABwAAAAgAAAAGAAAABAAAAAoAAAAHAAAACQAAAAcAAAAF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AAAAACgAAAFAAAAB/AAAAXAAAAAEAAADRdslBqwrJQQoAAABQAAAAEwAAAEwAAAAAAAAAAAAAAAAAAAD//////////3QAAABPAFMAQwBBAFIAIABJAFMAUgBBAEUATAAgAEEAQwBPAFMAVABBAAAACQAAAAYAAAAHAAAABwAAAAcAAAADAAAAAwAAAAYAAAAHAAAABwAAAAYAAAAFAAAAAwAAAAcAAAAHAAAACQAAAAY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GoAAABsAAAAAQAAANF2yUGrCslBCgAAAGAAAAAPAAAATAAAAAAAAAAAAAAAAAAAAP//////////bAAAAEcARQBSAEUATgBUAEUAIABHAEUATgBFAFIAQQBMAKuTCAAAAAYAAAAHAAAABgAAAAgAAAAGAAAABgAAAAMAAAAIAAAABgAAAAgAAAAGAAAABwAAAAcAAAAF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PAEAAAoAAABwAAAA9AAAAHwAAAABAAAA0XbJQasKyUEKAAAAcAAAACgAAABMAAAABAAAAAkAAABwAAAA9gAAAH0AAACcAAAARgBpAHIAbQBhAGQAbwAgAHAAbwByADoAIABPAFMAQwBBAFIAIABJAFMAUgBBAEUATAAgAEEAQwBPAFMAVABBACAASQBOAFMARgBSAEEATgAGAAAAAwAAAAQAAAAJAAAABgAAAAcAAAAHAAAAAwAAAAcAAAAHAAAABAAAAAMAAAADAAAACQAAAAYAAAAHAAAABwAAAAcAAAADAAAAAwAAAAYAAAAHAAAABwAAAAYAAAAFAAAAAwAAAAcAAAAHAAAACQAAAAYAAAAGAAAABwAAAAMAAAADAAAACAAAAAYAAAAGAAAABwAAAAcAAAAI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7KPqD6eR5LdEnxUanHcLQSJ/GEpI8AZ9gwAtpIGu95o=</DigestValue>
    </Reference>
    <Reference Type="http://www.w3.org/2000/09/xmldsig#Object" URI="#idOfficeObject">
      <DigestMethod Algorithm="http://www.w3.org/2001/04/xmlenc#sha256"/>
      <DigestValue>aZU7gnnTTaIOy0JKN8BMdyFFOC629SzSharwFAn/x2s=</DigestValue>
    </Reference>
    <Reference Type="http://uri.etsi.org/01903#SignedProperties" URI="#idSignedProperties">
      <Transforms>
        <Transform Algorithm="http://www.w3.org/TR/2001/REC-xml-c14n-20010315"/>
      </Transforms>
      <DigestMethod Algorithm="http://www.w3.org/2001/04/xmlenc#sha256"/>
      <DigestValue>pLkfwwxmK4osDlyl7VlGSLKpcnc/DNuq5OCKJzYGtU8=</DigestValue>
    </Reference>
    <Reference Type="http://www.w3.org/2000/09/xmldsig#Object" URI="#idValidSigLnImg">
      <DigestMethod Algorithm="http://www.w3.org/2001/04/xmlenc#sha256"/>
      <DigestValue>tdxZl66FVppEJbvGIByvhXxzqqyy7fdbF4Of/Mzn1F4=</DigestValue>
    </Reference>
    <Reference Type="http://www.w3.org/2000/09/xmldsig#Object" URI="#idInvalidSigLnImg">
      <DigestMethod Algorithm="http://www.w3.org/2001/04/xmlenc#sha256"/>
      <DigestValue>5qGr1zLXNdbV2CW4D0iNDglT/2yk3+Nod5anLc9ZIUc=</DigestValue>
    </Reference>
  </SignedInfo>
  <SignatureValue>UrZBvGzfhc27YajWGDCIeAi3tPh5nUIZy9T7siQBec8DIzXB4xmc/FzjO2SODN+hlDL3NY7Y/WiF
XncVRvIRsn4+lCYPkX+e5P//VxzZDkDMHN4TjbtD/HkNQJpvoz+i09CdwntjfLpJCdn/j116Tvfo
ApuL4dt6hf2SDeJAX6j/1Fo0YLk6AFi4IHLKoDe4WFFs8VhbeRfhGo555ubKIeFPGeUkZyvNJffv
uXm6NL4TfhPUdZc+25awf16GdyqOmH/Pu+bAUPueIWAziZMQpwzXla8Cca2sYnsq/vBkq3j6IAJF
MYQ7sRX6wRd0Il+m2teYV/82l6gG6DHHVj/EgQ==</SignatureValue>
  <KeyInfo>
    <X509Data>
      <X509Certificate>MIIICDCCBfCgAwIBAgIINdhTJx+nldQwDQYJKoZIhvcNAQELBQAwWzEXMBUGA1UEBRMOUlVDIDgwMDUwMTcyLTExGjAYBgNVBAMTEUNBLURPQ1VNRU5UQSBTLkEuMRcwFQYDVQQKEw5ET0NVTUVOVEEgUy5BLjELMAkGA1UEBhMCUFkwHhcNMjAxMTEyMTQwMzA0WhcNMjIxMTEyMTQxMzA0WjCBnjELMAkGA1UEBhMCUFkxFjAUBgNVBAQMDU1PUkVOTyBGUkFOQ08xETAPBgNVBAUTCENJMzczMDA2MRQwEgYDVQQqDAtDQVJMT1MgUkFVTDEXMBUGA1UECgwOUEVSU09OQSBGSVNJQ0ExETAPBgNVBAsMCEZJUk1BIEYyMSIwIAYDVQQDDBlDQVJMT1MgUkFVTCBNT1JFTk8gRlJBTkNPMIIBIjANBgkqhkiG9w0BAQEFAAOCAQ8AMIIBCgKCAQEA2Xq3FoVK0w4op6BUiKgcBZuVVQeWR5ECMfhnDOYeSF0nc7cicfXqKisniBOo4EP2uxAVl1kG0puQi0dZfwDVS8JGqc8EdiNMhDb4Z6oMb8goa1DsIRwcTLU2rVHXfe1OA5OV0+rH5/S34FRLQxS2MQJIgn3EirtwzQ0hwHWh3yj2EEDnjq9jjJ6CsjqC36kF2JrSBh26VNRbRmVuGumr6HZ8XiKATI8uw0kWgMsmmrl1UtkkbBCzJJSqhC3h4ke+PQBMNjXtXeBdd0xraQgX2NoCW6f344dHc4UfIgTmve4PIq6oONH++dCdltOA6vHqsao/kKaVUc832VJ9mweDFwIDAQABo4IDijCCA4YwDAYDVR0TAQH/BAIwADAOBgNVHQ8BAf8EBAMCBeAwKgYDVR0lAQH/BCAwHgYIKwYBBQUHAwEGCCsGAQUFBwMCBggrBgEFBQcDBDAdBgNVHQ4EFgQUyEESDqsdBc22onFGF/3wUVzox08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4GA1UdEQQnMCWBI2Nhcmxvcy5tb3Jlbm9AYmFuY29udGluZW50YWw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5TAr9ckT7rGcXMboJTDdCJXPq9nkGxyoDeYP5T/FEmXAW2jQu7acH/X/M+kCpN+SqzXwHx787Z2K68fi249/FAgHCL3dCnlHW/g1WB3H7Mjh04XMA5YYuQbm+e5YaiZEwXjIw5H3N2/2zCgF15Wm5kSMAQ+tgmuk6cgcBTKWjUXtJljxfpPeq7b8CQNZOclc40G5WYCmeXw4f9o33UlYxNLcgz3ai+GzTdf4Pl1B4HEFx7vQMe/UsQCBfxRBVe6FBc0BsYQQXRq4VyGfZWvy9y/UnKwJVCxkqWmf9m9KuTHjjJdO52vD+ug7lM2qXo4j9GkZCK0SyLmHSW71WX089Y6LtbfA9qw5kPzAMKLyC5kIwAP3rXsYkpCfhKWrZS4ekXiEaRkCuexSLNiQt17Pt4AMY4MhJhW58RZqt9UfsdlhATCxYtim2X+xwrxQ2+4FIyKsDodzae5EiFx+TnHLqbTOlKK+dMHcbUqsGYh6HseFdfWUcEYIAVrQrhGsSK/pDoYp7RYMlZI21vGPx+Tg43kDgsce3iQ1A6fLcG4pXELDwlwS52ZVrjH0dVwHiCPJlq0h25I9nUjZHXDIQpsFVGbNalM9xxtzqYnUpvTNzUTncWNRRX/fXlIVITzmOkiSPuvDIjWQ3m3Dh9DZq4VS+e9bqhrCN97B4QReu3KLM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Psi1iulloKxuVbZvy/EieVmKxJUwFqHjG+ylMEIi16w=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wENnBa4l0WCnEA0Jprtpyg7h3gfTXsk+XkxE7TnSgEM=</DigestValue>
      </Reference>
      <Reference URI="/xl/drawings/vmlDrawing1.vml?ContentType=application/vnd.openxmlformats-officedocument.vmlDrawing">
        <DigestMethod Algorithm="http://www.w3.org/2001/04/xmlenc#sha256"/>
        <DigestValue>Lgs76H2rFTSlhKHbUBPlATYfiCskQnHpeven4xepfSo=</DigestValue>
      </Reference>
      <Reference URI="/xl/media/image1.emf?ContentType=image/x-emf">
        <DigestMethod Algorithm="http://www.w3.org/2001/04/xmlenc#sha256"/>
        <DigestValue>w9Et5lPAzIRYbjY8HbTUQx5sTNd6Bv+RXhiU3gT9JY8=</DigestValue>
      </Reference>
      <Reference URI="/xl/media/image2.emf?ContentType=image/x-emf">
        <DigestMethod Algorithm="http://www.w3.org/2001/04/xmlenc#sha256"/>
        <DigestValue>zhdZNrzE3snws/WQPPcG4QXcbqY0WBwioVKebsr8Qec=</DigestValue>
      </Reference>
      <Reference URI="/xl/media/image3.emf?ContentType=image/x-emf">
        <DigestMethod Algorithm="http://www.w3.org/2001/04/xmlenc#sha256"/>
        <DigestValue>auAaWD7Mv90+aD4mxF5RjHANIIVL0jHLOpmANDmlWCI=</DigestValue>
      </Reference>
      <Reference URI="/xl/media/image4.emf?ContentType=image/x-emf">
        <DigestMethod Algorithm="http://www.w3.org/2001/04/xmlenc#sha256"/>
        <DigestValue>59gjThuZwL2DcVV9E6Lsa8OR1pU3FXDp5cXoUCAfCDs=</DigestValue>
      </Reference>
      <Reference URI="/xl/printerSettings/printerSettings1.bin?ContentType=application/vnd.openxmlformats-officedocument.spreadsheetml.printerSettings">
        <DigestMethod Algorithm="http://www.w3.org/2001/04/xmlenc#sha256"/>
        <DigestValue>oa/nrr6USnAS+yHDpZlDmtxrQwDM5lI/nOzeF/VVrko=</DigestValue>
      </Reference>
      <Reference URI="/xl/printerSettings/printerSettings2.bin?ContentType=application/vnd.openxmlformats-officedocument.spreadsheetml.printerSettings">
        <DigestMethod Algorithm="http://www.w3.org/2001/04/xmlenc#sha256"/>
        <DigestValue>oa/nrr6USnAS+yHDpZlDmtxrQwDM5lI/nOzeF/VVrko=</DigestValue>
      </Reference>
      <Reference URI="/xl/sharedStrings.xml?ContentType=application/vnd.openxmlformats-officedocument.spreadsheetml.sharedStrings+xml">
        <DigestMethod Algorithm="http://www.w3.org/2001/04/xmlenc#sha256"/>
        <DigestValue>kCJtcJiqujpcT1t6WsIK0B/+p+0oeCgDj6rVRlYmbRo=</DigestValue>
      </Reference>
      <Reference URI="/xl/styles.xml?ContentType=application/vnd.openxmlformats-officedocument.spreadsheetml.styles+xml">
        <DigestMethod Algorithm="http://www.w3.org/2001/04/xmlenc#sha256"/>
        <DigestValue>q1RHQb7EpD2pkmlV2p/S3uHhOaWQJLg8rTydctkwnYU=</DigestValue>
      </Reference>
      <Reference URI="/xl/theme/theme1.xml?ContentType=application/vnd.openxmlformats-officedocument.theme+xml">
        <DigestMethod Algorithm="http://www.w3.org/2001/04/xmlenc#sha256"/>
        <DigestValue>KZhEmngVuF4p6V/fFzGbJl/eY4ApA1tQKprDfyyqf2o=</DigestValue>
      </Reference>
      <Reference URI="/xl/workbook.xml?ContentType=application/vnd.openxmlformats-officedocument.spreadsheetml.sheet.main+xml">
        <DigestMethod Algorithm="http://www.w3.org/2001/04/xmlenc#sha256"/>
        <DigestValue>T4vUIjnIPV+nRiGKU5zy0rAQsSWt45DJSXl6FZQoHCw=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bka0CIrXp6Wltt1ACQhaqKRF7rKSNvIVUVyWJY8Ac5I=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sheet1.xml?ContentType=application/vnd.openxmlformats-officedocument.spreadsheetml.worksheet+xml">
        <DigestMethod Algorithm="http://www.w3.org/2001/04/xmlenc#sha256"/>
        <DigestValue>W3RWnYJXUaoTBpajMWYLAHf25sWre+h6ZyBgMdMr0S0=</DigestValue>
      </Reference>
      <Reference URI="/xl/worksheets/sheet2.xml?ContentType=application/vnd.openxmlformats-officedocument.spreadsheetml.worksheet+xml">
        <DigestMethod Algorithm="http://www.w3.org/2001/04/xmlenc#sha256"/>
        <DigestValue>pDewcHJV8KllSbsWx5FaMIb4NCbzTzkVfYR0tDfyLAs=</DigestValue>
      </Reference>
      <Reference URI="/xl/worksheets/sheet3.xml?ContentType=application/vnd.openxmlformats-officedocument.spreadsheetml.worksheet+xml">
        <DigestMethod Algorithm="http://www.w3.org/2001/04/xmlenc#sha256"/>
        <DigestValue>RzlRoyYzW4aM9XYSt3lIMlGL+HS4Jk3MBWe4rE20gWA=</DigestValue>
      </Reference>
      <Reference URI="/xl/worksheets/sheet4.xml?ContentType=application/vnd.openxmlformats-officedocument.spreadsheetml.worksheet+xml">
        <DigestMethod Algorithm="http://www.w3.org/2001/04/xmlenc#sha256"/>
        <DigestValue>BWyxMqfZG5GATFWRNPi2hY1u1OfFoqdH0MPNA+y+ePc=</DigestValue>
      </Reference>
      <Reference URI="/xl/worksheets/sheet5.xml?ContentType=application/vnd.openxmlformats-officedocument.spreadsheetml.worksheet+xml">
        <DigestMethod Algorithm="http://www.w3.org/2001/04/xmlenc#sha256"/>
        <DigestValue>AVH7Dg0hppySnC70IZS6/ztJWRu57EdT9WBKdKssXK8=</DigestValue>
      </Reference>
      <Reference URI="/xl/worksheets/sheet6.xml?ContentType=application/vnd.openxmlformats-officedocument.spreadsheetml.worksheet+xml">
        <DigestMethod Algorithm="http://www.w3.org/2001/04/xmlenc#sha256"/>
        <DigestValue>mOYYJ00CCKIWkdyIvX012vDeLaDFSsAIPFRVlm/NPWU=</DigestValue>
      </Reference>
    </Manifest>
    <SignatureProperties>
      <SignatureProperty Id="idSignatureTime" Target="#idPackageSignature">
        <mdssi:SignatureTime xmlns:mdssi="http://schemas.openxmlformats.org/package/2006/digital-signature">
          <mdssi:Format>YYYY-MM-DDThh:mm:ssTZD</mdssi:Format>
          <mdssi:Value>2022-03-31T13:37:09Z</mdssi:Value>
        </mdssi:SignatureTime>
      </SignatureProperty>
    </SignatureProperties>
  </Object>
  <Object Id="idOfficeObject">
    <SignatureProperties>
      <SignatureProperty Id="idOfficeV1Details" Target="#idPackageSignature">
        <SignatureInfoV1 xmlns="http://schemas.microsoft.com/office/2006/digsig">
          <SetupID>{DC4B574D-80F5-4F2F-9929-6507485EADC0}</SetupID>
          <SignatureText>Carlos Moreno</SignatureText>
          <SignatureImage/>
          <SignatureComments/>
          <WindowsVersion>10.0</WindowsVersion>
          <OfficeVersion>16.0.14701/23</OfficeVersion>
          <ApplicationVersion>16.0.14701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2022-03-31T13:37:09Z</xd:SigningTime>
          <xd:SigningCertificate>
            <xd:Cert>
              <xd:CertDigest>
                <DigestMethod Algorithm="http://www.w3.org/2001/04/xmlenc#sha256"/>
                <DigestValue>AqoxZxvcjFzLJQyAXCIlFOcpiem2Tb7T1Pd62ak6SSo=</DigestValue>
              </xd:CertDigest>
              <xd:IssuerSerial>
                <X509IssuerName>C=PY, O=DOCUMENTA S.A., CN=CA-DOCUMENTA S.A., SERIALNUMBER=RUC 80050172-1</X509IssuerName>
                <X509SerialNumber>3879942506479588820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CwHQAAlg4AACBFTUYAAAEAuBsAAKoAAAAGAAAAAAAAAAAAAAAAAAAAgAcAADgEAAB8AQAA0gAAAAAAAAAAAAAAAAAAAGDMBQBQNAM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BAAAGAAAAagEAABoAAAAVAQAABgAAAFYAAAAVAAAAIQDwAAAAAAAAAAAAAACAPwAAAAAAAAAAAACAPwAAAAAAAAAAAAAAAAAAAAAAAAAAAAAAAAAAAAAAAAAAJQAAAAwAAAAAAACAKAAAAAwAAAABAAAAUgAAAHABAAABAAAA8P///wAAAAAAAAAAAAAAAJABAAAAAAABAAAAAHMAZQBnAG8AZQAgAHUAaQAAAAAAAAAAAAAAAAAAAAAAAAAAAAAAAAAAAAAAAAAAAAAAAAAAAAAAAAAAAAAAAAAAAAAAMBbuTft/AAACAAAAAAAAAJC4r4NyAAAAvCHx3fp/AAAAAO5N+38AAFXVYN36fwAAMBbuTft/AAC8IfHd+n8AAKAWAAAAAAAAQAAAwPp/AAAAAO5N+38AACHYYN36fwAABAAAAAAAAAAwFu5N+38AAAC5r4NyAAAAvCHx3QAAAABIAAAAAAAAALwh8d36fwAAoAMN3vp/AAAAJvHd+n8AAAEAAAAAAAAARkvx3fp/AAAAAO5N+38AAAAAAAAAAAAAAAAAAP4BAAAAAAAAAAAAAOD8y/j+AQAAW6ZUTPt/AADQua+DcgAAAGm6r4NyAAAAAAAAAAAAAAAAAAAAZHYACAAAAAAlAAAADAAAAAEAAAAYAAAADAAAAAAAAAASAAAADAAAAAEAAAAeAAAAGAAAABUBAAAGAAAAawEAABsAAAAlAAAADAAAAAEAAABUAAAAiAAAABYBAAAGAAAAaQEAABoAAAABAAAAVVWeQTmOm0EWAQAABgAAAAoAAABMAAAAAAAAAAAAAAAAAAAA//////////9gAAAAMwAxAC8AMAAzAC8AMgAwADIAMgAJAAAACQAAAAYAAAAJAAAACQAAAAYAAAAJAAAACQAAAAkAAAAJAAAASwAAAEAAAAAwAAAABQAAACAAAAABAAAAAQAAABAAAAAAAAAAAAAAAIABAADAAAAAAAAAAAAAAACAAQAAwAAAAFIAAABwAQAAAgAAABQAAAAJAAAAAAAAAAAAAAC8AgAAAAAAAAECAiJTAHkAcwB0AGUAbQAAAAAAAAAAAAAAAAAAAAAAAAAAAAAAAAAAAAAAAAAAAAAAAAAAAAAAAAAAAAAAAAAAAAAAAAAAADjhcfb+AQAA9sO5Rft/AAAAIAAAAAAAAIiud0z7fwAAAAAAAAAAAACshrlF+38AACDhcfb+AQAAAAEB3fp/AAAAAAAAAAAAAAAAAAAAAAAADrBLPX1MAAAAAA3e+n8AAAAADd76fwAAMFeQgf4BAADg/Mv4/gEAAFAWroMAAAAAANHsiv4BAAAHAAAAAAAAAAAAAAAAAAAAjBWug3IAAADJFa6DcgAAAGG3UEz7fwAAYIFviv4BAADQHVrdAAAAAAEAAAAAAAAAAAEBiv4BAADg/Mv4/gEAAFumVEz7fwAAMBWug3IAAADJFa6Dc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KAAAAAAAAAAAAAAA+n8AAAAAAAD6fwAAiK53TPt/AAAAAAAAAAAAAADY7Ir+AQAAQOqx+P4BAAAUYlvc+n8AAAAAAAAAAAAAAAAAAAAAAACOsEs9fUwAAMjrsfj+AQAA8AfP+P4BAADg////AAAAAOD8y/j+AQAA6BWugwAAAAAAAAAAAAAAAAYAAAAAAAAAAAAAAAAAAAAMFa6DcgAAAEkVroNyAAAAYbdQTPt/AADAL8yK/gEAAAAAAAAAAAAAwC/Miv4BAADwFK6DcgAAAOD8y/j+AQAAW6ZUTPt/AACwFK6DcgAAAEkVroNyAAAAAAAAAAAAAAAAAAAAZHYACAAAAAAlAAAADAAAAAMAAAAYAAAADAAAAAAAAAASAAAADAAAAAEAAAAWAAAADAAAAAgAAABUAAAAVAAAAA8AAABHAAAAIwAAAGoAAAABAAAAVVWeQTmOm0EPAAAAawAAAAEAAABMAAAABAAAAA4AAABHAAAAJQAAAGsAAABQAAAAWABZQxUAAAAWAAAADAAAAAAAAAAlAAAADAAAAAIAAAAnAAAAGAAAAAQAAAAAAAAA////AAAAAAAlAAAADAAAAAQAAABMAAAAZAAAADoAAAAnAAAAcQEAAGoAAAA6AAAAJwAAADgBAABEAAAAIQDwAAAAAAAAAAAAAACAPwAAAAAAAAAAAACAPwAAAAAAAAAAAAAAAAAAAAAAAAAAAAAAAAAAAAAAAAAAJQAAAAwAAAAAAACAKAAAAAwAAAAEAAAAJwAAABgAAAAEAAAAAAAAAP///wAAAAAAJQAAAAwAAAAEAAAATAAAAGQAAAA6AAAAJwAAAHEBAABlAAAAOgAAACcAAAA4AQAAPwAAACEA8AAAAAAAAAAAAAAAgD8AAAAAAAAAAAAAgD8AAAAAAAAAAAAAAAAAAAAAAAAAAAAAAAAAAAAAAAAAACUAAAAMAAAAAAAAgCgAAAAMAAAABAAAACcAAAAYAAAABAAAAAAAAAD///8AAAAAACUAAAAMAAAABAAAAEwAAABkAAAAOgAAAEYAAADYAAAAZQAAADoAAABGAAAAnwAAACAAAAAhAPAAAAAAAAAAAAAAAIA/AAAAAAAAAAAAAIA/AAAAAAAAAAAAAAAAAAAAAAAAAAAAAAAAAAAAAAAAAAAlAAAADAAAAAAAAIAoAAAADAAAAAQAAABSAAAAcAEAAAQAAADo////AAAAAAAAAAAAAAAAkAEAAAAAAAEAAAAAcwBlAGcAbwBlACAAdQBpAAAAAAAAAAAAAAAAAAAAAAAAAAAAAAAAAAAAAAAAAAAAAAAAAAAAAAAAAAAAAAAAAAAAAAAAAAAAAAAAAAAAAAD6fwAAAAgAAAAAAACIrndM+38AAAAAAAAAAAAAAAAAAAAAAABogmaK/gEAAFAe8Yr+AQAAAAAAAAAAAAAAAAAAAAAAAA6wSz19TAAAgJfe3Pp/AACQB/KK/gEAAOj///8AAAAA4PzL+P4BAABoFq6DAAAAAAAAAAAAAAAACQAAAAAAAAAAAAAAAAAAAIwVroNyAAAAyRWug3IAAABht1BM+38AALik4Yr+AQAAAAAAAAAAAAC4pOGK/gEAAAAAAAAAAAAA4PzL+P4BAABbplRM+38AADAVroNyAAAAyRWug3IAAAAAAAAAAAAAAJCNb4pkdgAIAAAAACUAAAAMAAAABAAAABgAAAAMAAAAAAAAABIAAAAMAAAAAQAAAB4AAAAYAAAAOgAAAEYAAADZAAAAZgAAACUAAAAMAAAABAAAAFQAAACcAAAAOwAAAEYAAADXAAAAZQAAAAEAAABVVZ5BOY6bQTsAAABGAAAADQAAAEwAAAAAAAAAAAAAAAAAAAD//////////2gAAABDAGEAcgBsAG8AcwAgAE0AbwByAGUAbgBvAAQODwAAAAwAAAAIAAAABgAAAA4AAAAKAAAABwAAABYAAAAOAAAACAAAAA0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C4AAAAFgAAAHIAAADDAAAAhgAAAAEAAABVVZ5BOY6bQRYAAAByAAAAEgAAAEwAAAAAAAAAAAAAAAAAAAD//////////3AAAABDAEEAUgBMAE8AUwAgAFIAQQBVAEwAIABNAE8AUgBFAE4ATwAKAAAACgAAAAoAAAAIAAAADAAAAAkAAAAEAAAACgAAAAoAAAALAAAACAAAAAQAAAAOAAAADAAAAAoAAAAIAAAADAAAAAw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CgAAAAFgAAAIwAAACMAAAAoAAAAAEAAABVVZ5BOY6bQRYAAACMAAAADgAAAEwAAAAAAAAAAAAAAAAAAAD//////////2gAAABWAEkAQwBFAFAAUgBFAFMASQBEAEUATgBUAEUACgAAAAQAAAAKAAAACAAAAAkAAAAKAAAACAAAAAkAAAAEAAAACwAAAAgAAAAMAAAACAAAAAgAAABLAAAAQAAAADAAAAAFAAAAIAAAAAEAAAABAAAAEAAAAAAAAAAAAAAAgAEAAMAAAAAAAAAAAAAAAIABAADAAAAAJQAAAAwAAAACAAAAJwAAABgAAAAFAAAAAAAAAP///wAAAAAAJQAAAAwAAAAFAAAATAAAAGQAAAAVAAAApgAAAGMBAAC6AAAAFQAAAKYAAABPAQAAFQAAACEA8AAAAAAAAAAAAAAAgD8AAAAAAAAAAAAAgD8AAAAAAAAAAAAAAAAAAAAAAAAAAAAAAAAAAAAAAAAAACUAAAAMAAAAAAAAgCgAAAAMAAAABQAAACUAAAAMAAAAAQAAABgAAAAMAAAAAAAAABIAAAAMAAAAAQAAABYAAAAMAAAAAAAAAFQAAAAwAQAAFgAAAKYAAABiAQAAugAAAAEAAABVVZ5BOY6bQRYAAACmAAAAJgAAAEwAAAAEAAAAFQAAAKYAAABkAQAAuwAAAJgAAABGAGkAcgBtAGEAZABvACAAcABvAHIAOgAgAEMAQQBSAEwATwBTACAAUgBBAFUATAAgAE0ATwBSAEUATgBPACAARgBSAEEATgBDAE8ACAAAAAQAAAAGAAAADgAAAAgAAAAJAAAACQAAAAQAAAAJAAAACQAAAAYAAAADAAAABAAAAAoAAAAKAAAACgAAAAgAAAAMAAAACQAAAAQAAAAKAAAACgAAAAsAAAAIAAAABAAAAA4AAAAMAAAACgAAAAgAAAAMAAAADAAAAAQAAAAIAAAACgAAAAoAAAAMAAAACgAAAAwAAAAWAAAADAAAAAAAAAAlAAAADAAAAAIAAAAOAAAAFAAAAAAAAAAQAAAAFAAAAA==</Object>
  <Object Id="idInvalidSigLnImg">AQAAAGwAAAAAAAAAAAAAAH8BAAC/AAAAAAAAAAAAAACwHQAAlg4AACBFTUYAAAEAZCMAALEAAAAGAAAAAAAAAAAAAAAAAAAAgAcAADgEAAB8AQAA0gAAAAAAAAAAAAAAAAAAAGDMBQBQNAM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MBbuTft/AAACAAAAAAAAAJC4r4NyAAAAvCHx3fp/AAAAAO5N+38AAFXVYN36fwAAMBbuTft/AAC8IfHd+n8AAKAWAAAAAAAAQAAAwPp/AAAAAO5N+38AACHYYN36fwAABAAAAAAAAAAwFu5N+38AAAC5r4NyAAAAvCHx3QAAAABIAAAAAAAAALwh8d36fwAAoAMN3vp/AAAAJvHd+n8AAAEAAAAAAAAARkvx3fp/AAAAAO5N+38AAAAAAAAAAAAAAAAAAP4BAAAAAAAAAAAAAOD8y/j+AQAAW6ZUTPt/AADQua+DcgAAAGm6r4NyAAAAAAAAAAAAAAAAAAAAZHYACAAAAAAlAAAADAAAAAEAAAAYAAAADAAAAP8AAAASAAAADAAAAAEAAAAeAAAAGAAAAEIAAAAGAAAArwAAABsAAAAlAAAADAAAAAEAAABUAAAAqAAAAEMAAAAGAAAArQAAABoAAAABAAAAVVWeQTmOm0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OOFx9v4BAAD2w7lF+38AAAAgAAAAAAAAiK53TPt/AAAAAAAAAAAAAKyGuUX7fwAAIOFx9v4BAAAAAQHd+n8AAAAAAAAAAAAAAAAAAAAAAAAOsEs9fUwAAAAADd76fwAAAAAN3vp/AAAwV5CB/gEAAOD8y/j+AQAAUBaugwAAAAAA0eyK/gEAAAcAAAAAAAAAAAAAAAAAAACMFa6DcgAAAMkVroNyAAAAYbdQTPt/AABggW+K/gEAANAdWt0AAAAAAQAAAAAAAAAAAQGK/gEAAOD8y/j+AQAAW6ZUTPt/AAAwFa6DcgAAAMkVroNy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6fwAAAAAAAPp/AACIrndM+38AAAAAAAAAAAAAANjsiv4BAABA6rH4/gEAABRiW9z6fwAAAAAAAAAAAAAAAAAAAAAAAI6wSz19TAAAyOux+P4BAADwB8/4/gEAAOD///8AAAAA4PzL+P4BAADoFa6DAAAAAAAAAAAAAAAABgAAAAAAAAAAAAAAAAAAAAwVroNyAAAASRWug3IAAABht1BM+38AAMAvzIr+AQAAAAAAAAAAAADAL8yK/gEAAPAUroNyAAAA4PzL+P4BAABbplRM+38AALAUroNyAAAASRWug3IAAAAAAAAAAAAAAAAAAABkdgAIAAAAACUAAAAMAAAAAwAAABgAAAAMAAAAAAAAABIAAAAMAAAAAQAAABYAAAAMAAAACAAAAFQAAABUAAAADwAAAEcAAAAjAAAAagAAAAEAAABVVZ5BOY6b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NgAAABlAAAAOgAAAEYAAACfAAAAIAAAACEA8AAAAAAAAAAAAAAAgD8AAAAAAAAAAAAAgD8AAAAAAAAAAAAAAAAAAAAAAAAAAAAAAAAAAAAAAAAAACUAAAAMAAAAAAAAgCgAAAAMAAAABAAAAFIAAABwAQAABAAAAOj///8AAAAAAAAAAAAAAACQAQAAAAAAAQAAAABzAGUAZwBvAGUAIAB1AGkAAAAAAAAAAAAAAAAAAAAAAAAAAAAAAAAAAAAAAAAAAAAAAAAAAAAAAAAAAAAAAAAAAAAAAAAAAAAAAAAAAAAAAPp/AAAACAAAAAAAAIiud0z7fwAAAAAAAAAAAAAAAAAAAAAAAGiCZor+AQAAUB7xiv4BAAAAAAAAAAAAAAAAAAAAAAAADrBLPX1MAACAl97c+n8AAJAH8or+AQAA6P///wAAAADg/Mv4/gEAAGgWroMAAAAAAAAAAAAAAAAJAAAAAAAAAAAAAAAAAAAAjBWug3IAAADJFa6DcgAAAGG3UEz7fwAAuKThiv4BAAAAAAAAAAAAALik4Yr+AQAAAAAAAAAAAADg/Mv4/gEAAFumVEz7fwAAMBWug3IAAADJFa6DcgAAAAAAAAAAAAAAkI1vimR2AAgAAAAAJQAAAAwAAAAEAAAAGAAAAAwAAAAAAAAAEgAAAAwAAAABAAAAHgAAABgAAAA6AAAARgAAANkAAABmAAAAJQAAAAwAAAAEAAAAVAAAAJwAAAA7AAAARgAAANcAAABlAAAAAQAAAFVVnkE5jptBOwAAAEYAAAANAAAATAAAAAAAAAAAAAAAAAAAAP//////////aAAAAEMAYQByAGwAbwBzACAATQBvAHIAZQBuAG8AAAAPAAAADAAAAAgAAAAGAAAADgAAAAoAAAAHAAAAFgAAAA4AAAAIAAAADQAAAA4AAAAO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LgAAAAWAAAAcgAAAMMAAACGAAAAAQAAAFVVnkE5jptBFgAAAHIAAAASAAAATAAAAAAAAAAAAAAAAAAAAP//////////cAAAAEMAQQBSAEwATwBTACAAUgBBAFUATAAgAE0ATwBSAEUATgBPAAoAAAAKAAAACgAAAAgAAAAMAAAACQAAAAQAAAAKAAAACgAAAAsAAAAIAAAABAAAAA4AAAAMAAAACgAAAAgAAAAMAAAADA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KAAAAAWAAAAjAAAAIwAAACgAAAAAQAAAFVVnkE5jptBFgAAAIwAAAAOAAAATAAAAAAAAAAAAAAAAAAAAP//////////aAAAAFYASQBDAEUAUABSAEUAUwBJAEQARQBOAFQARQAKAAAABAAAAAoAAAAIAAAACQAAAAoAAAAIAAAACQAAAAQAAAALAAAACAAAAAwAAAAIAAAACAAAAEsAAABAAAAAMAAAAAUAAAAgAAAAAQAAAAEAAAAQAAAAAAAAAAAAAACAAQAAwAAAAAAAAAAAAAAAgAEAAMAAAAAlAAAADAAAAAIAAAAnAAAAGAAAAAUAAAAAAAAA////AAAAAAAlAAAADAAAAAUAAABMAAAAZAAAABUAAACmAAAAYwEAALoAAAAVAAAApgAAAE8BAAAVAAAAIQDwAAAAAAAAAAAAAACAPwAAAAAAAAAAAACAPwAAAAAAAAAAAAAAAAAAAAAAAAAAAAAAAAAAAAAAAAAAJQAAAAwAAAAAAACAKAAAAAwAAAAFAAAAJQAAAAwAAAABAAAAGAAAAAwAAAAAAAAAEgAAAAwAAAABAAAAFgAAAAwAAAAAAAAAVAAAADABAAAWAAAApgAAAGIBAAC6AAAAAQAAAFVVnkE5jptBFgAAAKYAAAAmAAAATAAAAAQAAAAVAAAApgAAAGQBAAC7AAAAmAAAAEYAaQByAG0AYQBkAG8AIABwAG8AcgA6ACAAQwBBAFIATABPAFMAIABSAEEAVQBMACAATQBPAFIARQBOAE8AIABGAFIAQQBOAEMATwAIAAAABAAAAAYAAAAOAAAACAAAAAkAAAAJAAAABAAAAAkAAAAJAAAABgAAAAMAAAAEAAAACgAAAAoAAAAKAAAACAAAAAwAAAAJAAAABAAAAAoAAAAKAAAACwAAAAgAAAAEAAAADgAAAAwAAAAKAAAACAAAAAwAAAAMAAAABAAAAAgAAAAKAAAACgAAAAwAAAAKAAAADA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v89Pvd2yKkKcBN3E5M8qKQ4bGpK7EJ5BBujnj9psVOg=</DigestValue>
    </Reference>
    <Reference Type="http://www.w3.org/2000/09/xmldsig#Object" URI="#idOfficeObject">
      <DigestMethod Algorithm="http://www.w3.org/2001/04/xmlenc#sha256"/>
      <DigestValue>tMR6m/QOg25Z3GtclkQPZfLOkQvJCusoiUkKZ1GHyiA=</DigestValue>
    </Reference>
    <Reference Type="http://uri.etsi.org/01903#SignedProperties" URI="#idSignedProperties">
      <Transforms>
        <Transform Algorithm="http://www.w3.org/TR/2001/REC-xml-c14n-20010315"/>
      </Transforms>
      <DigestMethod Algorithm="http://www.w3.org/2001/04/xmlenc#sha256"/>
      <DigestValue>Lqnzv9nMA0Cuzh97YYMmLhuafxXoX7SiYESizkTjy3U=</DigestValue>
    </Reference>
  </SignedInfo>
  <SignatureValue>RkXcvRPQ9MjpUSD6gz+rsmG5LHJD1iFQoKCA3LfMFN7+0YqHvvYHqcLTkO5Lyx+CKUagCdSQBKB6
WbVObsKlfCo/dsICubpX8dAUKDsvMyu5abjL9kYV2aQQlWtxc+joqzBw3l1gCBwhE57UryW83Y8D
zW9YjBt1LbFvxJotjvDUCqXE4+b5rKFwKsKHMyO0mDk7mNc90ErhWWvN/kmklSRxvnE3v7wOdNVu
uIga+69kp43u0mw4lx0cLGA1A3ESTWXL61RhVf0/oL4RKZvJ/p5KD1YjuxpluVPUaALkmNEl/05n
lqRtHPC6skYdKMtnjOTQAMmTb9mooNXoAiiK6w==</SignatureValue>
  <KeyInfo>
    <X509Data>
      <X509Certificate>MIIH6TCCBdGgAwIBAgIIKw7uxiGykLYwDQYJKoZIhvcNAQELBQAwWzEXMBUGA1UEBRMOUlVDIDgwMDUwMTcyLTExGjAYBgNVBAMTEUNBLURPQ1VNRU5UQSBTLkEuMRcwFQYDVQQKEw5ET0NVTUVOVEEgUy5BLjELMAkGA1UEBhMCUFkwHhcNMjEwODA2MTMwODQzWhcNMjMwODA2MTMxODQzWjCBizELMAkGA1UEBhMCUFkxETAPBgNVBAQMCFNDT1RPVkVSMRIwEAYDVQQFEwlDSTU0NDg2MzAxDzANBgNVBCoMBkdBU1RPTjEXMBUGA1UECgwOUEVSU09OQSBGSVNJQ0ExETAPBgNVBAsMCEZJUk1BIEYyMRgwFgYDVQQDDA9HQVNUT04gU0NPVE9WRVIwggEiMA0GCSqGSIb3DQEBAQUAA4IBDwAwggEKAoIBAQC2SlHVvenkUbNKGU3XtUZNtU7k85tKlA/d9zTHbaeIlthN2b36CIbGFpkrz0VSdX/HzcFOViVKu4jWCZnkP0AzcGemZhmZAFeOxuajP+mzgncRCGf45jTacGBD0DeITqostBJEqigliOZ8uCJW20n0xhiLJlwdMgj9H1qp1KUTfpyrNMBRIryIYv6e9UUUuQ/hTrM73C/qfdlmZVi2oRxvrisVzipNwydlA35oCfcCkw+jTy1hSHCC0vaO6fN6bIbER5MdIUu228VPJdVZ4Du4mmeNUE5fBCnTIQUPdvhw+FvFfBE5PNybJH/YNKnSgV5f4TX99MEuRHhdY1kFTbO1AgMBAAGjggN+MIIDejAMBgNVHRMBAf8EAjAAMA4GA1UdDwEB/wQEAwIF4DAqBgNVHSUBAf8EIDAeBggrBgEFBQcDAQYIKwYBBQUHAwIGCCsGAQUFBwMEMB0GA1UdDgQWBBSzsT+J3uW2asrzGHlzmmumdr+RC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gYDVR0RBBswGYEXZ2FzdG9uLnNjb3RvdmVyQHB3Y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G17UX+whFzno7edllDKt4fNSLP33TplIakZiL9mr2Y1WBXwL6cpa5RgPrQyruPdGj51vPqtaOthEB50ModdSAZsb7tDvYemnbJ3xEeZHHg4HxfNtwctA1/jNCPAIraj/By5Lzjy1TZmi0QJ5FGWOSggya8/+UogMDz+TBZ1BvJdggCSCPzef+y3YzFky/861+CEPYQLc+7baFqo3mcullcSPctRzkQ0F9ARgnTXU7oWBMbbeEDdw2MqOOK9mSWr/EUCilSfE8cQWejNBi100YY2FSNQaU8PdpBFmG4EHFKXOlAHxlHsYm/aeuwZGZV5XX1BxZrVzpY1A/DAWx9GRCSRc2NDGnDy1WkRgQm4t3FSa40ynXKq25abOLmn6a0Nv6lilJbWNnX/xUkeBSEmq2/YX9p+bAqnJqhcAY6KPmUHYN1j3GyqtYLhufbVDkkcTW5UBKv66bhLqZeUpccgTSTB006WQgCsIkU2MNI7UsdMYglKwu1CiN8jsR7M2yuihd8v1G7U1MHuZ02DNTodfRR1t6ZWUp8O2ep1V8eFeRr2KjE9p9W2c4Wm9vDUIQMZXH0dDcWJLFJd6thjLRMsenCX3esEO6NbDHqVFjVOTZHvs4oFfqqstmnWCpBkBHEzFD4bwK36qQIbBkNQuHY5q4ZnU/3cgbIYDpYqg/DoqJ7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Psi1iulloKxuVbZvy/EieVmKxJUwFqHjG+ylMEIi16w=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wENnBa4l0WCnEA0Jprtpyg7h3gfTXsk+XkxE7TnSgEM=</DigestValue>
      </Reference>
      <Reference URI="/xl/drawings/vmlDrawing1.vml?ContentType=application/vnd.openxmlformats-officedocument.vmlDrawing">
        <DigestMethod Algorithm="http://www.w3.org/2001/04/xmlenc#sha256"/>
        <DigestValue>Lgs76H2rFTSlhKHbUBPlATYfiCskQnHpeven4xepfSo=</DigestValue>
      </Reference>
      <Reference URI="/xl/media/image1.emf?ContentType=image/x-emf">
        <DigestMethod Algorithm="http://www.w3.org/2001/04/xmlenc#sha256"/>
        <DigestValue>w9Et5lPAzIRYbjY8HbTUQx5sTNd6Bv+RXhiU3gT9JY8=</DigestValue>
      </Reference>
      <Reference URI="/xl/media/image2.emf?ContentType=image/x-emf">
        <DigestMethod Algorithm="http://www.w3.org/2001/04/xmlenc#sha256"/>
        <DigestValue>zhdZNrzE3snws/WQPPcG4QXcbqY0WBwioVKebsr8Qec=</DigestValue>
      </Reference>
      <Reference URI="/xl/media/image3.emf?ContentType=image/x-emf">
        <DigestMethod Algorithm="http://www.w3.org/2001/04/xmlenc#sha256"/>
        <DigestValue>auAaWD7Mv90+aD4mxF5RjHANIIVL0jHLOpmANDmlWCI=</DigestValue>
      </Reference>
      <Reference URI="/xl/media/image4.emf?ContentType=image/x-emf">
        <DigestMethod Algorithm="http://www.w3.org/2001/04/xmlenc#sha256"/>
        <DigestValue>59gjThuZwL2DcVV9E6Lsa8OR1pU3FXDp5cXoUCAfCDs=</DigestValue>
      </Reference>
      <Reference URI="/xl/printerSettings/printerSettings1.bin?ContentType=application/vnd.openxmlformats-officedocument.spreadsheetml.printerSettings">
        <DigestMethod Algorithm="http://www.w3.org/2001/04/xmlenc#sha256"/>
        <DigestValue>oa/nrr6USnAS+yHDpZlDmtxrQwDM5lI/nOzeF/VVrko=</DigestValue>
      </Reference>
      <Reference URI="/xl/printerSettings/printerSettings2.bin?ContentType=application/vnd.openxmlformats-officedocument.spreadsheetml.printerSettings">
        <DigestMethod Algorithm="http://www.w3.org/2001/04/xmlenc#sha256"/>
        <DigestValue>oa/nrr6USnAS+yHDpZlDmtxrQwDM5lI/nOzeF/VVrko=</DigestValue>
      </Reference>
      <Reference URI="/xl/sharedStrings.xml?ContentType=application/vnd.openxmlformats-officedocument.spreadsheetml.sharedStrings+xml">
        <DigestMethod Algorithm="http://www.w3.org/2001/04/xmlenc#sha256"/>
        <DigestValue>kCJtcJiqujpcT1t6WsIK0B/+p+0oeCgDj6rVRlYmbRo=</DigestValue>
      </Reference>
      <Reference URI="/xl/styles.xml?ContentType=application/vnd.openxmlformats-officedocument.spreadsheetml.styles+xml">
        <DigestMethod Algorithm="http://www.w3.org/2001/04/xmlenc#sha256"/>
        <DigestValue>q1RHQb7EpD2pkmlV2p/S3uHhOaWQJLg8rTydctkwnYU=</DigestValue>
      </Reference>
      <Reference URI="/xl/theme/theme1.xml?ContentType=application/vnd.openxmlformats-officedocument.theme+xml">
        <DigestMethod Algorithm="http://www.w3.org/2001/04/xmlenc#sha256"/>
        <DigestValue>KZhEmngVuF4p6V/fFzGbJl/eY4ApA1tQKprDfyyqf2o=</DigestValue>
      </Reference>
      <Reference URI="/xl/workbook.xml?ContentType=application/vnd.openxmlformats-officedocument.spreadsheetml.sheet.main+xml">
        <DigestMethod Algorithm="http://www.w3.org/2001/04/xmlenc#sha256"/>
        <DigestValue>T4vUIjnIPV+nRiGKU5zy0rAQsSWt45DJSXl6FZQoHCw=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bka0CIrXp6Wltt1ACQhaqKRF7rKSNvIVUVyWJY8Ac5I=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sheet1.xml?ContentType=application/vnd.openxmlformats-officedocument.spreadsheetml.worksheet+xml">
        <DigestMethod Algorithm="http://www.w3.org/2001/04/xmlenc#sha256"/>
        <DigestValue>W3RWnYJXUaoTBpajMWYLAHf25sWre+h6ZyBgMdMr0S0=</DigestValue>
      </Reference>
      <Reference URI="/xl/worksheets/sheet2.xml?ContentType=application/vnd.openxmlformats-officedocument.spreadsheetml.worksheet+xml">
        <DigestMethod Algorithm="http://www.w3.org/2001/04/xmlenc#sha256"/>
        <DigestValue>pDewcHJV8KllSbsWx5FaMIb4NCbzTzkVfYR0tDfyLAs=</DigestValue>
      </Reference>
      <Reference URI="/xl/worksheets/sheet3.xml?ContentType=application/vnd.openxmlformats-officedocument.spreadsheetml.worksheet+xml">
        <DigestMethod Algorithm="http://www.w3.org/2001/04/xmlenc#sha256"/>
        <DigestValue>RzlRoyYzW4aM9XYSt3lIMlGL+HS4Jk3MBWe4rE20gWA=</DigestValue>
      </Reference>
      <Reference URI="/xl/worksheets/sheet4.xml?ContentType=application/vnd.openxmlformats-officedocument.spreadsheetml.worksheet+xml">
        <DigestMethod Algorithm="http://www.w3.org/2001/04/xmlenc#sha256"/>
        <DigestValue>BWyxMqfZG5GATFWRNPi2hY1u1OfFoqdH0MPNA+y+ePc=</DigestValue>
      </Reference>
      <Reference URI="/xl/worksheets/sheet5.xml?ContentType=application/vnd.openxmlformats-officedocument.spreadsheetml.worksheet+xml">
        <DigestMethod Algorithm="http://www.w3.org/2001/04/xmlenc#sha256"/>
        <DigestValue>AVH7Dg0hppySnC70IZS6/ztJWRu57EdT9WBKdKssXK8=</DigestValue>
      </Reference>
      <Reference URI="/xl/worksheets/sheet6.xml?ContentType=application/vnd.openxmlformats-officedocument.spreadsheetml.worksheet+xml">
        <DigestMethod Algorithm="http://www.w3.org/2001/04/xmlenc#sha256"/>
        <DigestValue>mOYYJ00CCKIWkdyIvX012vDeLaDFSsAIPFRVlm/NPWU=</DigestValue>
      </Reference>
    </Manifest>
    <SignatureProperties>
      <SignatureProperty Id="idSignatureTime" Target="#idPackageSignature">
        <mdssi:SignatureTime xmlns:mdssi="http://schemas.openxmlformats.org/package/2006/digital-signature">
          <mdssi:Format>YYYY-MM-DDThh:mm:ssTZD</mdssi:Format>
          <mdssi:Value>2022-03-31T15:58:53Z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CON FINES DE IDENTIFICACION</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2022-03-31T15:58:53Z</xd:SigningTime>
          <xd:SigningCertificate>
            <xd:Cert>
              <xd:CertDigest>
                <DigestMethod Algorithm="http://www.w3.org/2001/04/xmlenc#sha256"/>
                <DigestValue>mS9Bn5WkkF0mPjHrVMnwhosjaSV6Hd6bMDu6v70NlyY=</DigestValue>
              </xd:CertDigest>
              <xd:IssuerSerial>
                <X509IssuerName>C=PY, O=DOCUMENTA S.A., CN=CA-DOCUMENTA S.A., SERIALNUMBER=RUC 80050172-1</X509IssuerName>
                <X509SerialNumber>3102679728041136310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Balance Gral.-Activo</vt:lpstr>
      <vt:lpstr>Balance Gral.-Pasivo</vt:lpstr>
      <vt:lpstr>Estado de Resultados</vt:lpstr>
      <vt:lpstr>PNETO</vt:lpstr>
      <vt:lpstr>flujo</vt:lpstr>
      <vt:lpstr>Notas</vt:lpstr>
      <vt:lpstr>Notas!_Hlk94080825</vt:lpstr>
      <vt:lpstr>'Balance Gral.-Activo'!_xlnm.Print_Area</vt:lpstr>
      <vt:lpstr>'Balance Gral.-Pasivo'!_xlnm.Print_Area</vt:lpstr>
      <vt:lpstr>'Estado de Resultados'!_xlnm.Print_Area</vt:lpstr>
      <vt:lpstr>flujo!_xlnm.Print_Area</vt:lpstr>
      <vt:lpstr>PNETO!_xlnm.Print_Area</vt:lpstr>
      <vt:lpstr>'Balance Gral.-Activo'!Área_de_impresión</vt:lpstr>
      <vt:lpstr>'Balance Gral.-Pasivo'!Área_de_impresión</vt:lpstr>
      <vt:lpstr>'Estado de Resultados'!Área_de_impresión</vt:lpstr>
      <vt:lpstr>flujo!Área_de_impresión</vt:lpstr>
      <vt:lpstr>PNETO!Área_de_impresión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Ricardo Benitez</dc:creator>
  <cp:lastModifiedBy>Gabriel Ricardo Benitez</cp:lastModifiedBy>
  <dcterms:created xsi:type="dcterms:W3CDTF">2022-03-21T17:45:14Z</dcterms:created>
  <dcterms:modified xsi:type="dcterms:W3CDTF">2022-03-30T19:09:52Z</dcterms:modified>
</cp:coreProperties>
</file>