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C:\BASA CAPITAL\REPORTE A LA CNV SET 2023\"/>
    </mc:Choice>
  </mc:AlternateContent>
  <xr:revisionPtr revIDLastSave="0" documentId="13_ncr:1_{A81AF779-2B3E-47F6-A285-88193D9C447C}" xr6:coauthVersionLast="47" xr6:coauthVersionMax="47" xr10:uidLastSave="{00000000-0000-0000-0000-000000000000}"/>
  <bookViews>
    <workbookView xWindow="-120" yWindow="-120" windowWidth="20730" windowHeight="11040" tabRatio="818" xr2:uid="{0E469B55-6C1F-45CA-949D-AA08C3868D5C}"/>
  </bookViews>
  <sheets>
    <sheet name="INDICE" sheetId="28" r:id="rId1"/>
    <sheet name="EAN" sheetId="7" r:id="rId2"/>
    <sheet name="EIE" sheetId="2" r:id="rId3"/>
    <sheet name="EVAN" sheetId="3" r:id="rId4"/>
    <sheet name="EFE" sheetId="4" r:id="rId5"/>
    <sheet name="01" sheetId="23" r:id="rId6"/>
    <sheet name="02" sheetId="25" r:id="rId7"/>
    <sheet name="03" sheetId="26" r:id="rId8"/>
    <sheet name="03 w" sheetId="52"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7" hidden="1">'03'!$A$43:$AH$55</definedName>
    <definedName name="_xlnm._FilterDatabase" localSheetId="8" hidden="1">'03 w'!$A$27:$AH$177</definedName>
    <definedName name="_xlnm._FilterDatabase" hidden="1">#REF!</definedName>
    <definedName name="_GBP99">#REF!</definedName>
    <definedName name="_GCS1">#REF!</definedName>
    <definedName name="_GCS2">#REF!</definedName>
    <definedName name="_H90000">#REF!</definedName>
    <definedName name="_H90007">#REF!</definedName>
    <definedName name="_Hlk8917414" localSheetId="5">'01'!$B$3</definedName>
    <definedName name="_Hlk8917414" localSheetId="6">'02'!#REF!</definedName>
    <definedName name="_Hlk8917414" localSheetId="7">'03'!#REF!</definedName>
    <definedName name="_Hlk8917414" localSheetId="8">'03 w'!#REF!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 localSheetId="5">'01'!$B$1:$J$85</definedName>
    <definedName name="_xlnm.Print_Area" localSheetId="6">'02'!$B$2:$J$64</definedName>
    <definedName name="_xlnm.Print_Area" localSheetId="7">'03'!$B$66:$D$73</definedName>
    <definedName name="_xlnm.Print_Area" localSheetId="8">'03 w'!$B$457:$D$477</definedName>
    <definedName name="_xlnm.Print_Area" localSheetId="1">EAN!$B$1:$E$25</definedName>
    <definedName name="_xlnm.Print_Area" localSheetId="4">EFE!$B$1:$E$29</definedName>
    <definedName name="_xlnm.Print_Area" localSheetId="2">EIE!$B$1:$F$23</definedName>
    <definedName name="_xlnm.Print_Area" localSheetId="3">EVAN!$B$1:$G$19</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ial">#REF!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'[27]TC Resumen'!$B$2</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 localSheetId="8">[130]!Exit_Graphs</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 localSheetId="8">[137]!novaanalise</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 localSheetId="8">[137]!novaanalise</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 localSheetId="8">[153]!IGíndices</definedName>
    <definedName name="IGíndices">[153]!IGíndices</definedName>
    <definedName name="IGP">#REF!</definedName>
    <definedName name="IGParadas" localSheetId="8">[153]!IGParadas</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 localSheetId="8">[185]!Macro1</definedName>
    <definedName name="Macro1">[185]!Macro1</definedName>
    <definedName name="Macro2" localSheetId="8">[185]!Macro2</definedName>
    <definedName name="Macro2">[185]!Macro2</definedName>
    <definedName name="Macro3" localSheetId="8">[186]!Macro3</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 localSheetId="8">[188]Cash!Menu</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 localSheetId="8">[202]!nova</definedName>
    <definedName name="nova">[202]!nova</definedName>
    <definedName name="Nova_Data">[203]Resumo!$O$1</definedName>
    <definedName name="novaanalise" localSheetId="8">[137]!novaanalise</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 localSheetId="8">[130]!pass</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 localSheetId="8">DATE(YEAR([0]!Loan_Start),MONTH([0]!Loan_Start)+Payment_Number,DAY([0]!Loan_Start))</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 localSheetId="8">[221]ORDEN!PRINT</definedName>
    <definedName name="PRINT">[221]ORDEN!PRINT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OFFSET(Full_Print,0,0,[0]!Last_row)</definedName>
    <definedName name="print_area1">#REF!</definedName>
    <definedName name="PRINT_TITLES_MI">#REF!</definedName>
    <definedName name="PRINTGILLETTE">#REF!</definedName>
    <definedName name="PRINTJAFRA">#REF!</definedName>
    <definedName name="Prior">#REF!</definedName>
    <definedName name="PRIOR_DT">'[222]Interface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[189]Macros!$B$6:$E$17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 localSheetId="7">'03'!$43:$43</definedName>
    <definedName name="_xlnm.Print_Titles" localSheetId="8">'03 w'!$194:$194</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 localSheetId="8">Scheduled_Payment+Extra_Payment</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41" i="52" l="1"/>
  <c r="C441" i="52"/>
  <c r="D438" i="52"/>
  <c r="C438" i="52"/>
  <c r="L208" i="52"/>
  <c r="L210" i="52" s="1"/>
  <c r="L222" i="52" s="1"/>
  <c r="L224" i="52" s="1"/>
  <c r="L236" i="52" s="1"/>
  <c r="L238" i="52" s="1"/>
  <c r="L250" i="52" s="1"/>
  <c r="L252" i="52" s="1"/>
  <c r="L264" i="52" s="1"/>
  <c r="L266" i="52" s="1"/>
  <c r="L278" i="52" s="1"/>
  <c r="L280" i="52" s="1"/>
  <c r="L292" i="52" s="1"/>
  <c r="L294" i="52" s="1"/>
  <c r="L306" i="52" s="1"/>
  <c r="L308" i="52" s="1"/>
  <c r="L318" i="52" s="1"/>
  <c r="L320" i="52" s="1"/>
  <c r="L329" i="52" s="1"/>
  <c r="L331" i="52" s="1"/>
  <c r="L340" i="52" s="1"/>
  <c r="L342" i="52" s="1"/>
  <c r="L351" i="52" s="1"/>
  <c r="L353" i="52" s="1"/>
  <c r="K208" i="52"/>
  <c r="K210" i="52" s="1"/>
  <c r="K222" i="52" s="1"/>
  <c r="K224" i="52" s="1"/>
  <c r="K236" i="52" s="1"/>
  <c r="K238" i="52" s="1"/>
  <c r="K250" i="52" s="1"/>
  <c r="K252" i="52" s="1"/>
  <c r="K264" i="52" s="1"/>
  <c r="K266" i="52" s="1"/>
  <c r="K278" i="52" s="1"/>
  <c r="K280" i="52" s="1"/>
  <c r="K292" i="52" s="1"/>
  <c r="K294" i="52" s="1"/>
  <c r="K306" i="52" s="1"/>
  <c r="K308" i="52" s="1"/>
  <c r="K318" i="52" s="1"/>
  <c r="K320" i="52" s="1"/>
  <c r="K329" i="52" s="1"/>
  <c r="K331" i="52" s="1"/>
  <c r="K340" i="52" s="1"/>
  <c r="K342" i="52" s="1"/>
  <c r="K351" i="52" s="1"/>
  <c r="K353" i="52" s="1"/>
  <c r="J208" i="52"/>
  <c r="J210" i="52" s="1"/>
  <c r="J222" i="52" s="1"/>
  <c r="J224" i="52" s="1"/>
  <c r="J236" i="52" s="1"/>
  <c r="J238" i="52" s="1"/>
  <c r="J250" i="52" s="1"/>
  <c r="J252" i="52" s="1"/>
  <c r="J264" i="52" s="1"/>
  <c r="J266" i="52" s="1"/>
  <c r="J278" i="52" s="1"/>
  <c r="J280" i="52" s="1"/>
  <c r="J292" i="52" s="1"/>
  <c r="J294" i="52" s="1"/>
  <c r="J306" i="52" s="1"/>
  <c r="J308" i="52" s="1"/>
  <c r="J318" i="52" s="1"/>
  <c r="J320" i="52" s="1"/>
  <c r="J329" i="52" s="1"/>
  <c r="J331" i="52" s="1"/>
  <c r="J340" i="52" s="1"/>
  <c r="J342" i="52" s="1"/>
  <c r="J351" i="52" s="1"/>
  <c r="J353" i="52" s="1"/>
  <c r="G42" i="52"/>
  <c r="G44" i="52" s="1"/>
  <c r="G59" i="52" s="1"/>
  <c r="G61" i="52" s="1"/>
  <c r="G76" i="52" s="1"/>
  <c r="G78" i="52" s="1"/>
  <c r="G93" i="52" s="1"/>
  <c r="G95" i="52" s="1"/>
  <c r="G110" i="52" s="1"/>
  <c r="G112" i="52" s="1"/>
  <c r="G127" i="52" s="1"/>
  <c r="G129" i="52" s="1"/>
  <c r="G144" i="52" s="1"/>
  <c r="G146" i="52" s="1"/>
  <c r="G161" i="52" s="1"/>
  <c r="G163" i="52" s="1"/>
  <c r="F42" i="52"/>
  <c r="F44" i="52" s="1"/>
  <c r="F59" i="52" s="1"/>
  <c r="F61" i="52" s="1"/>
  <c r="F76" i="52" s="1"/>
  <c r="F78" i="52" s="1"/>
  <c r="F93" i="52" s="1"/>
  <c r="F95" i="52" s="1"/>
  <c r="F110" i="52" s="1"/>
  <c r="F112" i="52" s="1"/>
  <c r="F127" i="52" s="1"/>
  <c r="F129" i="52" s="1"/>
  <c r="F144" i="52" s="1"/>
  <c r="F146" i="52" s="1"/>
  <c r="F161" i="52" s="1"/>
  <c r="F163" i="52" s="1"/>
  <c r="D477" i="52"/>
  <c r="F477" i="52" s="1"/>
  <c r="C463" i="52"/>
  <c r="C465" i="52" s="1"/>
  <c r="L380" i="52"/>
  <c r="K373" i="52"/>
  <c r="K380" i="52" s="1"/>
  <c r="K354" i="52"/>
  <c r="J177" i="52"/>
  <c r="I177" i="52"/>
  <c r="E164" i="52"/>
  <c r="E151" i="52"/>
  <c r="E109" i="52"/>
  <c r="E51" i="52"/>
  <c r="E18" i="52"/>
  <c r="G18" i="52" s="1"/>
  <c r="D17" i="52"/>
  <c r="D16" i="52"/>
  <c r="D15" i="52"/>
  <c r="D14" i="52"/>
  <c r="D10" i="52"/>
  <c r="D9" i="52"/>
  <c r="D8" i="52"/>
  <c r="D467" i="52" l="1"/>
  <c r="F467" i="52" s="1"/>
  <c r="C467" i="52"/>
  <c r="D18" i="52"/>
  <c r="I176" i="52"/>
  <c r="C476" i="52"/>
  <c r="C477" i="52" s="1"/>
  <c r="E477" i="52" s="1"/>
  <c r="Q380" i="52" l="1"/>
  <c r="F18" i="52"/>
  <c r="E467" i="52"/>
  <c r="I183" i="52"/>
  <c r="H183" i="52"/>
  <c r="R194" i="52" l="1"/>
  <c r="N379" i="52" l="1"/>
  <c r="N219" i="52"/>
  <c r="N301" i="52"/>
  <c r="N218" i="52"/>
  <c r="N300" i="52"/>
  <c r="N220" i="52"/>
  <c r="N302" i="52"/>
  <c r="N203" i="52"/>
  <c r="N296" i="52"/>
  <c r="N204" i="52"/>
  <c r="N297" i="52"/>
  <c r="N205" i="52"/>
  <c r="N287" i="52"/>
  <c r="N202" i="52"/>
  <c r="N284" i="52"/>
  <c r="N206" i="52"/>
  <c r="N288" i="52"/>
  <c r="N226" i="52"/>
  <c r="N241" i="52"/>
  <c r="N323" i="52"/>
  <c r="N240" i="52"/>
  <c r="N322" i="52"/>
  <c r="N242" i="52"/>
  <c r="N324" i="52"/>
  <c r="N233" i="52"/>
  <c r="N315" i="52"/>
  <c r="N234" i="52"/>
  <c r="N316" i="52"/>
  <c r="N227" i="52"/>
  <c r="N309" i="52"/>
  <c r="N221" i="52"/>
  <c r="N303" i="52"/>
  <c r="N228" i="52"/>
  <c r="N310" i="52"/>
  <c r="N230" i="52"/>
  <c r="N312" i="52"/>
  <c r="N229" i="52"/>
  <c r="N311" i="52"/>
  <c r="N231" i="52"/>
  <c r="N313" i="52"/>
  <c r="N214" i="52"/>
  <c r="N304" i="52"/>
  <c r="N215" i="52"/>
  <c r="N305" i="52"/>
  <c r="N216" i="52"/>
  <c r="N298" i="52"/>
  <c r="N213" i="52"/>
  <c r="N295" i="52"/>
  <c r="N217" i="52"/>
  <c r="N299" i="52"/>
  <c r="N225" i="52"/>
  <c r="N249" i="52"/>
  <c r="N334" i="52"/>
  <c r="N248" i="52"/>
  <c r="N333" i="52"/>
  <c r="N253" i="52"/>
  <c r="N335" i="52"/>
  <c r="N244" i="52"/>
  <c r="N326" i="52"/>
  <c r="N245" i="52"/>
  <c r="N327" i="52"/>
  <c r="N235" i="52"/>
  <c r="N317" i="52"/>
  <c r="N232" i="52"/>
  <c r="N314" i="52"/>
  <c r="N239" i="52"/>
  <c r="N321" i="52"/>
  <c r="N271" i="52"/>
  <c r="N373" i="52"/>
  <c r="N270" i="52"/>
  <c r="N354" i="52"/>
  <c r="N272" i="52"/>
  <c r="N374" i="52"/>
  <c r="N263" i="52"/>
  <c r="N348" i="52"/>
  <c r="N267" i="52"/>
  <c r="N349" i="52"/>
  <c r="N257" i="52"/>
  <c r="N339" i="52"/>
  <c r="N254" i="52"/>
  <c r="N336" i="52"/>
  <c r="N258" i="52"/>
  <c r="N343" i="52"/>
  <c r="N200" i="52"/>
  <c r="N282" i="52"/>
  <c r="N199" i="52"/>
  <c r="N281" i="52"/>
  <c r="N201" i="52"/>
  <c r="N283" i="52"/>
  <c r="N375" i="52"/>
  <c r="N274" i="52"/>
  <c r="N376" i="52"/>
  <c r="N275" i="52"/>
  <c r="N377" i="52"/>
  <c r="N268" i="52"/>
  <c r="N350" i="52"/>
  <c r="N262" i="52"/>
  <c r="N347" i="52"/>
  <c r="N269" i="52"/>
  <c r="N211" i="52"/>
  <c r="N290" i="52"/>
  <c r="N207" i="52"/>
  <c r="N289" i="52"/>
  <c r="N212" i="52"/>
  <c r="N291" i="52"/>
  <c r="N195" i="52"/>
  <c r="N285" i="52"/>
  <c r="N196" i="52"/>
  <c r="N286" i="52"/>
  <c r="N197" i="52"/>
  <c r="N276" i="52"/>
  <c r="N378" i="52"/>
  <c r="N273" i="52"/>
  <c r="N198" i="52"/>
  <c r="N277" i="52"/>
  <c r="N260" i="52"/>
  <c r="N345" i="52"/>
  <c r="N259" i="52"/>
  <c r="N344" i="52"/>
  <c r="N261" i="52"/>
  <c r="N346" i="52"/>
  <c r="N255" i="52"/>
  <c r="N337" i="52"/>
  <c r="N256" i="52"/>
  <c r="N338" i="52"/>
  <c r="N246" i="52"/>
  <c r="N328" i="52"/>
  <c r="N243" i="52"/>
  <c r="N325" i="52"/>
  <c r="N247" i="52"/>
  <c r="N332" i="52"/>
  <c r="J176" i="52" l="1"/>
</calcChain>
</file>

<file path=xl/sharedStrings.xml><?xml version="1.0" encoding="utf-8"?>
<sst xmlns="http://schemas.openxmlformats.org/spreadsheetml/2006/main" count="2111" uniqueCount="475">
  <si>
    <t>ESTADO DEL ACTIVO NETO</t>
  </si>
  <si>
    <t>ACTIVO</t>
  </si>
  <si>
    <t>TOTAL ACTIVO BRUTO</t>
  </si>
  <si>
    <t>PASIVO</t>
  </si>
  <si>
    <t>ESTADO DE INGRESOS Y EGRESOS</t>
  </si>
  <si>
    <t>INGRESOS</t>
  </si>
  <si>
    <t>TOTAL INGRESOS</t>
  </si>
  <si>
    <t>TOTAL EGRESOS</t>
  </si>
  <si>
    <t>RESULTADO DEL EJERCICIO</t>
  </si>
  <si>
    <t>CUENTAS</t>
  </si>
  <si>
    <t>Saldo a inicio del periodo</t>
  </si>
  <si>
    <t>Movimientos del periodo:</t>
  </si>
  <si>
    <t>Suscripciones</t>
  </si>
  <si>
    <t>Rescates</t>
  </si>
  <si>
    <t>Resultado del período</t>
  </si>
  <si>
    <t>Saldos al final del periodo</t>
  </si>
  <si>
    <t>Actividades operativas</t>
  </si>
  <si>
    <t>Cambios en activos y pasivos operativos</t>
  </si>
  <si>
    <t>Actividades de financiación</t>
  </si>
  <si>
    <t>Saldo final de efectivo</t>
  </si>
  <si>
    <t>BASA A.F.P.I.S.A.</t>
  </si>
  <si>
    <t>administradora@basacapital.com.py</t>
  </si>
  <si>
    <t>Emisor</t>
  </si>
  <si>
    <t>Valor Nominal</t>
  </si>
  <si>
    <t> Basa A.F.P.I.S.A.</t>
  </si>
  <si>
    <t>EGRESOS</t>
  </si>
  <si>
    <t>Total</t>
  </si>
  <si>
    <t>A continuación, se detalla la composición:</t>
  </si>
  <si>
    <t>Concepto</t>
  </si>
  <si>
    <t>Concpto</t>
  </si>
  <si>
    <t>Instrumento</t>
  </si>
  <si>
    <t>Operaciones de reporto</t>
  </si>
  <si>
    <t>(Cifras expresadas en guaraníes)</t>
  </si>
  <si>
    <t xml:space="preserve"> (Cifras expresadas en guaraníes)</t>
  </si>
  <si>
    <t>Colocaciones en contratos de reporto</t>
  </si>
  <si>
    <t>Pago por comisiones de administración</t>
  </si>
  <si>
    <t>Flujo neto de efectivo generado por las actividades de financiación</t>
  </si>
  <si>
    <t>Efectivo a comienzo del periodo</t>
  </si>
  <si>
    <t>NOTA 1: INFORMACIÓN BÁSICA DEL FONDO</t>
  </si>
  <si>
    <t>Inversiones</t>
  </si>
  <si>
    <t>Política de Liquidez</t>
  </si>
  <si>
    <t>Política de Endeudamiento</t>
  </si>
  <si>
    <t>NOTA 2: INFORMACIÓN SOBRE LA SOCIEDAD ADMINISTRADORA</t>
  </si>
  <si>
    <t>2.1 	Administradora</t>
  </si>
  <si>
    <t>2.2	 Custodia de títulos</t>
  </si>
  <si>
    <r>
      <rPr>
        <b/>
        <sz val="13"/>
        <color theme="1"/>
        <rFont val="Times New Roman"/>
        <family val="1"/>
      </rPr>
      <t>Banco Central del Paraguay</t>
    </r>
    <r>
      <rPr>
        <sz val="13"/>
        <color theme="1"/>
        <rFont val="Times New Roman"/>
        <family val="1"/>
      </rPr>
      <t xml:space="preserve"> regido por la Ley N° 489/95 Orgánica del Banco Central del Paraguay y la Ley 6.104/2018 que Modifica y Amplía la Ley 489/95.</t>
    </r>
  </si>
  <si>
    <r>
      <t>Títulos desmaterializados:</t>
    </r>
    <r>
      <rPr>
        <sz val="13"/>
        <color theme="1"/>
        <rFont val="Times New Roman"/>
        <family val="1"/>
      </rPr>
      <t xml:space="preserve"> serán custodiados en la Bolsa de Valores y Productos de Asunción S.A. (BVPASA) bajo la cuenta comitente creada en dicha entidad y en el Banco Central del Paraguay para los bonos soberanos, que es la depositaria electrónica de valores en la República del Paraguay.</t>
    </r>
  </si>
  <si>
    <t>NOTA 3:  CRITERIOS CONTABLES APLICADOS</t>
  </si>
  <si>
    <t>3.1.	Bases de preparación de los Estados Contables.</t>
  </si>
  <si>
    <t>Bases de contabilización</t>
  </si>
  <si>
    <t>3.2.  Uso de estimaciones</t>
  </si>
  <si>
    <t>3.3  Periodo</t>
  </si>
  <si>
    <t>3.4.	 Efectivo y equivalente de efectivo</t>
  </si>
  <si>
    <t>Ingresos</t>
  </si>
  <si>
    <t>Egresos</t>
  </si>
  <si>
    <t>Mes</t>
  </si>
  <si>
    <t>N° de partícipes</t>
  </si>
  <si>
    <t>NOTA 4:  COMPOSICIÓN DE CUENTAS</t>
  </si>
  <si>
    <t>4.1  Disponibilidades</t>
  </si>
  <si>
    <t>Sector</t>
  </si>
  <si>
    <t>Moneda</t>
  </si>
  <si>
    <t>Monto</t>
  </si>
  <si>
    <t>₲</t>
  </si>
  <si>
    <t>Valor cuota</t>
  </si>
  <si>
    <t>Activo neto del fondo ₲</t>
  </si>
  <si>
    <t>Está compuesto por saldos en cuentas bancarias e instrumentos de alta liquidez de contratos pactados de disponibilidad inmediata. A continuación, se detalla la composición:</t>
  </si>
  <si>
    <t>CUOTAS PARTES EN CIRCULACIÓN</t>
  </si>
  <si>
    <t>Flujo neto de efectivo utilizado en actividades operativas</t>
  </si>
  <si>
    <t>4.2  Créditos</t>
  </si>
  <si>
    <t>3.5  Créditos</t>
  </si>
  <si>
    <t>País</t>
  </si>
  <si>
    <t>Valor de Compra</t>
  </si>
  <si>
    <t>Valor contable</t>
  </si>
  <si>
    <t xml:space="preserve">Durante el periodo informado no se han registrado transacciones en moneda diferente a la moneda del Fondo. </t>
  </si>
  <si>
    <t>TOTAL PASIVO</t>
  </si>
  <si>
    <t xml:space="preserve">Banco Basa S.A. N° 100048618 </t>
  </si>
  <si>
    <t>PYTEL02F9363</t>
  </si>
  <si>
    <t>TELECEL S.A.E.</t>
  </si>
  <si>
    <t>BANCO CONTINENTAL S.A.E.C.A.</t>
  </si>
  <si>
    <t>AA3638</t>
  </si>
  <si>
    <t xml:space="preserve">FINEXPAR S.A.E.C.A. </t>
  </si>
  <si>
    <t>AA3639</t>
  </si>
  <si>
    <t>SOLAR AHORRO Y FINANZAS S.A.E.C.A.</t>
  </si>
  <si>
    <t>BANCO NACIONAL DE FOMENTO</t>
  </si>
  <si>
    <t>PYTNA01F0886</t>
  </si>
  <si>
    <t>MINISTERIO DE HACIENDA</t>
  </si>
  <si>
    <t>NUCLEO SA</t>
  </si>
  <si>
    <t>PYTNA01F8731</t>
  </si>
  <si>
    <t>AA4564</t>
  </si>
  <si>
    <t>AA4565</t>
  </si>
  <si>
    <t>AA4566</t>
  </si>
  <si>
    <t>AA4567</t>
  </si>
  <si>
    <t>AA4492</t>
  </si>
  <si>
    <t>AA4493</t>
  </si>
  <si>
    <t>AA4494</t>
  </si>
  <si>
    <t>AA4495</t>
  </si>
  <si>
    <t>AA4496</t>
  </si>
  <si>
    <t>AA4501</t>
  </si>
  <si>
    <t>AA4502</t>
  </si>
  <si>
    <t>AA4503</t>
  </si>
  <si>
    <t>AA4562</t>
  </si>
  <si>
    <t>PYNUC01F9189</t>
  </si>
  <si>
    <t>PYTPO01F0961</t>
  </si>
  <si>
    <t>TAPE PORA S.A.E.</t>
  </si>
  <si>
    <t>Paraguay</t>
  </si>
  <si>
    <t>Fecha de alta contrato de reporto</t>
  </si>
  <si>
    <t>Fecha de vencimiento contrato de reporto</t>
  </si>
  <si>
    <t>Fecha de vencimiento del título</t>
  </si>
  <si>
    <t>Financiero</t>
  </si>
  <si>
    <t>Corporativo</t>
  </si>
  <si>
    <t>ÍNDICE</t>
  </si>
  <si>
    <t>REF.</t>
  </si>
  <si>
    <t>Estado del Activo Neto</t>
  </si>
  <si>
    <t>EAN</t>
  </si>
  <si>
    <t>ESTADO DE FLUJO DE EFECTIVO</t>
  </si>
  <si>
    <t>Estado de Ingresos y Egresos</t>
  </si>
  <si>
    <t>EIE</t>
  </si>
  <si>
    <t>EVAN</t>
  </si>
  <si>
    <t>Estado de Variación del Activo Neto</t>
  </si>
  <si>
    <t>EFE</t>
  </si>
  <si>
    <t>Estado de Flujo de Eefectivo</t>
  </si>
  <si>
    <t>Notas a los Estados Financieros Nota 1 a Nota 2</t>
  </si>
  <si>
    <t>Notas a los Estados Financieros Nota 3</t>
  </si>
  <si>
    <t>Disponibilidades</t>
  </si>
  <si>
    <t>Acciones</t>
  </si>
  <si>
    <t>Nota 4.1</t>
  </si>
  <si>
    <t>Créditos - Operaciones de reporto</t>
  </si>
  <si>
    <t>Nota 4.2</t>
  </si>
  <si>
    <t>Nota 4.3</t>
  </si>
  <si>
    <t>Comisiones a pagar a la administradora</t>
  </si>
  <si>
    <t xml:space="preserve">Primas por diferencia de precios - Operaciones de reporto </t>
  </si>
  <si>
    <t xml:space="preserve">Comisión por Administración </t>
  </si>
  <si>
    <t>PYCEC01F0454</t>
  </si>
  <si>
    <t>PYCEC02F1121</t>
  </si>
  <si>
    <t>PYTPO01F0540</t>
  </si>
  <si>
    <t>SUDAMERIS BANK S.A.E.C.A.</t>
  </si>
  <si>
    <t>PYSUDP0V1104</t>
  </si>
  <si>
    <t>PYSUDP0V1112</t>
  </si>
  <si>
    <t>A continuación, se expone la información adicional respecto a los instrumentos adquiridos bajo la modalidad de contratos de reporto:</t>
  </si>
  <si>
    <t>Tipo de título</t>
  </si>
  <si>
    <t>Cantidad de títulos</t>
  </si>
  <si>
    <t>Reportado</t>
  </si>
  <si>
    <t>Valor Nominal ₲</t>
  </si>
  <si>
    <t>Público</t>
  </si>
  <si>
    <t>Bono</t>
  </si>
  <si>
    <t>Valor contable ₲</t>
  </si>
  <si>
    <t>CEMENTOS CONCEPCIÓN SOCIEDAD ANÓNIMA EMISORA</t>
  </si>
  <si>
    <t xml:space="preserve">TOTAL ACTIVO NETO ATRIBUIBLE A LOS PARTÍCIPES </t>
  </si>
  <si>
    <t xml:space="preserve">VALOR CUOTA PARTE AL CIERRE </t>
  </si>
  <si>
    <t>APORTANTES (1)</t>
  </si>
  <si>
    <t>RESULTADOS (2)</t>
  </si>
  <si>
    <t>(3)</t>
  </si>
  <si>
    <t>(4)</t>
  </si>
  <si>
    <t>Totales</t>
  </si>
  <si>
    <t>% de las colocaciones en relación a los Activos de Fondo</t>
  </si>
  <si>
    <t>Límite Máximo de las colocaciones por tipo de instrumento s/ Reglamento Interno</t>
  </si>
  <si>
    <t>% de las Colocaciones por Grupo económico</t>
  </si>
  <si>
    <t>Las operaciones de reporto son registradas a su costo de adquisición más las primas por diferencia de precios devengadas a cobrar. Las primas generadas por estas operaciones son registradas en resultados conforme se devengan por el plazo de duración de las operaciones acordado entre las partes.</t>
  </si>
  <si>
    <t>Tasa de rendimiento</t>
  </si>
  <si>
    <t>Basa Casa de Bolsa SA</t>
  </si>
  <si>
    <t>AA4218</t>
  </si>
  <si>
    <t>AA4226</t>
  </si>
  <si>
    <t>AA4242</t>
  </si>
  <si>
    <t>AA4250</t>
  </si>
  <si>
    <t>AA4258</t>
  </si>
  <si>
    <t>AA4266</t>
  </si>
  <si>
    <t>PYTNA01F0902</t>
  </si>
  <si>
    <t>BC6143</t>
  </si>
  <si>
    <t>BANCO ITAU PARAGUAY S.A.</t>
  </si>
  <si>
    <t>BC6144</t>
  </si>
  <si>
    <t>BC6145</t>
  </si>
  <si>
    <t>BC6136</t>
  </si>
  <si>
    <t>BC6146</t>
  </si>
  <si>
    <t>BC6147</t>
  </si>
  <si>
    <t>BC6137</t>
  </si>
  <si>
    <t>BC6150</t>
  </si>
  <si>
    <t>BC6140</t>
  </si>
  <si>
    <t>BC6151</t>
  </si>
  <si>
    <t>BC6154</t>
  </si>
  <si>
    <t>BC6156</t>
  </si>
  <si>
    <t>BC6155</t>
  </si>
  <si>
    <t>BC6152</t>
  </si>
  <si>
    <t>BC6149</t>
  </si>
  <si>
    <t>BC6148</t>
  </si>
  <si>
    <t>BC6139</t>
  </si>
  <si>
    <t>BC6138</t>
  </si>
  <si>
    <t>BC6141</t>
  </si>
  <si>
    <t>BC6142</t>
  </si>
  <si>
    <t>PYTNA02F1255</t>
  </si>
  <si>
    <t>PYNUC05F1356</t>
  </si>
  <si>
    <t>Certificado de depósito de ahorro</t>
  </si>
  <si>
    <t>PYNUC04F1340</t>
  </si>
  <si>
    <t>PYJAP01F1603</t>
  </si>
  <si>
    <t>FINANCIERA PARAGUAYO - JAPONESA S.A.E.C.A.</t>
  </si>
  <si>
    <t>PYTNA01F1249</t>
  </si>
  <si>
    <t>PYTEL07F0284</t>
  </si>
  <si>
    <t>Primer trimestre</t>
  </si>
  <si>
    <t>La preparación de los presentes estados financieros requiere que la Gerencia de la Sociedad Administradora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</si>
  <si>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cc</t>
  </si>
  <si>
    <t>PYTNA01F8541</t>
  </si>
  <si>
    <t>PYTAU02F1777</t>
  </si>
  <si>
    <t>PYTAU03F1784</t>
  </si>
  <si>
    <t>PYCEC01F1940</t>
  </si>
  <si>
    <t>Enero</t>
  </si>
  <si>
    <t>Febrero</t>
  </si>
  <si>
    <t>Marzo</t>
  </si>
  <si>
    <t xml:space="preserve">3.6. Inversiones </t>
  </si>
  <si>
    <t xml:space="preserve">3.7  Reconocimiento de ingresos y egresos: </t>
  </si>
  <si>
    <t>3.8  	Saldos en moneda extranjera.</t>
  </si>
  <si>
    <t>3.9  Gastos operacionales y comisión de la Sociedad Administradora.</t>
  </si>
  <si>
    <t>3.10 Información estadística</t>
  </si>
  <si>
    <t>Fecha de compra del título</t>
  </si>
  <si>
    <t>Tasa de interés</t>
  </si>
  <si>
    <t>La composición de la cartera de inversiones es la siguiente:</t>
  </si>
  <si>
    <t>4.3  Inversiones</t>
  </si>
  <si>
    <t>Nota 4.4</t>
  </si>
  <si>
    <t>ESTADO DE VARIACIÓN DEL ACTIVO NETO</t>
  </si>
  <si>
    <t>Banco Basa S.A. N° 100102170</t>
  </si>
  <si>
    <t>PYTEL01F2252</t>
  </si>
  <si>
    <t>AA3964</t>
  </si>
  <si>
    <t>AA3965</t>
  </si>
  <si>
    <t>AA3966</t>
  </si>
  <si>
    <t>AA3967</t>
  </si>
  <si>
    <t>AA3968</t>
  </si>
  <si>
    <t>AA3969</t>
  </si>
  <si>
    <t>AA3970</t>
  </si>
  <si>
    <t>AA3971</t>
  </si>
  <si>
    <t>PYCEC03F1369</t>
  </si>
  <si>
    <t>PYCEC01F2492</t>
  </si>
  <si>
    <t>PYTEL03F2276</t>
  </si>
  <si>
    <t xml:space="preserve">Banco Basa S.A. N° 100081868 </t>
  </si>
  <si>
    <t>Banco Basa S.A. N° 100081868 - (overnight)</t>
  </si>
  <si>
    <t>BA1179</t>
  </si>
  <si>
    <t>BA1180</t>
  </si>
  <si>
    <t>BA1181</t>
  </si>
  <si>
    <t>BA1182</t>
  </si>
  <si>
    <t>BA1183</t>
  </si>
  <si>
    <t>BA1184</t>
  </si>
  <si>
    <t>CB0002</t>
  </si>
  <si>
    <t>AA9449</t>
  </si>
  <si>
    <t>Banco Basa S.A. N° 100102424 - (overnight)</t>
  </si>
  <si>
    <t>BANCO CENTRAL DEL PARAGUAY</t>
  </si>
  <si>
    <t>LRM22092023</t>
  </si>
  <si>
    <t>Primas por operaciones de reporto (overnight)</t>
  </si>
  <si>
    <r>
      <rPr>
        <b/>
        <sz val="13"/>
        <color theme="1"/>
        <rFont val="Times New Roman"/>
        <family val="1"/>
      </rPr>
      <t>Bolsa de Valores y Productos de Asunción S.A.</t>
    </r>
    <r>
      <rPr>
        <sz val="13"/>
        <color theme="1"/>
        <rFont val="Times New Roman"/>
        <family val="1"/>
      </rPr>
      <t xml:space="preserve"> fue constituida por Decreto del Poder Ejecutivo N° 38088 de fecha 20 de marzo de 1987, inscripta en el Registro Público de Comercio en el Año 1987. </t>
    </r>
  </si>
  <si>
    <t>PYTEL02F2269</t>
  </si>
  <si>
    <t>BA1176</t>
  </si>
  <si>
    <t>BA1177</t>
  </si>
  <si>
    <t>PYTEL03F9370</t>
  </si>
  <si>
    <t>PYCON05F9274</t>
  </si>
  <si>
    <t>Avalon Casa de Bolsa SA</t>
  </si>
  <si>
    <t>PYCON04F7634</t>
  </si>
  <si>
    <t>Interfisa Banco</t>
  </si>
  <si>
    <t>Investor Casa de Bolsa SA</t>
  </si>
  <si>
    <t>PYCHA19F4117</t>
  </si>
  <si>
    <t>CHACOMER S.A.E.</t>
  </si>
  <si>
    <t>Valores Casa de Bolsa SA</t>
  </si>
  <si>
    <t>Banco Rio</t>
  </si>
  <si>
    <t>Al  31/12/2022</t>
  </si>
  <si>
    <t>Al  31/12/2021</t>
  </si>
  <si>
    <t>Banco Solar N° 0188457</t>
  </si>
  <si>
    <t>Banco Basa S.A. N° 100102424</t>
  </si>
  <si>
    <t xml:space="preserve">Al 31 de diciembre de 2022, el rubro de Créditos del Fondo Mutuo se halla conformado en su totalidad por operaciones de reporto, las cuales se valúan conforme al criterio expuesto en la nota 3.5. 
</t>
  </si>
  <si>
    <t>La composición de las operaciones de reporto con pacto de retro venta, con indicación de la contraparte o reportado al 31 de diciembre de 2022 fue la siguiente:</t>
  </si>
  <si>
    <t>TOTAL AL 31.12.2022</t>
  </si>
  <si>
    <t>TOTAL AL 31.12.2021</t>
  </si>
  <si>
    <t>Resumen de títulos por tipo al 31.12.2022</t>
  </si>
  <si>
    <t xml:space="preserve">Al 31 de diciembre de 2022, el rubro de Inversiones del Fondo Mutuo se halla conformado en su totalidad por instrumentos de renta fija, las cuales se valúan conforme al criterio expuesto en la nota 3.6. 
</t>
  </si>
  <si>
    <t>Resumen de títulos por sector al 31.12.2022</t>
  </si>
  <si>
    <t xml:space="preserve">4.5.   Comisiones a pagar a la Administradora. </t>
  </si>
  <si>
    <t>4.4. Acreedores por Operaciones </t>
  </si>
  <si>
    <t>Cuotapartista  - Cuenta de Inversión N° 1157</t>
  </si>
  <si>
    <t xml:space="preserve">                         - </t>
  </si>
  <si>
    <t>Cuotapartista  - Cuenta de Inversión N° 1158</t>
  </si>
  <si>
    <t>Cuotapartista  - Cuenta de Inversión N° 895</t>
  </si>
  <si>
    <t>Cuotapartista  - Cuenta de Inversión N° 913</t>
  </si>
  <si>
    <t>Cuotapartista - Cuenta de Inversión N° 2042</t>
  </si>
  <si>
    <t>Cuotapartista  - Cuenta de Inversión N° 1765</t>
  </si>
  <si>
    <t>Cuotapartista  - Cuenta de Inversión N° 1960</t>
  </si>
  <si>
    <t>Cuotapartista  - Cuenta de Inversión N° 455</t>
  </si>
  <si>
    <t>Cuotapartista  - Cuenta de Inversión N° 833</t>
  </si>
  <si>
    <t>Cuotapartista  - Cuenta de Inversión N° 792</t>
  </si>
  <si>
    <t>Cuotapartista  - Cuenta de Inversión N° 1586</t>
  </si>
  <si>
    <t>Cuotapartista  - Cuenta de Inversión N° 1505</t>
  </si>
  <si>
    <t>Cuotapartista  - Cuenta de Inversión N° 90</t>
  </si>
  <si>
    <t>Cuotapartista  - Cuenta de Inversión N° 1853</t>
  </si>
  <si>
    <t>Cuotapartista  - Cuenta de Inversión N° 2063</t>
  </si>
  <si>
    <t>Cuotapartista - Cuenta de Inversión N° 829</t>
  </si>
  <si>
    <t>Cuotapartista - Cuenta de Inversión N° 541</t>
  </si>
  <si>
    <t>Cuotapartista - Cuenta de Inversión N° 764</t>
  </si>
  <si>
    <t>Suscripción a confirmar</t>
  </si>
  <si>
    <t xml:space="preserve">Aumento primas por diferencia de precios - Operaciones de reportos </t>
  </si>
  <si>
    <t>Tu Financiera S.A.E.C.A. N° 14270204</t>
  </si>
  <si>
    <t>Intereses a cobrar sobre depósitos en Caja de Ahorro</t>
  </si>
  <si>
    <t>Cuotapartista - Cuenta de Inversión N° 1762</t>
  </si>
  <si>
    <t>Cuotapartista - Cuenta de Inversión N° 4599</t>
  </si>
  <si>
    <t>Cuotapartista - Cuenta de Inversión N° 167</t>
  </si>
  <si>
    <t>Cuotapartista - Cuenta de Inversión N° 4581</t>
  </si>
  <si>
    <t>Cuotapartista - Cuenta de Inversión N° 2844</t>
  </si>
  <si>
    <t>Cuotapartista - Cuenta de Inversión N° 3182</t>
  </si>
  <si>
    <t>Cuotapartista - Cuenta de Inversión N° 2950</t>
  </si>
  <si>
    <t>Cuotapartista - Cuenta de Inversión N° 2290</t>
  </si>
  <si>
    <t>Cuotapartista - Cuenta de Inversión N° 2898</t>
  </si>
  <si>
    <t>Cuotapartista - Cuenta de Inversión N° 2927</t>
  </si>
  <si>
    <t>Cuotapartista - Cuenta de Inversión N° 1656</t>
  </si>
  <si>
    <t>Cuotapartista - Cuenta de Inversión N° 3164</t>
  </si>
  <si>
    <t>Cuotapartista - Cuenta de Inversión N° 4647</t>
  </si>
  <si>
    <t>Cuotapartista - Cuenta de Inversión N° 4620</t>
  </si>
  <si>
    <t>Cuotapartista - Cuenta de Inversión N° 4645</t>
  </si>
  <si>
    <t>Cuotapartista - Cuenta de Inversión N° 3826</t>
  </si>
  <si>
    <t>Cuotapartista - Cuenta de Inversión N° 4644</t>
  </si>
  <si>
    <t>Cuotapartista - Cuenta de Inversión N° 3086</t>
  </si>
  <si>
    <t>Cuotapartista - Cuenta de Inversión N° 3750</t>
  </si>
  <si>
    <t>Cuotapartista - Cuenta de Inversión N° 2998</t>
  </si>
  <si>
    <t>Cuotapartista - Cuenta de Inversión N° 641</t>
  </si>
  <si>
    <t>Cuotapartista - Cuenta de Inversión N° 4641</t>
  </si>
  <si>
    <t>Cuotapartista - Cuenta de Inversión N° 2481</t>
  </si>
  <si>
    <t>Cuotapartista - Cuenta de Inversión N° 3619</t>
  </si>
  <si>
    <t>Cuotapartista - Cuenta de Inversión N° 2308</t>
  </si>
  <si>
    <t>Cuotapartista - Cuenta de Inversión N° 12</t>
  </si>
  <si>
    <t>Cuotapartista - Cuenta de Inversión N° 1091</t>
  </si>
  <si>
    <t>Cuotapartista - Cuenta de Inversión N° 3790</t>
  </si>
  <si>
    <t>Cuotapartista - Cuenta de Inversión N° 2426</t>
  </si>
  <si>
    <t>Cuotapartista - Cuenta de Inversión N° 3442</t>
  </si>
  <si>
    <t>Cuotapartista - Cuenta de Inversión N° 3675</t>
  </si>
  <si>
    <t>Cuotapartista - Cuenta de Inversión N° 1415</t>
  </si>
  <si>
    <t>Cuotapartista - Cuenta de Inversión N° 1943</t>
  </si>
  <si>
    <t>Cuotapartista - Cuenta de Inversión N° 1880</t>
  </si>
  <si>
    <t>Cuotapartista - Cuenta de Inversión N° 583</t>
  </si>
  <si>
    <t>Cuotapartista - Cuenta de Inversión N° 1963</t>
  </si>
  <si>
    <t>Cuotapartista - Cuenta de Inversión N° 1813</t>
  </si>
  <si>
    <t>Cuotapartista - Cuenta de Inversión N° 1378</t>
  </si>
  <si>
    <t>Está conformado por los siguientes conceptos e importes:</t>
  </si>
  <si>
    <t>a) Se detalla la composición de los cuotapartistas a suscribir:</t>
  </si>
  <si>
    <t>b) Se detalla la composición de operaciones a liquidar:</t>
  </si>
  <si>
    <t>Liquidación de operaciones.</t>
  </si>
  <si>
    <t>Rendimiento reporto Overnight.</t>
  </si>
  <si>
    <t>Cobro Cupón Bonos corporativos PYTEL01F2252</t>
  </si>
  <si>
    <t>Total (1)</t>
  </si>
  <si>
    <t>Total (2)</t>
  </si>
  <si>
    <t>Total al 31.12.2022 (1+2)</t>
  </si>
  <si>
    <t>Va a la página siguiente</t>
  </si>
  <si>
    <t>Viene de la página anterior</t>
  </si>
  <si>
    <t>Resumen de títulos por tipo al 31.12.2021</t>
  </si>
  <si>
    <t>Va a la siguiente página</t>
  </si>
  <si>
    <t>31.12.2021</t>
  </si>
  <si>
    <t>31.12.2022</t>
  </si>
  <si>
    <t>TOTAL ACTIVO NETO AL 31.12.2022 (1 + 2)</t>
  </si>
  <si>
    <t>Los estados financieros han sido preparados de acuerdo con las normas contables, criterios de valuación y las normas de presentación establecidas por la Comisión Nacional de Valores a través de CNV CG N°35/23 de 09 de febrero de 2023 – Reglamento General del Mercado de Valores y con Normas de Información Financiera (NIF) emitidas por el Consejo de Contadores Públicos del Paraguay.</t>
  </si>
  <si>
    <t>Segundo trimestre</t>
  </si>
  <si>
    <t>Abril</t>
  </si>
  <si>
    <t>Mayo</t>
  </si>
  <si>
    <t>Junio</t>
  </si>
  <si>
    <t>FONDO DE INVERSIÓN INMOBILIARIO BASA CAPITAL LARES I</t>
  </si>
  <si>
    <t>-</t>
  </si>
  <si>
    <t>a)  		Fondo de Inversión Inmobiliario Basa Capital Lares I</t>
  </si>
  <si>
    <t>El Fondo de Inversión Inmobiliario Basa Capital Lares I  administrado por Basa Administradora de Fondos Patrimoniales de Inversión S.A. (en adelante indistintamente la Sociedad Administradora) es un fondo de inversión inmobiliaria, con un plazo de duración de 12 meses, prorrogable conforme a lo determine la Asamblea Extraordinaria de Partícipes, de la misma forma, la duración del Fondo puede ser inferior.</t>
  </si>
  <si>
    <t>b)	  Políticas del Fondo</t>
  </si>
  <si>
    <t>Política General de Inversión</t>
  </si>
  <si>
    <t>TIPO DE INSTRUMENTO</t>
  </si>
  <si>
    <t xml:space="preserve">Los Fondos Patrimoniales de Inversión son aquellos que se forman con recursos monetarios de personas físicas o jurídicas y que son captados por sociedades especializadas exclusivamente en la administración de los mismos, para ser invertidos en la forma que se dispone en su reglamento, por cuenta y riesgo de los partícipes. Los Fondos de Inversión se constituyen en un patrimonio integrado con aportes de personas físicas o jurídicas, cuyos aportes quedarán expresados en cuotas de participación no rescatables. </t>
  </si>
  <si>
    <t>La distribución de los beneficios netos de los fondos de inversión percibidos durante el ejercicio anual se ajustará a lo establecido en el presente reglamento y a la forma y proporción que determine la Asamblea Ordinaria de Partícipes por una mayoría de 2/3 (dos tercios) de las cuotas pagadas. Para estos efectos, se entenderá por beneficios netos percibidos la cantidad que resulte de restar a la suma de utilidades, intereses, dividendos y ganancias de capital efectivamente percibidas, el total de pérdidas y gastos devengados en el periodo. El reparto de beneficios se realizará dentro del cuatrimestre posterior al cierre del ejercicio anual.</t>
  </si>
  <si>
    <t>Política de reparto de beneficios</t>
  </si>
  <si>
    <t>Políticas de valorización de activos</t>
  </si>
  <si>
    <t>Políticas de valorización de cuotas</t>
  </si>
  <si>
    <t>Política de administración de riesgos</t>
  </si>
  <si>
    <t xml:space="preserve">Las primas por diferencia de precios generadas por las operaciones de reporto son reconocidas por el principio del devengado. 
</t>
  </si>
  <si>
    <t xml:space="preserve">Los gastos se reconocen en el estado de ingresos y egresos cuando ha surgido un decremento en los beneficios económicos futuros, relacionado con una disminución en los activos o un incremento en los pasivos. </t>
  </si>
  <si>
    <t>A continuación, información estadística mensual de la posición del Fondo de Inversión durante el ejercicio:</t>
  </si>
  <si>
    <t>IVA Costo</t>
  </si>
  <si>
    <t>Otros créditos</t>
  </si>
  <si>
    <t>Resultado por inversiones</t>
  </si>
  <si>
    <t>Gastos operacionales</t>
  </si>
  <si>
    <t>Pago a proveedores</t>
  </si>
  <si>
    <t>Disminución por inversiones inmobiliarias</t>
  </si>
  <si>
    <t>Aumento por inversiones en instrumentos financieros</t>
  </si>
  <si>
    <t>Disminución por otros créditos</t>
  </si>
  <si>
    <t>El objeto del Fondo de Inversión es la inversión en todo tipo de proyectos de desarrollo y negocios inmobiliarios destinados a la obtención de rentas. Para cumplir con dicho objeto, el Fondo de Inversión  podrá invertir en desarrollos inmobiliarios públicos o privados, activos inmobiliarios, títulos de renta y acciones de sociedades anónimas que se dediquen al rubro inmobiliario, certificados de participación emitidos por patrimonios autónomos constituidos por activos inmobiliarios y en cuotas de participación en fondos de inversión públicos o privados que inviertan en proyectos inmobiliarios.</t>
  </si>
  <si>
    <t>Asimismo, el Fondo de Inversión también podrá invertir en otros títulos de renta fija y/o títulos de renta variable previamente aprobados y debidamente registrados en la Comisión Nacional de Valores y en la Bolsa de Valores y Productos de Asunción S.A. Asimismo, podrá invertir en cuotas y/o títulos de deuda de fondos de inversión privados y/o públicos y, de la misma forma, podrá también invertir en fondos mutuos debidamente registrados en la Comisión Nacional de Valores. A su vez, el Fondo de Inversión podrá realizar depósitos en cuentas corrientes y/o cajas de ahorro en el sistema financiero.</t>
  </si>
  <si>
    <t>El Fondo de Inversión podrá invertir sus recursos en los siguientes activos e instrumentos, en guaraníes o dólares americanos, acorde a los límites establecidos en el siguiente esquema:</t>
  </si>
  <si>
    <t>a) Desarrollos inmobiliarios, activos inmobiliarios, títulos de renta y acciones de sociedades anónimas que se dediquen al rubro inmobiliario, certificados de participación emitidos por patrimonios autónomos constituidos por activos inmobiliarios y cuotas de participación en fondos de inversión públicos o privados que inviertan en proyectos inmobiliarios.</t>
  </si>
  <si>
    <t>b) Cuenta corriente y caja de ahorro en instrumentos bancarios.</t>
  </si>
  <si>
    <t>c) Cuota partes de fondos mutuos o fondos de inversión registrados en la CNV.</t>
  </si>
  <si>
    <t>d) Títulos de deuda de Sociedades cuya emisión haya sido registrada en la CNV y que cuenten con calificación de riesgo BBB o superior.</t>
  </si>
  <si>
    <t>e) Acciones de Sociedades cuya emisión haya sido registrada en la CNV y que cuenten con calificación de riesgo BBB o superior.</t>
  </si>
  <si>
    <t>f) Certificados de participación y/o títulos de deuda emitidos por patrimonios autónomos (fideicomisos), cuya emisión haya sido registrada en la CNV, que posean oferta pública y que cuenten con calificación de riesgo BBB o superior.</t>
  </si>
  <si>
    <t>g) Títulos de deuda o certificados de participación emitidos por sociedades a través de colocaciones privadas de conformidad a la Ley de Mercado de Valores y el Reglamento General de Mercado de Valores.</t>
  </si>
  <si>
    <t>h) Títulos emitidos por el Tesoro Público o garantizados por el mismo, así como otros organismos y entidades del Estado, emitidos local e internacionalmente y Letras de Regulación Monetaria emitidas por el Banco Central del Paraguay.</t>
  </si>
  <si>
    <t>i) Títulos emitidos en mercados internacionales que cuenten con calificación de riesgo igual o superior a la clasificación internacional de la deuda del Paraguay.</t>
  </si>
  <si>
    <t>j) Títulos de deuda y certificados de depósito emitidos por instituciones habilitadas por el Banco Central del Paraguay que cuenten con calificación de riesgo BBB o superior.</t>
  </si>
  <si>
    <t>k) Operaciones de venta con compromiso de compra y las operaciones de compra con compromiso de venta con títulos desmaterializados registrados en la CNV y custodiados en la Bolsa., y con CDA’s del sistema financiero. Estas inversiones no podrán ser hechas a plazos superiores a 180 días.</t>
  </si>
  <si>
    <t>l) Otros valores de inversión de renta fija que determine la CNV por normas de carácter general con posterioridad al presente Reglamento.</t>
  </si>
  <si>
    <t>m) Otros activos inmobiliarios reales que determine la CNV por normas de carácter general con posterioridad al presente Reglamento.</t>
  </si>
  <si>
    <t>Ocasionalmente, LA ADMINISTRADORA, previa autorización de la Asamblea Extraordinaria de Partícipes, podrá solicitar por cuenta del Fondo de Inversión, líneas de crédito hasta por una cantidad equivalente al 20 (veinte) por ciento del patrimonio. El Fondo de Inversión podrá contratar créditos con entidades financieras u otros agentes cuando el último vencimiento sea al menos 30 (treinta) días antes de la fecha de su liquidación.</t>
  </si>
  <si>
    <t>Tratándose de transacciones bursátiles o extrabursátiles de instrumentos financieros, las mismas deberán registrarse al valor del título y de acuerdo con el principio de lo devengado conforme a la tenencia de cartera. Las transacciones de los demás valores y bienes de el Fondo de Inversión deberán ajustarse a precios similares a los que habitualmente prevalecen en el mercado.</t>
  </si>
  <si>
    <t>Se establecerá dividiendo el valor del patrimonio neto del Fondo de Inversión (activos netos) entre la cantidad de cuotas en circulación, entendiéndose como tal aquellas cuotas suscriptas e integradas. A tal efecto, se tomará en cuenta el valor del patrimonio neto que resulte de la respectiva valorización de cierre de operaciones, así como la cantidad de cuotas vigentes. En la determinación de la cantidad de cuotas vigentes en el día, se incluirán las suscripciones efectivizadas en el día.</t>
  </si>
  <si>
    <t>El Fondo de Inversión, para efectuar el pago de beneficios netos percibidos a los aportantes, solventar los gastos establecidos, aprovechar oportunidades de inversión y pagar la remuneración de LA ADMINISTRADORA, el Fondo de Inversión mantendrá una reserva de liquidez cuyo monto no será inferior a 1% de los activos netos.</t>
  </si>
  <si>
    <t>Los activos que el Fondo de Inversión considere como líquidos corresponden a: Depósitos a la vista en entidades habilitadas por el BCP, cuotas de fondos Mutuos Nacionales que sean susceptibles de ser rescatadas con un plazo no mayor a cinco días hábiles, títulos de deuda a corto plazo, depósitos depósitos a plazo inferior a un año.
Los beneficios netos de cualquier periodo podrán ser distribuidos por hasta un monto que permita al fondo mantener una disponibilidad equivalente a no menos del 1% del patrimonio neto.
La reserva de liquidez podrá ser mantenida en depósitos a la vista en entidades habilitadas por el BCP con calificación de riesgo A o superior o en fondos mutuos locales con plazos de rescate no mayores a 5 (cinco) días hábiles.</t>
  </si>
  <si>
    <t xml:space="preserve"> A continuación, se detallan los riesgos que asumen los Inversionistas:</t>
  </si>
  <si>
    <t>LA ADMINISTRADORA tiene como objetivo identificar, medir, tratar y monitorear los distintos tipos de riesgos que enfrentará el Fondo de Inversión como consecuencia de las inversiones hechas.</t>
  </si>
  <si>
    <r>
      <rPr>
        <b/>
        <sz val="13"/>
        <color rgb="FF000000"/>
        <rFont val="Times New Roman"/>
        <family val="1"/>
      </rPr>
      <t>a) Riesgo económico:</t>
    </r>
    <r>
      <rPr>
        <sz val="13"/>
        <color rgb="FF000000"/>
        <rFont val="Times New Roman"/>
        <family val="1"/>
      </rPr>
      <t xml:space="preserve"> alza en las tasas de interés, inflación, recesión en la actividad económica.</t>
    </r>
  </si>
  <si>
    <t xml:space="preserve"> para la vivienda, exceso de oferta inmobiliaria.</t>
  </si>
  <si>
    <t>BASA Administradora de Fondos Patrimoniales de Inversión S.A. fue constituida por Escritura Pública N° 265 pasada ante el Escribano José María Livieres Guggiari en fecha 6 de diciembre de 2018, inscripta en la Dirección General de los Registros Públicos Sección Personas Jurídicas y Asociaciones Serie Comercial bajo el N° 1 Folio 1 de fecha 21 de diciembre de 2018, y en la Dirección General de Registros Públicos Sección Comercio Serie Comercial bajo el N° 1 Folio 1/22 de fecha 21 de diciembre de 2018. La integración del capital fue efectivizada en fecha 23 de enero de 2019.Los Estatutos Sociales fueron modificados en su artículo 5° concerniente al aumento de capital social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 Posteriormente, los Estatutos Sociales fueron modificados en su artículo 5° concerniente al aumento de capital social hasta la suma de Gs. 20.000.000.000 (Guaraníes veinte mil millones), por Escritura N°140 pasada por el Escribano José María Livieres Guggiari en fecha 06 de agosto de 2021, inscripta en la Dirección de Personas Jurídicas y Comercio bajo el N° 3, folio 41 de fecha 24 de agosto del 2021. Luego, los Estatutos Sociales fueron modificados en su artículo 5° concerniente al aumento de capital social hasta la suma de Gs. 100.000.000.000 ( Guaraníes cien mil millones), por Escritura N° 119 pasada por el Escribano José María Livieres Guggiari en fecha 11 de agosto de 2022, inscripta en la Dirección de Personas Jurídicas y Comercio bajo el N° 04, folio 57 de fecha 02 de septiembre del 2022. Finalmente, los Estatutos Sociales fueron modificados en su artículo 9° a fin de adecuar a lo establecido en la Resolución CNV CG N°35/2023 "Reglamento General del Mercado de Valores" a fin de contemplar que no podrán ser accionistas ni directores, quienes estén comprendidos en la revisión de las listas financieras vinculadas al terrorismo y la proliferación de armas de destrucción masiva, señaladas en la normativa de la SEPRELAD, por Escritura N° 58 pasada por el Escribano José María Livieres Guggiari en fecha 04 de mayo de 2023, y en la Dirección General de Registros Públicos Sección Personas Jurídicas y Comercio Serie Comercial bajo el N° 5 Folio 68 de fecha 30 de junio del 2023.</t>
  </si>
  <si>
    <t>Las entidades designadas como encargadas de la custodia de los títulos valores que puedan ser adquiridos por el Fondo de Inversión serán las siguientes:</t>
  </si>
  <si>
    <t>Para la preparación del estado de flujos de efectivo se consideraron dentro del concepto de efectivo los saldos de disponibilidades en cuentas bancarias que son usados por el Fondo de Inversión en la gestión de sus compromisos de corto plazo.</t>
  </si>
  <si>
    <t>-       Desarrollo inmobiliario</t>
  </si>
  <si>
    <t>Se valúan a su costo de adquisición más todos los costos operativos necesarios inherentes al proyecto inmobiliario.</t>
  </si>
  <si>
    <t>CONCEPTO</t>
  </si>
  <si>
    <t>Comisiones pagadas a BASA  AFPISA (*)</t>
  </si>
  <si>
    <t xml:space="preserve">(*) El Fondo de Inversión abona a la Administradora una remuneración de hasta 3% (tres por ciento) más IVA anual en concepto de comisión por administración. La misma se devengará diariamente y se aplicará sobre el monto del activo neto del actualizado, y será hasta la fecha de vencimiento del plazo de duración.
</t>
  </si>
  <si>
    <r>
      <t xml:space="preserve">NOTA 5:  </t>
    </r>
    <r>
      <rPr>
        <b/>
        <sz val="13"/>
        <color theme="1"/>
        <rFont val="Times New Roman"/>
        <family val="1"/>
      </rPr>
      <t>CONTINGENCIAS</t>
    </r>
  </si>
  <si>
    <r>
      <t xml:space="preserve">NOTA 6:  </t>
    </r>
    <r>
      <rPr>
        <b/>
        <sz val="13"/>
        <color theme="1"/>
        <rFont val="Times New Roman"/>
        <family val="1"/>
      </rPr>
      <t>HECHOS POSTERIORES</t>
    </r>
  </si>
  <si>
    <t>Inmueble</t>
  </si>
  <si>
    <t>N/A</t>
  </si>
  <si>
    <t>Guaraníes</t>
  </si>
  <si>
    <t>Proyecto Viviendas Lares</t>
  </si>
  <si>
    <t>Notas a los Estados Financieros Nota 4 a Nota 6</t>
  </si>
  <si>
    <r>
      <rPr>
        <b/>
        <sz val="13"/>
        <color rgb="FF000000"/>
        <rFont val="Times New Roman"/>
        <family val="1"/>
      </rPr>
      <t>b)</t>
    </r>
    <r>
      <rPr>
        <sz val="13"/>
        <color rgb="FF000000"/>
        <rFont val="Times New Roman"/>
        <family val="1"/>
      </rPr>
      <t xml:space="preserve"> </t>
    </r>
    <r>
      <rPr>
        <b/>
        <sz val="13"/>
        <color rgb="FF000000"/>
        <rFont val="Times New Roman"/>
        <family val="1"/>
      </rPr>
      <t>Riesgo de políticas de gobierno:</t>
    </r>
    <r>
      <rPr>
        <sz val="13"/>
        <color rgb="FF000000"/>
        <rFont val="Times New Roman"/>
        <family val="1"/>
      </rPr>
      <t xml:space="preserve"> suba de impuestos.</t>
    </r>
  </si>
  <si>
    <r>
      <rPr>
        <b/>
        <sz val="13"/>
        <color rgb="FF000000"/>
        <rFont val="Times New Roman"/>
        <family val="1"/>
      </rPr>
      <t>c)</t>
    </r>
    <r>
      <rPr>
        <sz val="13"/>
        <color rgb="FF000000"/>
        <rFont val="Times New Roman"/>
        <family val="1"/>
      </rPr>
      <t xml:space="preserve"> </t>
    </r>
    <r>
      <rPr>
        <b/>
        <sz val="13"/>
        <color rgb="FF000000"/>
        <rFont val="Times New Roman"/>
        <family val="1"/>
      </rPr>
      <t xml:space="preserve">Riesgo propio del mercado inmobiliario: </t>
    </r>
    <r>
      <rPr>
        <sz val="13"/>
        <color rgb="FF000000"/>
        <rFont val="Times New Roman"/>
        <family val="1"/>
      </rPr>
      <t>disminución de la demanda habitacional, baja de precios en bienes raíces, alza en costos de insumo de la construcción, suba de tasas de interés</t>
    </r>
  </si>
  <si>
    <r>
      <rPr>
        <b/>
        <sz val="13"/>
        <color rgb="FF000000"/>
        <rFont val="Times New Roman"/>
        <family val="1"/>
      </rPr>
      <t>d)</t>
    </r>
    <r>
      <rPr>
        <sz val="13"/>
        <color rgb="FF000000"/>
        <rFont val="Times New Roman"/>
        <family val="1"/>
      </rPr>
      <t xml:space="preserve"> </t>
    </r>
    <r>
      <rPr>
        <b/>
        <sz val="13"/>
        <color rgb="FF000000"/>
        <rFont val="Times New Roman"/>
        <family val="1"/>
      </rPr>
      <t xml:space="preserve">Riesgo operacional y riesgo de contraparte: </t>
    </r>
    <r>
      <rPr>
        <sz val="13"/>
        <color rgb="FF000000"/>
        <rFont val="Times New Roman"/>
        <family val="1"/>
      </rPr>
      <t>empresas desarrolladoras y constructoras inmobiliarias.</t>
    </r>
  </si>
  <si>
    <r>
      <rPr>
        <b/>
        <sz val="13"/>
        <color rgb="FF000000"/>
        <rFont val="Times New Roman"/>
        <family val="1"/>
      </rPr>
      <t>e) Riesgo país:</t>
    </r>
    <r>
      <rPr>
        <sz val="13"/>
        <color rgb="FF000000"/>
        <rFont val="Times New Roman"/>
        <family val="1"/>
      </rPr>
      <t xml:space="preserve"> es el riesgo derivado de la coyuntura económica, política y sectorial que puedan darse particularmente en el país y que puedan influir negativamente en los activos que forman parte del Fondo de Inversión.</t>
    </r>
  </si>
  <si>
    <t>f) Riesgo de liquidez y riesgo emisor: para los activos de renta fija.</t>
  </si>
  <si>
    <r>
      <rPr>
        <b/>
        <sz val="13"/>
        <color rgb="FF000000"/>
        <rFont val="Times New Roman"/>
        <family val="1"/>
      </rPr>
      <t>g)</t>
    </r>
    <r>
      <rPr>
        <sz val="13"/>
        <color rgb="FF000000"/>
        <rFont val="Times New Roman"/>
        <family val="1"/>
      </rPr>
      <t xml:space="preserve"> </t>
    </r>
    <r>
      <rPr>
        <b/>
        <sz val="13"/>
        <color rgb="FF000000"/>
        <rFont val="Times New Roman"/>
        <family val="1"/>
      </rPr>
      <t>Riesgos naturales y de fuerza mayor:</t>
    </r>
    <r>
      <rPr>
        <sz val="13"/>
        <color rgb="FF000000"/>
        <rFont val="Times New Roman"/>
        <family val="1"/>
      </rPr>
      <t xml:space="preserve"> eventos que están fuera del control de las partes, que pueden ser: acontecimientos climáticos, conmoción civil, entre otros.</t>
    </r>
  </si>
  <si>
    <t xml:space="preserve">Las 6 notas que se acompañan forman parte integrante de los estados financieros. </t>
  </si>
  <si>
    <t>MÍNIMO</t>
  </si>
  <si>
    <t>MÁX IMO</t>
  </si>
  <si>
    <t>Inmobiliario</t>
  </si>
  <si>
    <t>AL 30.09.2023</t>
  </si>
  <si>
    <t>CORRESPONDIENTES AL PERIODO COMPRENDIDO ENTRE EL 04 DE MAYO DE 2023 Y EL 30 DE SEPTIEMBRE DE 2023</t>
  </si>
  <si>
    <t>Aranceles pagados - BVPASA</t>
  </si>
  <si>
    <t>Aranceles pagados - CNV</t>
  </si>
  <si>
    <t>Auditoría Externa</t>
  </si>
  <si>
    <t>Papelería e Impresos</t>
  </si>
  <si>
    <t>Gastos Bancarios</t>
  </si>
  <si>
    <t>Egresos por ajustes y redondeos</t>
  </si>
  <si>
    <t>Deudores por Operaciones de reporto</t>
  </si>
  <si>
    <t>Nota 4.5</t>
  </si>
  <si>
    <t>TOTAL ACTIVO NETO AL 30.09.2023 (3 + 4)</t>
  </si>
  <si>
    <t>NOTAS A LOS ESTADOS FINANCIEROS AL 30 DE SEPTIEMBRE DE 2023</t>
  </si>
  <si>
    <t>La Comisión Nacional de Valores aprobó el registro y el reglamento interno del Fondo de Inversión Inmobiliario Basa Capital Lares I con fecha 12 de abril de 2023, mediante Resolución CNV N°9E/23. Mediante Resolución N°2663/23 de fecha 02 de mayo de 2023 se procedió al registro de la Serie 1 (uno) de Cuotas de Participación del Fondo por el importe de Gs. 20.000.000.000 ( Guaraníes veinte mil millones), valor nominal de la cuota Gs. 1.000.000 (Guaraníes un millón), cantidad de cuotas 20.000 (veinte mil), estableciendo como fecha de inicio de colocación el 04 de mayo de 2023.</t>
  </si>
  <si>
    <t>La información financiera corresponde al periodo comprendido entre el 04 de mayo de 2023  y el 30 de septiembre de 2023. No se presentan en forma comparativa dado que es el primer año de inicio de sus actividades como tal.</t>
  </si>
  <si>
    <t>El modelo se sustenta en una base convencional de costo histórico y no reconoce en forma integral los efectos de la inflación en la situación patrimonial y financiera del Fondo,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del Fondo de Inversión al 30 de septiembre de 2023. Según el índice general de precios del consumo publicado por el Banco Central del Paraguay, la inflación acumulada al cierre del segundo trimestre del 2023 y del 2022 fue de 2,5% y 7,1% respectivamente.</t>
  </si>
  <si>
    <t>Gastos de publicidad y marketing</t>
  </si>
  <si>
    <t>Tercer trimestre</t>
  </si>
  <si>
    <t>Julio</t>
  </si>
  <si>
    <t>Agosto</t>
  </si>
  <si>
    <t>Septiembre</t>
  </si>
  <si>
    <t>La composición de las operaciones de reporto con pacto de retro venta, con indicación de la contraparte o reportado al 30 de septiembre de 2023 fue la siguiente:</t>
  </si>
  <si>
    <t>TOTAL AL 30.09.2023</t>
  </si>
  <si>
    <t>AA8708</t>
  </si>
  <si>
    <t>AA8709</t>
  </si>
  <si>
    <t>AA8710</t>
  </si>
  <si>
    <t>AA8711</t>
  </si>
  <si>
    <t>AA8712</t>
  </si>
  <si>
    <t>AA8713</t>
  </si>
  <si>
    <t>AA8714</t>
  </si>
  <si>
    <t>AA8715</t>
  </si>
  <si>
    <t>AA8716</t>
  </si>
  <si>
    <t>AA8717</t>
  </si>
  <si>
    <t>AA8718</t>
  </si>
  <si>
    <t>TU FINANCIERA S.A.</t>
  </si>
  <si>
    <t xml:space="preserve">Al 30 de septiembre de 2023, el rubro de Inversiones del Fondo de Inversión se halla conformado en su totalidad por erogaciones realizadas para el desarrollo inmobiliario conforme al criterio expuesto en la nota 3.6. 
</t>
  </si>
  <si>
    <t>Al 30 de septiembre de 2023 no existen situaciones contingentes, ni reclamos que este en conocimiento de la Sociedad Administradora.</t>
  </si>
  <si>
    <t>Entre la fecha de cierre del periodo y la fecha de presentación de estos estados financieros, no han ocurrido otros hechos significativos de carácter financiero o de otra índole que afecten la situación patrimonial o financiera o los resultados del Fondo de Inversión Inmobiliario Basa Capital Lares I al 30 de septiembre de 2023.</t>
  </si>
  <si>
    <t>4.2  Deudores por Operaciones de reporto</t>
  </si>
  <si>
    <t>Fecha de Inicio</t>
  </si>
  <si>
    <t>Fecha de Vencimiento</t>
  </si>
  <si>
    <t>4.3  Créditos</t>
  </si>
  <si>
    <t>4.4  Inversiones</t>
  </si>
  <si>
    <t xml:space="preserve">4.5   Comisiones a pagar a la Administradora. </t>
  </si>
  <si>
    <t>CEMENTOS CONCEPCION SAE</t>
  </si>
  <si>
    <t>Al  30/09/2023</t>
  </si>
  <si>
    <t xml:space="preserve">Al 30 de setiembre de 2023, el rubro de Deudores por Operaciones de reporto se halla conformado por los siguientes reportos pendientes de liquidación, los cuales se valúan conforme al criterio expuesto en la nota 3.5. 
</t>
  </si>
  <si>
    <r>
      <t xml:space="preserve">Al 30 de septiembre de 2023, el rubro de Créditos se halla conformado en su totalidad por operaciones de reporto, las cuales se valúan conforme al criterio expuesto en la nota </t>
    </r>
    <r>
      <rPr>
        <sz val="13"/>
        <rFont val="Times New Roman"/>
        <family val="1"/>
      </rPr>
      <t xml:space="preserve">3.5. </t>
    </r>
    <r>
      <rPr>
        <sz val="13"/>
        <color theme="1"/>
        <rFont val="Times New Roman"/>
        <family val="1"/>
      </rPr>
      <t xml:space="preserve">
</t>
    </r>
  </si>
  <si>
    <t>BancO BASA S.A. N° 100127551 (overnight)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</si>
</sst>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 #,##0_ ;_ * \-#,##0_ ;_ * &quot;-&quot;_ ;_ @_ "/>
    <numFmt numFmtId="43" formatCode="_ * #,##0.00_ ;_ * \-#,##0.00_ ;_ * &quot;-&quot;??_ ;_ @_ "/>
    <numFmt numFmtId="164" formatCode="0.000%"/>
    <numFmt numFmtId="165" formatCode="#,##0.0000"/>
    <numFmt numFmtId="166" formatCode="[$-F400]h:mm:ss\ AM/PM"/>
    <numFmt numFmtId="167" formatCode="00"/>
    <numFmt numFmtId="168" formatCode="_(* #,##0_);_(* \(#,##0\);_(* &quot;-&quot;_);_(@_)"/>
    <numFmt numFmtId="169" formatCode="_-* #,##0.00_-;\-* #,##0.00_-;_-* &quot;-&quot;??_-;_-@_-"/>
    <numFmt numFmtId="170" formatCode="#,##0.0000000000"/>
    <numFmt numFmtId="171" formatCode="_(&quot;Gs&quot;\ * #,##0_);_(&quot;Gs&quot;\ * \(#,##0\);_(&quot;Gs&quot;\ * &quot;-&quot;??_);_(@_)"/>
    <numFmt numFmtId="172" formatCode="dd/mm/yyyy;@"/>
    <numFmt numFmtId="173" formatCode="_-* #,##0.00\ _€_-;\-* #,##0.00\ _€_-;_-* &quot;-&quot;??\ _€_-;_-@_-"/>
    <numFmt numFmtId="174" formatCode="_-* #,##0\ _€_-;\-* #,##0\ _€_-;_-* &quot;-&quot;\ _€_-;_-@_-"/>
    <numFmt numFmtId="175" formatCode="#,##0.00[$%-C0A];\-#,##0.00[$%-C0A];&quot;---&quot;"/>
    <numFmt numFmtId="176" formatCode="_(&quot;Gs&quot;\ * #,##0_);_(&quot;Gs&quot;\ * \(#,##0\);_(&quot;Gs&quot;\ * &quot;-&quot;_);_(@_)"/>
    <numFmt numFmtId="177" formatCode="_-* #,##0\ _€_-;\-* #,##0\ _€_-;_-* &quot;-&quot;??\ _€_-;_-@_-"/>
  </numFmts>
  <fonts count="76" x14ac:knownFonts="1">
    <font>
      <sz val="11"/>
      <color theme="1"/>
      <name val="Calibri"/>
      <family val="2"/>
      <scheme val="minor"/>
    </font>
    <font>
      <sz val="11"/>
      <color theme="1"/>
      <name val="Calibri"/>
      <family val="2"/>
      <scheme val="minor"/>
    </font>
    <font>
      <u/>
      <sz val="11"/>
      <color theme="10"/>
      <name val="Calibri"/>
      <family val="2"/>
      <scheme val="minor"/>
    </font>
    <font>
      <b/>
      <sz val="15"/>
      <color theme="1"/>
      <name val="Times New Roman"/>
      <family val="1"/>
    </font>
    <font>
      <sz val="11"/>
      <color theme="1"/>
      <name val="Times New Roman"/>
      <family val="1"/>
    </font>
    <font>
      <b/>
      <sz val="18"/>
      <color theme="1"/>
      <name val="Times New Roman"/>
      <family val="1"/>
    </font>
    <font>
      <b/>
      <sz val="12"/>
      <color theme="1"/>
      <name val="Times New Roman"/>
      <family val="1"/>
    </font>
    <font>
      <b/>
      <sz val="11"/>
      <color theme="1"/>
      <name val="Times New Roman"/>
      <family val="1"/>
    </font>
    <font>
      <b/>
      <sz val="10"/>
      <color rgb="FF000000"/>
      <name val="Times New Roman"/>
      <family val="1"/>
    </font>
    <font>
      <sz val="10"/>
      <color theme="1"/>
      <name val="Times New Roman"/>
      <family val="1"/>
    </font>
    <font>
      <b/>
      <sz val="10"/>
      <color theme="1"/>
      <name val="Times New Roman"/>
      <family val="1"/>
    </font>
    <font>
      <sz val="11"/>
      <color indexed="8"/>
      <name val="Calibri"/>
      <family val="2"/>
    </font>
    <font>
      <b/>
      <sz val="10"/>
      <color theme="1"/>
      <name val="Calibri"/>
      <family val="2"/>
      <scheme val="minor"/>
    </font>
    <font>
      <sz val="10"/>
      <color indexed="8"/>
      <name val="Arial"/>
      <family val="2"/>
    </font>
    <font>
      <b/>
      <sz val="17"/>
      <color theme="1"/>
      <name val="Times New Roman"/>
      <family val="1"/>
    </font>
    <font>
      <b/>
      <sz val="13"/>
      <color theme="1"/>
      <name val="Times New Roman"/>
      <family val="1"/>
    </font>
    <font>
      <sz val="13"/>
      <color theme="1"/>
      <name val="Times New Roman"/>
      <family val="1"/>
    </font>
    <font>
      <u/>
      <sz val="13"/>
      <color theme="1"/>
      <name val="Times New Roman"/>
      <family val="1"/>
    </font>
    <font>
      <b/>
      <sz val="11"/>
      <color rgb="FF000000"/>
      <name val="Times New Roman"/>
      <family val="1"/>
    </font>
    <font>
      <sz val="11"/>
      <color rgb="FF000000"/>
      <name val="Times New Roman"/>
      <family val="1"/>
    </font>
    <font>
      <b/>
      <sz val="12"/>
      <color rgb="FF000000"/>
      <name val="Times New Roman"/>
      <family val="1"/>
    </font>
    <font>
      <b/>
      <u/>
      <sz val="11"/>
      <color theme="1"/>
      <name val="Times New Roman"/>
      <family val="1"/>
    </font>
    <font>
      <sz val="10"/>
      <color indexed="8"/>
      <name val="Arial"/>
      <family val="2"/>
    </font>
    <font>
      <b/>
      <i/>
      <sz val="12"/>
      <color theme="1"/>
      <name val="Times New Roman"/>
      <family val="1"/>
    </font>
    <font>
      <b/>
      <sz val="13"/>
      <color rgb="FF000000"/>
      <name val="Times New Roman"/>
      <family val="1"/>
    </font>
    <font>
      <sz val="9"/>
      <color theme="1"/>
      <name val="Times New Roman"/>
      <family val="1"/>
    </font>
    <font>
      <sz val="13"/>
      <color rgb="FF000000"/>
      <name val="Times New Roman"/>
      <family val="1"/>
    </font>
    <font>
      <sz val="12"/>
      <color theme="1"/>
      <name val="Times New Roman"/>
      <family val="1"/>
    </font>
    <font>
      <sz val="13"/>
      <name val="Times New Roman"/>
      <family val="1"/>
    </font>
    <font>
      <sz val="9"/>
      <color rgb="FF000000"/>
      <name val="Times New Roman"/>
      <family val="1"/>
    </font>
    <font>
      <b/>
      <i/>
      <sz val="11"/>
      <color theme="1"/>
      <name val="Times New Roman"/>
      <family val="1"/>
    </font>
    <font>
      <i/>
      <sz val="9"/>
      <name val="Times New Roman"/>
      <family val="1"/>
    </font>
    <font>
      <b/>
      <sz val="9"/>
      <color theme="1"/>
      <name val="Times New Roman"/>
      <family val="1"/>
    </font>
    <font>
      <i/>
      <sz val="11"/>
      <color theme="1"/>
      <name val="Times New Roman"/>
      <family val="1"/>
    </font>
    <font>
      <i/>
      <sz val="10"/>
      <color theme="1"/>
      <name val="Times New Roman"/>
      <family val="1"/>
    </font>
    <font>
      <i/>
      <sz val="12"/>
      <color theme="1"/>
      <name val="Times New Roman"/>
      <family val="1"/>
    </font>
    <font>
      <sz val="10"/>
      <name val="Arial"/>
      <family val="2"/>
    </font>
    <font>
      <b/>
      <u/>
      <sz val="9"/>
      <color theme="1"/>
      <name val="Times New Roman"/>
      <family val="1"/>
    </font>
    <font>
      <u/>
      <sz val="11"/>
      <color theme="10"/>
      <name val="Times New Roman"/>
      <family val="1"/>
    </font>
    <font>
      <sz val="10"/>
      <name val="Arial"/>
      <family val="2"/>
    </font>
    <font>
      <sz val="11"/>
      <color rgb="FF000000"/>
      <name val="Calibri"/>
      <family val="2"/>
      <scheme val="minor"/>
    </font>
    <font>
      <sz val="11"/>
      <name val="Times New Roman"/>
      <family val="1"/>
    </font>
    <font>
      <u/>
      <sz val="10"/>
      <color theme="1"/>
      <name val="Times New Roman"/>
      <family val="1"/>
    </font>
    <font>
      <b/>
      <u/>
      <sz val="10"/>
      <color theme="1"/>
      <name val="Times New Roman"/>
      <family val="1"/>
    </font>
    <font>
      <sz val="13"/>
      <color rgb="FFFF0000"/>
      <name val="Times New Roman"/>
      <family val="1"/>
    </font>
    <font>
      <b/>
      <sz val="13"/>
      <color rgb="FFFF0000"/>
      <name val="Times New Roman"/>
      <family val="1"/>
    </font>
    <font>
      <sz val="11"/>
      <color rgb="FFFF0000"/>
      <name val="Times New Roman"/>
      <family val="1"/>
    </font>
    <font>
      <sz val="10"/>
      <color rgb="FF202124"/>
      <name val="Times New Roman"/>
      <family val="1"/>
    </font>
    <font>
      <sz val="10"/>
      <name val="Arial"/>
      <family val="2"/>
    </font>
    <font>
      <sz val="11"/>
      <color theme="1"/>
      <name val="Arial"/>
      <family val="2"/>
    </font>
    <font>
      <b/>
      <sz val="9"/>
      <color rgb="FF000000"/>
      <name val="Times New Roman"/>
      <family val="1"/>
    </font>
    <font>
      <sz val="11"/>
      <color rgb="FF333333"/>
      <name val="Times New Roman"/>
      <family val="1"/>
    </font>
    <font>
      <sz val="11"/>
      <color indexed="8"/>
      <name val="Calibri"/>
      <family val="2"/>
      <scheme val="minor"/>
    </font>
    <font>
      <b/>
      <sz val="9"/>
      <name val="Times New Roman"/>
      <family val="1"/>
    </font>
    <font>
      <sz val="9"/>
      <name val="Times New Roman"/>
      <family val="1"/>
    </font>
    <font>
      <b/>
      <sz val="7.5"/>
      <color theme="1"/>
      <name val="Times New Roman"/>
      <family val="1"/>
    </font>
    <font>
      <b/>
      <sz val="7.5"/>
      <name val="Times New Roman"/>
      <family val="1"/>
    </font>
    <font>
      <b/>
      <sz val="7.5"/>
      <color theme="1"/>
      <name val="Calibri"/>
      <family val="2"/>
      <scheme val="minor"/>
    </font>
    <font>
      <sz val="7.5"/>
      <color theme="1"/>
      <name val="Times New Roman"/>
      <family val="1"/>
    </font>
    <font>
      <sz val="7.5"/>
      <name val="Times New Roman"/>
      <family val="1"/>
    </font>
    <font>
      <sz val="7.5"/>
      <color theme="1"/>
      <name val="Calibri"/>
      <family val="2"/>
      <scheme val="minor"/>
    </font>
    <font>
      <sz val="7.5"/>
      <color rgb="FF000000"/>
      <name val="Times New Roman"/>
      <family val="1"/>
    </font>
    <font>
      <b/>
      <sz val="8"/>
      <name val="Times New Roman"/>
      <family val="1"/>
    </font>
    <font>
      <b/>
      <sz val="8"/>
      <color theme="1"/>
      <name val="Times New Roman"/>
      <family val="1"/>
    </font>
    <font>
      <sz val="8"/>
      <color theme="1"/>
      <name val="Times New Roman"/>
      <family val="1"/>
    </font>
    <font>
      <sz val="10"/>
      <name val="Courier"/>
    </font>
    <font>
      <sz val="10"/>
      <name val="MS Sans Serif"/>
      <family val="2"/>
    </font>
    <font>
      <sz val="10"/>
      <name val="Courier"/>
      <family val="3"/>
    </font>
    <font>
      <sz val="11"/>
      <color theme="1"/>
      <name val="Calibri"/>
      <family val="2"/>
    </font>
    <font>
      <b/>
      <sz val="11"/>
      <color rgb="FFFFFFFF"/>
      <name val="Times New Roman"/>
      <family val="1"/>
    </font>
    <font>
      <b/>
      <sz val="11"/>
      <color theme="1"/>
      <name val="Calibri"/>
      <family val="2"/>
      <scheme val="minor"/>
    </font>
    <font>
      <b/>
      <sz val="13"/>
      <color rgb="FFFFFFFF"/>
      <name val="Times New Roman"/>
      <family val="1"/>
    </font>
    <font>
      <b/>
      <sz val="12"/>
      <color theme="0"/>
      <name val="Times New Roman"/>
      <family val="1"/>
    </font>
    <font>
      <b/>
      <sz val="11"/>
      <color theme="0"/>
      <name val="Times New Roman"/>
      <family val="1"/>
    </font>
    <font>
      <sz val="8"/>
      <name val="Calibri"/>
      <family val="2"/>
      <scheme val="minor"/>
    </font>
    <font>
      <sz val="10"/>
      <name val="Times New Roman"/>
      <family val="1"/>
    </font>
  </fonts>
  <fills count="7">
    <fill>
      <patternFill patternType="none"/>
    </fill>
    <fill>
      <patternFill patternType="gray125"/>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rgb="FFFFFFCC"/>
      </patternFill>
    </fill>
    <fill>
      <patternFill patternType="solid">
        <fgColor rgb="FF00206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bottom style="thin">
        <color indexed="64"/>
      </bottom>
      <diagonal/>
    </border>
  </borders>
  <cellStyleXfs count="6656">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11" fillId="0" borderId="0"/>
    <xf numFmtId="0" fontId="13"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22" fillId="0" borderId="0">
      <alignment vertical="top"/>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alignment vertical="top"/>
    </xf>
    <xf numFmtId="0" fontId="36"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9" fillId="0" borderId="0"/>
    <xf numFmtId="41" fontId="1" fillId="0" borderId="0" applyFont="0" applyFill="0" applyBorder="0" applyAlignment="0" applyProtection="0"/>
    <xf numFmtId="41" fontId="1" fillId="0" borderId="0" applyFont="0" applyFill="0" applyBorder="0" applyAlignment="0" applyProtection="0"/>
    <xf numFmtId="0" fontId="40" fillId="0" borderId="0"/>
    <xf numFmtId="41" fontId="1" fillId="0" borderId="0" applyFont="0" applyFill="0" applyBorder="0" applyAlignment="0" applyProtection="0"/>
    <xf numFmtId="0" fontId="48"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6"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49"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7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52"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6"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6"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37" fontId="65" fillId="0" borderId="0"/>
    <xf numFmtId="40" fontId="66" fillId="0" borderId="0" applyFont="0" applyFill="0" applyBorder="0" applyAlignment="0" applyProtection="0"/>
    <xf numFmtId="38" fontId="66" fillId="0" borderId="0" applyFont="0" applyFill="0" applyBorder="0" applyAlignment="0" applyProtection="0"/>
    <xf numFmtId="43" fontId="1" fillId="0" borderId="0" applyFont="0" applyFill="0" applyBorder="0" applyAlignment="0" applyProtection="0"/>
    <xf numFmtId="40" fontId="66" fillId="0" borderId="0" applyFont="0" applyFill="0" applyBorder="0" applyAlignment="0" applyProtection="0"/>
    <xf numFmtId="173" fontId="36" fillId="0" borderId="0" applyFont="0" applyFill="0" applyBorder="0" applyAlignment="0" applyProtection="0"/>
    <xf numFmtId="17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36"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1"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36" fillId="0" borderId="0"/>
    <xf numFmtId="0" fontId="36" fillId="0" borderId="0"/>
    <xf numFmtId="0" fontId="36" fillId="0" borderId="0"/>
    <xf numFmtId="0" fontId="36" fillId="0" borderId="0"/>
    <xf numFmtId="0" fontId="36" fillId="0" borderId="0"/>
    <xf numFmtId="0" fontId="36"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68" fillId="0" borderId="0"/>
    <xf numFmtId="0" fontId="68" fillId="0" borderId="0"/>
    <xf numFmtId="0" fontId="68"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36" fillId="0" borderId="0"/>
    <xf numFmtId="0" fontId="36" fillId="0" borderId="0"/>
    <xf numFmtId="0" fontId="36" fillId="0" borderId="0"/>
    <xf numFmtId="0" fontId="36" fillId="0" borderId="0"/>
    <xf numFmtId="0" fontId="36" fillId="0" borderId="0"/>
    <xf numFmtId="0" fontId="36" fillId="0" borderId="0"/>
    <xf numFmtId="37" fontId="67" fillId="0" borderId="0"/>
    <xf numFmtId="0" fontId="11" fillId="5" borderId="12" applyNumberFormat="0" applyFont="0" applyAlignment="0" applyProtection="0"/>
    <xf numFmtId="0" fontId="1" fillId="5" borderId="12" applyNumberFormat="0" applyFont="0" applyAlignment="0" applyProtection="0"/>
    <xf numFmtId="9" fontId="66"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66" fillId="0" borderId="0" applyFont="0" applyFill="0" applyBorder="0" applyAlignment="0" applyProtection="0"/>
    <xf numFmtId="9" fontId="11" fillId="0" borderId="0" applyFont="0" applyFill="0" applyBorder="0" applyAlignment="0" applyProtection="0"/>
    <xf numFmtId="9" fontId="66" fillId="0" borderId="0" applyFont="0" applyFill="0" applyBorder="0" applyAlignment="0" applyProtection="0"/>
    <xf numFmtId="9" fontId="11" fillId="0" borderId="0" applyFont="0" applyFill="0" applyBorder="0" applyAlignment="0" applyProtection="0"/>
    <xf numFmtId="9" fontId="66" fillId="0" borderId="0" applyFont="0" applyFill="0" applyBorder="0" applyAlignment="0" applyProtection="0"/>
    <xf numFmtId="9" fontId="11"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40" fontId="66" fillId="0" borderId="0" applyFont="0" applyFill="0" applyBorder="0" applyAlignment="0" applyProtection="0"/>
    <xf numFmtId="38" fontId="66" fillId="0" borderId="0" applyFont="0" applyBorder="0" applyAlignment="0" applyProtection="0"/>
    <xf numFmtId="43" fontId="67" fillId="0" borderId="0" applyFont="0" applyFill="0" applyBorder="0" applyAlignment="0" applyProtection="0"/>
    <xf numFmtId="43" fontId="67" fillId="0" borderId="0" applyFont="0" applyFill="0" applyBorder="0" applyAlignment="0" applyProtection="0"/>
    <xf numFmtId="37" fontId="67" fillId="0" borderId="0"/>
    <xf numFmtId="37" fontId="67" fillId="0" borderId="0"/>
    <xf numFmtId="37" fontId="67" fillId="0" borderId="0"/>
    <xf numFmtId="0" fontId="1"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0" fontId="1" fillId="0" borderId="0"/>
    <xf numFmtId="37" fontId="67" fillId="0" borderId="0"/>
    <xf numFmtId="37" fontId="67" fillId="0" borderId="0"/>
    <xf numFmtId="37" fontId="67" fillId="0" borderId="0"/>
    <xf numFmtId="0" fontId="68" fillId="0" borderId="0"/>
    <xf numFmtId="0" fontId="1" fillId="0" borderId="0"/>
    <xf numFmtId="37" fontId="67" fillId="0" borderId="0"/>
    <xf numFmtId="37" fontId="67" fillId="0" borderId="0"/>
    <xf numFmtId="0" fontId="68" fillId="0" borderId="0"/>
    <xf numFmtId="0" fontId="68" fillId="0" borderId="0"/>
    <xf numFmtId="0" fontId="68" fillId="0" borderId="0"/>
    <xf numFmtId="0" fontId="11" fillId="5" borderId="12" applyNumberFormat="0" applyFont="0" applyAlignment="0" applyProtection="0"/>
    <xf numFmtId="0" fontId="11" fillId="5" borderId="12" applyNumberFormat="0" applyFont="0" applyAlignment="0" applyProtection="0"/>
    <xf numFmtId="9" fontId="66" fillId="0" borderId="0" applyFont="0" applyFill="0" applyBorder="0" applyAlignment="0" applyProtection="0"/>
    <xf numFmtId="9" fontId="66" fillId="0" borderId="0" applyFont="0" applyFill="0" applyBorder="0" applyAlignment="0" applyProtection="0"/>
    <xf numFmtId="9" fontId="11" fillId="0" borderId="0"/>
    <xf numFmtId="173" fontId="1" fillId="0" borderId="0" applyFont="0" applyFill="0" applyBorder="0" applyAlignment="0" applyProtection="0"/>
    <xf numFmtId="174" fontId="1" fillId="0" borderId="0" applyFont="0" applyFill="0" applyBorder="0" applyAlignment="0" applyProtection="0"/>
    <xf numFmtId="0" fontId="13" fillId="0" borderId="0">
      <alignment vertical="top"/>
    </xf>
    <xf numFmtId="0" fontId="13" fillId="0" borderId="0" applyFont="0" applyFill="0" applyBorder="0" applyAlignment="0" applyProtection="0">
      <alignment vertical="top"/>
    </xf>
    <xf numFmtId="173" fontId="1" fillId="0" borderId="0" applyFont="0" applyFill="0" applyBorder="0" applyAlignment="0" applyProtection="0"/>
    <xf numFmtId="9" fontId="36" fillId="0" borderId="0" applyFont="0" applyFill="0" applyBorder="0" applyAlignment="0" applyProtection="0"/>
    <xf numFmtId="0" fontId="36" fillId="0" borderId="0"/>
    <xf numFmtId="175" fontId="36" fillId="0" borderId="0" applyFont="0" applyFill="0" applyBorder="0" applyAlignment="0" applyProtection="0"/>
    <xf numFmtId="176"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49" fillId="0" borderId="0"/>
    <xf numFmtId="4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3" fontId="1"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0" fontId="13" fillId="0" borderId="0">
      <alignment vertical="top"/>
    </xf>
    <xf numFmtId="41" fontId="1" fillId="0" borderId="0" applyFont="0" applyFill="0" applyBorder="0" applyAlignment="0" applyProtection="0"/>
    <xf numFmtId="41" fontId="1" fillId="0" borderId="0" applyFont="0" applyFill="0" applyBorder="0" applyAlignment="0" applyProtection="0"/>
    <xf numFmtId="0" fontId="40" fillId="0" borderId="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37" fontId="67" fillId="0" borderId="0"/>
    <xf numFmtId="0" fontId="1" fillId="0" borderId="0"/>
    <xf numFmtId="0" fontId="68" fillId="0" borderId="0"/>
    <xf numFmtId="0" fontId="68" fillId="0" borderId="0"/>
    <xf numFmtId="0" fontId="68" fillId="0" borderId="0"/>
    <xf numFmtId="0" fontId="68" fillId="0" borderId="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9" fontId="1" fillId="0" borderId="0" applyFont="0" applyFill="0" applyBorder="0" applyAlignment="0" applyProtection="0"/>
    <xf numFmtId="171" fontId="1" fillId="0" borderId="0" applyFont="0" applyFill="0" applyBorder="0" applyAlignment="0" applyProtection="0"/>
    <xf numFmtId="16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36"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cellStyleXfs>
  <cellXfs count="473">
    <xf numFmtId="0" fontId="0" fillId="0" borderId="0" xfId="0"/>
    <xf numFmtId="0" fontId="5" fillId="0" borderId="0" xfId="0" applyFont="1" applyAlignment="1">
      <alignment vertical="center"/>
    </xf>
    <xf numFmtId="0" fontId="6" fillId="0" borderId="0" xfId="0" applyFont="1" applyAlignment="1">
      <alignment vertical="center"/>
    </xf>
    <xf numFmtId="0" fontId="3" fillId="0" borderId="0" xfId="0" applyFont="1" applyAlignment="1">
      <alignment vertical="center"/>
    </xf>
    <xf numFmtId="0" fontId="4" fillId="0" borderId="0" xfId="0" applyFont="1"/>
    <xf numFmtId="0" fontId="7" fillId="0" borderId="0" xfId="0" applyFont="1" applyAlignment="1">
      <alignment horizontal="left" vertical="center"/>
    </xf>
    <xf numFmtId="0" fontId="4" fillId="0" borderId="0" xfId="0" applyFont="1" applyAlignment="1">
      <alignment horizontal="left"/>
    </xf>
    <xf numFmtId="0" fontId="7" fillId="0" borderId="0" xfId="0" applyFont="1" applyAlignment="1">
      <alignment vertical="center"/>
    </xf>
    <xf numFmtId="0" fontId="15" fillId="0" borderId="0" xfId="0" applyFont="1" applyAlignment="1">
      <alignment horizontal="left" vertical="center"/>
    </xf>
    <xf numFmtId="0" fontId="16" fillId="0" borderId="0" xfId="0" applyFont="1" applyAlignment="1">
      <alignment horizontal="left"/>
    </xf>
    <xf numFmtId="0" fontId="16" fillId="0" borderId="0" xfId="0" applyFont="1"/>
    <xf numFmtId="0" fontId="16" fillId="0" borderId="0" xfId="0" applyFont="1" applyAlignment="1">
      <alignment vertical="center" wrapText="1"/>
    </xf>
    <xf numFmtId="0" fontId="16" fillId="0" borderId="0" xfId="0" applyFont="1" applyAlignment="1">
      <alignment vertical="top" wrapText="1"/>
    </xf>
    <xf numFmtId="0" fontId="17" fillId="0" borderId="0" xfId="0" applyFont="1" applyAlignment="1">
      <alignment vertical="center" wrapText="1"/>
    </xf>
    <xf numFmtId="3" fontId="16" fillId="0" borderId="0" xfId="0" applyNumberFormat="1" applyFont="1" applyAlignment="1">
      <alignment horizontal="left"/>
    </xf>
    <xf numFmtId="0" fontId="7" fillId="0" borderId="0" xfId="0" applyFont="1" applyAlignment="1">
      <alignment horizontal="left"/>
    </xf>
    <xf numFmtId="0" fontId="18" fillId="0" borderId="5" xfId="0" applyFont="1" applyBorder="1" applyAlignment="1">
      <alignment horizontal="center" vertical="center" wrapText="1"/>
    </xf>
    <xf numFmtId="0" fontId="16" fillId="0" borderId="0" xfId="0" applyFont="1" applyAlignment="1">
      <alignment horizontal="left" vertical="center" wrapText="1"/>
    </xf>
    <xf numFmtId="0" fontId="15" fillId="0" borderId="0" xfId="0" applyFont="1"/>
    <xf numFmtId="0" fontId="16" fillId="0" borderId="0" xfId="0" applyFont="1" applyAlignment="1">
      <alignment horizontal="left" wrapText="1"/>
    </xf>
    <xf numFmtId="0" fontId="24" fillId="0" borderId="0" xfId="0" applyFont="1" applyAlignment="1">
      <alignment vertical="center"/>
    </xf>
    <xf numFmtId="0" fontId="20" fillId="0" borderId="0" xfId="0" applyFont="1" applyAlignment="1">
      <alignment vertical="center"/>
    </xf>
    <xf numFmtId="0" fontId="24" fillId="0" borderId="0" xfId="0" applyFont="1"/>
    <xf numFmtId="0" fontId="7" fillId="0" borderId="0" xfId="0" applyFont="1"/>
    <xf numFmtId="0" fontId="19" fillId="0" borderId="0" xfId="0" applyFont="1" applyAlignment="1">
      <alignment vertical="center"/>
    </xf>
    <xf numFmtId="0" fontId="29" fillId="0" borderId="0" xfId="0" applyFont="1" applyAlignment="1">
      <alignment vertical="center" wrapText="1"/>
    </xf>
    <xf numFmtId="4" fontId="29" fillId="0" borderId="0" xfId="0" applyNumberFormat="1" applyFont="1" applyAlignment="1">
      <alignment horizontal="right" vertical="center" wrapText="1"/>
    </xf>
    <xf numFmtId="0" fontId="18" fillId="0" borderId="0" xfId="0" applyFont="1" applyAlignment="1">
      <alignment vertical="center"/>
    </xf>
    <xf numFmtId="3" fontId="18" fillId="0" borderId="1" xfId="0" applyNumberFormat="1" applyFont="1" applyBorder="1" applyAlignment="1">
      <alignment horizontal="center" vertical="center"/>
    </xf>
    <xf numFmtId="3" fontId="19" fillId="0" borderId="5" xfId="0" applyNumberFormat="1" applyFont="1" applyBorder="1" applyAlignment="1">
      <alignment horizontal="center" vertical="center"/>
    </xf>
    <xf numFmtId="0" fontId="30" fillId="0" borderId="0" xfId="0" applyFont="1"/>
    <xf numFmtId="0" fontId="4" fillId="0" borderId="0" xfId="0" applyFont="1" applyAlignment="1">
      <alignment horizontal="center"/>
    </xf>
    <xf numFmtId="4" fontId="4" fillId="0" borderId="0" xfId="0" applyNumberFormat="1" applyFont="1"/>
    <xf numFmtId="0" fontId="31" fillId="0" borderId="0" xfId="2" applyFont="1"/>
    <xf numFmtId="0" fontId="4" fillId="0" borderId="0" xfId="0" applyFont="1" applyAlignment="1">
      <alignment vertical="center"/>
    </xf>
    <xf numFmtId="0" fontId="15" fillId="0" borderId="0" xfId="0" applyFont="1" applyAlignment="1">
      <alignment vertical="center"/>
    </xf>
    <xf numFmtId="0" fontId="10" fillId="0" borderId="0" xfId="0" applyFont="1"/>
    <xf numFmtId="0" fontId="32" fillId="0" borderId="3" xfId="0" applyFont="1" applyBorder="1" applyAlignment="1">
      <alignment vertical="center"/>
    </xf>
    <xf numFmtId="14" fontId="32" fillId="0" borderId="0" xfId="0" applyNumberFormat="1" applyFont="1" applyAlignment="1">
      <alignment horizontal="center" vertical="center"/>
    </xf>
    <xf numFmtId="3" fontId="4" fillId="0" borderId="0" xfId="0" applyNumberFormat="1" applyFont="1"/>
    <xf numFmtId="0" fontId="32" fillId="0" borderId="0" xfId="0" applyFont="1"/>
    <xf numFmtId="165" fontId="4" fillId="0" borderId="0" xfId="0" applyNumberFormat="1" applyFont="1" applyAlignment="1">
      <alignment horizontal="center"/>
    </xf>
    <xf numFmtId="0" fontId="9" fillId="0" borderId="0" xfId="0" applyFont="1" applyAlignment="1">
      <alignment horizontal="left"/>
    </xf>
    <xf numFmtId="0" fontId="10" fillId="0" borderId="1" xfId="0" applyFont="1" applyBorder="1" applyAlignment="1">
      <alignment vertical="center"/>
    </xf>
    <xf numFmtId="0" fontId="27" fillId="0" borderId="0" xfId="0" applyFont="1"/>
    <xf numFmtId="0" fontId="6" fillId="0" borderId="0" xfId="0" applyFont="1"/>
    <xf numFmtId="3" fontId="4" fillId="0" borderId="0" xfId="0" applyNumberFormat="1" applyFont="1" applyAlignment="1">
      <alignment horizontal="center"/>
    </xf>
    <xf numFmtId="0" fontId="32" fillId="0" borderId="1" xfId="0" applyFont="1" applyBorder="1" applyAlignment="1">
      <alignment vertical="center"/>
    </xf>
    <xf numFmtId="0" fontId="4" fillId="0" borderId="0" xfId="0" applyFont="1" applyAlignment="1">
      <alignment horizontal="left" vertical="center"/>
    </xf>
    <xf numFmtId="0" fontId="9" fillId="0" borderId="0" xfId="0" applyFont="1" applyAlignment="1">
      <alignment horizontal="center"/>
    </xf>
    <xf numFmtId="4" fontId="25" fillId="0" borderId="0" xfId="0" applyNumberFormat="1" applyFont="1" applyAlignment="1">
      <alignment horizontal="center"/>
    </xf>
    <xf numFmtId="0" fontId="32" fillId="0" borderId="2" xfId="0" applyFont="1" applyBorder="1" applyAlignment="1">
      <alignment wrapText="1"/>
    </xf>
    <xf numFmtId="4" fontId="25" fillId="0" borderId="0" xfId="0" applyNumberFormat="1" applyFont="1" applyAlignment="1">
      <alignment horizontal="right" indent="2"/>
    </xf>
    <xf numFmtId="4" fontId="32" fillId="0" borderId="0" xfId="0" applyNumberFormat="1" applyFont="1" applyAlignment="1">
      <alignment horizontal="right" vertical="center" indent="2"/>
    </xf>
    <xf numFmtId="0" fontId="12" fillId="0" borderId="0" xfId="0" applyFont="1"/>
    <xf numFmtId="0" fontId="18" fillId="0" borderId="6" xfId="0" applyFont="1" applyBorder="1" applyAlignment="1">
      <alignment horizontal="center" vertical="center" wrapText="1"/>
    </xf>
    <xf numFmtId="0" fontId="18" fillId="0" borderId="0" xfId="0" applyFont="1" applyAlignment="1">
      <alignment horizontal="left" vertical="center" indent="3"/>
    </xf>
    <xf numFmtId="3" fontId="9" fillId="0" borderId="0" xfId="0" applyNumberFormat="1" applyFont="1"/>
    <xf numFmtId="3" fontId="32" fillId="0" borderId="0" xfId="0" applyNumberFormat="1" applyFont="1" applyAlignment="1">
      <alignment horizontal="right"/>
    </xf>
    <xf numFmtId="3" fontId="32" fillId="0" borderId="0" xfId="0" applyNumberFormat="1" applyFont="1" applyAlignment="1">
      <alignment horizontal="center"/>
    </xf>
    <xf numFmtId="0" fontId="10" fillId="0" borderId="1" xfId="0" applyFont="1" applyBorder="1" applyAlignment="1">
      <alignment horizontal="center" vertical="center" wrapText="1"/>
    </xf>
    <xf numFmtId="0" fontId="10" fillId="0" borderId="1" xfId="0" applyFont="1" applyBorder="1"/>
    <xf numFmtId="3" fontId="10" fillId="0" borderId="1" xfId="0" applyNumberFormat="1" applyFont="1" applyBorder="1" applyAlignment="1">
      <alignment horizontal="center" vertical="center"/>
    </xf>
    <xf numFmtId="3" fontId="9" fillId="0" borderId="1" xfId="0" applyNumberFormat="1" applyFont="1" applyBorder="1" applyAlignment="1">
      <alignment horizontal="right"/>
    </xf>
    <xf numFmtId="3" fontId="25" fillId="0" borderId="4" xfId="0" applyNumberFormat="1" applyFont="1" applyBorder="1" applyAlignment="1">
      <alignment horizontal="right"/>
    </xf>
    <xf numFmtId="0" fontId="18" fillId="0" borderId="1" xfId="0" applyFont="1" applyBorder="1" applyAlignment="1">
      <alignment horizontal="left" vertical="center"/>
    </xf>
    <xf numFmtId="0" fontId="15" fillId="0" borderId="0" xfId="0" applyFont="1" applyAlignment="1">
      <alignment horizontal="left" vertical="center" wrapText="1"/>
    </xf>
    <xf numFmtId="0" fontId="19" fillId="0" borderId="1" xfId="0" applyFont="1" applyBorder="1" applyAlignment="1">
      <alignment horizontal="left" vertical="center"/>
    </xf>
    <xf numFmtId="0" fontId="16" fillId="0" borderId="0" xfId="0" applyFont="1" applyAlignment="1">
      <alignment horizontal="left" vertical="center"/>
    </xf>
    <xf numFmtId="0" fontId="4" fillId="0" borderId="2" xfId="0" applyFont="1" applyBorder="1"/>
    <xf numFmtId="0" fontId="4" fillId="0" borderId="4" xfId="0" applyFont="1" applyBorder="1"/>
    <xf numFmtId="167" fontId="38" fillId="0" borderId="4" xfId="2" applyNumberFormat="1" applyFont="1" applyBorder="1" applyAlignment="1">
      <alignment horizontal="center"/>
    </xf>
    <xf numFmtId="0" fontId="4" fillId="0" borderId="8" xfId="0" applyFont="1" applyBorder="1"/>
    <xf numFmtId="0" fontId="4" fillId="0" borderId="5" xfId="0" applyFont="1" applyBorder="1"/>
    <xf numFmtId="0" fontId="19" fillId="0" borderId="0" xfId="0" applyFont="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4" fillId="0" borderId="3" xfId="0" applyFont="1" applyBorder="1" applyAlignment="1">
      <alignment horizontal="center"/>
    </xf>
    <xf numFmtId="0" fontId="44" fillId="0" borderId="0" xfId="0" applyFont="1" applyAlignment="1">
      <alignment horizontal="left"/>
    </xf>
    <xf numFmtId="0" fontId="44" fillId="0" borderId="0" xfId="0" applyFont="1" applyAlignment="1">
      <alignment horizontal="center"/>
    </xf>
    <xf numFmtId="3" fontId="32" fillId="0" borderId="0" xfId="0" quotePrefix="1" applyNumberFormat="1" applyFont="1" applyAlignment="1">
      <alignment horizontal="center"/>
    </xf>
    <xf numFmtId="0" fontId="16" fillId="0" borderId="0" xfId="0" applyFont="1" applyAlignment="1">
      <alignment horizontal="center"/>
    </xf>
    <xf numFmtId="3" fontId="16" fillId="0" borderId="0" xfId="0" applyNumberFormat="1" applyFont="1"/>
    <xf numFmtId="0" fontId="44" fillId="0" borderId="0" xfId="0" applyFont="1" applyAlignment="1">
      <alignment horizontal="left" vertical="center"/>
    </xf>
    <xf numFmtId="0" fontId="31" fillId="0" borderId="0" xfId="2" applyFont="1" applyFill="1"/>
    <xf numFmtId="0" fontId="10" fillId="0" borderId="0" xfId="0" applyFont="1" applyAlignment="1">
      <alignment horizontal="left"/>
    </xf>
    <xf numFmtId="0" fontId="4" fillId="0" borderId="1" xfId="0" applyFont="1" applyBorder="1"/>
    <xf numFmtId="14" fontId="10" fillId="0" borderId="1" xfId="0" applyNumberFormat="1" applyFont="1" applyBorder="1" applyAlignment="1">
      <alignment horizontal="center" vertical="center"/>
    </xf>
    <xf numFmtId="0" fontId="9" fillId="0" borderId="1" xfId="0" applyFont="1" applyBorder="1"/>
    <xf numFmtId="0" fontId="42" fillId="0" borderId="1" xfId="0" applyFont="1" applyBorder="1" applyAlignment="1">
      <alignment horizontal="center"/>
    </xf>
    <xf numFmtId="0" fontId="43" fillId="0" borderId="1" xfId="0" applyFont="1" applyBorder="1"/>
    <xf numFmtId="3" fontId="10" fillId="0" borderId="1" xfId="0" applyNumberFormat="1" applyFont="1" applyBorder="1" applyAlignment="1">
      <alignment horizontal="right"/>
    </xf>
    <xf numFmtId="0" fontId="42" fillId="0" borderId="1" xfId="0" applyFont="1" applyBorder="1"/>
    <xf numFmtId="0" fontId="43" fillId="0" borderId="1" xfId="0" applyFont="1" applyBorder="1" applyAlignment="1">
      <alignment vertical="center"/>
    </xf>
    <xf numFmtId="165" fontId="10" fillId="0" borderId="0" xfId="0" applyNumberFormat="1" applyFont="1" applyAlignment="1">
      <alignment horizontal="right"/>
    </xf>
    <xf numFmtId="0" fontId="15" fillId="0" borderId="0" xfId="0" applyFont="1" applyAlignment="1">
      <alignment vertical="center" wrapText="1"/>
    </xf>
    <xf numFmtId="0" fontId="10" fillId="0" borderId="0" xfId="0" applyFont="1" applyAlignment="1">
      <alignment horizontal="left" vertical="center"/>
    </xf>
    <xf numFmtId="0" fontId="10" fillId="0" borderId="0" xfId="0" applyFont="1" applyAlignment="1">
      <alignment horizontal="center" vertical="center"/>
    </xf>
    <xf numFmtId="3" fontId="10" fillId="0" borderId="0" xfId="0" applyNumberFormat="1" applyFont="1" applyAlignment="1">
      <alignment horizontal="center" vertical="center"/>
    </xf>
    <xf numFmtId="0" fontId="32" fillId="0" borderId="1" xfId="0" applyFont="1" applyBorder="1" applyAlignment="1">
      <alignment horizontal="center" vertical="center" wrapText="1"/>
    </xf>
    <xf numFmtId="0" fontId="37" fillId="0" borderId="1" xfId="0" applyFont="1" applyBorder="1"/>
    <xf numFmtId="0" fontId="37" fillId="0" borderId="2" xfId="0" applyFont="1" applyBorder="1"/>
    <xf numFmtId="0" fontId="25" fillId="0" borderId="6" xfId="0" applyFont="1" applyBorder="1" applyAlignment="1">
      <alignment horizontal="right"/>
    </xf>
    <xf numFmtId="0" fontId="25" fillId="0" borderId="2" xfId="0" applyFont="1" applyBorder="1"/>
    <xf numFmtId="0" fontId="37" fillId="0" borderId="1" xfId="0" applyFont="1" applyBorder="1" applyAlignment="1">
      <alignment vertical="center"/>
    </xf>
    <xf numFmtId="0" fontId="46" fillId="0" borderId="0" xfId="0" applyFont="1" applyAlignment="1">
      <alignment vertical="center"/>
    </xf>
    <xf numFmtId="0" fontId="25" fillId="0" borderId="2" xfId="0" applyFont="1" applyBorder="1" applyAlignment="1">
      <alignment wrapText="1"/>
    </xf>
    <xf numFmtId="0" fontId="32" fillId="0" borderId="3" xfId="0" applyFont="1" applyBorder="1" applyAlignment="1">
      <alignment vertical="center" wrapText="1"/>
    </xf>
    <xf numFmtId="3" fontId="32" fillId="0" borderId="1" xfId="0" applyNumberFormat="1" applyFont="1" applyBorder="1" applyAlignment="1">
      <alignment horizontal="center" vertical="center"/>
    </xf>
    <xf numFmtId="0" fontId="32" fillId="0" borderId="1" xfId="0" applyFont="1" applyBorder="1" applyAlignment="1">
      <alignment horizontal="center" vertical="center"/>
    </xf>
    <xf numFmtId="3" fontId="32" fillId="0" borderId="1" xfId="0" quotePrefix="1" applyNumberFormat="1" applyFont="1" applyBorder="1" applyAlignment="1">
      <alignment horizontal="center"/>
    </xf>
    <xf numFmtId="0" fontId="21" fillId="0" borderId="7" xfId="0" applyFont="1" applyBorder="1" applyAlignment="1">
      <alignment vertical="center"/>
    </xf>
    <xf numFmtId="0" fontId="10" fillId="0" borderId="10" xfId="0" applyFont="1" applyBorder="1" applyAlignment="1">
      <alignment vertical="center"/>
    </xf>
    <xf numFmtId="0" fontId="10" fillId="0" borderId="9" xfId="0" applyFont="1" applyBorder="1" applyAlignment="1">
      <alignment horizontal="center" vertical="center"/>
    </xf>
    <xf numFmtId="0" fontId="9" fillId="0" borderId="3" xfId="0" applyFont="1" applyBorder="1"/>
    <xf numFmtId="0" fontId="10" fillId="0" borderId="3" xfId="0" applyFont="1" applyBorder="1"/>
    <xf numFmtId="0" fontId="10" fillId="0" borderId="3" xfId="0" applyFont="1" applyBorder="1" applyAlignment="1">
      <alignment vertical="center"/>
    </xf>
    <xf numFmtId="168" fontId="25" fillId="0" borderId="4" xfId="35" applyNumberFormat="1" applyFont="1" applyFill="1" applyBorder="1" applyAlignment="1">
      <alignment horizontal="right" indent="2"/>
    </xf>
    <xf numFmtId="168" fontId="32" fillId="0" borderId="1" xfId="35" applyNumberFormat="1" applyFont="1" applyFill="1" applyBorder="1" applyAlignment="1">
      <alignment horizontal="right" vertical="center" indent="2"/>
    </xf>
    <xf numFmtId="168" fontId="32" fillId="0" borderId="1" xfId="35" applyNumberFormat="1" applyFont="1" applyFill="1" applyBorder="1" applyAlignment="1">
      <alignment horizontal="right"/>
    </xf>
    <xf numFmtId="168" fontId="32" fillId="0" borderId="6" xfId="35" applyNumberFormat="1" applyFont="1" applyFill="1" applyBorder="1" applyAlignment="1">
      <alignment horizontal="right"/>
    </xf>
    <xf numFmtId="168" fontId="32" fillId="0" borderId="0" xfId="35" applyNumberFormat="1" applyFont="1" applyFill="1" applyAlignment="1">
      <alignment horizontal="right"/>
    </xf>
    <xf numFmtId="168" fontId="25" fillId="0" borderId="4" xfId="35" applyNumberFormat="1" applyFont="1" applyFill="1" applyBorder="1" applyAlignment="1">
      <alignment horizontal="right"/>
    </xf>
    <xf numFmtId="168" fontId="25" fillId="0" borderId="0" xfId="35" applyNumberFormat="1" applyFont="1" applyFill="1" applyAlignment="1">
      <alignment horizontal="right"/>
    </xf>
    <xf numFmtId="168" fontId="32" fillId="0" borderId="5" xfId="35" applyNumberFormat="1" applyFont="1" applyFill="1" applyBorder="1" applyAlignment="1">
      <alignment horizontal="right"/>
    </xf>
    <xf numFmtId="0" fontId="47" fillId="0" borderId="0" xfId="0" applyFont="1" applyAlignment="1">
      <alignment horizontal="center" vertical="center" wrapText="1"/>
    </xf>
    <xf numFmtId="3" fontId="46" fillId="0" borderId="0" xfId="0" applyNumberFormat="1" applyFont="1" applyAlignment="1">
      <alignment vertical="center"/>
    </xf>
    <xf numFmtId="168" fontId="32" fillId="0" borderId="1" xfId="35" applyNumberFormat="1" applyFont="1" applyFill="1" applyBorder="1" applyAlignment="1">
      <alignment horizontal="center" vertical="center"/>
    </xf>
    <xf numFmtId="3" fontId="46" fillId="0" borderId="0" xfId="0" applyNumberFormat="1" applyFont="1" applyAlignment="1">
      <alignment horizontal="center" vertical="center"/>
    </xf>
    <xf numFmtId="3" fontId="4" fillId="0" borderId="0" xfId="0" applyNumberFormat="1" applyFont="1" applyAlignment="1">
      <alignment horizontal="center" vertical="center"/>
    </xf>
    <xf numFmtId="168" fontId="4" fillId="0" borderId="0" xfId="0" applyNumberFormat="1" applyFont="1"/>
    <xf numFmtId="168" fontId="4" fillId="0" borderId="0" xfId="0" applyNumberFormat="1" applyFont="1" applyAlignment="1">
      <alignment vertical="center"/>
    </xf>
    <xf numFmtId="4" fontId="16" fillId="0" borderId="0" xfId="0" applyNumberFormat="1" applyFont="1" applyAlignment="1">
      <alignment horizontal="left"/>
    </xf>
    <xf numFmtId="0" fontId="10" fillId="0" borderId="0" xfId="0" applyFont="1" applyAlignment="1">
      <alignment horizontal="center" vertical="center" wrapText="1"/>
    </xf>
    <xf numFmtId="3" fontId="44" fillId="0" borderId="0" xfId="0" applyNumberFormat="1" applyFont="1"/>
    <xf numFmtId="0" fontId="45" fillId="0" borderId="0" xfId="0" applyFont="1"/>
    <xf numFmtId="4" fontId="16" fillId="0" borderId="0" xfId="0" applyNumberFormat="1" applyFont="1" applyAlignment="1">
      <alignment horizontal="left" vertical="center" wrapText="1"/>
    </xf>
    <xf numFmtId="0" fontId="9" fillId="0" borderId="3" xfId="0" applyFont="1" applyBorder="1" applyAlignment="1">
      <alignment vertical="center"/>
    </xf>
    <xf numFmtId="0" fontId="9" fillId="0" borderId="9" xfId="0" applyFont="1" applyBorder="1" applyAlignment="1">
      <alignment vertical="center"/>
    </xf>
    <xf numFmtId="0" fontId="10" fillId="0" borderId="9" xfId="0" applyFont="1" applyBorder="1" applyAlignment="1">
      <alignment vertical="center"/>
    </xf>
    <xf numFmtId="0" fontId="32" fillId="0" borderId="0" xfId="0" applyFont="1" applyAlignment="1">
      <alignment vertical="center"/>
    </xf>
    <xf numFmtId="0" fontId="25" fillId="0" borderId="0" xfId="0" applyFont="1" applyAlignment="1">
      <alignment wrapText="1"/>
    </xf>
    <xf numFmtId="0" fontId="19" fillId="0" borderId="0" xfId="0" applyFont="1" applyAlignment="1">
      <alignment vertical="center" wrapText="1"/>
    </xf>
    <xf numFmtId="0" fontId="18" fillId="0" borderId="0" xfId="0" applyFont="1" applyAlignment="1">
      <alignment vertical="center" wrapText="1"/>
    </xf>
    <xf numFmtId="3" fontId="16" fillId="0" borderId="0" xfId="0" applyNumberFormat="1" applyFont="1" applyAlignment="1">
      <alignment horizontal="left" vertical="center" wrapText="1"/>
    </xf>
    <xf numFmtId="3" fontId="18" fillId="0" borderId="0" xfId="0" applyNumberFormat="1" applyFont="1" applyAlignment="1">
      <alignment vertical="center" wrapText="1"/>
    </xf>
    <xf numFmtId="0" fontId="18" fillId="0" borderId="0" xfId="0" applyFont="1" applyAlignment="1">
      <alignment horizontal="center" vertical="center" wrapText="1"/>
    </xf>
    <xf numFmtId="0" fontId="4" fillId="0" borderId="0" xfId="0" applyFont="1" applyAlignment="1">
      <alignment horizontal="center" vertical="center" wrapText="1"/>
    </xf>
    <xf numFmtId="3" fontId="19" fillId="0" borderId="0" xfId="0" applyNumberFormat="1" applyFont="1" applyAlignment="1">
      <alignment horizontal="right" vertical="center" wrapText="1"/>
    </xf>
    <xf numFmtId="4" fontId="12" fillId="0" borderId="0" xfId="0" applyNumberFormat="1" applyFont="1"/>
    <xf numFmtId="3" fontId="9" fillId="0" borderId="1" xfId="0" applyNumberFormat="1" applyFont="1" applyBorder="1" applyAlignment="1">
      <alignment horizontal="center" vertical="center"/>
    </xf>
    <xf numFmtId="4" fontId="0" fillId="0" borderId="0" xfId="0" applyNumberFormat="1"/>
    <xf numFmtId="3" fontId="0" fillId="0" borderId="0" xfId="0" applyNumberFormat="1"/>
    <xf numFmtId="14" fontId="4" fillId="0" borderId="0" xfId="0" applyNumberFormat="1" applyFont="1" applyAlignment="1">
      <alignment horizontal="center" vertical="center"/>
    </xf>
    <xf numFmtId="164" fontId="12" fillId="0" borderId="0" xfId="1" applyNumberFormat="1" applyFont="1" applyFill="1" applyBorder="1"/>
    <xf numFmtId="1" fontId="12" fillId="0" borderId="0" xfId="0" applyNumberFormat="1" applyFont="1"/>
    <xf numFmtId="2" fontId="12" fillId="0" borderId="0" xfId="0" applyNumberFormat="1" applyFont="1"/>
    <xf numFmtId="10" fontId="0" fillId="0" borderId="0" xfId="1" applyNumberFormat="1" applyFont="1" applyFill="1" applyBorder="1" applyAlignment="1">
      <alignment horizontal="center" vertical="center"/>
    </xf>
    <xf numFmtId="9" fontId="4" fillId="0" borderId="0" xfId="0" applyNumberFormat="1" applyFont="1" applyAlignment="1">
      <alignment horizontal="center" vertical="center"/>
    </xf>
    <xf numFmtId="10" fontId="4" fillId="0" borderId="0" xfId="0" applyNumberFormat="1" applyFont="1" applyAlignment="1">
      <alignment horizontal="center" vertical="center"/>
    </xf>
    <xf numFmtId="164" fontId="4" fillId="0" borderId="0" xfId="1" applyNumberFormat="1" applyFont="1" applyFill="1" applyBorder="1" applyAlignment="1">
      <alignment horizontal="center" vertical="center"/>
    </xf>
    <xf numFmtId="164" fontId="0" fillId="0" borderId="0" xfId="1" applyNumberFormat="1" applyFont="1" applyFill="1" applyBorder="1"/>
    <xf numFmtId="1" fontId="0" fillId="0" borderId="0" xfId="0" applyNumberFormat="1"/>
    <xf numFmtId="2" fontId="0" fillId="0" borderId="0" xfId="0" applyNumberFormat="1"/>
    <xf numFmtId="3" fontId="10" fillId="0" borderId="0" xfId="0" applyNumberFormat="1" applyFont="1"/>
    <xf numFmtId="0" fontId="45" fillId="0" borderId="0" xfId="0" applyFont="1" applyAlignment="1">
      <alignment horizontal="left"/>
    </xf>
    <xf numFmtId="10" fontId="10" fillId="0" borderId="0" xfId="0" applyNumberFormat="1" applyFont="1"/>
    <xf numFmtId="164" fontId="10" fillId="0" borderId="0" xfId="1" applyNumberFormat="1" applyFont="1" applyFill="1" applyBorder="1"/>
    <xf numFmtId="3" fontId="9" fillId="0" borderId="9" xfId="0" applyNumberFormat="1" applyFont="1" applyBorder="1" applyAlignment="1">
      <alignment horizontal="center" vertical="center"/>
    </xf>
    <xf numFmtId="3" fontId="16" fillId="0" borderId="0" xfId="0" applyNumberFormat="1" applyFont="1" applyAlignment="1">
      <alignment horizontal="right"/>
    </xf>
    <xf numFmtId="0" fontId="16" fillId="0" borderId="0" xfId="0" applyFont="1" applyAlignment="1">
      <alignment horizontal="center" vertical="center"/>
    </xf>
    <xf numFmtId="170" fontId="16" fillId="0" borderId="0" xfId="0" applyNumberFormat="1" applyFont="1" applyAlignment="1">
      <alignment horizontal="left"/>
    </xf>
    <xf numFmtId="3" fontId="10" fillId="0" borderId="0" xfId="0" applyNumberFormat="1" applyFont="1" applyAlignment="1">
      <alignment horizontal="center" vertical="center" wrapText="1"/>
    </xf>
    <xf numFmtId="0" fontId="9" fillId="0" borderId="0" xfId="0" applyFont="1"/>
    <xf numFmtId="0" fontId="16" fillId="0" borderId="1" xfId="0" applyFont="1" applyBorder="1" applyAlignment="1">
      <alignment horizontal="left"/>
    </xf>
    <xf numFmtId="41" fontId="16" fillId="0" borderId="0" xfId="35" applyFont="1" applyFill="1" applyAlignment="1">
      <alignment horizontal="left"/>
    </xf>
    <xf numFmtId="4" fontId="9" fillId="0" borderId="0" xfId="0" applyNumberFormat="1" applyFont="1"/>
    <xf numFmtId="1" fontId="32" fillId="0" borderId="1" xfId="0" applyNumberFormat="1" applyFont="1" applyBorder="1" applyAlignment="1">
      <alignment horizontal="center"/>
    </xf>
    <xf numFmtId="4" fontId="25" fillId="0" borderId="4" xfId="0" applyNumberFormat="1" applyFont="1" applyBorder="1" applyAlignment="1">
      <alignment horizontal="right" indent="2"/>
    </xf>
    <xf numFmtId="3" fontId="44" fillId="0" borderId="0" xfId="0" applyNumberFormat="1" applyFont="1" applyAlignment="1">
      <alignment horizontal="left" vertical="center" wrapText="1"/>
    </xf>
    <xf numFmtId="41" fontId="16" fillId="0" borderId="0" xfId="0" applyNumberFormat="1" applyFont="1" applyAlignment="1">
      <alignment horizontal="left" vertical="center" wrapText="1"/>
    </xf>
    <xf numFmtId="41" fontId="19" fillId="0" borderId="1" xfId="35" applyFont="1" applyFill="1" applyBorder="1" applyAlignment="1">
      <alignment horizontal="right" vertical="center"/>
    </xf>
    <xf numFmtId="3" fontId="9" fillId="0" borderId="1" xfId="0" applyNumberFormat="1" applyFont="1" applyBorder="1" applyAlignment="1">
      <alignment horizontal="right" vertical="center"/>
    </xf>
    <xf numFmtId="4" fontId="0" fillId="0" borderId="0" xfId="1" applyNumberFormat="1" applyFont="1" applyFill="1"/>
    <xf numFmtId="4" fontId="25" fillId="0" borderId="0" xfId="0" applyNumberFormat="1" applyFont="1" applyAlignment="1">
      <alignment horizontal="left" indent="2"/>
    </xf>
    <xf numFmtId="1" fontId="7" fillId="0" borderId="0" xfId="0" applyNumberFormat="1" applyFont="1" applyAlignment="1">
      <alignment horizontal="center"/>
    </xf>
    <xf numFmtId="168" fontId="25" fillId="0" borderId="0" xfId="35" applyNumberFormat="1" applyFont="1" applyFill="1" applyBorder="1" applyAlignment="1">
      <alignment horizontal="right" indent="2"/>
    </xf>
    <xf numFmtId="0" fontId="32" fillId="0" borderId="0" xfId="0" applyFont="1" applyAlignment="1">
      <alignment vertical="center" wrapText="1"/>
    </xf>
    <xf numFmtId="168" fontId="32" fillId="0" borderId="0" xfId="35" applyNumberFormat="1" applyFont="1" applyFill="1" applyBorder="1" applyAlignment="1">
      <alignment horizontal="right" vertical="center" indent="2"/>
    </xf>
    <xf numFmtId="10" fontId="16" fillId="0" borderId="0" xfId="1" applyNumberFormat="1" applyFont="1" applyAlignment="1">
      <alignment horizontal="left"/>
    </xf>
    <xf numFmtId="3" fontId="9" fillId="0" borderId="0" xfId="0" applyNumberFormat="1" applyFont="1" applyAlignment="1">
      <alignment horizontal="center"/>
    </xf>
    <xf numFmtId="1" fontId="7" fillId="0" borderId="1" xfId="0" applyNumberFormat="1" applyFont="1" applyBorder="1" applyAlignment="1">
      <alignment horizontal="center"/>
    </xf>
    <xf numFmtId="168" fontId="9" fillId="0" borderId="1" xfId="0" applyNumberFormat="1" applyFont="1" applyBorder="1"/>
    <xf numFmtId="168" fontId="10" fillId="0" borderId="1" xfId="0" applyNumberFormat="1" applyFont="1" applyBorder="1"/>
    <xf numFmtId="0" fontId="8" fillId="0" borderId="6" xfId="0" applyFont="1" applyBorder="1" applyAlignment="1">
      <alignment horizontal="center" vertical="center" wrapText="1"/>
    </xf>
    <xf numFmtId="0" fontId="8" fillId="0" borderId="5" xfId="0" applyFont="1" applyBorder="1" applyAlignment="1">
      <alignment horizontal="center" vertical="center" wrapText="1"/>
    </xf>
    <xf numFmtId="3" fontId="19" fillId="0" borderId="1" xfId="0" applyNumberFormat="1" applyFont="1" applyBorder="1" applyAlignment="1">
      <alignment horizontal="right" vertical="center"/>
    </xf>
    <xf numFmtId="3" fontId="4" fillId="0" borderId="1" xfId="0" applyNumberFormat="1" applyFont="1" applyBorder="1" applyAlignment="1">
      <alignment horizontal="center" vertical="center" wrapText="1"/>
    </xf>
    <xf numFmtId="14" fontId="4" fillId="0" borderId="1" xfId="0" applyNumberFormat="1" applyFont="1" applyBorder="1" applyAlignment="1">
      <alignment horizontal="center" vertical="center"/>
    </xf>
    <xf numFmtId="3" fontId="7" fillId="0" borderId="1" xfId="0" applyNumberFormat="1" applyFont="1" applyBorder="1"/>
    <xf numFmtId="0" fontId="50" fillId="0" borderId="1" xfId="0" applyFont="1" applyBorder="1" applyAlignment="1">
      <alignment horizontal="center" vertical="center" wrapText="1"/>
    </xf>
    <xf numFmtId="0" fontId="19" fillId="0" borderId="1" xfId="0" applyFont="1" applyBorder="1" applyAlignment="1">
      <alignment vertical="center"/>
    </xf>
    <xf numFmtId="3" fontId="51" fillId="0" borderId="1" xfId="0" applyNumberFormat="1" applyFont="1" applyBorder="1" applyAlignment="1">
      <alignment horizontal="right" vertical="center"/>
    </xf>
    <xf numFmtId="0" fontId="18" fillId="0" borderId="1" xfId="0" applyFont="1" applyBorder="1" applyAlignment="1">
      <alignment vertical="center"/>
    </xf>
    <xf numFmtId="0" fontId="37" fillId="0" borderId="0" xfId="0" applyFont="1" applyAlignment="1">
      <alignment vertical="center"/>
    </xf>
    <xf numFmtId="168" fontId="32" fillId="0" borderId="0" xfId="35" applyNumberFormat="1" applyFont="1" applyFill="1" applyBorder="1" applyAlignment="1">
      <alignment horizontal="right"/>
    </xf>
    <xf numFmtId="0" fontId="32" fillId="0" borderId="0" xfId="0" applyFont="1" applyAlignment="1">
      <alignment horizontal="center" vertical="center" wrapText="1"/>
    </xf>
    <xf numFmtId="4" fontId="19" fillId="0" borderId="0" xfId="0" applyNumberFormat="1" applyFont="1" applyAlignment="1">
      <alignment vertical="center" wrapText="1"/>
    </xf>
    <xf numFmtId="3" fontId="19" fillId="0" borderId="0" xfId="0" applyNumberFormat="1" applyFont="1" applyAlignment="1">
      <alignment vertical="center"/>
    </xf>
    <xf numFmtId="0" fontId="8" fillId="0" borderId="0" xfId="0" applyFont="1" applyAlignment="1">
      <alignment vertical="center"/>
    </xf>
    <xf numFmtId="3" fontId="18" fillId="0" borderId="1" xfId="0" applyNumberFormat="1" applyFont="1" applyBorder="1" applyAlignment="1">
      <alignment horizontal="right" vertical="center"/>
    </xf>
    <xf numFmtId="0" fontId="8" fillId="0" borderId="0" xfId="0" applyFont="1" applyAlignment="1">
      <alignment horizontal="center" vertical="center" wrapText="1"/>
    </xf>
    <xf numFmtId="0" fontId="19" fillId="0" borderId="0" xfId="0" applyFont="1" applyAlignment="1">
      <alignment horizontal="left" vertical="center"/>
    </xf>
    <xf numFmtId="3" fontId="19" fillId="0" borderId="0" xfId="0" applyNumberFormat="1" applyFont="1" applyAlignment="1">
      <alignment horizontal="right" vertical="center"/>
    </xf>
    <xf numFmtId="0" fontId="18" fillId="0" borderId="0" xfId="0" applyFont="1" applyAlignment="1">
      <alignment horizontal="left" vertical="center"/>
    </xf>
    <xf numFmtId="3" fontId="18" fillId="0" borderId="0" xfId="0" applyNumberFormat="1" applyFont="1" applyAlignment="1">
      <alignment horizontal="right" vertical="center"/>
    </xf>
    <xf numFmtId="3" fontId="41" fillId="0" borderId="1" xfId="0" applyNumberFormat="1" applyFont="1" applyBorder="1" applyAlignment="1">
      <alignment horizontal="right" vertical="center"/>
    </xf>
    <xf numFmtId="3" fontId="51" fillId="0" borderId="0" xfId="0" applyNumberFormat="1" applyFont="1" applyAlignment="1">
      <alignment horizontal="right" vertical="center"/>
    </xf>
    <xf numFmtId="0" fontId="19" fillId="0" borderId="0" xfId="0" applyFont="1" applyAlignment="1">
      <alignment horizontal="right" vertical="center"/>
    </xf>
    <xf numFmtId="3" fontId="18" fillId="0" borderId="0" xfId="0" applyNumberFormat="1" applyFont="1" applyAlignment="1">
      <alignment horizontal="center" vertical="center"/>
    </xf>
    <xf numFmtId="3" fontId="19" fillId="0" borderId="0" xfId="0" applyNumberFormat="1" applyFont="1" applyAlignment="1">
      <alignment horizontal="center" vertical="center"/>
    </xf>
    <xf numFmtId="3" fontId="16" fillId="0" borderId="0" xfId="0" applyNumberFormat="1" applyFont="1" applyAlignment="1">
      <alignment horizontal="left" vertical="center"/>
    </xf>
    <xf numFmtId="0" fontId="19" fillId="0" borderId="1" xfId="0" applyFont="1" applyBorder="1" applyAlignment="1">
      <alignment horizontal="right" vertical="center"/>
    </xf>
    <xf numFmtId="0" fontId="18" fillId="0" borderId="1" xfId="0" applyFont="1" applyBorder="1" applyAlignment="1">
      <alignment horizontal="right" vertical="center"/>
    </xf>
    <xf numFmtId="0" fontId="53" fillId="0" borderId="1" xfId="0" applyFont="1" applyBorder="1" applyAlignment="1">
      <alignment horizontal="center" vertical="center" wrapText="1"/>
    </xf>
    <xf numFmtId="0" fontId="54" fillId="0" borderId="1" xfId="0" applyFont="1" applyBorder="1" applyAlignment="1">
      <alignment horizontal="left" vertical="center" wrapText="1"/>
    </xf>
    <xf numFmtId="0" fontId="25" fillId="0" borderId="1" xfId="0" applyFont="1" applyBorder="1" applyAlignment="1">
      <alignment horizontal="left" vertical="center" wrapText="1"/>
    </xf>
    <xf numFmtId="0" fontId="25" fillId="0" borderId="1" xfId="0" applyFont="1" applyBorder="1" applyAlignment="1">
      <alignment horizontal="center" vertical="center" wrapText="1"/>
    </xf>
    <xf numFmtId="3" fontId="25" fillId="0" borderId="1" xfId="0" applyNumberFormat="1" applyFont="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left" vertical="center"/>
    </xf>
    <xf numFmtId="3" fontId="25" fillId="0" borderId="1" xfId="0" applyNumberFormat="1" applyFont="1" applyBorder="1" applyAlignment="1">
      <alignment horizontal="center" vertical="center"/>
    </xf>
    <xf numFmtId="49" fontId="25" fillId="0" borderId="1" xfId="0" applyNumberFormat="1" applyFont="1" applyBorder="1" applyAlignment="1">
      <alignment horizontal="left" vertical="center" wrapText="1"/>
    </xf>
    <xf numFmtId="0" fontId="32" fillId="0" borderId="1" xfId="0" applyFont="1" applyBorder="1" applyAlignment="1">
      <alignment horizontal="left" vertical="center"/>
    </xf>
    <xf numFmtId="0" fontId="54" fillId="0" borderId="3" xfId="0" applyFont="1" applyBorder="1" applyAlignment="1">
      <alignment horizontal="left" vertical="center" wrapText="1"/>
    </xf>
    <xf numFmtId="0" fontId="54" fillId="0" borderId="9" xfId="0" applyFont="1" applyBorder="1" applyAlignment="1">
      <alignment horizontal="left" vertical="center" wrapText="1"/>
    </xf>
    <xf numFmtId="0" fontId="54" fillId="0" borderId="11" xfId="0" applyFont="1" applyBorder="1" applyAlignment="1">
      <alignment horizontal="left" vertical="center" wrapText="1"/>
    </xf>
    <xf numFmtId="3" fontId="25" fillId="2" borderId="1" xfId="0" applyNumberFormat="1" applyFont="1" applyFill="1" applyBorder="1" applyAlignment="1">
      <alignment horizontal="center" vertical="center" wrapText="1"/>
    </xf>
    <xf numFmtId="14" fontId="25" fillId="2" borderId="1" xfId="0" applyNumberFormat="1" applyFont="1" applyFill="1" applyBorder="1" applyAlignment="1">
      <alignment horizontal="center" vertical="center"/>
    </xf>
    <xf numFmtId="3" fontId="32" fillId="3" borderId="1" xfId="0" applyNumberFormat="1" applyFont="1" applyFill="1" applyBorder="1" applyAlignment="1">
      <alignment horizontal="center" vertical="center" wrapText="1"/>
    </xf>
    <xf numFmtId="14" fontId="32" fillId="3" borderId="1" xfId="0" applyNumberFormat="1" applyFont="1" applyFill="1" applyBorder="1" applyAlignment="1">
      <alignment horizontal="center" vertical="center"/>
    </xf>
    <xf numFmtId="3" fontId="25" fillId="3" borderId="1" xfId="0" applyNumberFormat="1" applyFont="1" applyFill="1" applyBorder="1" applyAlignment="1">
      <alignment horizontal="center" vertical="center" wrapText="1"/>
    </xf>
    <xf numFmtId="14" fontId="25" fillId="3" borderId="1" xfId="0" applyNumberFormat="1" applyFont="1" applyFill="1" applyBorder="1" applyAlignment="1">
      <alignment horizontal="center" vertical="center"/>
    </xf>
    <xf numFmtId="3" fontId="58" fillId="0" borderId="0" xfId="0" applyNumberFormat="1" applyFont="1"/>
    <xf numFmtId="0" fontId="58" fillId="0" borderId="1" xfId="0" applyFont="1" applyBorder="1" applyAlignment="1">
      <alignment horizontal="left" vertical="center" wrapText="1"/>
    </xf>
    <xf numFmtId="3" fontId="58" fillId="4" borderId="1" xfId="0" applyNumberFormat="1" applyFont="1" applyFill="1" applyBorder="1" applyAlignment="1">
      <alignment horizontal="center" vertical="center" wrapText="1"/>
    </xf>
    <xf numFmtId="10" fontId="58" fillId="3" borderId="1" xfId="1" applyNumberFormat="1" applyFont="1" applyFill="1" applyBorder="1" applyAlignment="1">
      <alignment horizontal="center" vertical="center" wrapText="1"/>
    </xf>
    <xf numFmtId="10" fontId="55" fillId="0" borderId="1" xfId="0" applyNumberFormat="1" applyFont="1" applyBorder="1"/>
    <xf numFmtId="3" fontId="55" fillId="0" borderId="1" xfId="0" applyNumberFormat="1" applyFont="1" applyBorder="1"/>
    <xf numFmtId="0" fontId="59" fillId="0" borderId="1" xfId="0" applyFont="1" applyBorder="1" applyAlignment="1">
      <alignment vertical="center" wrapText="1"/>
    </xf>
    <xf numFmtId="4" fontId="57" fillId="0" borderId="0" xfId="0" applyNumberFormat="1" applyFont="1" applyAlignment="1">
      <alignment horizontal="center" vertical="center" wrapText="1"/>
    </xf>
    <xf numFmtId="3" fontId="58" fillId="0" borderId="1" xfId="0" applyNumberFormat="1" applyFont="1" applyBorder="1" applyAlignment="1">
      <alignment horizontal="center" vertical="center" wrapText="1"/>
    </xf>
    <xf numFmtId="4" fontId="60" fillId="0" borderId="0" xfId="1" applyNumberFormat="1" applyFont="1" applyFill="1"/>
    <xf numFmtId="4" fontId="57" fillId="2" borderId="0" xfId="0" applyNumberFormat="1" applyFont="1" applyFill="1"/>
    <xf numFmtId="14" fontId="58" fillId="0" borderId="0" xfId="0" applyNumberFormat="1" applyFont="1"/>
    <xf numFmtId="172" fontId="58" fillId="0" borderId="1" xfId="0" applyNumberFormat="1" applyFont="1" applyBorder="1" applyAlignment="1">
      <alignment horizontal="center" vertical="center" wrapText="1"/>
    </xf>
    <xf numFmtId="0" fontId="55" fillId="0" borderId="1" xfId="0" applyFont="1" applyBorder="1"/>
    <xf numFmtId="10" fontId="60" fillId="0" borderId="0" xfId="0" applyNumberFormat="1" applyFont="1"/>
    <xf numFmtId="10" fontId="58" fillId="0" borderId="1" xfId="1" applyNumberFormat="1" applyFont="1" applyFill="1" applyBorder="1" applyAlignment="1">
      <alignment horizontal="center" vertical="center" wrapText="1"/>
    </xf>
    <xf numFmtId="0" fontId="55" fillId="0" borderId="0" xfId="0" applyFont="1" applyAlignment="1">
      <alignment horizontal="center" vertical="center" wrapText="1"/>
    </xf>
    <xf numFmtId="164" fontId="55" fillId="0" borderId="0" xfId="1" applyNumberFormat="1" applyFont="1" applyFill="1" applyBorder="1"/>
    <xf numFmtId="3" fontId="60" fillId="0" borderId="0" xfId="0" applyNumberFormat="1" applyFont="1"/>
    <xf numFmtId="0" fontId="58" fillId="0" borderId="0" xfId="0" applyFont="1"/>
    <xf numFmtId="3" fontId="58" fillId="3" borderId="1" xfId="0" applyNumberFormat="1" applyFont="1" applyFill="1" applyBorder="1" applyAlignment="1">
      <alignment horizontal="center" vertical="center" wrapText="1"/>
    </xf>
    <xf numFmtId="4" fontId="58" fillId="0" borderId="0" xfId="0" applyNumberFormat="1" applyFont="1"/>
    <xf numFmtId="4" fontId="57" fillId="0" borderId="0" xfId="0" applyNumberFormat="1" applyFont="1"/>
    <xf numFmtId="0" fontId="55" fillId="0" borderId="1" xfId="0" applyFont="1" applyBorder="1" applyAlignment="1">
      <alignment horizontal="center" vertical="center" wrapText="1"/>
    </xf>
    <xf numFmtId="9" fontId="58" fillId="0" borderId="1" xfId="1" applyFont="1" applyFill="1" applyBorder="1" applyAlignment="1">
      <alignment horizontal="center" vertical="center" wrapText="1"/>
    </xf>
    <xf numFmtId="9" fontId="58" fillId="3" borderId="1" xfId="1" applyFont="1" applyFill="1" applyBorder="1" applyAlignment="1">
      <alignment horizontal="center" vertical="center" wrapText="1"/>
    </xf>
    <xf numFmtId="0" fontId="57" fillId="0" borderId="0" xfId="0" applyFont="1"/>
    <xf numFmtId="10" fontId="64" fillId="0" borderId="1" xfId="1" applyNumberFormat="1" applyFont="1" applyFill="1" applyBorder="1" applyAlignment="1">
      <alignment horizontal="center" vertical="center"/>
    </xf>
    <xf numFmtId="10" fontId="58" fillId="2" borderId="1" xfId="1" applyNumberFormat="1" applyFont="1" applyFill="1" applyBorder="1" applyAlignment="1">
      <alignment horizontal="center" vertical="center" wrapText="1"/>
    </xf>
    <xf numFmtId="9" fontId="58" fillId="4" borderId="1" xfId="1" applyFont="1" applyFill="1" applyBorder="1" applyAlignment="1">
      <alignment horizontal="center" vertical="center" wrapText="1"/>
    </xf>
    <xf numFmtId="10" fontId="58" fillId="4" borderId="1" xfId="1" applyNumberFormat="1" applyFont="1" applyFill="1" applyBorder="1" applyAlignment="1">
      <alignment horizontal="center" vertical="center" wrapText="1"/>
    </xf>
    <xf numFmtId="4" fontId="55" fillId="0" borderId="0" xfId="1" applyNumberFormat="1" applyFont="1" applyFill="1" applyBorder="1" applyAlignment="1">
      <alignment horizontal="center" vertical="center" wrapText="1"/>
    </xf>
    <xf numFmtId="3" fontId="57" fillId="0" borderId="0" xfId="0" applyNumberFormat="1" applyFont="1"/>
    <xf numFmtId="1" fontId="57" fillId="0" borderId="0" xfId="0" applyNumberFormat="1" applyFont="1"/>
    <xf numFmtId="3" fontId="55" fillId="0" borderId="1" xfId="0" applyNumberFormat="1" applyFont="1" applyBorder="1" applyAlignment="1">
      <alignment horizontal="center" vertical="center"/>
    </xf>
    <xf numFmtId="0" fontId="55" fillId="0" borderId="1" xfId="0" applyFont="1" applyBorder="1" applyAlignment="1">
      <alignment vertical="center"/>
    </xf>
    <xf numFmtId="3" fontId="55" fillId="0" borderId="0" xfId="0" applyNumberFormat="1" applyFont="1" applyAlignment="1">
      <alignment horizontal="center" vertical="center" wrapText="1"/>
    </xf>
    <xf numFmtId="0" fontId="62" fillId="0" borderId="1" xfId="0" applyFont="1" applyBorder="1" applyAlignment="1">
      <alignment horizontal="center" vertical="center" wrapText="1"/>
    </xf>
    <xf numFmtId="10" fontId="60" fillId="2" borderId="0" xfId="0" applyNumberFormat="1" applyFont="1" applyFill="1"/>
    <xf numFmtId="3" fontId="58" fillId="2" borderId="1" xfId="0" applyNumberFormat="1" applyFont="1" applyFill="1" applyBorder="1" applyAlignment="1">
      <alignment horizontal="center" vertical="center" wrapText="1"/>
    </xf>
    <xf numFmtId="0" fontId="57" fillId="2" borderId="0" xfId="0" applyFont="1" applyFill="1"/>
    <xf numFmtId="164" fontId="57" fillId="0" borderId="0" xfId="1" applyNumberFormat="1" applyFont="1" applyFill="1" applyAlignment="1">
      <alignment horizontal="center" vertical="center" wrapText="1"/>
    </xf>
    <xf numFmtId="4" fontId="58" fillId="2" borderId="0" xfId="0" applyNumberFormat="1" applyFont="1" applyFill="1"/>
    <xf numFmtId="172" fontId="64" fillId="0" borderId="1" xfId="0" applyNumberFormat="1" applyFont="1" applyBorder="1" applyAlignment="1">
      <alignment horizontal="center" vertical="center"/>
    </xf>
    <xf numFmtId="3" fontId="57" fillId="2" borderId="0" xfId="0" applyNumberFormat="1" applyFont="1" applyFill="1"/>
    <xf numFmtId="3" fontId="58" fillId="2" borderId="0" xfId="0" applyNumberFormat="1" applyFont="1" applyFill="1"/>
    <xf numFmtId="9" fontId="58" fillId="2" borderId="1" xfId="1" applyFont="1" applyFill="1" applyBorder="1" applyAlignment="1">
      <alignment horizontal="center" vertical="center" wrapText="1"/>
    </xf>
    <xf numFmtId="4" fontId="60" fillId="2" borderId="0" xfId="1" applyNumberFormat="1" applyFont="1" applyFill="1"/>
    <xf numFmtId="0" fontId="56" fillId="0" borderId="1" xfId="0" applyFont="1" applyBorder="1" applyAlignment="1">
      <alignment horizontal="center" vertical="center" wrapText="1"/>
    </xf>
    <xf numFmtId="0" fontId="15" fillId="0" borderId="1" xfId="0" applyFont="1" applyBorder="1" applyAlignment="1">
      <alignment horizontal="left" vertical="center"/>
    </xf>
    <xf numFmtId="0" fontId="58" fillId="0" borderId="1" xfId="0" applyFont="1" applyBorder="1" applyAlignment="1">
      <alignment horizontal="center" vertical="center" wrapText="1"/>
    </xf>
    <xf numFmtId="0" fontId="55" fillId="2" borderId="0" xfId="0" applyFont="1" applyFill="1" applyAlignment="1">
      <alignment horizontal="center" vertical="center" wrapText="1"/>
    </xf>
    <xf numFmtId="4" fontId="55" fillId="2" borderId="0" xfId="1" applyNumberFormat="1" applyFont="1" applyFill="1" applyBorder="1" applyAlignment="1">
      <alignment horizontal="center" vertical="center" wrapText="1"/>
    </xf>
    <xf numFmtId="0" fontId="58" fillId="0" borderId="1" xfId="0" applyFont="1" applyBorder="1" applyAlignment="1">
      <alignment horizontal="center" vertical="center"/>
    </xf>
    <xf numFmtId="3" fontId="60" fillId="2" borderId="0" xfId="0" applyNumberFormat="1" applyFont="1" applyFill="1"/>
    <xf numFmtId="164" fontId="57" fillId="0" borderId="0" xfId="1" applyNumberFormat="1" applyFont="1" applyFill="1"/>
    <xf numFmtId="0" fontId="58" fillId="2" borderId="0" xfId="0" applyFont="1" applyFill="1"/>
    <xf numFmtId="2" fontId="57" fillId="0" borderId="0" xfId="0" applyNumberFormat="1" applyFont="1"/>
    <xf numFmtId="0" fontId="63" fillId="0" borderId="1" xfId="0" applyFont="1" applyBorder="1" applyAlignment="1">
      <alignment horizontal="center" vertical="center" wrapText="1"/>
    </xf>
    <xf numFmtId="0" fontId="64" fillId="0" borderId="1" xfId="0" applyFont="1" applyBorder="1" applyAlignment="1">
      <alignment horizontal="center" vertical="center"/>
    </xf>
    <xf numFmtId="0" fontId="63" fillId="0" borderId="1" xfId="0" applyFont="1" applyBorder="1" applyAlignment="1">
      <alignment vertical="center"/>
    </xf>
    <xf numFmtId="3" fontId="63" fillId="0" borderId="1" xfId="0" applyNumberFormat="1" applyFont="1" applyBorder="1" applyAlignment="1">
      <alignment horizontal="center" vertical="center"/>
    </xf>
    <xf numFmtId="10" fontId="64" fillId="0" borderId="1" xfId="1" applyNumberFormat="1" applyFont="1" applyFill="1" applyBorder="1" applyAlignment="1">
      <alignment horizontal="center" vertical="center" wrapText="1"/>
    </xf>
    <xf numFmtId="0" fontId="64" fillId="0" borderId="1" xfId="0" applyFont="1" applyBorder="1" applyAlignment="1">
      <alignment horizontal="left"/>
    </xf>
    <xf numFmtId="0" fontId="64" fillId="0" borderId="1" xfId="0" applyFont="1" applyBorder="1" applyAlignment="1">
      <alignment horizontal="center" vertical="center" wrapText="1"/>
    </xf>
    <xf numFmtId="49" fontId="64" fillId="0" borderId="1" xfId="0" applyNumberFormat="1" applyFont="1" applyBorder="1" applyAlignment="1">
      <alignment horizontal="left" vertical="center" wrapText="1"/>
    </xf>
    <xf numFmtId="3" fontId="64" fillId="0" borderId="1" xfId="0" applyNumberFormat="1" applyFont="1" applyBorder="1" applyAlignment="1">
      <alignment horizontal="center" vertical="center"/>
    </xf>
    <xf numFmtId="3" fontId="64" fillId="0" borderId="1" xfId="0" applyNumberFormat="1" applyFont="1" applyBorder="1" applyAlignment="1">
      <alignment horizontal="left"/>
    </xf>
    <xf numFmtId="0" fontId="63" fillId="0" borderId="1" xfId="0" applyFont="1" applyBorder="1" applyAlignment="1">
      <alignment horizontal="left"/>
    </xf>
    <xf numFmtId="0" fontId="64" fillId="0" borderId="1" xfId="0" applyFont="1" applyBorder="1" applyAlignment="1">
      <alignment vertical="center"/>
    </xf>
    <xf numFmtId="0" fontId="4" fillId="0" borderId="1" xfId="0" applyFont="1" applyBorder="1" applyAlignment="1">
      <alignment horizontal="center" vertical="center" wrapText="1"/>
    </xf>
    <xf numFmtId="0" fontId="7" fillId="0" borderId="1" xfId="0" applyFont="1" applyBorder="1"/>
    <xf numFmtId="0" fontId="18" fillId="0" borderId="1" xfId="0" applyFont="1" applyBorder="1" applyAlignment="1">
      <alignment horizontal="center" vertical="center" wrapText="1"/>
    </xf>
    <xf numFmtId="0" fontId="18" fillId="0" borderId="1" xfId="0" applyFont="1" applyBorder="1" applyAlignment="1">
      <alignment vertical="center" wrapText="1"/>
    </xf>
    <xf numFmtId="3" fontId="19" fillId="0" borderId="1" xfId="0" applyNumberFormat="1" applyFont="1" applyBorder="1" applyAlignment="1">
      <alignment horizontal="center" vertical="center" wrapText="1"/>
    </xf>
    <xf numFmtId="0" fontId="10" fillId="0" borderId="0" xfId="0" applyFont="1" applyAlignment="1">
      <alignment vertical="center"/>
    </xf>
    <xf numFmtId="14" fontId="10" fillId="0" borderId="0" xfId="0" applyNumberFormat="1" applyFont="1" applyAlignment="1">
      <alignment horizontal="center" vertical="center"/>
    </xf>
    <xf numFmtId="0" fontId="42" fillId="0" borderId="0" xfId="0" applyFont="1" applyAlignment="1">
      <alignment horizontal="center"/>
    </xf>
    <xf numFmtId="3" fontId="9" fillId="0" borderId="0" xfId="0" applyNumberFormat="1" applyFont="1" applyAlignment="1">
      <alignment horizontal="right"/>
    </xf>
    <xf numFmtId="0" fontId="43" fillId="0" borderId="0" xfId="0" applyFont="1"/>
    <xf numFmtId="3" fontId="10" fillId="0" borderId="0" xfId="0" applyNumberFormat="1" applyFont="1" applyAlignment="1">
      <alignment horizontal="right"/>
    </xf>
    <xf numFmtId="0" fontId="42" fillId="0" borderId="0" xfId="0" applyFont="1"/>
    <xf numFmtId="3" fontId="10" fillId="0" borderId="0" xfId="35" applyNumberFormat="1" applyFont="1" applyFill="1" applyBorder="1" applyAlignment="1">
      <alignment horizontal="right"/>
    </xf>
    <xf numFmtId="165" fontId="4" fillId="0" borderId="0" xfId="0" applyNumberFormat="1" applyFont="1"/>
    <xf numFmtId="168" fontId="9" fillId="0" borderId="0" xfId="0" applyNumberFormat="1" applyFont="1"/>
    <xf numFmtId="168" fontId="10" fillId="0" borderId="0" xfId="0" applyNumberFormat="1" applyFont="1"/>
    <xf numFmtId="1" fontId="32" fillId="0" borderId="0" xfId="0" applyNumberFormat="1" applyFont="1" applyAlignment="1">
      <alignment horizontal="center"/>
    </xf>
    <xf numFmtId="0" fontId="32" fillId="0" borderId="0" xfId="0" applyFont="1" applyAlignment="1">
      <alignment wrapText="1"/>
    </xf>
    <xf numFmtId="168" fontId="32" fillId="0" borderId="1" xfId="35" applyNumberFormat="1" applyFont="1" applyFill="1" applyBorder="1" applyAlignment="1"/>
    <xf numFmtId="3" fontId="32" fillId="0" borderId="1" xfId="0" applyNumberFormat="1" applyFont="1" applyBorder="1"/>
    <xf numFmtId="0" fontId="44" fillId="0" borderId="0" xfId="0" applyFont="1" applyAlignment="1">
      <alignment vertical="center" wrapText="1"/>
    </xf>
    <xf numFmtId="41" fontId="19" fillId="0" borderId="0" xfId="35" applyFont="1" applyFill="1" applyBorder="1" applyAlignment="1">
      <alignment horizontal="right" vertical="center"/>
    </xf>
    <xf numFmtId="41" fontId="16" fillId="0" borderId="0" xfId="0" applyNumberFormat="1" applyFont="1" applyAlignment="1">
      <alignment horizontal="left"/>
    </xf>
    <xf numFmtId="3" fontId="42" fillId="0" borderId="0" xfId="0" applyNumberFormat="1" applyFont="1"/>
    <xf numFmtId="0" fontId="19" fillId="0" borderId="1" xfId="0" applyFont="1" applyBorder="1" applyAlignment="1">
      <alignment vertical="center" wrapText="1"/>
    </xf>
    <xf numFmtId="3" fontId="10" fillId="0" borderId="1" xfId="35" applyNumberFormat="1" applyFont="1" applyFill="1" applyBorder="1" applyAlignment="1">
      <alignment horizontal="right"/>
    </xf>
    <xf numFmtId="3" fontId="19" fillId="0" borderId="0" xfId="0" applyNumberFormat="1" applyFont="1" applyAlignment="1">
      <alignment vertical="center" wrapText="1"/>
    </xf>
    <xf numFmtId="0" fontId="16" fillId="0" borderId="0" xfId="0" applyFont="1" applyAlignment="1">
      <alignment horizontal="center" vertical="center" wrapText="1"/>
    </xf>
    <xf numFmtId="0" fontId="16" fillId="0" borderId="0" xfId="0" applyFont="1" applyAlignment="1">
      <alignment vertical="center"/>
    </xf>
    <xf numFmtId="0" fontId="26" fillId="0" borderId="0" xfId="0" applyFont="1" applyAlignment="1">
      <alignment vertical="center"/>
    </xf>
    <xf numFmtId="3" fontId="19" fillId="0" borderId="0" xfId="0" applyNumberFormat="1" applyFont="1" applyAlignment="1">
      <alignment horizontal="center" vertical="center" wrapText="1"/>
    </xf>
    <xf numFmtId="3" fontId="26" fillId="0" borderId="0" xfId="0" applyNumberFormat="1" applyFont="1" applyAlignment="1">
      <alignment vertical="center"/>
    </xf>
    <xf numFmtId="0" fontId="41" fillId="0" borderId="0" xfId="0" applyFont="1" applyAlignment="1">
      <alignment vertical="center" wrapText="1"/>
    </xf>
    <xf numFmtId="0" fontId="7" fillId="0" borderId="0" xfId="0" applyFont="1" applyAlignment="1">
      <alignment horizontal="center" vertical="center" wrapText="1"/>
    </xf>
    <xf numFmtId="0" fontId="70" fillId="0" borderId="0" xfId="0" applyFont="1"/>
    <xf numFmtId="3" fontId="7" fillId="0" borderId="0" xfId="0" applyNumberFormat="1" applyFont="1" applyAlignment="1">
      <alignment horizontal="center" vertical="center" wrapText="1"/>
    </xf>
    <xf numFmtId="164" fontId="70" fillId="0" borderId="0" xfId="1" applyNumberFormat="1" applyFont="1" applyFill="1" applyAlignment="1">
      <alignment horizontal="center" vertical="center" wrapText="1"/>
    </xf>
    <xf numFmtId="4" fontId="70" fillId="0" borderId="0" xfId="0" applyNumberFormat="1" applyFont="1" applyAlignment="1">
      <alignment horizontal="center" vertical="center" wrapText="1"/>
    </xf>
    <xf numFmtId="0" fontId="41" fillId="0" borderId="1" xfId="0" applyFont="1" applyBorder="1" applyAlignment="1">
      <alignment vertical="center" wrapText="1"/>
    </xf>
    <xf numFmtId="0" fontId="4" fillId="0" borderId="1" xfId="0" applyFont="1" applyBorder="1" applyAlignment="1">
      <alignment horizontal="left" vertical="center" wrapText="1"/>
    </xf>
    <xf numFmtId="172" fontId="4" fillId="0" borderId="1" xfId="0" applyNumberFormat="1" applyFont="1" applyBorder="1" applyAlignment="1">
      <alignment horizontal="center" vertical="center" wrapText="1"/>
    </xf>
    <xf numFmtId="0" fontId="4" fillId="0" borderId="1" xfId="0" applyFont="1" applyBorder="1" applyAlignment="1">
      <alignment horizontal="center" vertical="center"/>
    </xf>
    <xf numFmtId="10" fontId="4" fillId="0" borderId="1" xfId="1" applyNumberFormat="1" applyFont="1" applyFill="1" applyBorder="1" applyAlignment="1">
      <alignment horizontal="center" vertical="center" wrapText="1"/>
    </xf>
    <xf numFmtId="9" fontId="4" fillId="0" borderId="1" xfId="1" applyFont="1" applyFill="1" applyBorder="1" applyAlignment="1">
      <alignment horizontal="center" vertical="center" wrapText="1"/>
    </xf>
    <xf numFmtId="4" fontId="70" fillId="0" borderId="0" xfId="0" applyNumberFormat="1" applyFont="1"/>
    <xf numFmtId="4" fontId="7" fillId="0" borderId="0" xfId="1" applyNumberFormat="1" applyFont="1" applyFill="1" applyBorder="1" applyAlignment="1">
      <alignment horizontal="center" vertical="center" wrapText="1"/>
    </xf>
    <xf numFmtId="3" fontId="70" fillId="0" borderId="0" xfId="0" applyNumberFormat="1" applyFont="1"/>
    <xf numFmtId="10" fontId="0" fillId="0" borderId="0" xfId="0" applyNumberFormat="1"/>
    <xf numFmtId="0" fontId="7" fillId="0" borderId="1" xfId="0" applyFont="1" applyBorder="1" applyAlignment="1">
      <alignment vertical="center"/>
    </xf>
    <xf numFmtId="3" fontId="7" fillId="0" borderId="1" xfId="0" applyNumberFormat="1" applyFont="1" applyBorder="1" applyAlignment="1">
      <alignment horizontal="center" vertical="center"/>
    </xf>
    <xf numFmtId="10" fontId="7" fillId="0" borderId="1" xfId="0" applyNumberFormat="1" applyFont="1" applyBorder="1"/>
    <xf numFmtId="164" fontId="7" fillId="0" borderId="0" xfId="1" applyNumberFormat="1" applyFont="1" applyFill="1" applyBorder="1"/>
    <xf numFmtId="164" fontId="70" fillId="0" borderId="0" xfId="1" applyNumberFormat="1" applyFont="1" applyFill="1"/>
    <xf numFmtId="1" fontId="70" fillId="0" borderId="0" xfId="0" applyNumberFormat="1" applyFont="1"/>
    <xf numFmtId="2" fontId="70" fillId="0" borderId="0" xfId="0" applyNumberFormat="1" applyFont="1"/>
    <xf numFmtId="0" fontId="4" fillId="0" borderId="1" xfId="0" applyFont="1" applyBorder="1" applyAlignment="1">
      <alignment vertical="center"/>
    </xf>
    <xf numFmtId="49" fontId="4" fillId="0" borderId="1" xfId="0" applyNumberFormat="1" applyFont="1" applyBorder="1" applyAlignment="1">
      <alignment horizontal="left" vertical="center" wrapText="1"/>
    </xf>
    <xf numFmtId="172"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10" fontId="4" fillId="0" borderId="1" xfId="1" applyNumberFormat="1" applyFont="1" applyFill="1" applyBorder="1" applyAlignment="1">
      <alignment horizontal="center" vertical="center"/>
    </xf>
    <xf numFmtId="3" fontId="4" fillId="0" borderId="0" xfId="0" applyNumberFormat="1" applyFont="1" applyAlignment="1">
      <alignment horizontal="left"/>
    </xf>
    <xf numFmtId="10" fontId="4" fillId="0" borderId="0" xfId="1" applyNumberFormat="1" applyFont="1" applyAlignment="1">
      <alignment horizontal="left"/>
    </xf>
    <xf numFmtId="0" fontId="7" fillId="0" borderId="1" xfId="0" applyFont="1" applyBorder="1" applyAlignment="1">
      <alignment horizontal="left"/>
    </xf>
    <xf numFmtId="3" fontId="4" fillId="0" borderId="1" xfId="0" applyNumberFormat="1" applyFont="1" applyBorder="1" applyAlignment="1">
      <alignment horizontal="left"/>
    </xf>
    <xf numFmtId="0" fontId="4" fillId="0" borderId="1" xfId="0" applyFont="1" applyBorder="1" applyAlignment="1">
      <alignment horizontal="left"/>
    </xf>
    <xf numFmtId="0" fontId="73" fillId="6" borderId="1" xfId="0" applyFont="1" applyFill="1" applyBorder="1" applyAlignment="1">
      <alignment horizontal="center" vertical="center" wrapText="1"/>
    </xf>
    <xf numFmtId="0" fontId="41" fillId="0" borderId="1" xfId="0" applyFont="1" applyBorder="1" applyAlignment="1">
      <alignment horizontal="left" vertical="center" wrapText="1"/>
    </xf>
    <xf numFmtId="0" fontId="71" fillId="6" borderId="1" xfId="0" applyFont="1" applyFill="1" applyBorder="1" applyAlignment="1">
      <alignment horizontal="center" vertical="center" wrapText="1"/>
    </xf>
    <xf numFmtId="9" fontId="16" fillId="0" borderId="1" xfId="0" applyNumberFormat="1" applyFont="1" applyBorder="1" applyAlignment="1">
      <alignment horizontal="center" vertical="center" wrapText="1"/>
    </xf>
    <xf numFmtId="0" fontId="69" fillId="6" borderId="1" xfId="0" applyFont="1" applyFill="1" applyBorder="1" applyAlignment="1">
      <alignment horizontal="center" vertical="center" wrapText="1"/>
    </xf>
    <xf numFmtId="177" fontId="41" fillId="0" borderId="0" xfId="0" applyNumberFormat="1" applyFont="1" applyAlignment="1">
      <alignment vertical="center" wrapText="1"/>
    </xf>
    <xf numFmtId="172" fontId="73" fillId="6" borderId="1" xfId="1697" applyNumberFormat="1" applyFont="1" applyFill="1" applyBorder="1" applyAlignment="1">
      <alignment horizontal="center" vertical="center" wrapText="1"/>
    </xf>
    <xf numFmtId="0" fontId="41" fillId="0" borderId="8" xfId="1697" applyFont="1" applyBorder="1"/>
    <xf numFmtId="0" fontId="41" fillId="0" borderId="13" xfId="1697" applyFont="1" applyBorder="1"/>
    <xf numFmtId="0" fontId="41" fillId="0" borderId="3" xfId="1697" applyFont="1" applyBorder="1"/>
    <xf numFmtId="0" fontId="41" fillId="0" borderId="11" xfId="1697" applyFont="1" applyBorder="1"/>
    <xf numFmtId="0" fontId="7" fillId="0" borderId="3" xfId="0" applyFont="1" applyBorder="1"/>
    <xf numFmtId="0" fontId="7" fillId="0" borderId="11" xfId="0" applyFont="1" applyBorder="1"/>
    <xf numFmtId="0" fontId="75" fillId="0" borderId="1" xfId="0" applyFont="1" applyBorder="1" applyAlignment="1">
      <alignment horizontal="left" vertical="center" wrapText="1"/>
    </xf>
    <xf numFmtId="0" fontId="9" fillId="0" borderId="1" xfId="0" applyFont="1" applyBorder="1" applyAlignment="1">
      <alignment horizontal="left" vertical="center" wrapText="1"/>
    </xf>
    <xf numFmtId="14" fontId="4" fillId="0" borderId="1" xfId="0" applyNumberFormat="1" applyFont="1" applyBorder="1" applyAlignment="1">
      <alignment horizontal="center" vertical="center" wrapText="1"/>
    </xf>
    <xf numFmtId="3" fontId="12" fillId="0" borderId="0" xfId="0" applyNumberFormat="1" applyFont="1"/>
    <xf numFmtId="173" fontId="41" fillId="0" borderId="0" xfId="1691" applyFont="1" applyBorder="1"/>
    <xf numFmtId="173" fontId="7" fillId="0" borderId="0" xfId="1691" applyFont="1" applyFill="1" applyBorder="1"/>
    <xf numFmtId="172" fontId="73" fillId="0" borderId="0" xfId="1697" applyNumberFormat="1" applyFont="1" applyAlignment="1">
      <alignment horizontal="center" vertical="center" wrapText="1"/>
    </xf>
    <xf numFmtId="3" fontId="46" fillId="0" borderId="0" xfId="0" applyNumberFormat="1" applyFont="1"/>
    <xf numFmtId="4" fontId="9" fillId="0" borderId="0" xfId="0" applyNumberFormat="1" applyFont="1" applyAlignment="1">
      <alignment horizontal="right"/>
    </xf>
    <xf numFmtId="4" fontId="9" fillId="0" borderId="0" xfId="0" applyNumberFormat="1" applyFont="1" applyAlignment="1">
      <alignment horizontal="right" vertical="center"/>
    </xf>
    <xf numFmtId="4" fontId="25" fillId="0" borderId="6" xfId="0" applyNumberFormat="1" applyFont="1" applyBorder="1" applyAlignment="1">
      <alignment horizontal="right" indent="2"/>
    </xf>
    <xf numFmtId="168" fontId="25" fillId="0" borderId="5" xfId="35" applyNumberFormat="1" applyFont="1" applyFill="1" applyBorder="1" applyAlignment="1">
      <alignment horizontal="right" indent="2"/>
    </xf>
    <xf numFmtId="168" fontId="25" fillId="0" borderId="6" xfId="35" applyNumberFormat="1" applyFont="1" applyFill="1" applyBorder="1" applyAlignment="1">
      <alignment horizontal="right" indent="2"/>
    </xf>
    <xf numFmtId="0" fontId="73" fillId="6" borderId="7" xfId="0" applyFont="1" applyFill="1" applyBorder="1" applyAlignment="1">
      <alignment horizontal="center" vertical="center" wrapText="1"/>
    </xf>
    <xf numFmtId="0" fontId="73" fillId="6" borderId="8" xfId="0" applyFont="1" applyFill="1" applyBorder="1" applyAlignment="1">
      <alignment horizontal="center" vertical="center" wrapText="1"/>
    </xf>
    <xf numFmtId="0" fontId="73" fillId="0" borderId="0" xfId="0" applyFont="1" applyAlignment="1">
      <alignment horizontal="center" vertical="center" wrapText="1"/>
    </xf>
    <xf numFmtId="3" fontId="19" fillId="0" borderId="1" xfId="0" applyNumberFormat="1" applyFont="1" applyBorder="1" applyAlignment="1">
      <alignment horizontal="center" vertical="center"/>
    </xf>
    <xf numFmtId="177" fontId="41" fillId="0" borderId="1" xfId="1691" applyNumberFormat="1" applyFont="1" applyBorder="1" applyAlignment="1">
      <alignment horizontal="right"/>
    </xf>
    <xf numFmtId="177" fontId="7" fillId="0" borderId="1" xfId="1691" applyNumberFormat="1" applyFont="1" applyFill="1" applyBorder="1" applyAlignment="1">
      <alignment horizontal="right"/>
    </xf>
    <xf numFmtId="0" fontId="15" fillId="0" borderId="0" xfId="0" applyFont="1" applyAlignment="1">
      <alignment horizontal="left" vertical="center"/>
    </xf>
    <xf numFmtId="0" fontId="34" fillId="0" borderId="0" xfId="0" applyFont="1" applyAlignment="1">
      <alignment horizontal="left"/>
    </xf>
    <xf numFmtId="0" fontId="6" fillId="0" borderId="0" xfId="0" applyFont="1" applyAlignment="1">
      <alignment horizontal="left" vertical="center"/>
    </xf>
    <xf numFmtId="0" fontId="35" fillId="0" borderId="0" xfId="0" applyFont="1" applyAlignment="1">
      <alignment horizontal="left"/>
    </xf>
    <xf numFmtId="0" fontId="33" fillId="0" borderId="0" xfId="0" applyFont="1" applyAlignment="1">
      <alignment horizontal="left"/>
    </xf>
    <xf numFmtId="9" fontId="16" fillId="0" borderId="0" xfId="0" applyNumberFormat="1" applyFont="1" applyAlignment="1">
      <alignment horizontal="left" wrapText="1"/>
    </xf>
    <xf numFmtId="0" fontId="16" fillId="0" borderId="0" xfId="0" applyFont="1" applyAlignment="1">
      <alignment horizontal="left" wrapText="1"/>
    </xf>
    <xf numFmtId="0" fontId="16" fillId="0" borderId="0" xfId="0" applyFont="1" applyAlignment="1">
      <alignment horizontal="left" vertical="center" wrapText="1"/>
    </xf>
    <xf numFmtId="0" fontId="26" fillId="0" borderId="1" xfId="0" applyFont="1" applyBorder="1" applyAlignment="1">
      <alignment horizontal="left" vertical="center" wrapText="1"/>
    </xf>
    <xf numFmtId="0" fontId="71" fillId="6" borderId="1" xfId="0" applyFont="1" applyFill="1" applyBorder="1" applyAlignment="1">
      <alignment horizontal="center" vertical="center" wrapText="1"/>
    </xf>
    <xf numFmtId="0" fontId="14" fillId="0" borderId="0" xfId="0" applyFont="1" applyAlignment="1">
      <alignment horizontal="center" vertical="center"/>
    </xf>
    <xf numFmtId="0" fontId="3" fillId="0" borderId="0" xfId="0" applyFont="1" applyAlignment="1">
      <alignment horizontal="center" vertical="center"/>
    </xf>
    <xf numFmtId="0" fontId="23" fillId="0" borderId="0" xfId="0" applyFont="1" applyAlignment="1">
      <alignment horizontal="center" vertical="center"/>
    </xf>
    <xf numFmtId="166" fontId="16" fillId="0" borderId="0" xfId="0" applyNumberFormat="1" applyFont="1" applyAlignment="1">
      <alignment horizontal="left" vertical="center" wrapText="1"/>
    </xf>
    <xf numFmtId="0" fontId="17" fillId="0" borderId="0" xfId="0" applyFont="1" applyAlignment="1">
      <alignment horizontal="left" vertical="center" wrapText="1"/>
    </xf>
    <xf numFmtId="0" fontId="16" fillId="0" borderId="0" xfId="0" applyFont="1" applyAlignment="1">
      <alignment horizontal="left" vertical="top" wrapText="1"/>
    </xf>
    <xf numFmtId="0" fontId="18" fillId="0" borderId="0" xfId="0" applyFont="1" applyAlignment="1">
      <alignment horizontal="center" vertical="center" wrapText="1"/>
    </xf>
    <xf numFmtId="0" fontId="6" fillId="0" borderId="0" xfId="0" applyFont="1" applyAlignment="1">
      <alignment horizontal="center" vertical="center" wrapText="1"/>
    </xf>
    <xf numFmtId="0" fontId="73" fillId="6" borderId="1" xfId="0" applyFont="1" applyFill="1" applyBorder="1" applyAlignment="1">
      <alignment horizontal="center" vertical="center" wrapText="1"/>
    </xf>
    <xf numFmtId="0" fontId="72" fillId="6" borderId="1" xfId="0" applyFont="1" applyFill="1" applyBorder="1" applyAlignment="1">
      <alignment horizontal="center" vertical="center" wrapText="1"/>
    </xf>
    <xf numFmtId="0" fontId="16" fillId="0" borderId="0" xfId="0" applyFont="1" applyAlignment="1">
      <alignment horizontal="justify" vertical="center" wrapText="1"/>
    </xf>
    <xf numFmtId="0" fontId="28" fillId="0" borderId="0" xfId="0" applyFont="1" applyAlignment="1">
      <alignment horizontal="left" vertical="center" wrapText="1"/>
    </xf>
    <xf numFmtId="0" fontId="26" fillId="0" borderId="0" xfId="0" applyFont="1" applyAlignment="1">
      <alignment horizontal="left" vertical="center" wrapText="1"/>
    </xf>
    <xf numFmtId="1" fontId="16" fillId="0" borderId="0" xfId="0" applyNumberFormat="1" applyFont="1" applyAlignment="1">
      <alignment horizontal="left" vertical="center" wrapText="1"/>
    </xf>
    <xf numFmtId="0" fontId="16" fillId="0" borderId="0" xfId="0" applyFont="1" applyAlignment="1">
      <alignment horizontal="left" vertical="center"/>
    </xf>
    <xf numFmtId="0" fontId="15" fillId="0" borderId="0" xfId="0" quotePrefix="1" applyFont="1" applyAlignment="1">
      <alignment horizontal="left" vertical="center"/>
    </xf>
    <xf numFmtId="0" fontId="26" fillId="0" borderId="0" xfId="0" applyFont="1" applyAlignment="1">
      <alignment horizontal="left" vertical="center"/>
    </xf>
    <xf numFmtId="0" fontId="19" fillId="0" borderId="0" xfId="0" applyFont="1" applyAlignment="1">
      <alignment horizontal="left" vertical="center"/>
    </xf>
    <xf numFmtId="0" fontId="19" fillId="0" borderId="3" xfId="0" applyFont="1" applyBorder="1" applyAlignment="1">
      <alignment horizontal="left" vertical="center"/>
    </xf>
    <xf numFmtId="0" fontId="19" fillId="0" borderId="11" xfId="0" applyFont="1" applyBorder="1" applyAlignment="1">
      <alignment horizontal="left" vertical="center"/>
    </xf>
    <xf numFmtId="0" fontId="73" fillId="6" borderId="7" xfId="0" applyFont="1" applyFill="1" applyBorder="1" applyAlignment="1">
      <alignment horizontal="center" vertical="center"/>
    </xf>
    <xf numFmtId="0" fontId="73" fillId="6" borderId="8" xfId="0" applyFont="1" applyFill="1" applyBorder="1" applyAlignment="1">
      <alignment horizontal="center" vertical="center"/>
    </xf>
    <xf numFmtId="0" fontId="73" fillId="6" borderId="1" xfId="0" applyFont="1" applyFill="1" applyBorder="1" applyAlignment="1">
      <alignment horizontal="center" vertical="center"/>
    </xf>
    <xf numFmtId="0" fontId="18" fillId="0" borderId="1" xfId="0" applyFont="1" applyBorder="1" applyAlignment="1">
      <alignment horizontal="left" vertical="center"/>
    </xf>
    <xf numFmtId="0" fontId="8" fillId="0" borderId="0" xfId="0" applyFont="1" applyAlignment="1">
      <alignment horizontal="center" vertical="center"/>
    </xf>
    <xf numFmtId="0" fontId="18" fillId="0" borderId="0" xfId="0" applyFont="1" applyAlignment="1">
      <alignment horizontal="center" vertical="center"/>
    </xf>
    <xf numFmtId="0" fontId="61" fillId="0" borderId="3" xfId="0" applyFont="1" applyBorder="1" applyAlignment="1">
      <alignment horizontal="left" vertical="center"/>
    </xf>
    <xf numFmtId="0" fontId="61" fillId="0" borderId="9" xfId="0" applyFont="1" applyBorder="1" applyAlignment="1">
      <alignment horizontal="left" vertical="center"/>
    </xf>
    <xf numFmtId="0" fontId="61" fillId="0" borderId="11" xfId="0" applyFont="1" applyBorder="1" applyAlignment="1">
      <alignment horizontal="left" vertical="center"/>
    </xf>
    <xf numFmtId="0" fontId="16" fillId="0" borderId="3" xfId="0" applyFont="1" applyBorder="1" applyAlignment="1">
      <alignment horizontal="center"/>
    </xf>
    <xf numFmtId="0" fontId="16" fillId="0" borderId="9" xfId="0" applyFont="1" applyBorder="1" applyAlignment="1">
      <alignment horizontal="center"/>
    </xf>
    <xf numFmtId="0" fontId="16" fillId="0" borderId="11" xfId="0" applyFont="1" applyBorder="1" applyAlignment="1">
      <alignment horizontal="center"/>
    </xf>
    <xf numFmtId="0" fontId="61" fillId="2" borderId="1" xfId="0" applyFont="1" applyFill="1" applyBorder="1" applyAlignment="1">
      <alignment horizontal="left" vertical="center"/>
    </xf>
    <xf numFmtId="0" fontId="61" fillId="3" borderId="1" xfId="0" applyFont="1" applyFill="1" applyBorder="1" applyAlignment="1">
      <alignment horizontal="left" vertical="center"/>
    </xf>
    <xf numFmtId="0" fontId="61" fillId="0" borderId="1" xfId="0" applyFont="1" applyBorder="1" applyAlignment="1">
      <alignment horizontal="left" vertical="center"/>
    </xf>
    <xf numFmtId="0" fontId="50" fillId="0" borderId="1" xfId="0" applyFont="1" applyBorder="1" applyAlignment="1">
      <alignment horizontal="center" vertical="center"/>
    </xf>
    <xf numFmtId="0" fontId="18" fillId="0" borderId="7" xfId="0" applyFont="1" applyBorder="1" applyAlignment="1">
      <alignment horizontal="center" vertical="center"/>
    </xf>
    <xf numFmtId="0" fontId="18" fillId="0" borderId="8" xfId="0" applyFont="1" applyBorder="1" applyAlignment="1">
      <alignment horizontal="center" vertical="center"/>
    </xf>
    <xf numFmtId="0" fontId="54" fillId="2" borderId="3"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1"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9" xfId="0" applyFont="1" applyFill="1" applyBorder="1" applyAlignment="1">
      <alignment horizontal="left" vertical="center" wrapText="1"/>
    </xf>
    <xf numFmtId="0" fontId="53" fillId="3" borderId="11"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54" fillId="3" borderId="9" xfId="0" applyFont="1" applyFill="1" applyBorder="1" applyAlignment="1">
      <alignment horizontal="left" vertical="center" wrapText="1"/>
    </xf>
    <xf numFmtId="0" fontId="54" fillId="3" borderId="11" xfId="0" applyFont="1" applyFill="1" applyBorder="1" applyAlignment="1">
      <alignment horizontal="left" vertical="center" wrapText="1"/>
    </xf>
    <xf numFmtId="0" fontId="41" fillId="0" borderId="3" xfId="0" applyFont="1" applyBorder="1" applyAlignment="1">
      <alignment horizontal="left" vertical="center"/>
    </xf>
    <xf numFmtId="0" fontId="41" fillId="0" borderId="11" xfId="0" applyFont="1" applyBorder="1" applyAlignment="1">
      <alignment horizontal="left" vertical="center"/>
    </xf>
    <xf numFmtId="0" fontId="61" fillId="4" borderId="1" xfId="0" applyFont="1" applyFill="1" applyBorder="1" applyAlignment="1">
      <alignment horizontal="left" vertical="center"/>
    </xf>
    <xf numFmtId="0" fontId="19" fillId="0" borderId="1" xfId="0" applyFont="1" applyBorder="1" applyAlignment="1">
      <alignment horizontal="left" vertical="center"/>
    </xf>
    <xf numFmtId="0" fontId="18" fillId="0" borderId="0" xfId="0" applyFont="1" applyAlignment="1">
      <alignment horizontal="left" vertical="center"/>
    </xf>
    <xf numFmtId="0" fontId="8" fillId="0" borderId="1" xfId="0" applyFont="1" applyBorder="1" applyAlignment="1">
      <alignment horizontal="center" vertical="center"/>
    </xf>
  </cellXfs>
  <cellStyles count="6656">
    <cellStyle name="Comma [0] 2" xfId="1720" xr:uid="{DCBF176A-88EE-4CB1-A736-208D6C9117BA}"/>
    <cellStyle name="Comma [0] 2 2" xfId="1793" xr:uid="{EA143C36-18B7-4A51-BD4C-B1D64CA4C0D2}"/>
    <cellStyle name="Comma [0] 2 2 2" xfId="2871" xr:uid="{475D4393-F2BB-443C-A7AB-A40DF7B3B326}"/>
    <cellStyle name="Comma [0] 2 2 2 2" xfId="5613" xr:uid="{7014C814-5307-4D0D-9649-B9250CD80F1C}"/>
    <cellStyle name="Comma [0] 2 2 3" xfId="4539" xr:uid="{546A0402-0966-4948-8749-A0C20FFFBDA0}"/>
    <cellStyle name="Comma [0] 2 3" xfId="2800" xr:uid="{297D2900-700D-425C-9261-6DEBB7F42D7D}"/>
    <cellStyle name="Comma [0] 2 3 2" xfId="5542" xr:uid="{704EC423-E7A4-4F83-A289-C1766D39BC56}"/>
    <cellStyle name="Comma [0] 2 4" xfId="4487" xr:uid="{2FD16B25-4C82-44A1-9B81-D3DC688E4615}"/>
    <cellStyle name="Comma [0] 3" xfId="1719" xr:uid="{AC515774-980D-412E-B868-ED850EBA0628}"/>
    <cellStyle name="Comma [0] 3 2" xfId="1792" xr:uid="{2E7A72B2-5279-499E-B473-555598D6FA1E}"/>
    <cellStyle name="Comma [0] 3 2 2" xfId="2870" xr:uid="{F07CF455-5918-4E7C-9CCB-0AFADF7EEE40}"/>
    <cellStyle name="Comma [0] 3 2 2 2" xfId="5612" xr:uid="{D855F537-53DA-4275-8494-C4837A88BDAD}"/>
    <cellStyle name="Comma [0] 3 2 3" xfId="4538" xr:uid="{9B5396CC-D55E-4C2E-9938-2CC12141FB02}"/>
    <cellStyle name="Comma [0] 3 3" xfId="2799" xr:uid="{AB1A2D05-80BA-47DE-9FBD-EABB97D07A42}"/>
    <cellStyle name="Comma [0] 3 3 2" xfId="5541" xr:uid="{850B683E-F8F8-4473-A82A-580545E4FCCA}"/>
    <cellStyle name="Comma [0] 3 4" xfId="4486" xr:uid="{19F301DE-E19A-417D-BA2A-5B1B6D462D5A}"/>
    <cellStyle name="Comma 2" xfId="1718" xr:uid="{62981569-6B0C-4276-8354-830B9AA9504D}"/>
    <cellStyle name="Excel Built-in Normal 2" xfId="3" xr:uid="{A5FA5ACF-2BBB-416E-85BE-41098C41EEFB}"/>
    <cellStyle name="Hipervínculo" xfId="2" builtinId="8"/>
    <cellStyle name="Millares [0]" xfId="35" builtinId="6"/>
    <cellStyle name="Millares [0] 10" xfId="63" xr:uid="{F2A70E24-3524-4B07-B2B8-518A05BCD8AE}"/>
    <cellStyle name="Millares [0] 10 10" xfId="2505" xr:uid="{A2DE71BF-CC8F-4833-BCD5-64CE1C8B41DD}"/>
    <cellStyle name="Millares [0] 10 10 2" xfId="3784" xr:uid="{E58DB912-0F2C-4458-85AC-24E149EBC8AC}"/>
    <cellStyle name="Millares [0] 10 10 2 2" xfId="6526" xr:uid="{A289DEFA-81F4-494C-ABC8-986EA4D9A4AA}"/>
    <cellStyle name="Millares [0] 10 10 3" xfId="5248" xr:uid="{1DFC9CAC-2A8A-4AC9-894A-033DC75F0526}"/>
    <cellStyle name="Millares [0] 10 11" xfId="2711" xr:uid="{9C0F1860-4714-4747-8946-192A0EF71FA9}"/>
    <cellStyle name="Millares [0] 10 11 2" xfId="5453" xr:uid="{317F2289-8BD7-40E3-A7B5-B8BE1CF23EF0}"/>
    <cellStyle name="Millares [0] 10 12" xfId="3965" xr:uid="{3E6F3A7D-5ADA-4819-B1DB-9CB734BC01F0}"/>
    <cellStyle name="Millares [0] 10 2" xfId="116" xr:uid="{2C7A54E9-0E06-42DC-9A50-6EA735C5C4FA}"/>
    <cellStyle name="Millares [0] 10 2 10" xfId="2763" xr:uid="{E7725B3A-23E7-41C1-9FF8-AF8E7618D01B}"/>
    <cellStyle name="Millares [0] 10 2 10 2" xfId="5505" xr:uid="{7C45A2B2-D83B-4067-95E0-CB338569FAC8}"/>
    <cellStyle name="Millares [0] 10 2 11" xfId="4017" xr:uid="{0453127A-2E1A-4DBE-A75E-0A1CD3E6963F}"/>
    <cellStyle name="Millares [0] 10 2 2" xfId="304" xr:uid="{0B75FD29-8B3F-4AAA-A0A4-1CE06B162CBA}"/>
    <cellStyle name="Millares [0] 10 2 2 2" xfId="2834" xr:uid="{C3BAC87B-ACDB-4D8B-AD81-5764782B4BA5}"/>
    <cellStyle name="Millares [0] 10 2 2 2 2" xfId="5576" xr:uid="{E68DE55B-2118-47FD-A957-C5D5D7C815A1}"/>
    <cellStyle name="Millares [0] 10 2 2 3" xfId="1769" xr:uid="{F7119DC1-5BC7-4487-BA91-9429249FFABB}"/>
    <cellStyle name="Millares [0] 10 2 2 3 2" xfId="4515" xr:uid="{01B59FD4-5C4B-4C3C-A5F9-228CE322BFD9}"/>
    <cellStyle name="Millares [0] 10 2 2 4" xfId="4199" xr:uid="{393BBD08-EA09-4268-8195-F92A6524E10B}"/>
    <cellStyle name="Millares [0] 10 2 3" xfId="486" xr:uid="{507ECE0C-79AB-45F6-9864-41998441080A}"/>
    <cellStyle name="Millares [0] 10 2 3 2" xfId="2905" xr:uid="{A1F58046-ABC6-46C2-A9A8-86C4C36FB225}"/>
    <cellStyle name="Millares [0] 10 2 3 2 2" xfId="5647" xr:uid="{76ADF5AD-FBEF-44D4-99F8-09C3681B525B}"/>
    <cellStyle name="Millares [0] 10 2 3 3" xfId="4380" xr:uid="{8406320B-BF7E-4ABB-8C4E-C3954C2B139D}"/>
    <cellStyle name="Millares [0] 10 2 4" xfId="1903" xr:uid="{5D2C6FF3-5ED0-4192-9CA0-8CFC75733723}"/>
    <cellStyle name="Millares [0] 10 2 4 2" xfId="3009" xr:uid="{5F7A710C-0544-4B3E-AB2D-8744397D95AC}"/>
    <cellStyle name="Millares [0] 10 2 4 2 2" xfId="5751" xr:uid="{EBCA1DAD-2DDB-48BD-98CC-4613213E0342}"/>
    <cellStyle name="Millares [0] 10 2 4 3" xfId="4649" xr:uid="{EE088EA0-91D4-416E-A970-4B247BB90A36}"/>
    <cellStyle name="Millares [0] 10 2 5" xfId="1976" xr:uid="{9642274F-3F30-4E12-9875-28C3822DE333}"/>
    <cellStyle name="Millares [0] 10 2 5 2" xfId="3164" xr:uid="{802B788D-6711-479B-808C-C73943A62ACF}"/>
    <cellStyle name="Millares [0] 10 2 5 2 2" xfId="5906" xr:uid="{F920E217-21CD-4B20-A8D7-0743053F57D2}"/>
    <cellStyle name="Millares [0] 10 2 5 3" xfId="4719" xr:uid="{333E2EF5-A84B-47D1-A69E-EE95A618F378}"/>
    <cellStyle name="Millares [0] 10 2 6" xfId="2076" xr:uid="{EF7CE50E-C761-44B8-A1F7-ACE165304C3C}"/>
    <cellStyle name="Millares [0] 10 2 6 2" xfId="3319" xr:uid="{2A9F60F2-C504-433C-95ED-20A7A4A1E98D}"/>
    <cellStyle name="Millares [0] 10 2 6 2 2" xfId="6061" xr:uid="{23EADB40-3098-4DB6-8B62-3DD36072EF94}"/>
    <cellStyle name="Millares [0] 10 2 6 3" xfId="4819" xr:uid="{497FE433-B97B-4A87-9348-5F415C5F2C67}"/>
    <cellStyle name="Millares [0] 10 2 7" xfId="2221" xr:uid="{7BB4AB21-B1D4-43C4-90DD-826DAC6FFCC0}"/>
    <cellStyle name="Millares [0] 10 2 7 2" xfId="3474" xr:uid="{F4D4ADA0-959B-4269-B5A4-988F43A82276}"/>
    <cellStyle name="Millares [0] 10 2 7 2 2" xfId="6216" xr:uid="{6A57F56F-FF9B-4C1C-AE8D-44B58700330B}"/>
    <cellStyle name="Millares [0] 10 2 7 3" xfId="4964" xr:uid="{AA29ED13-69FF-49B6-95E9-01CA82DEA854}"/>
    <cellStyle name="Millares [0] 10 2 8" xfId="2402" xr:uid="{63C4514C-B693-43EE-B369-1A5912E5190E}"/>
    <cellStyle name="Millares [0] 10 2 8 2" xfId="3655" xr:uid="{86C1B2F9-0465-4130-B08D-73B53F9E7A8B}"/>
    <cellStyle name="Millares [0] 10 2 8 2 2" xfId="6397" xr:uid="{9B7AEBF3-A1B3-480B-9C49-A9EA5F6F8ABC}"/>
    <cellStyle name="Millares [0] 10 2 8 3" xfId="5145" xr:uid="{72ED16A8-5B35-475F-A027-2A10FCCEC3DE}"/>
    <cellStyle name="Millares [0] 10 2 9" xfId="2557" xr:uid="{8EDF073F-FC3B-4C77-9AD8-DCC1C3A65406}"/>
    <cellStyle name="Millares [0] 10 2 9 2" xfId="3836" xr:uid="{1510C2DD-6F76-4D2A-B0ED-BDC25B3D5FD2}"/>
    <cellStyle name="Millares [0] 10 2 9 2 2" xfId="6578" xr:uid="{56C5894F-15FE-4A61-982E-B3EDFB3772B1}"/>
    <cellStyle name="Millares [0] 10 2 9 3" xfId="5300" xr:uid="{46B1059B-59F7-4997-B356-6A0456ED787C}"/>
    <cellStyle name="Millares [0] 10 3" xfId="252" xr:uid="{FC0A21F6-B5EF-4195-B145-4C19354ADFFB}"/>
    <cellStyle name="Millares [0] 10 3 2" xfId="2798" xr:uid="{F3C35787-180C-46A8-A8DF-BF58C7342220}"/>
    <cellStyle name="Millares [0] 10 3 2 2" xfId="5540" xr:uid="{F04FE78D-4C72-4437-826A-4C24DC848E08}"/>
    <cellStyle name="Millares [0] 10 3 3" xfId="1717" xr:uid="{50A9972D-80EE-4DA5-9350-37D796B42F12}"/>
    <cellStyle name="Millares [0] 10 3 3 2" xfId="4485" xr:uid="{B683FE6E-1047-49E5-9C7F-341676121FE7}"/>
    <cellStyle name="Millares [0] 10 3 4" xfId="4147" xr:uid="{47594CEA-879C-4FAA-83F0-8ED3F58F1D48}"/>
    <cellStyle name="Millares [0] 10 4" xfId="434" xr:uid="{B1FBEE56-7BC2-47EE-B0D9-D3A878C71FCE}"/>
    <cellStyle name="Millares [0] 10 4 2" xfId="2869" xr:uid="{5BD7372F-E47E-490B-B9A8-0A5ACC2324C4}"/>
    <cellStyle name="Millares [0] 10 4 2 2" xfId="5611" xr:uid="{9E8500C7-165A-422C-AD6F-9293343981B0}"/>
    <cellStyle name="Millares [0] 10 4 3" xfId="4328" xr:uid="{D3938075-D2C9-43F4-9D25-C4860063E697}"/>
    <cellStyle name="Millares [0] 10 5" xfId="1851" xr:uid="{87D2209B-927D-46CD-82F8-CC248734F706}"/>
    <cellStyle name="Millares [0] 10 5 2" xfId="2957" xr:uid="{7197C26D-32C9-4E65-BC6D-475EEAB08760}"/>
    <cellStyle name="Millares [0] 10 5 2 2" xfId="5699" xr:uid="{E45DEA15-5312-42F6-BE74-C82C0AC27CC5}"/>
    <cellStyle name="Millares [0] 10 5 3" xfId="4597" xr:uid="{31ED35F4-FB22-40D8-99C5-1D71F93A61DD}"/>
    <cellStyle name="Millares [0] 10 6" xfId="1974" xr:uid="{7C578FB2-15E2-41A9-BAA1-628B1A20B2D6}"/>
    <cellStyle name="Millares [0] 10 6 2" xfId="3112" xr:uid="{D231BD83-E5EE-497B-8174-7A6DD897F228}"/>
    <cellStyle name="Millares [0] 10 6 2 2" xfId="5854" xr:uid="{A5FFBDCF-C287-4552-A6F6-C13FF03FC606}"/>
    <cellStyle name="Millares [0] 10 6 3" xfId="4717" xr:uid="{BA4B4E36-7BF2-42B8-B7A1-D4533DA153E5}"/>
    <cellStyle name="Millares [0] 10 7" xfId="2024" xr:uid="{5AFC0C4F-1DB8-4A3D-83FF-FFA210CBD7DD}"/>
    <cellStyle name="Millares [0] 10 7 2" xfId="3267" xr:uid="{351D32BB-F86C-4FD0-ABA3-CCBE962F6FE1}"/>
    <cellStyle name="Millares [0] 10 7 2 2" xfId="6009" xr:uid="{6979C001-6B36-4AF6-A53D-37C9F4E013B4}"/>
    <cellStyle name="Millares [0] 10 7 3" xfId="4767" xr:uid="{202D8F80-CE84-4525-91F5-9E01E6EBA1FC}"/>
    <cellStyle name="Millares [0] 10 8" xfId="2169" xr:uid="{23C1729E-458F-4F5F-8B90-9F3126927015}"/>
    <cellStyle name="Millares [0] 10 8 2" xfId="3422" xr:uid="{CFFFB91A-0C26-4A27-98AD-C2FAF1085D39}"/>
    <cellStyle name="Millares [0] 10 8 2 2" xfId="6164" xr:uid="{ACB704D0-F00C-4ABC-838C-10622512BE8F}"/>
    <cellStyle name="Millares [0] 10 8 3" xfId="4912" xr:uid="{1DA2DBE1-8400-4D02-8DB2-965063DED59C}"/>
    <cellStyle name="Millares [0] 10 9" xfId="2350" xr:uid="{3A73962B-3FFE-48AE-82C0-E178F411E6A9}"/>
    <cellStyle name="Millares [0] 10 9 2" xfId="3603" xr:uid="{266EB6F3-AF7A-42BD-8A4C-44F82780B109}"/>
    <cellStyle name="Millares [0] 10 9 2 2" xfId="6345" xr:uid="{4C660999-616A-4EFF-9AA7-C9730FB8956B}"/>
    <cellStyle name="Millares [0] 10 9 3" xfId="5093" xr:uid="{7BFEC06D-61CD-4DE7-A86C-53413D419A24}"/>
    <cellStyle name="Millares [0] 11" xfId="90" xr:uid="{B5C3449E-707E-4010-AA9F-FA1B14B2681B}"/>
    <cellStyle name="Millares [0] 11 10" xfId="2531" xr:uid="{61B0A846-6862-4594-B2EC-6DDAAD1319B5}"/>
    <cellStyle name="Millares [0] 11 10 2" xfId="3810" xr:uid="{1D7CCEE8-9FD3-4ED6-9C25-9D2E41D79EFD}"/>
    <cellStyle name="Millares [0] 11 10 2 2" xfId="6552" xr:uid="{4AADBD48-3CBB-4B03-83D1-51FDBC70E253}"/>
    <cellStyle name="Millares [0] 11 10 3" xfId="5274" xr:uid="{0DED968D-913E-4C93-B117-1C42EF281981}"/>
    <cellStyle name="Millares [0] 11 11" xfId="2737" xr:uid="{D5662680-B605-4476-9C4D-AF36E803B5B1}"/>
    <cellStyle name="Millares [0] 11 11 2" xfId="5479" xr:uid="{E2EAB64F-5FE3-45B1-BC01-CCF2B6AF4335}"/>
    <cellStyle name="Millares [0] 11 12" xfId="3991" xr:uid="{F3B027B4-E45B-4265-BF00-87D5201421C9}"/>
    <cellStyle name="Millares [0] 11 2" xfId="278" xr:uid="{76C09FA3-CAB3-424B-8324-2BB77364895C}"/>
    <cellStyle name="Millares [0] 11 2 2" xfId="1795" xr:uid="{9ECE3BD0-0A35-49A8-BDF3-D2878CC26A06}"/>
    <cellStyle name="Millares [0] 11 2 2 2" xfId="2875" xr:uid="{DFFE5081-0B55-46BC-9C2E-E60464031CAF}"/>
    <cellStyle name="Millares [0] 11 2 2 2 2" xfId="5617" xr:uid="{60BAAB45-9777-422F-9BA3-DC97A4BC5920}"/>
    <cellStyle name="Millares [0] 11 2 2 3" xfId="4541" xr:uid="{42C938E1-5F7D-4919-BDFC-D28BA7EA1F98}"/>
    <cellStyle name="Millares [0] 11 2 3" xfId="2804" xr:uid="{D4997E37-D9DD-434E-ACDD-7ECB64525F1D}"/>
    <cellStyle name="Millares [0] 11 2 3 2" xfId="5546" xr:uid="{40175872-BBDC-43B9-B892-433D224E6589}"/>
    <cellStyle name="Millares [0] 11 2 4" xfId="1737" xr:uid="{E556A765-AA57-46E9-961D-B06BF8BAB0AC}"/>
    <cellStyle name="Millares [0] 11 2 4 2" xfId="4490" xr:uid="{60468959-2826-45C0-A1D0-1F0E14586B8C}"/>
    <cellStyle name="Millares [0] 11 2 5" xfId="4173" xr:uid="{3484A254-5D77-46CE-B91F-E913AA07967C}"/>
    <cellStyle name="Millares [0] 11 3" xfId="460" xr:uid="{E9E1C63A-B341-48B1-BBF2-4DDAC4B51070}"/>
    <cellStyle name="Millares [0] 11 3 2" xfId="2766" xr:uid="{13DF5A3D-63B7-48C2-90C2-FF7BCD0D52B5}"/>
    <cellStyle name="Millares [0] 11 3 2 2" xfId="5508" xr:uid="{1B08D90A-A483-4A6F-924C-C53F0A202239}"/>
    <cellStyle name="Millares [0] 11 3 3" xfId="4354" xr:uid="{9845ED29-4B01-412D-BB34-4A0A3FA5A995}"/>
    <cellStyle name="Millares [0] 11 4" xfId="1770" xr:uid="{B0AA23B9-C68F-4A66-BB2C-4C85A5933711}"/>
    <cellStyle name="Millares [0] 11 4 2" xfId="2837" xr:uid="{A0E86C17-CD5F-4FCD-8CF1-2D997053B7B3}"/>
    <cellStyle name="Millares [0] 11 4 2 2" xfId="5579" xr:uid="{675FF151-1E1E-4608-A1D7-32B16C784272}"/>
    <cellStyle name="Millares [0] 11 4 3" xfId="4516" xr:uid="{04DBAE1C-77F7-4CDF-A7F4-35A437EF11CA}"/>
    <cellStyle name="Millares [0] 11 5" xfId="1877" xr:uid="{4C2A9A25-A650-4736-9A9D-0D264269B3B8}"/>
    <cellStyle name="Millares [0] 11 5 2" xfId="2983" xr:uid="{3D1E478E-FEA0-49E5-A787-797B0F2EBF80}"/>
    <cellStyle name="Millares [0] 11 5 2 2" xfId="5725" xr:uid="{1FF0DD5E-F64B-4C8B-B8E7-9C364DADB1B5}"/>
    <cellStyle name="Millares [0] 11 5 3" xfId="4623" xr:uid="{59DE5F0B-6BDB-40FB-891F-11FF5C720DAC}"/>
    <cellStyle name="Millares [0] 11 6" xfId="1975" xr:uid="{9255F4DF-3B68-457A-96ED-A9CF3FB25497}"/>
    <cellStyle name="Millares [0] 11 6 2" xfId="3138" xr:uid="{0D20879B-1636-46A5-8F08-37421106D373}"/>
    <cellStyle name="Millares [0] 11 6 2 2" xfId="5880" xr:uid="{4288F2E2-3A5A-44A7-AB4E-7911C4B5FF3D}"/>
    <cellStyle name="Millares [0] 11 6 3" xfId="4718" xr:uid="{94195887-4F56-41E8-A5F8-A95329ED65D7}"/>
    <cellStyle name="Millares [0] 11 7" xfId="2050" xr:uid="{84FC5399-EFB0-4044-A51C-DEB27D1ABA8A}"/>
    <cellStyle name="Millares [0] 11 7 2" xfId="3293" xr:uid="{393121CB-43DE-4363-8090-482C699B801B}"/>
    <cellStyle name="Millares [0] 11 7 2 2" xfId="6035" xr:uid="{3063B35E-43A4-41D5-8D7F-8FA8DC021A91}"/>
    <cellStyle name="Millares [0] 11 7 3" xfId="4793" xr:uid="{A12C0EBA-D954-4323-B800-0C103B8D8211}"/>
    <cellStyle name="Millares [0] 11 8" xfId="2195" xr:uid="{C1812FAF-2638-4711-8D86-FC58AFE835C8}"/>
    <cellStyle name="Millares [0] 11 8 2" xfId="3448" xr:uid="{D8A538DA-7678-4712-933D-BCE5E4FAE1A2}"/>
    <cellStyle name="Millares [0] 11 8 2 2" xfId="6190" xr:uid="{969A2B5D-94F8-44AF-B3E9-30DBE9EE882E}"/>
    <cellStyle name="Millares [0] 11 8 3" xfId="4938" xr:uid="{70239AD0-5EE1-4E28-9E8A-4256EFC9002C}"/>
    <cellStyle name="Millares [0] 11 9" xfId="2376" xr:uid="{FD1DC9C9-448C-48D3-8B46-23C297E4121E}"/>
    <cellStyle name="Millares [0] 11 9 2" xfId="3629" xr:uid="{59EFDB50-CD54-4795-A37B-7484EFF5DB01}"/>
    <cellStyle name="Millares [0] 11 9 2 2" xfId="6371" xr:uid="{D857E451-DD88-4D52-ABA1-504C8855A39B}"/>
    <cellStyle name="Millares [0] 11 9 3" xfId="5119" xr:uid="{354F6313-64D6-4321-92AE-888581348E42}"/>
    <cellStyle name="Millares [0] 12" xfId="143" xr:uid="{F536002B-5FE7-4E18-835C-8FE16A3B5197}"/>
    <cellStyle name="Millares [0] 12 2" xfId="330" xr:uid="{1BC44E30-AFF5-457B-BB80-0C06493675F8}"/>
    <cellStyle name="Millares [0] 12 2 2" xfId="3035" xr:uid="{BF6F6327-0703-479E-9A65-B56D3DB93C38}"/>
    <cellStyle name="Millares [0] 12 2 2 2" xfId="5777" xr:uid="{FB1AC7E4-A1B1-4BC2-BB14-CC3FDD2054BD}"/>
    <cellStyle name="Millares [0] 12 2 3" xfId="1925" xr:uid="{0F8A8684-8518-4191-A454-F0E89C7EC9D0}"/>
    <cellStyle name="Millares [0] 12 2 3 2" xfId="4671" xr:uid="{823999DD-4E56-48FC-9B34-0C25D3ED2618}"/>
    <cellStyle name="Millares [0] 12 2 4" xfId="4225" xr:uid="{3C961AA5-F4AA-47C5-8E5A-0CA5E809A3CF}"/>
    <cellStyle name="Millares [0] 12 3" xfId="512" xr:uid="{82F979B9-094E-419E-A7D8-86F9F8994EA7}"/>
    <cellStyle name="Millares [0] 12 3 2" xfId="3190" xr:uid="{8A51D4AB-3535-4061-8679-15C84881699C}"/>
    <cellStyle name="Millares [0] 12 3 2 2" xfId="5932" xr:uid="{B13BA794-0839-4D11-89AF-231463A49216}"/>
    <cellStyle name="Millares [0] 12 3 3" xfId="4406" xr:uid="{CEB8732C-A59D-43AD-BAFE-2EBF99554840}"/>
    <cellStyle name="Millares [0] 12 4" xfId="2098" xr:uid="{D159BCED-D83F-4A66-ABD5-836BAC6979A8}"/>
    <cellStyle name="Millares [0] 12 4 2" xfId="3345" xr:uid="{6F2EC765-3683-4C0B-837D-E87C841D576B}"/>
    <cellStyle name="Millares [0] 12 4 2 2" xfId="6087" xr:uid="{574BAD0D-0E8C-4F53-8634-DF7414CF1D76}"/>
    <cellStyle name="Millares [0] 12 4 3" xfId="4841" xr:uid="{09E0A87B-42EC-418A-82C6-9FF87C146D1B}"/>
    <cellStyle name="Millares [0] 12 5" xfId="2247" xr:uid="{87F045D9-2163-4C1F-B593-5CCB49115B0B}"/>
    <cellStyle name="Millares [0] 12 5 2" xfId="3500" xr:uid="{58CF3D4D-DB31-4062-BD0F-EE4F9FE7A9CF}"/>
    <cellStyle name="Millares [0] 12 5 2 2" xfId="6242" xr:uid="{93D11664-C200-4DCF-86C3-75B735745995}"/>
    <cellStyle name="Millares [0] 12 5 3" xfId="4990" xr:uid="{D0F38514-5C82-488D-B2BC-DB169A019E26}"/>
    <cellStyle name="Millares [0] 12 6" xfId="2428" xr:uid="{38E3CC8D-38D5-405F-8774-07ADF4FB8214}"/>
    <cellStyle name="Millares [0] 12 6 2" xfId="3681" xr:uid="{5D03FEC0-742C-4055-ACDE-64F750F4F654}"/>
    <cellStyle name="Millares [0] 12 6 2 2" xfId="6423" xr:uid="{7B87F1E1-848C-4508-B376-1801893D0FB0}"/>
    <cellStyle name="Millares [0] 12 6 3" xfId="5171" xr:uid="{33F03D28-5BDF-49DF-B6C3-D53FDCAB6D11}"/>
    <cellStyle name="Millares [0] 12 7" xfId="2583" xr:uid="{EAE4E02F-91A6-46FB-85B6-1F19F387D7AF}"/>
    <cellStyle name="Millares [0] 12 7 2" xfId="3862" xr:uid="{BC6C060D-4F70-4DF7-B4F1-ACA565B38ECD}"/>
    <cellStyle name="Millares [0] 12 7 2 2" xfId="6604" xr:uid="{CE5158BA-F3DA-4EB9-9C17-930869C29158}"/>
    <cellStyle name="Millares [0] 12 7 3" xfId="5326" xr:uid="{4F273F69-C6A2-484E-83A0-E062488A9F13}"/>
    <cellStyle name="Millares [0] 12 8" xfId="2684" xr:uid="{893B137C-6346-4717-97B6-9F15A0F625E8}"/>
    <cellStyle name="Millares [0] 12 8 2" xfId="5427" xr:uid="{670D4A63-D816-4884-8C75-54778110542C}"/>
    <cellStyle name="Millares [0] 12 9" xfId="4043" xr:uid="{F73802C7-E55B-4D6A-A143-845E1B4CBF4E}"/>
    <cellStyle name="Millares [0] 13" xfId="144" xr:uid="{873990E2-6A77-4BC3-AFD9-0CE6A72F57BE}"/>
    <cellStyle name="Millares [0] 13 2" xfId="331" xr:uid="{98CB9E45-131F-449B-AEDE-D100E5C656F4}"/>
    <cellStyle name="Millares [0] 13 2 2" xfId="3036" xr:uid="{48FF5FE9-8588-4122-B5C8-4238B8BA7480}"/>
    <cellStyle name="Millares [0] 13 2 2 2" xfId="5778" xr:uid="{5FAE3413-A2D3-4F38-9EB8-8190524E601B}"/>
    <cellStyle name="Millares [0] 13 2 3" xfId="1926" xr:uid="{22756BFB-8131-4462-89F2-8521788F7A29}"/>
    <cellStyle name="Millares [0] 13 2 3 2" xfId="4672" xr:uid="{3E534CB5-5715-4314-87F3-98F430CC8D05}"/>
    <cellStyle name="Millares [0] 13 2 4" xfId="4226" xr:uid="{4EF91FDF-CDBB-44AB-9113-F10BA9839C30}"/>
    <cellStyle name="Millares [0] 13 3" xfId="513" xr:uid="{025802DD-F3AB-44C5-9260-7C221DAE92CE}"/>
    <cellStyle name="Millares [0] 13 3 2" xfId="3191" xr:uid="{A19F22F5-280E-457A-86B0-8F7EAF188C1C}"/>
    <cellStyle name="Millares [0] 13 3 2 2" xfId="5933" xr:uid="{225DD0CE-0E3D-4F6D-941C-0DA4CC69ABFB}"/>
    <cellStyle name="Millares [0] 13 3 3" xfId="4407" xr:uid="{6FF91C31-AC81-45A3-847A-4998B91E9842}"/>
    <cellStyle name="Millares [0] 13 4" xfId="2099" xr:uid="{8C99B5A3-8CBA-464E-9C80-69FCB9BA7371}"/>
    <cellStyle name="Millares [0] 13 4 2" xfId="3346" xr:uid="{F803854C-C2C9-4001-A361-F1C4F250AC93}"/>
    <cellStyle name="Millares [0] 13 4 2 2" xfId="6088" xr:uid="{FFC1E354-6C9F-4AFD-B431-B2F458FA1970}"/>
    <cellStyle name="Millares [0] 13 4 3" xfId="4842" xr:uid="{7B6709AF-3289-43A3-A14A-B414698FA5B9}"/>
    <cellStyle name="Millares [0] 13 5" xfId="2248" xr:uid="{8C919AF3-BBAE-4992-9420-C19F0A165F8E}"/>
    <cellStyle name="Millares [0] 13 5 2" xfId="3501" xr:uid="{2D1D3E55-2663-4C47-A4A5-F91F8DDA7703}"/>
    <cellStyle name="Millares [0] 13 5 2 2" xfId="6243" xr:uid="{E4F69FD4-2CDB-4562-AA33-D984AF2CDE68}"/>
    <cellStyle name="Millares [0] 13 5 3" xfId="4991" xr:uid="{3A521E62-6CB0-4D3F-9280-369A89190821}"/>
    <cellStyle name="Millares [0] 13 6" xfId="2429" xr:uid="{61634CB5-0945-4571-8571-1377F638FF92}"/>
    <cellStyle name="Millares [0] 13 6 2" xfId="3682" xr:uid="{69F524E2-769E-448F-95BB-1535C52991A9}"/>
    <cellStyle name="Millares [0] 13 6 2 2" xfId="6424" xr:uid="{D03CF340-B227-486E-A997-4EEB68FCD587}"/>
    <cellStyle name="Millares [0] 13 6 3" xfId="5172" xr:uid="{E6B9BEE1-242C-45A0-A7E6-7FF4F7162BBA}"/>
    <cellStyle name="Millares [0] 13 7" xfId="2584" xr:uid="{FF9449FF-076B-4BBE-95DB-D4610E534976}"/>
    <cellStyle name="Millares [0] 13 7 2" xfId="3863" xr:uid="{0252B65B-D476-4784-9DE2-9D81FA881944}"/>
    <cellStyle name="Millares [0] 13 7 2 2" xfId="6605" xr:uid="{9975723B-1A6B-419D-97EE-3B51818BD095}"/>
    <cellStyle name="Millares [0] 13 7 3" xfId="5327" xr:uid="{650679D1-6D57-4CDA-9283-304F7F24B213}"/>
    <cellStyle name="Millares [0] 13 8" xfId="2764" xr:uid="{D7BEB0B2-9D12-4C08-A0F9-7F4F051F6087}"/>
    <cellStyle name="Millares [0] 13 8 2" xfId="5506" xr:uid="{1046FAC4-0AE8-4970-B5C2-558BCD8D80B7}"/>
    <cellStyle name="Millares [0] 13 9" xfId="4044" xr:uid="{B375C756-8C58-499A-9717-B79B9D5C53FF}"/>
    <cellStyle name="Millares [0] 14" xfId="168" xr:uid="{CC46E50B-6602-491B-8F21-A7A0B8BD1A8F}"/>
    <cellStyle name="Millares [0] 14 2" xfId="355" xr:uid="{1617E152-30FF-4E34-A7A7-B67732688A0D}"/>
    <cellStyle name="Millares [0] 14 2 2" xfId="3060" xr:uid="{5B5BBE48-76E7-41A9-886F-CAD8A7839824}"/>
    <cellStyle name="Millares [0] 14 2 2 2" xfId="5802" xr:uid="{9EC0061A-3065-483D-AD69-ECD80121CC20}"/>
    <cellStyle name="Millares [0] 14 2 3" xfId="1945" xr:uid="{FFDF2A38-C3AC-461A-A207-54F3D8D502E4}"/>
    <cellStyle name="Millares [0] 14 2 3 2" xfId="4691" xr:uid="{E0D4D209-DE53-42A5-B790-313CF44231B0}"/>
    <cellStyle name="Millares [0] 14 2 4" xfId="4250" xr:uid="{BC8620A6-AC7C-4605-A0B3-AC861E6EDDEF}"/>
    <cellStyle name="Millares [0] 14 3" xfId="537" xr:uid="{9C371D87-5B4F-4AD9-A357-6EBFD71DC832}"/>
    <cellStyle name="Millares [0] 14 3 2" xfId="3215" xr:uid="{FFEFFC35-A734-47C9-A952-554E6AA319DE}"/>
    <cellStyle name="Millares [0] 14 3 2 2" xfId="5957" xr:uid="{3C908D4C-7C37-4288-978E-8E614AC8113E}"/>
    <cellStyle name="Millares [0] 14 3 3" xfId="4431" xr:uid="{C406EB63-A22E-4117-8BAC-30FE268BDAD9}"/>
    <cellStyle name="Millares [0] 14 4" xfId="2118" xr:uid="{731A9C90-6367-4D93-BFDD-BCFC88BD0230}"/>
    <cellStyle name="Millares [0] 14 4 2" xfId="3370" xr:uid="{993E8604-E9E4-497A-B2F0-6B2B4A4B4B80}"/>
    <cellStyle name="Millares [0] 14 4 2 2" xfId="6112" xr:uid="{2A62FD91-4ACA-4918-BA15-8ED68347184A}"/>
    <cellStyle name="Millares [0] 14 4 3" xfId="4861" xr:uid="{2DE0F5E8-E2C5-46F9-BAFF-B1CF7436E813}"/>
    <cellStyle name="Millares [0] 14 5" xfId="2272" xr:uid="{DD20EC26-B2D1-4839-8AF9-3F9ACF5108B5}"/>
    <cellStyle name="Millares [0] 14 5 2" xfId="3525" xr:uid="{7251A574-434C-4C09-8B82-A10E99A71B9B}"/>
    <cellStyle name="Millares [0] 14 5 2 2" xfId="6267" xr:uid="{02BD97B4-D013-48D6-9BDA-60FED2FF456F}"/>
    <cellStyle name="Millares [0] 14 5 3" xfId="5015" xr:uid="{2AB16DE5-1A1B-4937-B345-6519497DFAE3}"/>
    <cellStyle name="Millares [0] 14 6" xfId="2453" xr:uid="{2870DFEC-EBA7-40C5-9846-79408939BFCC}"/>
    <cellStyle name="Millares [0] 14 6 2" xfId="3706" xr:uid="{6040450B-8ABC-402B-A4AB-B8D15F89EFCD}"/>
    <cellStyle name="Millares [0] 14 6 2 2" xfId="6448" xr:uid="{AEBF3E8D-09BA-45AF-A296-311573C188DC}"/>
    <cellStyle name="Millares [0] 14 6 3" xfId="5196" xr:uid="{40A8BC1F-A991-4DFE-8883-CB87E0077539}"/>
    <cellStyle name="Millares [0] 14 7" xfId="2608" xr:uid="{BB3949A0-AA92-40FF-A16B-BA6F145B0043}"/>
    <cellStyle name="Millares [0] 14 7 2" xfId="3887" xr:uid="{4DC27DD1-7BCB-4697-9673-C587E5A9EFBC}"/>
    <cellStyle name="Millares [0] 14 7 2 2" xfId="6629" xr:uid="{82CDD4BB-E8BF-432A-9ECD-73E1CCAF722A}"/>
    <cellStyle name="Millares [0] 14 7 3" xfId="5351" xr:uid="{B1296E66-3091-4A95-AEC1-ACAF234D79E4}"/>
    <cellStyle name="Millares [0] 14 8" xfId="2835" xr:uid="{79D5A662-7620-4F1C-85BD-43CE2372DE9C}"/>
    <cellStyle name="Millares [0] 14 8 2" xfId="5577" xr:uid="{78791895-F9F2-4CAC-8DF8-03667A4352FD}"/>
    <cellStyle name="Millares [0] 14 9" xfId="4068" xr:uid="{92A19739-84A8-4A7A-A3A1-BDAD966541D0}"/>
    <cellStyle name="Millares [0] 15" xfId="197" xr:uid="{616CAFDE-3656-4AFA-A0EA-6A01D5765423}"/>
    <cellStyle name="Millares [0] 15 2" xfId="381" xr:uid="{4A809C63-E1E1-4200-A90C-0BCCCE774B25}"/>
    <cellStyle name="Millares [0] 15 2 2" xfId="3551" xr:uid="{6B6D2B72-D344-49FD-BFB5-5B68FE36D3DE}"/>
    <cellStyle name="Millares [0] 15 2 2 2" xfId="6293" xr:uid="{A8EC5DAB-335A-4367-B217-BE6F443CA07D}"/>
    <cellStyle name="Millares [0] 15 2 3" xfId="2298" xr:uid="{16C6BEE9-EAFC-408D-9309-BAC5D7799290}"/>
    <cellStyle name="Millares [0] 15 2 3 2" xfId="5041" xr:uid="{A11FED63-2907-41E7-8277-DE4DC1750E3D}"/>
    <cellStyle name="Millares [0] 15 2 4" xfId="4276" xr:uid="{ACE57B82-9D91-4D6A-8396-FBC27B028193}"/>
    <cellStyle name="Millares [0] 15 3" xfId="563" xr:uid="{B897A4D0-DEBC-4A1A-B4A8-20610D6F9CA9}"/>
    <cellStyle name="Millares [0] 15 3 2" xfId="3732" xr:uid="{E5DD3C68-D858-4698-8D78-2C7E18AFB276}"/>
    <cellStyle name="Millares [0] 15 3 2 2" xfId="6474" xr:uid="{24DEFBFC-B714-43F8-BD0C-EABD4B749E46}"/>
    <cellStyle name="Millares [0] 15 3 3" xfId="4457" xr:uid="{B0838C98-2C3C-48A8-BB33-AE26B7BDBD42}"/>
    <cellStyle name="Millares [0] 15 4" xfId="2634" xr:uid="{F808D6FF-8401-44DB-A5B6-696D82122E0A}"/>
    <cellStyle name="Millares [0] 15 4 2" xfId="3913" xr:uid="{6351EE69-4819-44DB-8101-40A0E2B853A1}"/>
    <cellStyle name="Millares [0] 15 4 2 2" xfId="6655" xr:uid="{AE83F2DF-1836-4DB8-81E9-A425BDC320A4}"/>
    <cellStyle name="Millares [0] 15 4 3" xfId="5377" xr:uid="{711CF182-0746-45AD-86D1-8D158D4243CC}"/>
    <cellStyle name="Millares [0] 15 5" xfId="2931" xr:uid="{CB818B19-5A9B-4501-8E44-3540B2D19C6A}"/>
    <cellStyle name="Millares [0] 15 5 2" xfId="5673" xr:uid="{DF1FE64E-CA65-49B8-8351-6DA3AF6128F1}"/>
    <cellStyle name="Millares [0] 15 6" xfId="4094" xr:uid="{D87934F8-05BA-416B-84FD-CD1C0668E4E0}"/>
    <cellStyle name="Millares [0] 16" xfId="198" xr:uid="{D6CE78E4-FBEA-4A9D-BE55-40D49B295CE2}"/>
    <cellStyle name="Millares [0] 16 2" xfId="3086" xr:uid="{0DC5594F-A587-4DEC-A18D-6B640E44E06E}"/>
    <cellStyle name="Millares [0] 16 2 2" xfId="5828" xr:uid="{763D6D7F-331D-4E24-9CE4-981E8AB76E8F}"/>
    <cellStyle name="Millares [0] 16 3" xfId="1962" xr:uid="{118D39A6-65B9-4373-ACB6-5A3CD06DEC4E}"/>
    <cellStyle name="Millares [0] 16 3 2" xfId="4705" xr:uid="{D015F038-54C0-4064-9A17-89A86F7B0D17}"/>
    <cellStyle name="Millares [0] 16 4" xfId="4095" xr:uid="{CC3DE26B-0428-473D-AA42-BA9BD5E23B22}"/>
    <cellStyle name="Millares [0] 17" xfId="225" xr:uid="{8A1B1EEE-7212-4AD5-B6B3-EB5035C87DD1}"/>
    <cellStyle name="Millares [0] 17 2" xfId="3241" xr:uid="{F2D59BBF-A1EB-432E-A7EC-7C236E9B31EA}"/>
    <cellStyle name="Millares [0] 17 2 2" xfId="5983" xr:uid="{EE03133E-B116-4B38-B8F9-A038C50075DE}"/>
    <cellStyle name="Millares [0] 17 3" xfId="1998" xr:uid="{68441945-AF99-4896-9996-459B1BE109FE}"/>
    <cellStyle name="Millares [0] 17 3 2" xfId="4741" xr:uid="{174A663C-2B12-42DB-848D-A1CA6CBF8E45}"/>
    <cellStyle name="Millares [0] 17 4" xfId="4121" xr:uid="{956CD447-1DA6-4D7D-8DCF-7DCB4978AC31}"/>
    <cellStyle name="Millares [0] 18" xfId="408" xr:uid="{B4F2E860-9D4C-4336-B4B1-535574DD0D03}"/>
    <cellStyle name="Millares [0] 18 2" xfId="3396" xr:uid="{BCD4756E-E4DD-4975-A876-6847B3B8F430}"/>
    <cellStyle name="Millares [0] 18 2 2" xfId="6138" xr:uid="{86B4BC47-B2E8-4578-A09B-C172CF0C06DC}"/>
    <cellStyle name="Millares [0] 18 3" xfId="4302" xr:uid="{043883AD-C12C-4F2D-A763-F9CB32E82DE1}"/>
    <cellStyle name="Millares [0] 19" xfId="2324" xr:uid="{EA30DD55-35EF-43F9-9A16-9A7525322E98}"/>
    <cellStyle name="Millares [0] 19 2" xfId="3577" xr:uid="{987A8A6B-3F5B-40AA-85E0-713F665CFC67}"/>
    <cellStyle name="Millares [0] 19 2 2" xfId="6319" xr:uid="{1D7E324C-0968-4944-9430-FFE1A5DA4CA0}"/>
    <cellStyle name="Millares [0] 19 3" xfId="5067" xr:uid="{B7333604-FDFA-4791-AFFC-2CDAD97078F4}"/>
    <cellStyle name="Millares [0] 2" xfId="5" xr:uid="{1471CA04-6304-4B03-A290-36FFC2B4D321}"/>
    <cellStyle name="Millares [0] 2 10" xfId="145" xr:uid="{6494287F-2847-4317-8521-8EE7D163C9FB}"/>
    <cellStyle name="Millares [0] 2 10 2" xfId="332" xr:uid="{63F3C62F-7AB0-499F-B75A-7FA09B3D8107}"/>
    <cellStyle name="Millares [0] 2 10 2 2" xfId="3037" xr:uid="{FC132E06-4B3E-4C24-9B13-FCA69F5D3110}"/>
    <cellStyle name="Millares [0] 2 10 2 2 2" xfId="5779" xr:uid="{DA509198-9830-4CAF-8B66-D6CE15C3F6AD}"/>
    <cellStyle name="Millares [0] 2 10 2 3" xfId="1927" xr:uid="{E9DC228B-19EF-4C6C-BFE7-5F2C0AE1DD7D}"/>
    <cellStyle name="Millares [0] 2 10 2 3 2" xfId="4673" xr:uid="{C8444307-7285-402D-A823-A74041F1EAB6}"/>
    <cellStyle name="Millares [0] 2 10 2 4" xfId="4227" xr:uid="{071B019F-6019-4BEF-BEBF-03CF9B0CBB1D}"/>
    <cellStyle name="Millares [0] 2 10 3" xfId="514" xr:uid="{320B8247-26AF-4559-9974-7FDFC14EFB22}"/>
    <cellStyle name="Millares [0] 2 10 3 2" xfId="3192" xr:uid="{D2AF86C2-8576-4250-B910-BF51236B8645}"/>
    <cellStyle name="Millares [0] 2 10 3 2 2" xfId="5934" xr:uid="{872B3D0E-99C8-4DE1-BE8C-D0D31863D880}"/>
    <cellStyle name="Millares [0] 2 10 3 3" xfId="4408" xr:uid="{D33C2EFA-9A53-41D9-9CB6-E4C04D865DE0}"/>
    <cellStyle name="Millares [0] 2 10 4" xfId="2100" xr:uid="{0B142425-6173-4DDF-ACCD-B14837E9A512}"/>
    <cellStyle name="Millares [0] 2 10 4 2" xfId="3347" xr:uid="{822A68E0-DDDC-4B89-BCF5-7013411D2AF6}"/>
    <cellStyle name="Millares [0] 2 10 4 2 2" xfId="6089" xr:uid="{31699EC4-FD3A-4EE4-A7C4-91E03EA53733}"/>
    <cellStyle name="Millares [0] 2 10 4 3" xfId="4843" xr:uid="{C335ACF9-B1C9-469B-8127-AEDABA5594C5}"/>
    <cellStyle name="Millares [0] 2 10 5" xfId="2249" xr:uid="{2A1DEBA9-63E6-476F-8699-A05AC59EBA43}"/>
    <cellStyle name="Millares [0] 2 10 5 2" xfId="3502" xr:uid="{A85122F0-6534-4509-94ED-4C71ADD86DD4}"/>
    <cellStyle name="Millares [0] 2 10 5 2 2" xfId="6244" xr:uid="{FE17125A-E899-4E87-B6CA-FBF8E16CBBC1}"/>
    <cellStyle name="Millares [0] 2 10 5 3" xfId="4992" xr:uid="{418F9DC4-84AC-47A1-A8FB-480DF2DC1188}"/>
    <cellStyle name="Millares [0] 2 10 6" xfId="2430" xr:uid="{472E840E-91B5-451C-A3A3-305AB13A8279}"/>
    <cellStyle name="Millares [0] 2 10 6 2" xfId="3683" xr:uid="{1760A737-9035-436E-9492-76166123C37D}"/>
    <cellStyle name="Millares [0] 2 10 6 2 2" xfId="6425" xr:uid="{751C082F-4D74-4A3B-B648-6F8E6BFF1665}"/>
    <cellStyle name="Millares [0] 2 10 6 3" xfId="5173" xr:uid="{029947DE-EC2B-4E88-AE5C-B88BB0CA2904}"/>
    <cellStyle name="Millares [0] 2 10 7" xfId="2585" xr:uid="{2911561C-F646-4E09-9465-94B200E636F2}"/>
    <cellStyle name="Millares [0] 2 10 7 2" xfId="3864" xr:uid="{BB5EC4A0-D22E-450F-B589-FA47C3104648}"/>
    <cellStyle name="Millares [0] 2 10 7 2 2" xfId="6606" xr:uid="{CC0C1B15-C5BB-453D-9438-8A10B9100E82}"/>
    <cellStyle name="Millares [0] 2 10 7 3" xfId="5328" xr:uid="{C18B083D-293B-4A1F-BDD6-CA3B2BCDFC6B}"/>
    <cellStyle name="Millares [0] 2 10 8" xfId="2765" xr:uid="{70365999-D3D4-4FD2-A677-2A3E878E4270}"/>
    <cellStyle name="Millares [0] 2 10 8 2" xfId="5507" xr:uid="{F96D2AA0-BE3F-4D69-B3E9-08186A82D49F}"/>
    <cellStyle name="Millares [0] 2 10 9" xfId="4045" xr:uid="{2E2918BF-7B6D-42C2-9D88-DDFD83DE6CA2}"/>
    <cellStyle name="Millares [0] 2 11" xfId="172" xr:uid="{0FE2CD35-AA51-4D10-88E7-AF4ED2C2E647}"/>
    <cellStyle name="Millares [0] 2 11 2" xfId="356" xr:uid="{0535AB27-05B2-4C65-85E1-91E80CB747EE}"/>
    <cellStyle name="Millares [0] 2 11 2 2" xfId="3526" xr:uid="{EA96FB6D-0201-423B-ABDF-7466CF5C4127}"/>
    <cellStyle name="Millares [0] 2 11 2 2 2" xfId="6268" xr:uid="{C84FC104-FA87-43A3-97B7-9A33D74961C8}"/>
    <cellStyle name="Millares [0] 2 11 2 3" xfId="2273" xr:uid="{F4D55FBE-7A10-41D0-A61F-240EF5A3E282}"/>
    <cellStyle name="Millares [0] 2 11 2 3 2" xfId="5016" xr:uid="{4F7B0A5E-5A71-4D3D-B300-61FC4ADFEC7B}"/>
    <cellStyle name="Millares [0] 2 11 2 4" xfId="4251" xr:uid="{C842486E-8E4E-40D4-BC64-B08E0627B84D}"/>
    <cellStyle name="Millares [0] 2 11 3" xfId="538" xr:uid="{87D18EBA-678E-4F9D-8F1A-3BE19707CC6E}"/>
    <cellStyle name="Millares [0] 2 11 3 2" xfId="3707" xr:uid="{608DCFBB-0FAF-4C41-9FE7-8CB9BFD7FDBF}"/>
    <cellStyle name="Millares [0] 2 11 3 2 2" xfId="6449" xr:uid="{7992F95F-1BD0-4D5F-92B1-677F96701570}"/>
    <cellStyle name="Millares [0] 2 11 3 3" xfId="4432" xr:uid="{85C5782A-312A-4A34-AC67-087A437DD7A9}"/>
    <cellStyle name="Millares [0] 2 11 4" xfId="2609" xr:uid="{BA0F7AF6-233B-4800-8EE3-94AA1C9103B4}"/>
    <cellStyle name="Millares [0] 2 11 4 2" xfId="3888" xr:uid="{AE216FFD-F69A-4AC5-BAF5-AB549C3CF051}"/>
    <cellStyle name="Millares [0] 2 11 4 2 2" xfId="6630" xr:uid="{9AC3A628-A223-4CB0-98D5-C12E58F6D515}"/>
    <cellStyle name="Millares [0] 2 11 4 3" xfId="5352" xr:uid="{DA0AB3B2-C7B2-4F0B-B096-82F1903340CA}"/>
    <cellStyle name="Millares [0] 2 11 5" xfId="2836" xr:uid="{0B49DC14-F6CE-4E4C-9ED3-8865E62D4DAB}"/>
    <cellStyle name="Millares [0] 2 11 5 2" xfId="5578" xr:uid="{1AD3B03E-B7F0-4AC9-91D6-27EDE14E99B3}"/>
    <cellStyle name="Millares [0] 2 11 6" xfId="4069" xr:uid="{C85BB789-AC02-4484-9C6F-EDAEBA42C6BB}"/>
    <cellStyle name="Millares [0] 2 12" xfId="200" xr:uid="{51C53601-9EA1-4CF6-828C-0B66CBA6BBE3}"/>
    <cellStyle name="Millares [0] 2 12 2" xfId="2906" xr:uid="{D038629A-3ABF-46E1-84F1-53D96CD9761D}"/>
    <cellStyle name="Millares [0] 2 12 2 2" xfId="5648" xr:uid="{B6264ED7-47A6-44AF-B8A5-A24B1A413324}"/>
    <cellStyle name="Millares [0] 2 12 3" xfId="1818" xr:uid="{03E3C11A-555A-42A6-B137-1BC655A93442}"/>
    <cellStyle name="Millares [0] 2 12 3 2" xfId="4564" xr:uid="{1843FC51-35E0-48D0-BF2F-6C6F6554EE78}"/>
    <cellStyle name="Millares [0] 2 12 4" xfId="4096" xr:uid="{31CFD1F3-59DE-4A86-9106-1793415B991C}"/>
    <cellStyle name="Millares [0] 2 13" xfId="383" xr:uid="{F3F943D7-0DF9-4B7A-81D0-A43DD7B38638}"/>
    <cellStyle name="Millares [0] 2 13 2" xfId="3061" xr:uid="{890EAA00-C758-4562-9D00-DAC51C943646}"/>
    <cellStyle name="Millares [0] 2 13 2 2" xfId="5803" xr:uid="{DD69FEA9-A800-4B0F-9BAE-3618C2C6A515}"/>
    <cellStyle name="Millares [0] 2 13 3" xfId="4277" xr:uid="{9ED54820-AED3-4DF6-BD32-60EE0884FE2F}"/>
    <cellStyle name="Millares [0] 2 14" xfId="1986" xr:uid="{86F98E1E-D551-4DD0-9A1F-F4C1B0CA2B70}"/>
    <cellStyle name="Millares [0] 2 14 2" xfId="3216" xr:uid="{52292446-C13B-4DE1-AA02-D74201BC6348}"/>
    <cellStyle name="Millares [0] 2 14 2 2" xfId="5958" xr:uid="{70FC12B2-FC85-4EF0-B7A3-7B83F534F4C9}"/>
    <cellStyle name="Millares [0] 2 14 3" xfId="4729" xr:uid="{614BA6AD-3DEE-435D-B603-6ACF26E7F06A}"/>
    <cellStyle name="Millares [0] 2 15" xfId="2119" xr:uid="{DE00EB87-BE4F-4ED4-8D27-4877CA10665F}"/>
    <cellStyle name="Millares [0] 2 15 2" xfId="3371" xr:uid="{90C00346-F976-4187-9E28-C135FBA492C7}"/>
    <cellStyle name="Millares [0] 2 15 2 2" xfId="6113" xr:uid="{56DD100B-77C7-4AB3-9843-97DCB3CF1CCE}"/>
    <cellStyle name="Millares [0] 2 15 3" xfId="4862" xr:uid="{F9E338D7-3D79-4E15-9D15-A982C61CEF27}"/>
    <cellStyle name="Millares [0] 2 16" xfId="2299" xr:uid="{B8F4B3DE-D301-4C90-A829-0F2319F8A183}"/>
    <cellStyle name="Millares [0] 2 16 2" xfId="3552" xr:uid="{1753AA80-6401-42CB-BEBA-46E1AB3853FB}"/>
    <cellStyle name="Millares [0] 2 16 2 2" xfId="6294" xr:uid="{25E5235E-094B-4ACB-A4FF-D161E2ACF4AB}"/>
    <cellStyle name="Millares [0] 2 16 3" xfId="5042" xr:uid="{3929E186-19F4-4404-A2B6-578E58F48ABF}"/>
    <cellStyle name="Millares [0] 2 17" xfId="2454" xr:uid="{7EBFBA43-B289-48DA-9FAC-B7EF999533FD}"/>
    <cellStyle name="Millares [0] 2 17 2" xfId="3733" xr:uid="{16A7BDA0-A281-481E-A88B-4286CD3F7CDD}"/>
    <cellStyle name="Millares [0] 2 17 2 2" xfId="6475" xr:uid="{36D8D94B-139E-4202-A209-BF68D828B2AF}"/>
    <cellStyle name="Millares [0] 2 17 3" xfId="5197" xr:uid="{8F5FE869-0D0B-4200-BC42-5D38180BB741}"/>
    <cellStyle name="Millares [0] 2 18" xfId="2635" xr:uid="{D5B48750-B9D2-4A45-90D7-E65B57B0D1DC}"/>
    <cellStyle name="Millares [0] 2 18 2" xfId="5378" xr:uid="{F4FEA224-1944-4AF1-AB09-D1C7489DB1B2}"/>
    <cellStyle name="Millares [0] 2 19" xfId="3914" xr:uid="{EBA4FF31-CA62-4F16-A62D-BAC39F9EAB98}"/>
    <cellStyle name="Millares [0] 2 2" xfId="7" xr:uid="{4D782667-8D98-4B4F-91A7-4AB3EF7CDA64}"/>
    <cellStyle name="Millares [0] 2 2 10" xfId="202" xr:uid="{409D9268-CA88-42C9-86C2-EAE4E1B5C4E2}"/>
    <cellStyle name="Millares [0] 2 2 10 2" xfId="3063" xr:uid="{5E7B9114-C2AC-47D1-A8FE-6C6D91FCF419}"/>
    <cellStyle name="Millares [0] 2 2 10 2 2" xfId="5805" xr:uid="{C931A898-178B-4957-B217-D2B9372E5D50}"/>
    <cellStyle name="Millares [0] 2 2 10 3" xfId="1949" xr:uid="{C27B4FF0-48D6-46FF-A841-22B99D4A16ED}"/>
    <cellStyle name="Millares [0] 2 2 10 3 2" xfId="4692" xr:uid="{8871DD34-A291-4F4C-9F6F-2608AB08EC84}"/>
    <cellStyle name="Millares [0] 2 2 10 4" xfId="4098" xr:uid="{D783DB49-70BD-4B9E-90C8-B99819CF0E06}"/>
    <cellStyle name="Millares [0] 2 2 11" xfId="385" xr:uid="{D46CB94A-D4F7-4AB5-86A3-DF2C16E6D2C4}"/>
    <cellStyle name="Millares [0] 2 2 11 2" xfId="3218" xr:uid="{FC26ED51-46B2-45F1-86AD-2893B6B8451D}"/>
    <cellStyle name="Millares [0] 2 2 11 2 2" xfId="5960" xr:uid="{9BCBB642-84E8-451C-829F-D13DB1644654}"/>
    <cellStyle name="Millares [0] 2 2 11 3" xfId="4279" xr:uid="{4197BC1F-1DE9-4FBF-8830-ECC5E129ECE0}"/>
    <cellStyle name="Millares [0] 2 2 12" xfId="2121" xr:uid="{31B8F940-1427-49FF-8F5E-07BCA34A8421}"/>
    <cellStyle name="Millares [0] 2 2 12 2" xfId="3373" xr:uid="{F6C4A694-52B0-4C35-8573-E8FB29581A70}"/>
    <cellStyle name="Millares [0] 2 2 12 2 2" xfId="6115" xr:uid="{8B4D79A6-F22C-40F2-8DF4-4F264BC1CB91}"/>
    <cellStyle name="Millares [0] 2 2 12 3" xfId="4864" xr:uid="{53B44176-1EE8-483D-9E41-101C9A05C243}"/>
    <cellStyle name="Millares [0] 2 2 13" xfId="2301" xr:uid="{25EC20EF-EE90-4C76-B4EB-7646D8D621FA}"/>
    <cellStyle name="Millares [0] 2 2 13 2" xfId="3554" xr:uid="{C962E895-87D6-45F9-866C-79E01112767E}"/>
    <cellStyle name="Millares [0] 2 2 13 2 2" xfId="6296" xr:uid="{75063D9B-90CC-4C3A-8ACA-77AF1DF04B5A}"/>
    <cellStyle name="Millares [0] 2 2 13 3" xfId="5044" xr:uid="{073BF372-F8E6-4D91-8D92-C4F617387CE6}"/>
    <cellStyle name="Millares [0] 2 2 14" xfId="2456" xr:uid="{2D9687F3-0BA1-4C66-9B2A-8FACEEE305B5}"/>
    <cellStyle name="Millares [0] 2 2 14 2" xfId="3735" xr:uid="{949B62DE-4392-4F9C-90DB-F9E7FBD14B21}"/>
    <cellStyle name="Millares [0] 2 2 14 2 2" xfId="6477" xr:uid="{F374F122-D663-49F1-8021-E2627E434786}"/>
    <cellStyle name="Millares [0] 2 2 14 3" xfId="5199" xr:uid="{F55615A6-54C1-482C-9141-05EB151C1B33}"/>
    <cellStyle name="Millares [0] 2 2 15" xfId="2637" xr:uid="{0C96DB1A-45A3-408D-A65D-1C680108B861}"/>
    <cellStyle name="Millares [0] 2 2 15 2" xfId="5380" xr:uid="{B56AD73C-0B1F-4248-BA9F-D45C7C88C1E4}"/>
    <cellStyle name="Millares [0] 2 2 16" xfId="3916" xr:uid="{95E32F3F-6DD7-4EA0-81F7-B6A8985C24EA}"/>
    <cellStyle name="Millares [0] 2 2 2" xfId="14" xr:uid="{1991B13E-195A-4082-9CD9-60FF1D93B84C}"/>
    <cellStyle name="Millares [0] 2 2 2 10" xfId="2307" xr:uid="{4553B9FD-34F1-46AC-8D84-EF1F5F1549AB}"/>
    <cellStyle name="Millares [0] 2 2 2 10 2" xfId="3560" xr:uid="{7584635F-1F2D-4D20-A57C-C0BFF53812E6}"/>
    <cellStyle name="Millares [0] 2 2 2 10 2 2" xfId="6302" xr:uid="{57E97136-D83B-4883-A85F-39E7CD67E584}"/>
    <cellStyle name="Millares [0] 2 2 2 10 3" xfId="5050" xr:uid="{F27F962E-0B07-440F-B742-2042597AC1ED}"/>
    <cellStyle name="Millares [0] 2 2 2 11" xfId="2462" xr:uid="{0BC29B9D-53F9-44F7-85C5-F7D0C3016CD2}"/>
    <cellStyle name="Millares [0] 2 2 2 11 2" xfId="3741" xr:uid="{CA3FB657-80AB-4005-8BDA-B341C669E63E}"/>
    <cellStyle name="Millares [0] 2 2 2 11 2 2" xfId="6483" xr:uid="{D7958986-4F24-4FC7-9583-BD8329CF524A}"/>
    <cellStyle name="Millares [0] 2 2 2 11 3" xfId="5205" xr:uid="{2ACD4B5B-43F9-46DC-AF05-B852A7C868D2}"/>
    <cellStyle name="Millares [0] 2 2 2 12" xfId="2643" xr:uid="{A2184DB3-AFC2-4B75-B6A1-CFA10458E79A}"/>
    <cellStyle name="Millares [0] 2 2 2 12 2" xfId="5386" xr:uid="{101537E9-F0A1-4561-865F-EEF1E302504E}"/>
    <cellStyle name="Millares [0] 2 2 2 13" xfId="3922" xr:uid="{F8A2B837-9FA4-461A-B18F-7C7A20B34D4D}"/>
    <cellStyle name="Millares [0] 2 2 2 2" xfId="45" xr:uid="{68446A24-413A-4E67-BCF7-6988F69800B6}"/>
    <cellStyle name="Millares [0] 2 2 2 2 10" xfId="2655" xr:uid="{6972CFE7-F07A-46A5-B2C0-1D5DEF8602DF}"/>
    <cellStyle name="Millares [0] 2 2 2 2 10 2" xfId="5398" xr:uid="{DC352887-2BD3-49F2-A7BF-25021076D5F7}"/>
    <cellStyle name="Millares [0] 2 2 2 2 11" xfId="3948" xr:uid="{F46B3C30-43E7-4D69-BD3E-9471F811B7B4}"/>
    <cellStyle name="Millares [0] 2 2 2 2 2" xfId="99" xr:uid="{64210FB7-7D8D-41B6-A6E5-41C65DB7DE9A}"/>
    <cellStyle name="Millares [0] 2 2 2 2 2 2" xfId="287" xr:uid="{F2F39663-57D0-48A1-B702-FF65F85FF41B}"/>
    <cellStyle name="Millares [0] 2 2 2 2 2 2 2" xfId="2992" xr:uid="{83EB8D71-229B-4FF9-8519-78B6F464CDB1}"/>
    <cellStyle name="Millares [0] 2 2 2 2 2 2 2 2" xfId="5734" xr:uid="{CFA4C542-4FEF-47EF-A018-01379C338A0D}"/>
    <cellStyle name="Millares [0] 2 2 2 2 2 2 3" xfId="1886" xr:uid="{80195B61-92D3-49E4-B331-64845FB186E5}"/>
    <cellStyle name="Millares [0] 2 2 2 2 2 2 3 2" xfId="4632" xr:uid="{22D4F827-2E02-490A-BA8B-E58DD46D9204}"/>
    <cellStyle name="Millares [0] 2 2 2 2 2 2 4" xfId="4182" xr:uid="{43DFD8E1-30D3-4808-9398-6929516D4092}"/>
    <cellStyle name="Millares [0] 2 2 2 2 2 3" xfId="469" xr:uid="{773AC7D8-4E3C-46FF-AE0F-10867C13EF29}"/>
    <cellStyle name="Millares [0] 2 2 2 2 2 3 2" xfId="3147" xr:uid="{2C28D8FA-3F58-4EDC-ACEA-70B0B3748959}"/>
    <cellStyle name="Millares [0] 2 2 2 2 2 3 2 2" xfId="5889" xr:uid="{9F68B597-CB22-48C5-BB9A-69C3D93F6127}"/>
    <cellStyle name="Millares [0] 2 2 2 2 2 3 3" xfId="4363" xr:uid="{84F79A60-EC51-47C8-859F-16A482DDDBA3}"/>
    <cellStyle name="Millares [0] 2 2 2 2 2 4" xfId="2059" xr:uid="{21E2D316-BFB4-4D44-A90D-EE3BEC1A9752}"/>
    <cellStyle name="Millares [0] 2 2 2 2 2 4 2" xfId="3302" xr:uid="{D6BF0D38-9C9F-4444-B5AE-77B25D7C7B65}"/>
    <cellStyle name="Millares [0] 2 2 2 2 2 4 2 2" xfId="6044" xr:uid="{47AF30B0-388B-4E53-851D-6DA61F8D1F6D}"/>
    <cellStyle name="Millares [0] 2 2 2 2 2 4 3" xfId="4802" xr:uid="{BBA97AC9-C4D9-40E6-9669-FF2DBEFF2605}"/>
    <cellStyle name="Millares [0] 2 2 2 2 2 5" xfId="2204" xr:uid="{ABB498E8-9F5A-4BFE-AAE1-97E6787DB68A}"/>
    <cellStyle name="Millares [0] 2 2 2 2 2 5 2" xfId="3457" xr:uid="{A215DFF5-169F-421F-B90B-815FCD470EBC}"/>
    <cellStyle name="Millares [0] 2 2 2 2 2 5 2 2" xfId="6199" xr:uid="{C37A40E6-80F4-4CB8-8851-AD909C2B6233}"/>
    <cellStyle name="Millares [0] 2 2 2 2 2 5 3" xfId="4947" xr:uid="{D9BB26D5-0C25-48C3-9447-19153475CE0C}"/>
    <cellStyle name="Millares [0] 2 2 2 2 2 6" xfId="2385" xr:uid="{9F57DDAD-8B27-413E-AC78-A79A34BB9BA9}"/>
    <cellStyle name="Millares [0] 2 2 2 2 2 6 2" xfId="3638" xr:uid="{9E627BE1-3C58-40E6-913F-0F6DB11F15BA}"/>
    <cellStyle name="Millares [0] 2 2 2 2 2 6 2 2" xfId="6380" xr:uid="{91F3DA91-A332-4990-BBA7-ECCFC4EE0091}"/>
    <cellStyle name="Millares [0] 2 2 2 2 2 6 3" xfId="5128" xr:uid="{4F1782D6-0C53-4B4D-A78E-47E67015891B}"/>
    <cellStyle name="Millares [0] 2 2 2 2 2 7" xfId="2540" xr:uid="{2381DD86-598C-4BCD-A07D-E86394F05037}"/>
    <cellStyle name="Millares [0] 2 2 2 2 2 7 2" xfId="3819" xr:uid="{99F2F077-014F-4952-9C67-F182701E2B1B}"/>
    <cellStyle name="Millares [0] 2 2 2 2 2 7 2 2" xfId="6561" xr:uid="{32F11A14-7ABA-4D1E-8C4E-95E7137DC2FD}"/>
    <cellStyle name="Millares [0] 2 2 2 2 2 7 3" xfId="5283" xr:uid="{DA3B248A-E97D-41D6-B449-1464F454791C}"/>
    <cellStyle name="Millares [0] 2 2 2 2 2 8" xfId="2746" xr:uid="{5709CB98-DB89-4C50-A362-F37BCE29C1C0}"/>
    <cellStyle name="Millares [0] 2 2 2 2 2 8 2" xfId="5488" xr:uid="{09AE5112-A62E-4671-A659-1C643477232B}"/>
    <cellStyle name="Millares [0] 2 2 2 2 2 9" xfId="4000" xr:uid="{36BC4DD4-1A84-4861-89C4-3559E7F4D83E}"/>
    <cellStyle name="Millares [0] 2 2 2 2 3" xfId="235" xr:uid="{B2740282-F721-4994-9A64-FE0346F5AFF9}"/>
    <cellStyle name="Millares [0] 2 2 2 2 3 2" xfId="2694" xr:uid="{B460934B-AE3E-4BE4-9DAE-300DB9E5F662}"/>
    <cellStyle name="Millares [0] 2 2 2 2 3 2 2" xfId="5436" xr:uid="{0221D056-0E3D-4AFF-96EB-A975141FE726}"/>
    <cellStyle name="Millares [0] 2 2 2 2 3 3" xfId="567" xr:uid="{F9C741C5-6BF1-489E-B7FC-0C4AB9829238}"/>
    <cellStyle name="Millares [0] 2 2 2 2 3 3 2" xfId="4461" xr:uid="{7EF4D48B-4DF7-4B58-A3DF-8168345E9D95}"/>
    <cellStyle name="Millares [0] 2 2 2 2 3 4" xfId="4130" xr:uid="{B59E5DD9-4C81-483B-A47D-43C3C18319D8}"/>
    <cellStyle name="Millares [0] 2 2 2 2 4" xfId="417" xr:uid="{B32426B8-47E5-4DD8-9995-07E131E4CF21}"/>
    <cellStyle name="Millares [0] 2 2 2 2 4 2" xfId="2940" xr:uid="{8D71B0EC-7544-4450-983E-6E6A659F6A50}"/>
    <cellStyle name="Millares [0] 2 2 2 2 4 2 2" xfId="5682" xr:uid="{62B642AC-1E03-4D59-AFCA-82795E29169B}"/>
    <cellStyle name="Millares [0] 2 2 2 2 4 3" xfId="4311" xr:uid="{FC342E5B-8529-4575-A810-70BC6EEF2687}"/>
    <cellStyle name="Millares [0] 2 2 2 2 5" xfId="1966" xr:uid="{9D31B3E1-2E96-45FD-A231-F3CEACF882DF}"/>
    <cellStyle name="Millares [0] 2 2 2 2 5 2" xfId="3095" xr:uid="{D1B6D5EC-C233-46A9-9A73-770D9787BE32}"/>
    <cellStyle name="Millares [0] 2 2 2 2 5 2 2" xfId="5837" xr:uid="{8E09DE3F-8E4F-4FE7-AFFF-9B20360E5773}"/>
    <cellStyle name="Millares [0] 2 2 2 2 5 3" xfId="4709" xr:uid="{A1307284-2155-42B5-9DDE-603A26D37641}"/>
    <cellStyle name="Millares [0] 2 2 2 2 6" xfId="2007" xr:uid="{427713F4-8688-4E5D-A177-51B8450CF7C2}"/>
    <cellStyle name="Millares [0] 2 2 2 2 6 2" xfId="3250" xr:uid="{2BC7B80B-70B4-48E5-B7E6-7ACD804A5217}"/>
    <cellStyle name="Millares [0] 2 2 2 2 6 2 2" xfId="5992" xr:uid="{B79F4B6D-B0B0-43A4-B587-4E7A51AEF097}"/>
    <cellStyle name="Millares [0] 2 2 2 2 6 3" xfId="4750" xr:uid="{B083F501-DF6D-4160-BF53-6000CA980D59}"/>
    <cellStyle name="Millares [0] 2 2 2 2 7" xfId="2152" xr:uid="{17670708-67BB-46E6-A44B-3CA255348BA6}"/>
    <cellStyle name="Millares [0] 2 2 2 2 7 2" xfId="3405" xr:uid="{71687755-9827-458A-AC20-F2F63E4AB859}"/>
    <cellStyle name="Millares [0] 2 2 2 2 7 2 2" xfId="6147" xr:uid="{46F289B1-6371-4FEC-A432-B4299F6D5D0C}"/>
    <cellStyle name="Millares [0] 2 2 2 2 7 3" xfId="4895" xr:uid="{3BB566BA-8DC0-4372-8886-080322BF4737}"/>
    <cellStyle name="Millares [0] 2 2 2 2 8" xfId="2333" xr:uid="{51AADD7C-4FFA-4FF6-BC45-3FDEF7FB7C83}"/>
    <cellStyle name="Millares [0] 2 2 2 2 8 2" xfId="3586" xr:uid="{9F4EAA41-DEA8-4105-AE68-21334E48F0B4}"/>
    <cellStyle name="Millares [0] 2 2 2 2 8 2 2" xfId="6328" xr:uid="{A90BB33D-CE64-4FFC-B0E7-13F7517B2C7F}"/>
    <cellStyle name="Millares [0] 2 2 2 2 8 3" xfId="5076" xr:uid="{40385F6E-5395-4C12-96E4-F0437274FA6A}"/>
    <cellStyle name="Millares [0] 2 2 2 2 9" xfId="2488" xr:uid="{42FD0B8D-87FE-4C08-8144-3386721FE1A1}"/>
    <cellStyle name="Millares [0] 2 2 2 2 9 2" xfId="3767" xr:uid="{57961D65-2A61-4B63-9B77-F199C3668A73}"/>
    <cellStyle name="Millares [0] 2 2 2 2 9 2 2" xfId="6509" xr:uid="{43D68A7B-57F9-4B60-B4DF-D82B69C5921D}"/>
    <cellStyle name="Millares [0] 2 2 2 2 9 3" xfId="5231" xr:uid="{A89BF859-AAFB-4079-A363-EC1F4BEB8F1D}"/>
    <cellStyle name="Millares [0] 2 2 2 3" xfId="73" xr:uid="{01FAEA81-FCBC-4FD4-BEE0-88C2F2A92FFE}"/>
    <cellStyle name="Millares [0] 2 2 2 3 2" xfId="261" xr:uid="{CB40DE81-5402-4AA9-9057-B91C69632866}"/>
    <cellStyle name="Millares [0] 2 2 2 3 2 2" xfId="2966" xr:uid="{BDFFA3E8-7B3D-4F7A-A1C4-9B1E0DD7C9C2}"/>
    <cellStyle name="Millares [0] 2 2 2 3 2 2 2" xfId="5708" xr:uid="{EB4E0A2A-2BC0-43C6-A0A3-4B19CB936619}"/>
    <cellStyle name="Millares [0] 2 2 2 3 2 3" xfId="1860" xr:uid="{A1A3A4A4-887A-44F1-9ADD-CEC5024AFA0A}"/>
    <cellStyle name="Millares [0] 2 2 2 3 2 3 2" xfId="4606" xr:uid="{CC28D322-7062-499F-B4CC-C919603B4EA8}"/>
    <cellStyle name="Millares [0] 2 2 2 3 2 4" xfId="4156" xr:uid="{A02AB75B-CAC5-4E77-9E83-CB5EBC640F9B}"/>
    <cellStyle name="Millares [0] 2 2 2 3 3" xfId="443" xr:uid="{7094E5B7-E560-4450-8AE9-9D06A3425157}"/>
    <cellStyle name="Millares [0] 2 2 2 3 3 2" xfId="3121" xr:uid="{DA946038-EBEE-4278-8491-18B8024E7499}"/>
    <cellStyle name="Millares [0] 2 2 2 3 3 2 2" xfId="5863" xr:uid="{2391396A-EE60-4294-95D4-CA9FD3B3F7EB}"/>
    <cellStyle name="Millares [0] 2 2 2 3 3 3" xfId="4337" xr:uid="{EF540BC6-A43D-4EA4-BE87-582DCB3106CE}"/>
    <cellStyle name="Millares [0] 2 2 2 3 4" xfId="2033" xr:uid="{5549F1AB-A6E8-4889-B6F6-BDCD57EC21E3}"/>
    <cellStyle name="Millares [0] 2 2 2 3 4 2" xfId="3276" xr:uid="{86C3F37C-090C-40B0-8E58-BB4BA447BA28}"/>
    <cellStyle name="Millares [0] 2 2 2 3 4 2 2" xfId="6018" xr:uid="{3D152550-DB5F-48A2-B205-1E0AC3B70DAD}"/>
    <cellStyle name="Millares [0] 2 2 2 3 4 3" xfId="4776" xr:uid="{90397FC6-D157-411E-B16D-3031F5088F07}"/>
    <cellStyle name="Millares [0] 2 2 2 3 5" xfId="2178" xr:uid="{775D8192-BA8E-48C9-879A-1B9FEB429518}"/>
    <cellStyle name="Millares [0] 2 2 2 3 5 2" xfId="3431" xr:uid="{A355BC58-6EA6-4D1A-9237-550B1D1A0449}"/>
    <cellStyle name="Millares [0] 2 2 2 3 5 2 2" xfId="6173" xr:uid="{4F442319-BE5D-4DCA-9494-18A51E596025}"/>
    <cellStyle name="Millares [0] 2 2 2 3 5 3" xfId="4921" xr:uid="{69C3742D-1DE9-4754-9BF6-4204DA71958D}"/>
    <cellStyle name="Millares [0] 2 2 2 3 6" xfId="2359" xr:uid="{33B78611-B3CD-47E2-9E10-3ED2B520AF7F}"/>
    <cellStyle name="Millares [0] 2 2 2 3 6 2" xfId="3612" xr:uid="{4D9622DF-5091-4B5E-96A9-D4A9BB95A390}"/>
    <cellStyle name="Millares [0] 2 2 2 3 6 2 2" xfId="6354" xr:uid="{30055966-43DC-4117-B569-3830E0F574BE}"/>
    <cellStyle name="Millares [0] 2 2 2 3 6 3" xfId="5102" xr:uid="{00C739A6-34E4-4F59-A18D-FE7A2B676A5D}"/>
    <cellStyle name="Millares [0] 2 2 2 3 7" xfId="2514" xr:uid="{9515339A-2BD7-42DE-8567-42DA9BC0A7C5}"/>
    <cellStyle name="Millares [0] 2 2 2 3 7 2" xfId="3793" xr:uid="{6E12F59E-9810-4BF3-8269-34FFC3DF38D6}"/>
    <cellStyle name="Millares [0] 2 2 2 3 7 2 2" xfId="6535" xr:uid="{B89CD35C-9AFC-4CF6-98EB-515B78CF8553}"/>
    <cellStyle name="Millares [0] 2 2 2 3 7 3" xfId="5257" xr:uid="{6EA009C7-4916-4D51-8165-F89E6101D92B}"/>
    <cellStyle name="Millares [0] 2 2 2 3 8" xfId="2720" xr:uid="{A842DC06-3C8A-42ED-B260-8596810AA986}"/>
    <cellStyle name="Millares [0] 2 2 2 3 8 2" xfId="5462" xr:uid="{3422891A-CB0A-4D95-A511-ED4773550D42}"/>
    <cellStyle name="Millares [0] 2 2 2 3 9" xfId="3974" xr:uid="{858A4F54-5EB0-4545-A41D-C621B99BEF93}"/>
    <cellStyle name="Millares [0] 2 2 2 4" xfId="126" xr:uid="{2655FA21-3943-4241-8CA2-51DB39F7E7A3}"/>
    <cellStyle name="Millares [0] 2 2 2 4 2" xfId="313" xr:uid="{E19325C6-893A-4B4D-9FF4-BC1033A9A389}"/>
    <cellStyle name="Millares [0] 2 2 2 4 2 2" xfId="3018" xr:uid="{BD19C004-DC25-4F7E-A8D4-F54028623F91}"/>
    <cellStyle name="Millares [0] 2 2 2 4 2 2 2" xfId="5760" xr:uid="{92EDDB16-9EFD-411A-B0F5-487AFC604DE9}"/>
    <cellStyle name="Millares [0] 2 2 2 4 2 3" xfId="1912" xr:uid="{211F3F75-61DA-43A1-B296-2275ABF5AA9F}"/>
    <cellStyle name="Millares [0] 2 2 2 4 2 3 2" xfId="4658" xr:uid="{613417A3-F0C3-4CD0-BD41-266AAD8E6C19}"/>
    <cellStyle name="Millares [0] 2 2 2 4 2 4" xfId="4208" xr:uid="{1CFB53FE-0290-4C39-9890-CD7B4BCEAC78}"/>
    <cellStyle name="Millares [0] 2 2 2 4 3" xfId="495" xr:uid="{99504D72-8489-430D-AD0A-D7692153A34F}"/>
    <cellStyle name="Millares [0] 2 2 2 4 3 2" xfId="3173" xr:uid="{DAFB7459-AEC2-491C-AD61-1B3FA7A45516}"/>
    <cellStyle name="Millares [0] 2 2 2 4 3 2 2" xfId="5915" xr:uid="{8044DA61-5523-43D0-9772-1F0C9CCA8534}"/>
    <cellStyle name="Millares [0] 2 2 2 4 3 3" xfId="4389" xr:uid="{CB20993B-A8B2-4031-A0EF-FBDB6D6894E0}"/>
    <cellStyle name="Millares [0] 2 2 2 4 4" xfId="2085" xr:uid="{E502776A-6BC9-4AF4-8F04-267388EA5698}"/>
    <cellStyle name="Millares [0] 2 2 2 4 4 2" xfId="3328" xr:uid="{38DB0A36-A3D5-4D92-8E78-255AB4025C2F}"/>
    <cellStyle name="Millares [0] 2 2 2 4 4 2 2" xfId="6070" xr:uid="{4DAC7004-061D-4322-8B61-E9E1372FF47A}"/>
    <cellStyle name="Millares [0] 2 2 2 4 4 3" xfId="4828" xr:uid="{224B45C4-3AA8-4E79-AC05-4E0B17577D6B}"/>
    <cellStyle name="Millares [0] 2 2 2 4 5" xfId="2230" xr:uid="{E8574BEA-639C-49E3-B86E-207AE0B280B8}"/>
    <cellStyle name="Millares [0] 2 2 2 4 5 2" xfId="3483" xr:uid="{2B81554C-039F-4409-860F-8D6463285EB8}"/>
    <cellStyle name="Millares [0] 2 2 2 4 5 2 2" xfId="6225" xr:uid="{EEBB8047-6201-4647-9A37-D6B5436188F0}"/>
    <cellStyle name="Millares [0] 2 2 2 4 5 3" xfId="4973" xr:uid="{B15A77F4-373B-4C67-9250-B7CE858E42CB}"/>
    <cellStyle name="Millares [0] 2 2 2 4 6" xfId="2411" xr:uid="{1EC437E0-5634-4A9F-A2DD-DD43AB739804}"/>
    <cellStyle name="Millares [0] 2 2 2 4 6 2" xfId="3664" xr:uid="{8E1344FC-BF68-4071-9E06-E41DAA6A6DBA}"/>
    <cellStyle name="Millares [0] 2 2 2 4 6 2 2" xfId="6406" xr:uid="{6884EB05-12E1-4FF4-9445-A3A18FCC2BDF}"/>
    <cellStyle name="Millares [0] 2 2 2 4 6 3" xfId="5154" xr:uid="{2EB0A24D-C824-47CC-9FFA-4C9042FF9F2B}"/>
    <cellStyle name="Millares [0] 2 2 2 4 7" xfId="2566" xr:uid="{3A1E0CB0-40EE-4EEA-BB0A-9102322E511A}"/>
    <cellStyle name="Millares [0] 2 2 2 4 7 2" xfId="3845" xr:uid="{648CB77D-866C-4FA7-8EC3-623CFC1357A5}"/>
    <cellStyle name="Millares [0] 2 2 2 4 7 2 2" xfId="6587" xr:uid="{233BDD13-3837-41C1-A08F-662913E94EF7}"/>
    <cellStyle name="Millares [0] 2 2 2 4 7 3" xfId="5309" xr:uid="{C095A025-A49E-4B53-837D-2BDB180E76A2}"/>
    <cellStyle name="Millares [0] 2 2 2 4 8" xfId="2667" xr:uid="{8EB8A7F0-60AB-4289-A5CF-DB4D0945931F}"/>
    <cellStyle name="Millares [0] 2 2 2 4 8 2" xfId="5410" xr:uid="{C0352B98-1648-46D5-96F9-8C672FE251A3}"/>
    <cellStyle name="Millares [0] 2 2 2 4 9" xfId="4026" xr:uid="{2E5302AF-BA6B-4831-839F-12E6A329617F}"/>
    <cellStyle name="Millares [0] 2 2 2 5" xfId="153" xr:uid="{84FE6B85-8089-4CE4-BEEB-6DBBE00BFD37}"/>
    <cellStyle name="Millares [0] 2 2 2 5 2" xfId="340" xr:uid="{8B58C1B8-8D6E-4D55-B742-688CC813794D}"/>
    <cellStyle name="Millares [0] 2 2 2 5 2 2" xfId="3045" xr:uid="{1AC5C05D-D239-4E6D-BDE0-54C1937C674F}"/>
    <cellStyle name="Millares [0] 2 2 2 5 2 2 2" xfId="5787" xr:uid="{31933CF7-A48E-42D5-8830-837F90C478B4}"/>
    <cellStyle name="Millares [0] 2 2 2 5 2 3" xfId="1935" xr:uid="{AB30A821-0006-4E7D-9985-1D829D7BF78B}"/>
    <cellStyle name="Millares [0] 2 2 2 5 2 3 2" xfId="4681" xr:uid="{717EB6E6-64E6-4723-BC97-2B2B94997861}"/>
    <cellStyle name="Millares [0] 2 2 2 5 2 4" xfId="4235" xr:uid="{99338316-4598-40A4-B5CC-2BCA9A0C1280}"/>
    <cellStyle name="Millares [0] 2 2 2 5 3" xfId="522" xr:uid="{6FAA619C-141B-4E6F-8C45-5F975B014D1D}"/>
    <cellStyle name="Millares [0] 2 2 2 5 3 2" xfId="3200" xr:uid="{5661957C-9B6E-4746-9BCE-A731C1159388}"/>
    <cellStyle name="Millares [0] 2 2 2 5 3 2 2" xfId="5942" xr:uid="{3645545A-ECF6-451B-87CC-6E679DDD49AE}"/>
    <cellStyle name="Millares [0] 2 2 2 5 3 3" xfId="4416" xr:uid="{3F7B559F-47AC-4363-AACD-A5328A6E4323}"/>
    <cellStyle name="Millares [0] 2 2 2 5 4" xfId="2108" xr:uid="{A273319F-D6B2-4050-9164-01529323D059}"/>
    <cellStyle name="Millares [0] 2 2 2 5 4 2" xfId="3355" xr:uid="{A0728E81-D802-4586-858A-C867DB305C4A}"/>
    <cellStyle name="Millares [0] 2 2 2 5 4 2 2" xfId="6097" xr:uid="{82E69487-A9C7-4CFE-A1E1-128ED48FBBAB}"/>
    <cellStyle name="Millares [0] 2 2 2 5 4 3" xfId="4851" xr:uid="{60CDE996-5B61-435B-94E3-89FA6C0C640C}"/>
    <cellStyle name="Millares [0] 2 2 2 5 5" xfId="2257" xr:uid="{B46BE8E4-2B57-415B-A1B9-86C670BAC364}"/>
    <cellStyle name="Millares [0] 2 2 2 5 5 2" xfId="3510" xr:uid="{D9C96609-0E26-45CD-91FF-9FB1DCE933ED}"/>
    <cellStyle name="Millares [0] 2 2 2 5 5 2 2" xfId="6252" xr:uid="{025082E9-5C91-4986-93F4-9563E00221C2}"/>
    <cellStyle name="Millares [0] 2 2 2 5 5 3" xfId="5000" xr:uid="{8121A0B9-F00D-4B58-97D4-AC8C65433CA2}"/>
    <cellStyle name="Millares [0] 2 2 2 5 6" xfId="2438" xr:uid="{D4FD487F-FD46-45C2-B0E5-B9D452B12659}"/>
    <cellStyle name="Millares [0] 2 2 2 5 6 2" xfId="3691" xr:uid="{38095FED-FFFD-43B1-AE2D-9B563B875A42}"/>
    <cellStyle name="Millares [0] 2 2 2 5 6 2 2" xfId="6433" xr:uid="{1122FF0A-2672-4CCE-8108-16636FD986E6}"/>
    <cellStyle name="Millares [0] 2 2 2 5 6 3" xfId="5181" xr:uid="{A313EDD3-53E4-478B-93FC-0E214ABC1E53}"/>
    <cellStyle name="Millares [0] 2 2 2 5 7" xfId="2593" xr:uid="{4EAED9BB-F9C0-473C-B6AF-8150753EDF44}"/>
    <cellStyle name="Millares [0] 2 2 2 5 7 2" xfId="3872" xr:uid="{1B6DD725-6290-40F0-9DB7-E67B15DF9D0A}"/>
    <cellStyle name="Millares [0] 2 2 2 5 7 2 2" xfId="6614" xr:uid="{88A6F8E6-31C4-47A6-82CA-77F0A69EC7FF}"/>
    <cellStyle name="Millares [0] 2 2 2 5 7 3" xfId="5336" xr:uid="{3878C8D1-961A-4EFA-96FC-772FBB779DA2}"/>
    <cellStyle name="Millares [0] 2 2 2 5 8" xfId="1699" xr:uid="{1E184444-6119-42B1-A80B-CD4A4C24FB83}"/>
    <cellStyle name="Millares [0] 2 2 2 5 9" xfId="4053" xr:uid="{0BF48D01-EBFE-478F-9A4C-0370DE311BA9}"/>
    <cellStyle name="Millares [0] 2 2 2 6" xfId="180" xr:uid="{3546C5A4-049C-4B60-9343-745F126B087A}"/>
    <cellStyle name="Millares [0] 2 2 2 6 2" xfId="364" xr:uid="{D98F9015-3D34-4DAB-B40A-CA006D16E463}"/>
    <cellStyle name="Millares [0] 2 2 2 6 2 2" xfId="3534" xr:uid="{527F1D7A-C2AF-46B1-9EA5-A82045124143}"/>
    <cellStyle name="Millares [0] 2 2 2 6 2 2 2" xfId="6276" xr:uid="{45E323FE-5C72-4017-A843-A1C6748B5E13}"/>
    <cellStyle name="Millares [0] 2 2 2 6 2 3" xfId="2281" xr:uid="{21A69ABB-ED52-4662-9974-7278466859D1}"/>
    <cellStyle name="Millares [0] 2 2 2 6 2 3 2" xfId="5024" xr:uid="{025B89B2-B1C8-4E46-959C-BABA02F4C2F2}"/>
    <cellStyle name="Millares [0] 2 2 2 6 2 4" xfId="4259" xr:uid="{9D339F86-5FEE-4B57-A2EB-FEEE48AA758C}"/>
    <cellStyle name="Millares [0] 2 2 2 6 3" xfId="546" xr:uid="{6DFBDCA4-3027-460F-A680-4DC9E5534024}"/>
    <cellStyle name="Millares [0] 2 2 2 6 3 2" xfId="3715" xr:uid="{F224486D-CA3C-46B4-B224-233344DE36AE}"/>
    <cellStyle name="Millares [0] 2 2 2 6 3 2 2" xfId="6457" xr:uid="{AEDB5892-F8B2-4549-84F1-4493C28B584C}"/>
    <cellStyle name="Millares [0] 2 2 2 6 3 3" xfId="4440" xr:uid="{9AB329C5-52F0-4D70-980C-224EC4B32B46}"/>
    <cellStyle name="Millares [0] 2 2 2 6 4" xfId="2617" xr:uid="{C93047DB-65D9-4D17-A310-9EF5D0E976B3}"/>
    <cellStyle name="Millares [0] 2 2 2 6 4 2" xfId="3896" xr:uid="{1FC38C52-5A61-4D16-8C19-051630E6C596}"/>
    <cellStyle name="Millares [0] 2 2 2 6 4 2 2" xfId="6638" xr:uid="{9FB30A05-8BD5-44A7-A581-3D5AF351AAA8}"/>
    <cellStyle name="Millares [0] 2 2 2 6 4 3" xfId="5360" xr:uid="{01BEE3FA-861F-4918-B3D6-F0F9A8CF78DF}"/>
    <cellStyle name="Millares [0] 2 2 2 6 5" xfId="2914" xr:uid="{C4D79B4F-4887-4B45-B28D-D6D4560DB9BB}"/>
    <cellStyle name="Millares [0] 2 2 2 6 5 2" xfId="5656" xr:uid="{51E95F13-BBBC-446B-A83D-F1D83FE85BBE}"/>
    <cellStyle name="Millares [0] 2 2 2 6 6" xfId="4077" xr:uid="{1B2A85BE-1281-4A6A-8D20-89B9207AC7C3}"/>
    <cellStyle name="Millares [0] 2 2 2 7" xfId="208" xr:uid="{99CE0829-4133-4047-BD75-286F748E0F29}"/>
    <cellStyle name="Millares [0] 2 2 2 7 2" xfId="3069" xr:uid="{08E8AC9F-9325-4098-BDA2-8ACBE4FA71D5}"/>
    <cellStyle name="Millares [0] 2 2 2 7 2 2" xfId="5811" xr:uid="{35164616-4C09-45FE-85BE-E3C8C534BCB7}"/>
    <cellStyle name="Millares [0] 2 2 2 7 3" xfId="1951" xr:uid="{47FF6C69-FE91-4DAB-B6D2-0E697052F948}"/>
    <cellStyle name="Millares [0] 2 2 2 7 3 2" xfId="4694" xr:uid="{E15DBDB5-9873-46CA-B408-CB5FFB07296E}"/>
    <cellStyle name="Millares [0] 2 2 2 7 4" xfId="4104" xr:uid="{F320808D-C21F-4973-8239-185DECB52C31}"/>
    <cellStyle name="Millares [0] 2 2 2 8" xfId="391" xr:uid="{5964E651-399B-45DB-9311-19AC6CDA366D}"/>
    <cellStyle name="Millares [0] 2 2 2 8 2" xfId="3224" xr:uid="{084174A9-76DB-488E-B99B-F52C873E0BB6}"/>
    <cellStyle name="Millares [0] 2 2 2 8 2 2" xfId="5966" xr:uid="{FB9FE8BE-717C-4585-9347-194B0BC98EC7}"/>
    <cellStyle name="Millares [0] 2 2 2 8 3" xfId="4285" xr:uid="{AC88B3A3-F77F-4B7A-BC5C-B2BAF93272D0}"/>
    <cellStyle name="Millares [0] 2 2 2 9" xfId="2127" xr:uid="{E5B418BF-43DA-46BF-B60A-5781A582314C}"/>
    <cellStyle name="Millares [0] 2 2 2 9 2" xfId="3379" xr:uid="{A33AEE07-7F6A-4DD1-B140-219EEC9CC515}"/>
    <cellStyle name="Millares [0] 2 2 2 9 2 2" xfId="6121" xr:uid="{6E7137C8-4BD9-4DD5-B4A1-A3F9512E983C}"/>
    <cellStyle name="Millares [0] 2 2 2 9 3" xfId="4870" xr:uid="{8328F48C-88EA-44F2-ABDB-99A6CC952A61}"/>
    <cellStyle name="Millares [0] 2 2 3" xfId="22" xr:uid="{2F9BB1A2-EB46-430C-91E7-8F91C7E62B82}"/>
    <cellStyle name="Millares [0] 2 2 3 10" xfId="2313" xr:uid="{47B388D8-5DC6-47B6-9D10-1F0E965CB263}"/>
    <cellStyle name="Millares [0] 2 2 3 10 2" xfId="3566" xr:uid="{46CD300D-FFAD-4C01-BA50-1BE04D2575F3}"/>
    <cellStyle name="Millares [0] 2 2 3 10 2 2" xfId="6308" xr:uid="{5418482C-277F-4A1C-A4AE-1C94E026C1F8}"/>
    <cellStyle name="Millares [0] 2 2 3 10 3" xfId="5056" xr:uid="{CB0E232B-9A15-425C-940A-043F2721D58D}"/>
    <cellStyle name="Millares [0] 2 2 3 11" xfId="2468" xr:uid="{EA377180-54E2-40E4-B814-7DF47066B710}"/>
    <cellStyle name="Millares [0] 2 2 3 11 2" xfId="3747" xr:uid="{9968978F-6E89-4D29-B95F-8497A50C758E}"/>
    <cellStyle name="Millares [0] 2 2 3 11 2 2" xfId="6489" xr:uid="{6242EABD-11B7-46E8-8AE8-78F43369B45A}"/>
    <cellStyle name="Millares [0] 2 2 3 11 3" xfId="5211" xr:uid="{92E1F75F-653E-4FE1-AAD1-35C280544097}"/>
    <cellStyle name="Millares [0] 2 2 3 12" xfId="2649" xr:uid="{37F9895F-42EE-4AD4-8103-40D06C0F17B1}"/>
    <cellStyle name="Millares [0] 2 2 3 12 2" xfId="5392" xr:uid="{84CBC2B8-45C8-4867-9494-D317B9F38DE5}"/>
    <cellStyle name="Millares [0] 2 2 3 13" xfId="3928" xr:uid="{F76198C9-E871-4E63-802C-BCE0DCB3458B}"/>
    <cellStyle name="Millares [0] 2 2 3 2" xfId="51" xr:uid="{21EED5B8-4747-4900-9FAA-6F32B779AB7F}"/>
    <cellStyle name="Millares [0] 2 2 3 2 10" xfId="3954" xr:uid="{D2DC3346-7E05-4E8E-87BA-3C2033E6F4AE}"/>
    <cellStyle name="Millares [0] 2 2 3 2 2" xfId="105" xr:uid="{5984F889-06EA-47D8-BA9B-A7E1A1E5B8B4}"/>
    <cellStyle name="Millares [0] 2 2 3 2 2 2" xfId="293" xr:uid="{4867CE90-E5DA-4142-AE08-38CABB132C59}"/>
    <cellStyle name="Millares [0] 2 2 3 2 2 2 2" xfId="2998" xr:uid="{45F3BFEB-34E4-41E4-A38D-029EADD8463E}"/>
    <cellStyle name="Millares [0] 2 2 3 2 2 2 2 2" xfId="5740" xr:uid="{3E509993-9BE8-4FE3-BA10-392DAAE346CE}"/>
    <cellStyle name="Millares [0] 2 2 3 2 2 2 3" xfId="1892" xr:uid="{6733B870-48E9-47F3-9416-35FE73A4DE6A}"/>
    <cellStyle name="Millares [0] 2 2 3 2 2 2 3 2" xfId="4638" xr:uid="{EAF63BDB-A832-4A55-9EAE-1DF2D0150861}"/>
    <cellStyle name="Millares [0] 2 2 3 2 2 2 4" xfId="4188" xr:uid="{A9B517AE-30DD-4707-82DD-0305A71AEC1F}"/>
    <cellStyle name="Millares [0] 2 2 3 2 2 3" xfId="475" xr:uid="{18698C43-D7F8-4A86-9974-38BDE6BC9C90}"/>
    <cellStyle name="Millares [0] 2 2 3 2 2 3 2" xfId="3153" xr:uid="{3FBB0D17-57A9-4C75-84BF-2F484EADE956}"/>
    <cellStyle name="Millares [0] 2 2 3 2 2 3 2 2" xfId="5895" xr:uid="{4BE41DF9-61B1-4307-A105-9EB5B9DE4EB4}"/>
    <cellStyle name="Millares [0] 2 2 3 2 2 3 3" xfId="4369" xr:uid="{5646037E-2D15-4DD1-AE3B-BEF86A4A8A10}"/>
    <cellStyle name="Millares [0] 2 2 3 2 2 4" xfId="2065" xr:uid="{C1E256F6-F06F-42BC-B2D5-BF927B2D93CF}"/>
    <cellStyle name="Millares [0] 2 2 3 2 2 4 2" xfId="3308" xr:uid="{D2D5C124-1294-4320-A2B8-5467824D147C}"/>
    <cellStyle name="Millares [0] 2 2 3 2 2 4 2 2" xfId="6050" xr:uid="{316BC839-3529-4C13-9B37-21CF34A428D2}"/>
    <cellStyle name="Millares [0] 2 2 3 2 2 4 3" xfId="4808" xr:uid="{B154AD62-290B-476D-99AC-6792E55F3E29}"/>
    <cellStyle name="Millares [0] 2 2 3 2 2 5" xfId="2210" xr:uid="{E10F79DB-6A9C-4385-B655-FA5A380BC866}"/>
    <cellStyle name="Millares [0] 2 2 3 2 2 5 2" xfId="3463" xr:uid="{95F0DD9C-5F0E-406A-9B7E-56C52F476FD4}"/>
    <cellStyle name="Millares [0] 2 2 3 2 2 5 2 2" xfId="6205" xr:uid="{614B4179-3047-4216-9E57-674F238B2A82}"/>
    <cellStyle name="Millares [0] 2 2 3 2 2 5 3" xfId="4953" xr:uid="{47204EA6-EBFE-4C03-9E5F-E05C9834B5EE}"/>
    <cellStyle name="Millares [0] 2 2 3 2 2 6" xfId="2391" xr:uid="{0CEC11DD-1005-478D-88FA-9D795B3FB719}"/>
    <cellStyle name="Millares [0] 2 2 3 2 2 6 2" xfId="3644" xr:uid="{A5BCB346-694C-463B-AE8C-114B4A157CF2}"/>
    <cellStyle name="Millares [0] 2 2 3 2 2 6 2 2" xfId="6386" xr:uid="{2EB8070A-1BB2-4BE0-824F-23C9F8C213B5}"/>
    <cellStyle name="Millares [0] 2 2 3 2 2 6 3" xfId="5134" xr:uid="{551D1E9B-07BC-4ADE-A954-6476EB8078E0}"/>
    <cellStyle name="Millares [0] 2 2 3 2 2 7" xfId="2546" xr:uid="{7A0607F1-4F01-4794-BFEB-2DE9C9592215}"/>
    <cellStyle name="Millares [0] 2 2 3 2 2 7 2" xfId="3825" xr:uid="{5498DD93-4ED6-4E45-8FFF-B4650BCB184E}"/>
    <cellStyle name="Millares [0] 2 2 3 2 2 7 2 2" xfId="6567" xr:uid="{94169EF5-7152-4F9E-A99F-3D94A3C8988B}"/>
    <cellStyle name="Millares [0] 2 2 3 2 2 7 3" xfId="5289" xr:uid="{23E1D2A8-7FF5-4F6C-9C87-7D969EBB7E7B}"/>
    <cellStyle name="Millares [0] 2 2 3 2 2 8" xfId="2752" xr:uid="{3213ACB6-B312-4978-AEDB-B4D8CE16F0B3}"/>
    <cellStyle name="Millares [0] 2 2 3 2 2 8 2" xfId="5494" xr:uid="{EBC1CA6F-52AA-4307-B5D8-E21931984FF7}"/>
    <cellStyle name="Millares [0] 2 2 3 2 2 9" xfId="4006" xr:uid="{13CEFD1A-944F-4370-ADAA-5B9847B22BC0}"/>
    <cellStyle name="Millares [0] 2 2 3 2 3" xfId="241" xr:uid="{65CC7A18-4CEF-4C5A-B003-3F099CCCA6D5}"/>
    <cellStyle name="Millares [0] 2 2 3 2 3 2" xfId="2946" xr:uid="{4DB819A0-7F25-4A27-BCFA-89317449B129}"/>
    <cellStyle name="Millares [0] 2 2 3 2 3 2 2" xfId="5688" xr:uid="{C68C1BF2-B69F-4951-8EA8-C008C11CA65B}"/>
    <cellStyle name="Millares [0] 2 2 3 2 3 3" xfId="1840" xr:uid="{A3C68419-9B4E-45B3-A7DB-ACA754EAB26E}"/>
    <cellStyle name="Millares [0] 2 2 3 2 3 3 2" xfId="4586" xr:uid="{1F7E44B6-AB9C-47D2-AFCD-460E14DE849D}"/>
    <cellStyle name="Millares [0] 2 2 3 2 3 4" xfId="4136" xr:uid="{98516789-3869-4A2D-9AD1-AF450777C7E2}"/>
    <cellStyle name="Millares [0] 2 2 3 2 4" xfId="423" xr:uid="{F117DB51-6C2C-4B0B-A747-3A88BF6CB9A6}"/>
    <cellStyle name="Millares [0] 2 2 3 2 4 2" xfId="3101" xr:uid="{B3370315-168F-43BB-9EDA-F805FF8B52F8}"/>
    <cellStyle name="Millares [0] 2 2 3 2 4 2 2" xfId="5843" xr:uid="{D817F39E-819C-4AE8-A152-577AAE7D66EF}"/>
    <cellStyle name="Millares [0] 2 2 3 2 4 3" xfId="4317" xr:uid="{B8BB665C-7AE7-4951-9A57-B9E81FB8EBAC}"/>
    <cellStyle name="Millares [0] 2 2 3 2 5" xfId="2013" xr:uid="{6BD0806E-E0CB-4D59-B44E-16138317D9E3}"/>
    <cellStyle name="Millares [0] 2 2 3 2 5 2" xfId="3256" xr:uid="{62E9A5D1-5C4A-42E8-842A-C8D2F0A500EA}"/>
    <cellStyle name="Millares [0] 2 2 3 2 5 2 2" xfId="5998" xr:uid="{2EC17293-47E8-4004-92FF-AF5D823F90F9}"/>
    <cellStyle name="Millares [0] 2 2 3 2 5 3" xfId="4756" xr:uid="{5E930064-DC90-4626-B56F-8A9039B75604}"/>
    <cellStyle name="Millares [0] 2 2 3 2 6" xfId="2158" xr:uid="{A1E61A52-7150-4B59-9244-226BC152B6BA}"/>
    <cellStyle name="Millares [0] 2 2 3 2 6 2" xfId="3411" xr:uid="{1DB65B5D-1637-4775-B39A-C4742243C46A}"/>
    <cellStyle name="Millares [0] 2 2 3 2 6 2 2" xfId="6153" xr:uid="{A674AE94-D607-42EB-BA7B-8C81CA42D8E7}"/>
    <cellStyle name="Millares [0] 2 2 3 2 6 3" xfId="4901" xr:uid="{8922F597-6B9C-4DD4-B631-28DF76717E84}"/>
    <cellStyle name="Millares [0] 2 2 3 2 7" xfId="2339" xr:uid="{AE823751-8A3A-4EB8-A35B-BDE2D81412E5}"/>
    <cellStyle name="Millares [0] 2 2 3 2 7 2" xfId="3592" xr:uid="{EDA17F46-BD5C-4ABB-93C8-4694066BBB1A}"/>
    <cellStyle name="Millares [0] 2 2 3 2 7 2 2" xfId="6334" xr:uid="{EAB292F6-2297-4982-9691-857D7CA3780E}"/>
    <cellStyle name="Millares [0] 2 2 3 2 7 3" xfId="5082" xr:uid="{C06568F3-DB71-4F1E-B726-ACC90374455E}"/>
    <cellStyle name="Millares [0] 2 2 3 2 8" xfId="2494" xr:uid="{A74B204F-A187-4C67-B98D-7641C5DBA6C2}"/>
    <cellStyle name="Millares [0] 2 2 3 2 8 2" xfId="3773" xr:uid="{3330E8F3-4A99-42D7-B9FE-EC37D2D7FEE9}"/>
    <cellStyle name="Millares [0] 2 2 3 2 8 2 2" xfId="6515" xr:uid="{DBA70193-7A31-45E3-9D37-F2F767A74A7A}"/>
    <cellStyle name="Millares [0] 2 2 3 2 8 3" xfId="5237" xr:uid="{DFA76057-FF9A-4732-9A5F-33653D21AE16}"/>
    <cellStyle name="Millares [0] 2 2 3 2 9" xfId="2700" xr:uid="{FADA79E9-F0CE-4971-A5FB-5BA7B31A94FB}"/>
    <cellStyle name="Millares [0] 2 2 3 2 9 2" xfId="5442" xr:uid="{C3003369-1BE1-43F6-844C-E6E314172FAF}"/>
    <cellStyle name="Millares [0] 2 2 3 3" xfId="79" xr:uid="{70A3EBF9-BD09-4A93-9433-F982B6BF96D6}"/>
    <cellStyle name="Millares [0] 2 2 3 3 2" xfId="267" xr:uid="{256F9051-6BAF-453E-8EB3-0FBA7E4FD007}"/>
    <cellStyle name="Millares [0] 2 2 3 3 2 2" xfId="2972" xr:uid="{192F550B-ADA9-426C-9BEF-F2AF3E6C7B82}"/>
    <cellStyle name="Millares [0] 2 2 3 3 2 2 2" xfId="5714" xr:uid="{FECB7206-87D5-4D57-B0DD-B54329E47F2F}"/>
    <cellStyle name="Millares [0] 2 2 3 3 2 3" xfId="1866" xr:uid="{80BF3A7C-81AD-42E9-8F8D-6532181B0080}"/>
    <cellStyle name="Millares [0] 2 2 3 3 2 3 2" xfId="4612" xr:uid="{0D79D349-6EB9-4E9D-838A-1E027185E70F}"/>
    <cellStyle name="Millares [0] 2 2 3 3 2 4" xfId="4162" xr:uid="{A79C54A6-B5CB-4C71-814B-3FA706C34736}"/>
    <cellStyle name="Millares [0] 2 2 3 3 3" xfId="449" xr:uid="{823A5FBC-E5CA-4E37-B10F-D775A8924970}"/>
    <cellStyle name="Millares [0] 2 2 3 3 3 2" xfId="3127" xr:uid="{D9264160-799E-44CF-9C96-99D8513F042E}"/>
    <cellStyle name="Millares [0] 2 2 3 3 3 2 2" xfId="5869" xr:uid="{9BF7BF1D-CFAE-478E-823D-1B29C3118E4E}"/>
    <cellStyle name="Millares [0] 2 2 3 3 3 3" xfId="4343" xr:uid="{E9303806-8BE7-491D-AE1E-967EA0DB6B2E}"/>
    <cellStyle name="Millares [0] 2 2 3 3 4" xfId="2039" xr:uid="{40358E1F-86F0-4EEB-B350-81658BBBB55D}"/>
    <cellStyle name="Millares [0] 2 2 3 3 4 2" xfId="3282" xr:uid="{DE3623F8-06E6-4384-AAF2-CD6AC0C0E57E}"/>
    <cellStyle name="Millares [0] 2 2 3 3 4 2 2" xfId="6024" xr:uid="{DA5FD351-8836-45CC-BF2E-8C6288984DD3}"/>
    <cellStyle name="Millares [0] 2 2 3 3 4 3" xfId="4782" xr:uid="{0E417F61-F01B-48D5-9187-F9BA44EB4A3F}"/>
    <cellStyle name="Millares [0] 2 2 3 3 5" xfId="2184" xr:uid="{5BAB127E-FDFE-43F6-8658-322CBCD17B78}"/>
    <cellStyle name="Millares [0] 2 2 3 3 5 2" xfId="3437" xr:uid="{231D6AD6-17C8-474D-8906-259039E0F6AA}"/>
    <cellStyle name="Millares [0] 2 2 3 3 5 2 2" xfId="6179" xr:uid="{FED7D3EF-818F-4D1C-A2DE-D05692E2D000}"/>
    <cellStyle name="Millares [0] 2 2 3 3 5 3" xfId="4927" xr:uid="{997E0AC6-C997-4C60-92AA-00E47034188A}"/>
    <cellStyle name="Millares [0] 2 2 3 3 6" xfId="2365" xr:uid="{D8E9B389-3A43-4C7D-873E-5989097C885B}"/>
    <cellStyle name="Millares [0] 2 2 3 3 6 2" xfId="3618" xr:uid="{E54354D4-2029-46BD-A53A-4004FF28E366}"/>
    <cellStyle name="Millares [0] 2 2 3 3 6 2 2" xfId="6360" xr:uid="{981F551A-7F81-479C-8C2F-7972C1057E39}"/>
    <cellStyle name="Millares [0] 2 2 3 3 6 3" xfId="5108" xr:uid="{7CEE5F71-93B7-4B75-BF65-E70F8B09E5BD}"/>
    <cellStyle name="Millares [0] 2 2 3 3 7" xfId="2520" xr:uid="{CF257561-AF70-4578-B525-F95BD81475D0}"/>
    <cellStyle name="Millares [0] 2 2 3 3 7 2" xfId="3799" xr:uid="{6096BDB1-6072-4307-A3A2-108EF551437A}"/>
    <cellStyle name="Millares [0] 2 2 3 3 7 2 2" xfId="6541" xr:uid="{ECF7FE07-3CED-4350-A6D8-6986BA9C5DA2}"/>
    <cellStyle name="Millares [0] 2 2 3 3 7 3" xfId="5263" xr:uid="{5B22B928-6046-465C-BC59-792F0E5AEEC6}"/>
    <cellStyle name="Millares [0] 2 2 3 3 8" xfId="2726" xr:uid="{BC45906A-96D9-4316-B656-33DA3073F43F}"/>
    <cellStyle name="Millares [0] 2 2 3 3 8 2" xfId="5468" xr:uid="{B3357C4C-A2F8-47D3-9DEC-A96C054D814F}"/>
    <cellStyle name="Millares [0] 2 2 3 3 9" xfId="3980" xr:uid="{BF5CDDFE-DF7C-4679-BA75-38691E562C1E}"/>
    <cellStyle name="Millares [0] 2 2 3 4" xfId="132" xr:uid="{84137725-8A0B-41D3-8F72-A33C277F3A94}"/>
    <cellStyle name="Millares [0] 2 2 3 4 2" xfId="319" xr:uid="{CB3ADAA1-44A7-46BF-9584-10454E66A0E5}"/>
    <cellStyle name="Millares [0] 2 2 3 4 2 2" xfId="3024" xr:uid="{D7F2C150-D3FE-4CAD-A733-5E0378269CFA}"/>
    <cellStyle name="Millares [0] 2 2 3 4 2 2 2" xfId="5766" xr:uid="{7DBDBD11-2D20-4CF0-BC77-6A7B655D9261}"/>
    <cellStyle name="Millares [0] 2 2 3 4 2 3" xfId="1918" xr:uid="{3196751E-F0DC-48DE-B626-E64A66453B36}"/>
    <cellStyle name="Millares [0] 2 2 3 4 2 3 2" xfId="4664" xr:uid="{F2DB0070-CBAC-4DB3-8C24-FE7F3CDFF576}"/>
    <cellStyle name="Millares [0] 2 2 3 4 2 4" xfId="4214" xr:uid="{B17A0834-BF8F-441E-AA3A-24F725C6BE65}"/>
    <cellStyle name="Millares [0] 2 2 3 4 3" xfId="501" xr:uid="{88641A62-9F62-4A57-BB02-63281C1CBE0D}"/>
    <cellStyle name="Millares [0] 2 2 3 4 3 2" xfId="3179" xr:uid="{58198A9C-D285-4D0D-9C16-666F3F3A13B3}"/>
    <cellStyle name="Millares [0] 2 2 3 4 3 2 2" xfId="5921" xr:uid="{6A386E0F-EF16-469A-A9BC-0F73E8B4FC55}"/>
    <cellStyle name="Millares [0] 2 2 3 4 3 3" xfId="4395" xr:uid="{EBFD7564-0F08-406F-887A-ECC6932CB5EA}"/>
    <cellStyle name="Millares [0] 2 2 3 4 4" xfId="2091" xr:uid="{17CE617D-C36A-4178-A030-EE166BC96CCA}"/>
    <cellStyle name="Millares [0] 2 2 3 4 4 2" xfId="3334" xr:uid="{87714417-775E-4FCC-9A33-47471DBE960D}"/>
    <cellStyle name="Millares [0] 2 2 3 4 4 2 2" xfId="6076" xr:uid="{01D424BB-F9B6-478A-AEF5-9F756E326FE8}"/>
    <cellStyle name="Millares [0] 2 2 3 4 4 3" xfId="4834" xr:uid="{67E5325E-AA0A-4D62-9388-79C74DA3049D}"/>
    <cellStyle name="Millares [0] 2 2 3 4 5" xfId="2236" xr:uid="{1FC7EC45-0825-498A-8852-012F57EAB159}"/>
    <cellStyle name="Millares [0] 2 2 3 4 5 2" xfId="3489" xr:uid="{E8F9A7BB-225B-4EE2-A320-744F07D9917A}"/>
    <cellStyle name="Millares [0] 2 2 3 4 5 2 2" xfId="6231" xr:uid="{4D7423F9-52E4-4668-ABB7-D53C29FEF619}"/>
    <cellStyle name="Millares [0] 2 2 3 4 5 3" xfId="4979" xr:uid="{78A27DCF-F6FC-4533-BC61-9B825DD8C86B}"/>
    <cellStyle name="Millares [0] 2 2 3 4 6" xfId="2417" xr:uid="{E8C2FF00-C421-4077-9DB9-4186FEF930A5}"/>
    <cellStyle name="Millares [0] 2 2 3 4 6 2" xfId="3670" xr:uid="{D6CB5398-676E-41D8-B3FA-4B232D2B6849}"/>
    <cellStyle name="Millares [0] 2 2 3 4 6 2 2" xfId="6412" xr:uid="{973F8C9F-FEDE-4A1C-AA45-9C7CF5930003}"/>
    <cellStyle name="Millares [0] 2 2 3 4 6 3" xfId="5160" xr:uid="{F550E69F-3378-41BF-B544-A8AA1D42C76B}"/>
    <cellStyle name="Millares [0] 2 2 3 4 7" xfId="2572" xr:uid="{3E53F941-A565-4D0C-A5AF-11BE37B5381E}"/>
    <cellStyle name="Millares [0] 2 2 3 4 7 2" xfId="3851" xr:uid="{C763B29B-8FCD-490F-8C99-9170D9AD74CB}"/>
    <cellStyle name="Millares [0] 2 2 3 4 7 2 2" xfId="6593" xr:uid="{4FB1CB59-1E2F-469B-95F5-06AF386527ED}"/>
    <cellStyle name="Millares [0] 2 2 3 4 7 3" xfId="5315" xr:uid="{81F5B9BA-8051-44A5-A261-0396EDDCE785}"/>
    <cellStyle name="Millares [0] 2 2 3 4 8" xfId="2673" xr:uid="{4E4EEC6D-88FA-46F4-B912-A934615A02CF}"/>
    <cellStyle name="Millares [0] 2 2 3 4 8 2" xfId="5416" xr:uid="{490376B6-6F8E-405C-8A96-2F69C4F5156D}"/>
    <cellStyle name="Millares [0] 2 2 3 4 9" xfId="4032" xr:uid="{2696F752-3C19-43C2-98BA-DCAE928ACF9B}"/>
    <cellStyle name="Millares [0] 2 2 3 5" xfId="159" xr:uid="{692B0E73-9F0F-4638-89E6-0B4544485F5A}"/>
    <cellStyle name="Millares [0] 2 2 3 5 2" xfId="346" xr:uid="{C69D74D6-4D1D-464B-9361-5192155088F1}"/>
    <cellStyle name="Millares [0] 2 2 3 5 2 2" xfId="3206" xr:uid="{2C230184-E5AC-4798-9998-D0297210548F}"/>
    <cellStyle name="Millares [0] 2 2 3 5 2 2 2" xfId="5948" xr:uid="{1797EF3A-EED4-44A0-A6B1-31ED693B1732}"/>
    <cellStyle name="Millares [0] 2 2 3 5 2 3" xfId="1981" xr:uid="{F04C65EA-A8DE-4B50-B231-3F4DD290AAED}"/>
    <cellStyle name="Millares [0] 2 2 3 5 2 3 2" xfId="4724" xr:uid="{3B3D284A-75CB-4AD9-A78A-140DD3079A68}"/>
    <cellStyle name="Millares [0] 2 2 3 5 2 4" xfId="4241" xr:uid="{B1D31C47-D0FB-4B4D-B1D0-4660675E4BF1}"/>
    <cellStyle name="Millares [0] 2 2 3 5 3" xfId="528" xr:uid="{0E1E24D3-0872-4F57-B7DD-718D799CDEF6}"/>
    <cellStyle name="Millares [0] 2 2 3 5 3 2" xfId="3361" xr:uid="{3E732EF9-D717-40D8-825A-02A1EE1B44AD}"/>
    <cellStyle name="Millares [0] 2 2 3 5 3 2 2" xfId="6103" xr:uid="{8771C515-736A-4D26-9104-9D59EA422BE0}"/>
    <cellStyle name="Millares [0] 2 2 3 5 3 3" xfId="4422" xr:uid="{99CEF8EE-94D8-41C4-A833-1DE78C9B5F54}"/>
    <cellStyle name="Millares [0] 2 2 3 5 4" xfId="2263" xr:uid="{74E24012-DDC8-44E4-8DD1-28C353A0FDC3}"/>
    <cellStyle name="Millares [0] 2 2 3 5 4 2" xfId="3516" xr:uid="{A966C536-D839-42A5-A5D7-19C3681EDD94}"/>
    <cellStyle name="Millares [0] 2 2 3 5 4 2 2" xfId="6258" xr:uid="{8DACC004-D2F8-44C9-8E56-3AAAF0A518CA}"/>
    <cellStyle name="Millares [0] 2 2 3 5 4 3" xfId="5006" xr:uid="{157D487D-FC59-4E77-88DD-9C0F5192F30C}"/>
    <cellStyle name="Millares [0] 2 2 3 5 5" xfId="2444" xr:uid="{FA4E113B-B904-4081-9010-CC3917F0F398}"/>
    <cellStyle name="Millares [0] 2 2 3 5 5 2" xfId="3697" xr:uid="{0436EBBE-0CB4-46C7-A581-19393D0460CE}"/>
    <cellStyle name="Millares [0] 2 2 3 5 5 2 2" xfId="6439" xr:uid="{9A65BCB1-8EFA-4DC4-882F-0495FF8CA7C3}"/>
    <cellStyle name="Millares [0] 2 2 3 5 5 3" xfId="5187" xr:uid="{0020038A-DEDA-4622-80C2-B76EDEB33002}"/>
    <cellStyle name="Millares [0] 2 2 3 5 6" xfId="2599" xr:uid="{56F9B444-0BC5-43D3-A73E-731542E3AA9C}"/>
    <cellStyle name="Millares [0] 2 2 3 5 6 2" xfId="3878" xr:uid="{B0619AEC-E5CA-421E-8104-2B828265E2FB}"/>
    <cellStyle name="Millares [0] 2 2 3 5 6 2 2" xfId="6620" xr:uid="{CCEBBA8B-2A04-4891-8B65-BDDA3BDE5130}"/>
    <cellStyle name="Millares [0] 2 2 3 5 6 3" xfId="5342" xr:uid="{F1F606E2-F1A1-40E6-81B4-069F7BD12984}"/>
    <cellStyle name="Millares [0] 2 2 3 5 7" xfId="3051" xr:uid="{02D80040-FAF0-49F9-A526-4CCFC31DBC47}"/>
    <cellStyle name="Millares [0] 2 2 3 5 7 2" xfId="5793" xr:uid="{CEDE024E-ABB0-4E89-A52A-24CA4F08872E}"/>
    <cellStyle name="Millares [0] 2 2 3 5 8" xfId="4059" xr:uid="{924C5CDC-14B6-4AA8-AA9A-ACED693BDC5A}"/>
    <cellStyle name="Millares [0] 2 2 3 6" xfId="186" xr:uid="{759F42F3-8D5D-489F-B79F-FC187C775D68}"/>
    <cellStyle name="Millares [0] 2 2 3 6 2" xfId="370" xr:uid="{C3E8B8D9-0132-4678-AE9A-0AF800B272D6}"/>
    <cellStyle name="Millares [0] 2 2 3 6 2 2" xfId="3540" xr:uid="{92B3F799-60C3-4BD3-918C-D3FD51B45291}"/>
    <cellStyle name="Millares [0] 2 2 3 6 2 2 2" xfId="6282" xr:uid="{443674F2-0C96-46D8-BE83-70D010F57562}"/>
    <cellStyle name="Millares [0] 2 2 3 6 2 3" xfId="2287" xr:uid="{C3644D9A-5D47-4A3E-8C74-79B69ABBD4A7}"/>
    <cellStyle name="Millares [0] 2 2 3 6 2 3 2" xfId="5030" xr:uid="{136D8269-2C05-4AC2-9924-41F599F7D4D6}"/>
    <cellStyle name="Millares [0] 2 2 3 6 2 4" xfId="4265" xr:uid="{6FBD93E9-BCA9-4E7A-B9EE-918B82645F47}"/>
    <cellStyle name="Millares [0] 2 2 3 6 3" xfId="552" xr:uid="{9426FDAD-3EE4-4BA4-B65E-E7632FDADBBB}"/>
    <cellStyle name="Millares [0] 2 2 3 6 3 2" xfId="3721" xr:uid="{4F587ED6-C690-428C-B7B2-0D44DD58AB07}"/>
    <cellStyle name="Millares [0] 2 2 3 6 3 2 2" xfId="6463" xr:uid="{14990482-18FC-4CE8-97B2-2B613B352186}"/>
    <cellStyle name="Millares [0] 2 2 3 6 3 3" xfId="4446" xr:uid="{19DB6D64-E16C-4670-BE0F-646D0AB004A8}"/>
    <cellStyle name="Millares [0] 2 2 3 6 4" xfId="2623" xr:uid="{06CD5E85-E500-4320-85CB-53C2D4A59985}"/>
    <cellStyle name="Millares [0] 2 2 3 6 4 2" xfId="3902" xr:uid="{5D17D035-60F9-447C-8348-3BC02C79E7F8}"/>
    <cellStyle name="Millares [0] 2 2 3 6 4 2 2" xfId="6644" xr:uid="{0B5F93BA-9B55-4836-BACD-359EFF99E84F}"/>
    <cellStyle name="Millares [0] 2 2 3 6 4 3" xfId="5366" xr:uid="{2733B5CA-2E9F-4ED6-B1F1-5D29F08AC6F8}"/>
    <cellStyle name="Millares [0] 2 2 3 6 5" xfId="2920" xr:uid="{D48AAA72-2ADF-4ED7-B8E9-ED9520A7B7C9}"/>
    <cellStyle name="Millares [0] 2 2 3 6 5 2" xfId="5662" xr:uid="{00FBE610-D56B-4F4B-A2E5-AEFC80EFE594}"/>
    <cellStyle name="Millares [0] 2 2 3 6 6" xfId="4083" xr:uid="{A1A9AB56-7709-4876-85B0-39CE8713723D}"/>
    <cellStyle name="Millares [0] 2 2 3 7" xfId="214" xr:uid="{20F244BC-CF8E-4B4C-A96B-01971E8BA67C}"/>
    <cellStyle name="Millares [0] 2 2 3 7 2" xfId="3075" xr:uid="{9CE36A7A-EC08-4AE2-A372-375CB38ADA38}"/>
    <cellStyle name="Millares [0] 2 2 3 7 2 2" xfId="5817" xr:uid="{09A73FF9-422A-4E16-8954-481BE34A6B80}"/>
    <cellStyle name="Millares [0] 2 2 3 7 3" xfId="1953" xr:uid="{6957E661-BDFD-49C6-8501-DDCEB130A9D3}"/>
    <cellStyle name="Millares [0] 2 2 3 7 3 2" xfId="4696" xr:uid="{22BFEB0B-2E15-49D2-8E12-0BA81C1E49ED}"/>
    <cellStyle name="Millares [0] 2 2 3 7 4" xfId="4110" xr:uid="{80B33A7E-A132-49BB-AF00-1D9FCE95EE74}"/>
    <cellStyle name="Millares [0] 2 2 3 8" xfId="397" xr:uid="{8A369BD9-1CFB-4EA2-B83E-88C48B9C3CA8}"/>
    <cellStyle name="Millares [0] 2 2 3 8 2" xfId="3230" xr:uid="{860C823A-ACC5-4330-BF3D-78A82B7EA2D8}"/>
    <cellStyle name="Millares [0] 2 2 3 8 2 2" xfId="5972" xr:uid="{258A7BCB-4620-4F44-837D-A1BA66831B35}"/>
    <cellStyle name="Millares [0] 2 2 3 8 3" xfId="4291" xr:uid="{3E9446E7-589A-4A11-A9EE-650141BBC6C6}"/>
    <cellStyle name="Millares [0] 2 2 3 9" xfId="2133" xr:uid="{D2532137-111D-4125-8804-2C02FF3234DD}"/>
    <cellStyle name="Millares [0] 2 2 3 9 2" xfId="3385" xr:uid="{8249E761-46A3-4B8F-88F2-F4828A5115D8}"/>
    <cellStyle name="Millares [0] 2 2 3 9 2 2" xfId="6127" xr:uid="{71EAB424-3459-4D31-B9BA-7F266E61D3B3}"/>
    <cellStyle name="Millares [0] 2 2 3 9 3" xfId="4876" xr:uid="{3E75DBFA-0AAA-4C77-92B8-9786D40A2AA9}"/>
    <cellStyle name="Millares [0] 2 2 4" xfId="28" xr:uid="{B6E0F7CE-E630-49BD-BF39-14B54E0B7633}"/>
    <cellStyle name="Millares [0] 2 2 4 10" xfId="2319" xr:uid="{BF030942-7DBB-4DE7-9C0F-925088AA6FFB}"/>
    <cellStyle name="Millares [0] 2 2 4 10 2" xfId="3572" xr:uid="{08B60839-1158-42A5-B104-3973C2D08489}"/>
    <cellStyle name="Millares [0] 2 2 4 10 2 2" xfId="6314" xr:uid="{063C5D33-3486-4BC3-AA8E-9DA4800791EC}"/>
    <cellStyle name="Millares [0] 2 2 4 10 3" xfId="5062" xr:uid="{1D3AB9E2-B219-4D83-AA58-DCEF4B4ACD51}"/>
    <cellStyle name="Millares [0] 2 2 4 11" xfId="2474" xr:uid="{73F4A354-6767-40F9-9ADD-B5D6DBA168E0}"/>
    <cellStyle name="Millares [0] 2 2 4 11 2" xfId="3753" xr:uid="{26D646EA-0982-4678-B0B2-DC608A40EAF4}"/>
    <cellStyle name="Millares [0] 2 2 4 11 2 2" xfId="6495" xr:uid="{FE70C967-A8A8-4D1C-8AD4-8E5F671AAF73}"/>
    <cellStyle name="Millares [0] 2 2 4 11 3" xfId="5217" xr:uid="{AF9F8ED7-EA38-471D-A9E3-207D99B8D929}"/>
    <cellStyle name="Millares [0] 2 2 4 12" xfId="2679" xr:uid="{B5C1E561-CB84-4659-9CBB-7180F770735F}"/>
    <cellStyle name="Millares [0] 2 2 4 12 2" xfId="5422" xr:uid="{67CE49E5-4BDC-4B73-9FBE-D654B9396DB5}"/>
    <cellStyle name="Millares [0] 2 2 4 13" xfId="3934" xr:uid="{E192E068-9A3E-4C65-9684-70DCCC50D7A0}"/>
    <cellStyle name="Millares [0] 2 2 4 2" xfId="57" xr:uid="{99A258CC-6FC1-49A7-B2D4-44BAD351CEEA}"/>
    <cellStyle name="Millares [0] 2 2 4 2 10" xfId="3960" xr:uid="{2D2CA0B1-B864-4777-878E-FE72A8F993FE}"/>
    <cellStyle name="Millares [0] 2 2 4 2 2" xfId="111" xr:uid="{2E87A33C-41C7-441B-9920-58F2F0081943}"/>
    <cellStyle name="Millares [0] 2 2 4 2 2 2" xfId="299" xr:uid="{2D841DBA-118B-4047-935D-0710D33C1DB5}"/>
    <cellStyle name="Millares [0] 2 2 4 2 2 2 2" xfId="3004" xr:uid="{8327FA6B-F030-46E5-B417-AE58C044E3D2}"/>
    <cellStyle name="Millares [0] 2 2 4 2 2 2 2 2" xfId="5746" xr:uid="{D7C36BE9-E266-462F-9FF4-19B97C30B4FA}"/>
    <cellStyle name="Millares [0] 2 2 4 2 2 2 3" xfId="1898" xr:uid="{D0DF4885-E63D-460C-8292-338F3CCA4540}"/>
    <cellStyle name="Millares [0] 2 2 4 2 2 2 3 2" xfId="4644" xr:uid="{F6128893-CE9E-4B96-897A-1937B6B79765}"/>
    <cellStyle name="Millares [0] 2 2 4 2 2 2 4" xfId="4194" xr:uid="{F55FD50B-D205-45F5-A627-E644004DB097}"/>
    <cellStyle name="Millares [0] 2 2 4 2 2 3" xfId="481" xr:uid="{B6BDE869-0F97-4C79-AD1D-428BF19B2378}"/>
    <cellStyle name="Millares [0] 2 2 4 2 2 3 2" xfId="3159" xr:uid="{B3064407-1961-430A-B170-AAD3D8C86F5A}"/>
    <cellStyle name="Millares [0] 2 2 4 2 2 3 2 2" xfId="5901" xr:uid="{4D57DB85-277B-446E-9BE1-0E91F9EC49A1}"/>
    <cellStyle name="Millares [0] 2 2 4 2 2 3 3" xfId="4375" xr:uid="{FBDD26CA-40E7-4FCF-A641-759B962C6BA1}"/>
    <cellStyle name="Millares [0] 2 2 4 2 2 4" xfId="2071" xr:uid="{B148A498-5C05-4AD1-827A-B8AD5CFEB16C}"/>
    <cellStyle name="Millares [0] 2 2 4 2 2 4 2" xfId="3314" xr:uid="{54C7619B-3D83-49B2-A1F2-5F228E3D9B6D}"/>
    <cellStyle name="Millares [0] 2 2 4 2 2 4 2 2" xfId="6056" xr:uid="{2E5F3CE9-4526-450B-B7B7-B0C3C52FF21A}"/>
    <cellStyle name="Millares [0] 2 2 4 2 2 4 3" xfId="4814" xr:uid="{2CD190FC-0CEB-4773-9414-9A76997A6053}"/>
    <cellStyle name="Millares [0] 2 2 4 2 2 5" xfId="2216" xr:uid="{B463D1C0-DFBA-4E0B-9A50-2A00356C3FF7}"/>
    <cellStyle name="Millares [0] 2 2 4 2 2 5 2" xfId="3469" xr:uid="{0266B742-270E-452B-90EB-5F1E892B1E0C}"/>
    <cellStyle name="Millares [0] 2 2 4 2 2 5 2 2" xfId="6211" xr:uid="{461BC0E2-F779-4AEC-812A-5EFA5E20F0BE}"/>
    <cellStyle name="Millares [0] 2 2 4 2 2 5 3" xfId="4959" xr:uid="{0953BBB9-6139-4E99-9455-EC51935DA21B}"/>
    <cellStyle name="Millares [0] 2 2 4 2 2 6" xfId="2397" xr:uid="{970A949F-05C4-4083-A3E3-80CF50057B2A}"/>
    <cellStyle name="Millares [0] 2 2 4 2 2 6 2" xfId="3650" xr:uid="{A5709370-1428-49F3-BB0B-C7115DA5D78F}"/>
    <cellStyle name="Millares [0] 2 2 4 2 2 6 2 2" xfId="6392" xr:uid="{2672E2ED-F1EB-48CB-B6D1-97C9C7A0FBC5}"/>
    <cellStyle name="Millares [0] 2 2 4 2 2 6 3" xfId="5140" xr:uid="{DDE749D4-ECC8-4FDC-A1F6-1EF999BA7A7A}"/>
    <cellStyle name="Millares [0] 2 2 4 2 2 7" xfId="2552" xr:uid="{BA4B8727-69E8-4D28-9DDB-49F14D76700F}"/>
    <cellStyle name="Millares [0] 2 2 4 2 2 7 2" xfId="3831" xr:uid="{B441AC0D-C89C-49D9-BFD4-39503561CF1A}"/>
    <cellStyle name="Millares [0] 2 2 4 2 2 7 2 2" xfId="6573" xr:uid="{C9AC82BB-CCF3-4A1D-9B5D-267EEF465C14}"/>
    <cellStyle name="Millares [0] 2 2 4 2 2 7 3" xfId="5295" xr:uid="{F235382F-00CE-4707-87DB-F606C3C5583A}"/>
    <cellStyle name="Millares [0] 2 2 4 2 2 8" xfId="2758" xr:uid="{C50C7849-E8B7-4DB3-9003-6F1D0CB33AC6}"/>
    <cellStyle name="Millares [0] 2 2 4 2 2 8 2" xfId="5500" xr:uid="{D5E3E909-0FB3-4F98-8291-6B8015373E37}"/>
    <cellStyle name="Millares [0] 2 2 4 2 2 9" xfId="4012" xr:uid="{1C611185-8F8B-4041-B849-F5DD70A74126}"/>
    <cellStyle name="Millares [0] 2 2 4 2 3" xfId="247" xr:uid="{4EF4E6AE-FE1B-4ED3-9FA0-8940F60D0D68}"/>
    <cellStyle name="Millares [0] 2 2 4 2 3 2" xfId="2952" xr:uid="{6E7A8334-36FA-4E45-84D2-B15EC40CAE72}"/>
    <cellStyle name="Millares [0] 2 2 4 2 3 2 2" xfId="5694" xr:uid="{2F0D5A6A-EC87-4CC5-9B10-B0C289865906}"/>
    <cellStyle name="Millares [0] 2 2 4 2 3 3" xfId="1846" xr:uid="{8E459DCB-B936-45B3-967B-8134BC8522A1}"/>
    <cellStyle name="Millares [0] 2 2 4 2 3 3 2" xfId="4592" xr:uid="{056F51C3-1936-4358-87E6-8799B69982D8}"/>
    <cellStyle name="Millares [0] 2 2 4 2 3 4" xfId="4142" xr:uid="{7E8ECBFB-1E0C-4DAA-BC62-E7F6FA0B9AE8}"/>
    <cellStyle name="Millares [0] 2 2 4 2 4" xfId="429" xr:uid="{CD7425D1-768F-4856-99D3-26C6E824088C}"/>
    <cellStyle name="Millares [0] 2 2 4 2 4 2" xfId="3107" xr:uid="{9939270D-DBD4-4356-B3FB-0CF4A653CAFA}"/>
    <cellStyle name="Millares [0] 2 2 4 2 4 2 2" xfId="5849" xr:uid="{44326BBD-D1A4-4791-8654-B65EAC033E4A}"/>
    <cellStyle name="Millares [0] 2 2 4 2 4 3" xfId="4323" xr:uid="{57566321-3B86-434D-A349-0BFE30B92971}"/>
    <cellStyle name="Millares [0] 2 2 4 2 5" xfId="2019" xr:uid="{CC3C3F55-CA2A-4927-8970-5985A7C27605}"/>
    <cellStyle name="Millares [0] 2 2 4 2 5 2" xfId="3262" xr:uid="{C9F986EA-3CD5-4141-92EF-1D9E7C6AD7CB}"/>
    <cellStyle name="Millares [0] 2 2 4 2 5 2 2" xfId="6004" xr:uid="{AC3AF902-55E5-40C4-9320-2559E8CBD468}"/>
    <cellStyle name="Millares [0] 2 2 4 2 5 3" xfId="4762" xr:uid="{222587E0-319F-43BF-AA33-2B0AEF4B72A1}"/>
    <cellStyle name="Millares [0] 2 2 4 2 6" xfId="2164" xr:uid="{372DD399-C918-45AB-9C2A-6A19E573A16E}"/>
    <cellStyle name="Millares [0] 2 2 4 2 6 2" xfId="3417" xr:uid="{6A8BE776-D219-4EE0-AFAD-FC06B128243D}"/>
    <cellStyle name="Millares [0] 2 2 4 2 6 2 2" xfId="6159" xr:uid="{5AF34889-5E9F-4774-A13B-47E846328AB7}"/>
    <cellStyle name="Millares [0] 2 2 4 2 6 3" xfId="4907" xr:uid="{D9D710E0-0639-40D5-BF48-8CF3B1FA58CE}"/>
    <cellStyle name="Millares [0] 2 2 4 2 7" xfId="2345" xr:uid="{6620ACB0-5A79-4456-B26C-F3CB3CF24732}"/>
    <cellStyle name="Millares [0] 2 2 4 2 7 2" xfId="3598" xr:uid="{1E91F151-4592-4203-94B5-EF725C6E79F5}"/>
    <cellStyle name="Millares [0] 2 2 4 2 7 2 2" xfId="6340" xr:uid="{CC910C7E-2B85-439F-9336-761311329225}"/>
    <cellStyle name="Millares [0] 2 2 4 2 7 3" xfId="5088" xr:uid="{4F3C56DB-9B6E-4740-BD82-6943757E07D2}"/>
    <cellStyle name="Millares [0] 2 2 4 2 8" xfId="2500" xr:uid="{6D412F9E-6532-4FF3-8E70-608F1D1EE674}"/>
    <cellStyle name="Millares [0] 2 2 4 2 8 2" xfId="3779" xr:uid="{CC333464-0FA4-4972-A08D-37A586EBA905}"/>
    <cellStyle name="Millares [0] 2 2 4 2 8 2 2" xfId="6521" xr:uid="{F72C26E3-5E80-42C7-99EA-8B27388EFB10}"/>
    <cellStyle name="Millares [0] 2 2 4 2 8 3" xfId="5243" xr:uid="{4C68D36B-2F88-4EE6-B404-A57E4BFAC2F1}"/>
    <cellStyle name="Millares [0] 2 2 4 2 9" xfId="2706" xr:uid="{A793A14A-E098-4CA9-9DB1-A6A56F28BE78}"/>
    <cellStyle name="Millares [0] 2 2 4 2 9 2" xfId="5448" xr:uid="{6D58E34A-F897-4B01-AFFF-C91654EF51FB}"/>
    <cellStyle name="Millares [0] 2 2 4 3" xfId="85" xr:uid="{E307C005-37AF-440E-BB44-365E2783F4AF}"/>
    <cellStyle name="Millares [0] 2 2 4 3 2" xfId="273" xr:uid="{07687C18-E763-4E01-B3EE-7602869ABB3F}"/>
    <cellStyle name="Millares [0] 2 2 4 3 2 2" xfId="2978" xr:uid="{7D9956EA-2D0E-480C-BC98-E6998B3D5F3E}"/>
    <cellStyle name="Millares [0] 2 2 4 3 2 2 2" xfId="5720" xr:uid="{047E7366-9D53-4415-8A3C-0E8174B35C40}"/>
    <cellStyle name="Millares [0] 2 2 4 3 2 3" xfId="1872" xr:uid="{BA7AE8C2-112E-499C-A91D-17890177E246}"/>
    <cellStyle name="Millares [0] 2 2 4 3 2 3 2" xfId="4618" xr:uid="{4E4339E9-B4A0-47CA-A858-78DC9EA5DEBA}"/>
    <cellStyle name="Millares [0] 2 2 4 3 2 4" xfId="4168" xr:uid="{53DCDC58-539A-4EBB-8E0C-A640F95C6018}"/>
    <cellStyle name="Millares [0] 2 2 4 3 3" xfId="455" xr:uid="{45162718-2F95-45F4-B7A5-7CC104B1F642}"/>
    <cellStyle name="Millares [0] 2 2 4 3 3 2" xfId="3133" xr:uid="{86B08C3D-38CC-423F-8678-7086BE65583C}"/>
    <cellStyle name="Millares [0] 2 2 4 3 3 2 2" xfId="5875" xr:uid="{04AB2EEB-94D9-436A-8D6A-E98FD09AD2CA}"/>
    <cellStyle name="Millares [0] 2 2 4 3 3 3" xfId="4349" xr:uid="{F2D338FD-2DE0-4E8A-AD20-182F776AA047}"/>
    <cellStyle name="Millares [0] 2 2 4 3 4" xfId="2045" xr:uid="{660C2334-F630-45A8-ADA7-E72D0611A34D}"/>
    <cellStyle name="Millares [0] 2 2 4 3 4 2" xfId="3288" xr:uid="{60332490-EC52-454C-89BB-88A24F568690}"/>
    <cellStyle name="Millares [0] 2 2 4 3 4 2 2" xfId="6030" xr:uid="{1C46883F-65E4-4A1F-968C-092CB98298A9}"/>
    <cellStyle name="Millares [0] 2 2 4 3 4 3" xfId="4788" xr:uid="{B4DD928F-09D8-4C8E-9136-6B9963932B74}"/>
    <cellStyle name="Millares [0] 2 2 4 3 5" xfId="2190" xr:uid="{71FFE845-1BB8-43D4-9914-A1C1C3D578D4}"/>
    <cellStyle name="Millares [0] 2 2 4 3 5 2" xfId="3443" xr:uid="{F19A6A7C-9216-45E5-9918-185B33966B7B}"/>
    <cellStyle name="Millares [0] 2 2 4 3 5 2 2" xfId="6185" xr:uid="{C6D59472-F225-4668-9C52-76EBF7C3AE0F}"/>
    <cellStyle name="Millares [0] 2 2 4 3 5 3" xfId="4933" xr:uid="{914641AC-5F9D-46CB-AE39-2A6936FA7E09}"/>
    <cellStyle name="Millares [0] 2 2 4 3 6" xfId="2371" xr:uid="{1A791BB1-664F-4C11-A7C6-084B179FEFD8}"/>
    <cellStyle name="Millares [0] 2 2 4 3 6 2" xfId="3624" xr:uid="{1F7E814B-8B73-473E-9684-6AA359FD385E}"/>
    <cellStyle name="Millares [0] 2 2 4 3 6 2 2" xfId="6366" xr:uid="{5239381D-AE4E-4E1A-9585-455F032438A1}"/>
    <cellStyle name="Millares [0] 2 2 4 3 6 3" xfId="5114" xr:uid="{6B3D1ACF-8089-4E2B-97B1-AD9E676D0636}"/>
    <cellStyle name="Millares [0] 2 2 4 3 7" xfId="2526" xr:uid="{D7878138-E17E-483A-9302-4A97E4768BA6}"/>
    <cellStyle name="Millares [0] 2 2 4 3 7 2" xfId="3805" xr:uid="{E3E7FD9C-A69F-451E-838B-7DAD47921F8E}"/>
    <cellStyle name="Millares [0] 2 2 4 3 7 2 2" xfId="6547" xr:uid="{0F2A7992-80CC-4963-8101-019F56D5267C}"/>
    <cellStyle name="Millares [0] 2 2 4 3 7 3" xfId="5269" xr:uid="{73EF02F9-6204-4F65-9E85-04BF769EB1D0}"/>
    <cellStyle name="Millares [0] 2 2 4 3 8" xfId="2732" xr:uid="{21F0C83F-13CD-4366-8AC0-43C67C5CDD13}"/>
    <cellStyle name="Millares [0] 2 2 4 3 8 2" xfId="5474" xr:uid="{94D65FB1-4B43-4FAF-9A49-6F0116543750}"/>
    <cellStyle name="Millares [0] 2 2 4 3 9" xfId="3986" xr:uid="{1E4AE06C-3B41-4AA5-AED1-82E6DF97D46B}"/>
    <cellStyle name="Millares [0] 2 2 4 4" xfId="138" xr:uid="{0CE2D1F3-1BB5-45EF-AF45-1D2FB4D36A24}"/>
    <cellStyle name="Millares [0] 2 2 4 4 2" xfId="325" xr:uid="{93F94DEF-9EBA-4FC7-90AE-0ADD7AC51A82}"/>
    <cellStyle name="Millares [0] 2 2 4 4 2 2" xfId="3185" xr:uid="{920F34AA-9004-4F19-88C0-9558E2789901}"/>
    <cellStyle name="Millares [0] 2 2 4 4 2 2 2" xfId="5927" xr:uid="{9A6586C5-712D-4507-A960-635E32824BC9}"/>
    <cellStyle name="Millares [0] 2 2 4 4 2 3" xfId="1977" xr:uid="{683752AE-5BDE-4F89-A450-ACA5B312B245}"/>
    <cellStyle name="Millares [0] 2 2 4 4 2 3 2" xfId="4720" xr:uid="{FE21F348-9684-4DAE-81B7-E59131958ADE}"/>
    <cellStyle name="Millares [0] 2 2 4 4 2 4" xfId="4220" xr:uid="{8FF4F482-1255-4106-9E14-3680EA638CC0}"/>
    <cellStyle name="Millares [0] 2 2 4 4 3" xfId="507" xr:uid="{AA92FE20-E4AD-4312-9E7F-4A1FEDF8F549}"/>
    <cellStyle name="Millares [0] 2 2 4 4 3 2" xfId="3340" xr:uid="{B94CD9DC-0CE9-4D5D-97E8-F39E07B762C8}"/>
    <cellStyle name="Millares [0] 2 2 4 4 3 2 2" xfId="6082" xr:uid="{F2B07DC9-21EE-4D5C-98DA-8475659C5577}"/>
    <cellStyle name="Millares [0] 2 2 4 4 3 3" xfId="4401" xr:uid="{34A6A93F-D6DF-4CA5-9882-44761FFFCF0D}"/>
    <cellStyle name="Millares [0] 2 2 4 4 4" xfId="2242" xr:uid="{59B54BFF-344B-4752-A9A4-F403701EEEBF}"/>
    <cellStyle name="Millares [0] 2 2 4 4 4 2" xfId="3495" xr:uid="{7F7AE4A1-EDB3-4D17-9955-B815C9BC7266}"/>
    <cellStyle name="Millares [0] 2 2 4 4 4 2 2" xfId="6237" xr:uid="{80FF5173-1D54-48B6-8733-6B363B0D6811}"/>
    <cellStyle name="Millares [0] 2 2 4 4 4 3" xfId="4985" xr:uid="{9B0247AE-840E-41C5-A250-CB2B5F56F9D7}"/>
    <cellStyle name="Millares [0] 2 2 4 4 5" xfId="2423" xr:uid="{90E7BE7E-661F-4F17-B9BF-1F21366FD711}"/>
    <cellStyle name="Millares [0] 2 2 4 4 5 2" xfId="3676" xr:uid="{1FFFB416-1AE8-485F-B18A-94258365814B}"/>
    <cellStyle name="Millares [0] 2 2 4 4 5 2 2" xfId="6418" xr:uid="{0CB57C46-DD05-409E-9D7D-55C5E183F4BB}"/>
    <cellStyle name="Millares [0] 2 2 4 4 5 3" xfId="5166" xr:uid="{5E6BB523-43E1-4DA8-B4CB-AEE3BECD02C0}"/>
    <cellStyle name="Millares [0] 2 2 4 4 6" xfId="2578" xr:uid="{9EF62632-680D-4CE5-B525-88996126F74E}"/>
    <cellStyle name="Millares [0] 2 2 4 4 6 2" xfId="3857" xr:uid="{4738DCD0-0507-40BE-AC32-601DC66C5C19}"/>
    <cellStyle name="Millares [0] 2 2 4 4 6 2 2" xfId="6599" xr:uid="{D45B5C00-88D2-49DA-9AB2-DA538DEB0396}"/>
    <cellStyle name="Millares [0] 2 2 4 4 6 3" xfId="5321" xr:uid="{8060B3EC-3055-4938-BBDB-E955BC7C4373}"/>
    <cellStyle name="Millares [0] 2 2 4 4 7" xfId="3030" xr:uid="{38D44E1B-2D9D-4C0B-9FB3-18F7947235BA}"/>
    <cellStyle name="Millares [0] 2 2 4 4 7 2" xfId="5772" xr:uid="{5223A27A-885E-4DA7-ABAE-0B6ED79B4085}"/>
    <cellStyle name="Millares [0] 2 2 4 4 8" xfId="4038" xr:uid="{FD82687B-ACAB-42F3-86D3-A942D7D8007D}"/>
    <cellStyle name="Millares [0] 2 2 4 5" xfId="165" xr:uid="{EA0E64E2-9DB3-410D-A608-E2398CCD9E0B}"/>
    <cellStyle name="Millares [0] 2 2 4 5 2" xfId="352" xr:uid="{E873B282-C2B2-4915-B34C-1DB514A4250E}"/>
    <cellStyle name="Millares [0] 2 2 4 5 2 2" xfId="3212" xr:uid="{9171D954-AB51-4AC2-9CD5-E8B67BF3D245}"/>
    <cellStyle name="Millares [0] 2 2 4 5 2 2 2" xfId="5954" xr:uid="{DA0D2338-3A51-4068-9D74-DCBCAAFFB097}"/>
    <cellStyle name="Millares [0] 2 2 4 5 2 3" xfId="1983" xr:uid="{68B67F87-E04E-4A7E-B2F4-CEFE366F1215}"/>
    <cellStyle name="Millares [0] 2 2 4 5 2 3 2" xfId="4726" xr:uid="{67617216-59BF-4D7E-8B50-57762757C83B}"/>
    <cellStyle name="Millares [0] 2 2 4 5 2 4" xfId="4247" xr:uid="{4CFBB451-B0BF-4416-A929-01AA3AEA279F}"/>
    <cellStyle name="Millares [0] 2 2 4 5 3" xfId="534" xr:uid="{D43F1EDF-C3B1-4304-A0A1-435EA1C8E702}"/>
    <cellStyle name="Millares [0] 2 2 4 5 3 2" xfId="3367" xr:uid="{394BBAE5-E6F2-46DE-83AA-1BF342114D09}"/>
    <cellStyle name="Millares [0] 2 2 4 5 3 2 2" xfId="6109" xr:uid="{3321590E-96C4-4947-9DF0-F97693C346DD}"/>
    <cellStyle name="Millares [0] 2 2 4 5 3 3" xfId="4428" xr:uid="{C3D3440F-3CA0-49DC-882D-4148416EB229}"/>
    <cellStyle name="Millares [0] 2 2 4 5 4" xfId="2269" xr:uid="{6D6EF9DA-8F93-44CB-9AC3-AA9F08FA3C51}"/>
    <cellStyle name="Millares [0] 2 2 4 5 4 2" xfId="3522" xr:uid="{23C57607-FBA6-48C8-B578-6C27B439E1AE}"/>
    <cellStyle name="Millares [0] 2 2 4 5 4 2 2" xfId="6264" xr:uid="{5B2E2899-D5CF-467A-9339-53A08A99A943}"/>
    <cellStyle name="Millares [0] 2 2 4 5 4 3" xfId="5012" xr:uid="{E1F72E93-E2A4-4125-B8E5-2C936C2AB97E}"/>
    <cellStyle name="Millares [0] 2 2 4 5 5" xfId="2450" xr:uid="{A23A85B4-08CD-462B-86F7-7CCEAB6F91DF}"/>
    <cellStyle name="Millares [0] 2 2 4 5 5 2" xfId="3703" xr:uid="{B904DB19-58C4-4CC9-BA25-FA495A9EB0A4}"/>
    <cellStyle name="Millares [0] 2 2 4 5 5 2 2" xfId="6445" xr:uid="{C7B98A4D-7CAC-43E9-ADE8-5E0667B7F846}"/>
    <cellStyle name="Millares [0] 2 2 4 5 5 3" xfId="5193" xr:uid="{B6A66237-3299-4D5D-92CF-6B3FBF3E8D77}"/>
    <cellStyle name="Millares [0] 2 2 4 5 6" xfId="2605" xr:uid="{50DAD58D-55D0-4B32-BC99-40A5F85F6B71}"/>
    <cellStyle name="Millares [0] 2 2 4 5 6 2" xfId="3884" xr:uid="{DB2E8D50-D575-4F35-81B1-47946B08FEFF}"/>
    <cellStyle name="Millares [0] 2 2 4 5 6 2 2" xfId="6626" xr:uid="{F37FDDB5-4B5B-4634-A5F7-31F30D47D07F}"/>
    <cellStyle name="Millares [0] 2 2 4 5 6 3" xfId="5348" xr:uid="{4A6C5710-06AB-4E6E-B05B-FAC9AEF16E81}"/>
    <cellStyle name="Millares [0] 2 2 4 5 7" xfId="3057" xr:uid="{608F2D22-47A7-44CA-B594-3943C781AB62}"/>
    <cellStyle name="Millares [0] 2 2 4 5 7 2" xfId="5799" xr:uid="{5191ADF8-5B27-40F3-98F0-D83F8D2A1979}"/>
    <cellStyle name="Millares [0] 2 2 4 5 8" xfId="4065" xr:uid="{F18C158B-9425-4549-BA18-18BB69867E14}"/>
    <cellStyle name="Millares [0] 2 2 4 6" xfId="192" xr:uid="{BBDCAEA9-6CB4-4A27-9454-F1212F5A7545}"/>
    <cellStyle name="Millares [0] 2 2 4 6 2" xfId="376" xr:uid="{DC3D7D8A-6B40-492C-9E06-B9F7EA63469B}"/>
    <cellStyle name="Millares [0] 2 2 4 6 2 2" xfId="3546" xr:uid="{9949F70F-A36B-4D9E-92EC-8E5AA41B6A8B}"/>
    <cellStyle name="Millares [0] 2 2 4 6 2 2 2" xfId="6288" xr:uid="{D1131DB3-6CCB-4C78-A8EA-5830FED1B835}"/>
    <cellStyle name="Millares [0] 2 2 4 6 2 3" xfId="2293" xr:uid="{76D398F5-8B60-4D8D-B28A-7C0A8EC96DE8}"/>
    <cellStyle name="Millares [0] 2 2 4 6 2 3 2" xfId="5036" xr:uid="{B16B6583-0B1C-4A7E-88A7-BBD200416007}"/>
    <cellStyle name="Millares [0] 2 2 4 6 2 4" xfId="4271" xr:uid="{5F236296-CE03-47D4-BAD1-7B3BF8F73CB4}"/>
    <cellStyle name="Millares [0] 2 2 4 6 3" xfId="558" xr:uid="{3FAF4015-BCBB-462C-A4A8-A6BD537AB3E3}"/>
    <cellStyle name="Millares [0] 2 2 4 6 3 2" xfId="3727" xr:uid="{14892BB6-9893-49C0-A337-B03C5D46DF28}"/>
    <cellStyle name="Millares [0] 2 2 4 6 3 2 2" xfId="6469" xr:uid="{EA7246AD-CB71-4756-8695-D04CA4405814}"/>
    <cellStyle name="Millares [0] 2 2 4 6 3 3" xfId="4452" xr:uid="{89F2530F-00EF-4D72-BC92-3EF701AD691A}"/>
    <cellStyle name="Millares [0] 2 2 4 6 4" xfId="2629" xr:uid="{9A3BDCFD-CDE0-42D5-9FAC-3E557C5389FE}"/>
    <cellStyle name="Millares [0] 2 2 4 6 4 2" xfId="3908" xr:uid="{B0822B21-73AE-4972-8FD3-360763648ECD}"/>
    <cellStyle name="Millares [0] 2 2 4 6 4 2 2" xfId="6650" xr:uid="{6DD081E8-D7DE-4CDB-8355-275056DDDA0D}"/>
    <cellStyle name="Millares [0] 2 2 4 6 4 3" xfId="5372" xr:uid="{771A5262-CA90-44F6-8563-23133DBB53D0}"/>
    <cellStyle name="Millares [0] 2 2 4 6 5" xfId="2926" xr:uid="{5F5F5CDD-D282-47D4-B307-EAD069D801FB}"/>
    <cellStyle name="Millares [0] 2 2 4 6 5 2" xfId="5668" xr:uid="{8FADF6A8-49A9-4AE0-B4F0-645ECB6E761F}"/>
    <cellStyle name="Millares [0] 2 2 4 6 6" xfId="4089" xr:uid="{FBE0007B-A3CE-43E3-8D77-BCE504229126}"/>
    <cellStyle name="Millares [0] 2 2 4 7" xfId="220" xr:uid="{D7784707-9DB6-4E6B-9D11-6E7BAFA591E7}"/>
    <cellStyle name="Millares [0] 2 2 4 7 2" xfId="3081" xr:uid="{C126BEA7-022D-4A88-9CE6-ECFF5047CB2B}"/>
    <cellStyle name="Millares [0] 2 2 4 7 2 2" xfId="5823" xr:uid="{7B54EDD0-064D-4B36-A088-8A0391AB9E88}"/>
    <cellStyle name="Millares [0] 2 2 4 7 3" xfId="1958" xr:uid="{18863FFB-298A-4CC7-A5E1-8079C78E2605}"/>
    <cellStyle name="Millares [0] 2 2 4 7 3 2" xfId="4701" xr:uid="{60A538BC-4B49-42A3-9FA5-8B3BAD054D41}"/>
    <cellStyle name="Millares [0] 2 2 4 7 4" xfId="4116" xr:uid="{A6E4F203-0CAA-4724-9B64-32508BDD7A77}"/>
    <cellStyle name="Millares [0] 2 2 4 8" xfId="403" xr:uid="{489CFAA4-380C-4C73-A22C-28B2E80E6054}"/>
    <cellStyle name="Millares [0] 2 2 4 8 2" xfId="3236" xr:uid="{319436E7-4DBC-4230-8023-FF26D6445CD4}"/>
    <cellStyle name="Millares [0] 2 2 4 8 2 2" xfId="5978" xr:uid="{D0CBB9DB-FA03-4315-9A42-A1DDC5CF2CCB}"/>
    <cellStyle name="Millares [0] 2 2 4 8 3" xfId="4297" xr:uid="{F8EB1853-C89C-4FB0-BEB6-DE97527A4006}"/>
    <cellStyle name="Millares [0] 2 2 4 9" xfId="2139" xr:uid="{3631DCCC-C5B7-4767-B721-95A3B446CDD2}"/>
    <cellStyle name="Millares [0] 2 2 4 9 2" xfId="3391" xr:uid="{3252E8D3-ECDA-4FAE-B7E6-A09117DA35AD}"/>
    <cellStyle name="Millares [0] 2 2 4 9 2 2" xfId="6133" xr:uid="{F02A7FD3-0C0A-4033-BD7A-40AFA5E68472}"/>
    <cellStyle name="Millares [0] 2 2 4 9 3" xfId="4882" xr:uid="{6C5A8520-4275-4DE9-B293-52EC078DC23C}"/>
    <cellStyle name="Millares [0] 2 2 5" xfId="39" xr:uid="{02D22A49-B6DB-4C97-84F8-A4C092586442}"/>
    <cellStyle name="Millares [0] 2 2 5 10" xfId="3942" xr:uid="{13D2BDAF-611D-4D73-84C7-516EA8522F1F}"/>
    <cellStyle name="Millares [0] 2 2 5 2" xfId="93" xr:uid="{45B08650-8142-440A-B626-F744553D3DC7}"/>
    <cellStyle name="Millares [0] 2 2 5 2 2" xfId="281" xr:uid="{939E1BB4-FA81-41FB-9F04-05E5B4350147}"/>
    <cellStyle name="Millares [0] 2 2 5 2 2 2" xfId="2986" xr:uid="{5D98AB36-2762-4903-A12C-8EAF298C0C30}"/>
    <cellStyle name="Millares [0] 2 2 5 2 2 2 2" xfId="5728" xr:uid="{39DC3580-7C97-4231-8233-5172E885745F}"/>
    <cellStyle name="Millares [0] 2 2 5 2 2 3" xfId="1880" xr:uid="{6AB6E6B4-7420-4C42-97EC-FEA7684E41C6}"/>
    <cellStyle name="Millares [0] 2 2 5 2 2 3 2" xfId="4626" xr:uid="{89DCEF52-E4F9-494A-AC4B-6712D0FEE0EC}"/>
    <cellStyle name="Millares [0] 2 2 5 2 2 4" xfId="4176" xr:uid="{3CF6DE6A-67D0-49D3-BB10-A88B55B4A192}"/>
    <cellStyle name="Millares [0] 2 2 5 2 3" xfId="463" xr:uid="{11EC4311-A9AE-4CCE-8202-2003C9049623}"/>
    <cellStyle name="Millares [0] 2 2 5 2 3 2" xfId="3141" xr:uid="{19B238BB-D43A-40D0-AEB2-FCAE426D5276}"/>
    <cellStyle name="Millares [0] 2 2 5 2 3 2 2" xfId="5883" xr:uid="{C28FE5CC-D0E0-48CF-883C-6D5111EB6A77}"/>
    <cellStyle name="Millares [0] 2 2 5 2 3 3" xfId="4357" xr:uid="{88035F06-55D5-49A3-8FFD-9318626AD750}"/>
    <cellStyle name="Millares [0] 2 2 5 2 4" xfId="2053" xr:uid="{04BA1245-C5EF-4882-B163-96EC2A66360E}"/>
    <cellStyle name="Millares [0] 2 2 5 2 4 2" xfId="3296" xr:uid="{ED1C915B-835F-42D3-A93D-184C0E7939C4}"/>
    <cellStyle name="Millares [0] 2 2 5 2 4 2 2" xfId="6038" xr:uid="{C8FCC999-7B6D-46B3-9D28-D5015B0C1020}"/>
    <cellStyle name="Millares [0] 2 2 5 2 4 3" xfId="4796" xr:uid="{E4B63021-2655-4DC0-A54D-4DF295623050}"/>
    <cellStyle name="Millares [0] 2 2 5 2 5" xfId="2198" xr:uid="{129188B1-58DF-4E1F-BF53-A7DFD5A4E309}"/>
    <cellStyle name="Millares [0] 2 2 5 2 5 2" xfId="3451" xr:uid="{CED321D0-85B8-4D31-ADF0-A465A6494085}"/>
    <cellStyle name="Millares [0] 2 2 5 2 5 2 2" xfId="6193" xr:uid="{43C3F448-586A-4BA4-8975-BCC9F981FEBD}"/>
    <cellStyle name="Millares [0] 2 2 5 2 5 3" xfId="4941" xr:uid="{A84742F8-1D98-475C-9D20-FC4B9F334C4D}"/>
    <cellStyle name="Millares [0] 2 2 5 2 6" xfId="2379" xr:uid="{F18988CD-F811-4FE4-B568-9DD43BB30C4B}"/>
    <cellStyle name="Millares [0] 2 2 5 2 6 2" xfId="3632" xr:uid="{81EC4E45-C477-4010-9440-DDB41D813BA5}"/>
    <cellStyle name="Millares [0] 2 2 5 2 6 2 2" xfId="6374" xr:uid="{E4167876-6349-4B24-AB3A-B150934C34D4}"/>
    <cellStyle name="Millares [0] 2 2 5 2 6 3" xfId="5122" xr:uid="{8B9DD496-3DE5-484C-A071-E5358E17D5D5}"/>
    <cellStyle name="Millares [0] 2 2 5 2 7" xfId="2534" xr:uid="{D7DC1F78-8DBB-475C-BE47-481A08E0405D}"/>
    <cellStyle name="Millares [0] 2 2 5 2 7 2" xfId="3813" xr:uid="{451CBA5F-5A4D-4108-884B-42425E2B9859}"/>
    <cellStyle name="Millares [0] 2 2 5 2 7 2 2" xfId="6555" xr:uid="{2C9EF736-469D-41E3-B50F-9C5547A345FE}"/>
    <cellStyle name="Millares [0] 2 2 5 2 7 3" xfId="5277" xr:uid="{ADDEA29A-2B7C-48B0-A88F-27F718860C9D}"/>
    <cellStyle name="Millares [0] 2 2 5 2 8" xfId="2740" xr:uid="{371ECCAE-CF7D-4E01-9459-49E52E5EE742}"/>
    <cellStyle name="Millares [0] 2 2 5 2 8 2" xfId="5482" xr:uid="{54798EC2-DC1D-48C6-A0FE-D586950971FD}"/>
    <cellStyle name="Millares [0] 2 2 5 2 9" xfId="3994" xr:uid="{C680EC5D-0A55-4DA8-97DA-A39E41DF4E64}"/>
    <cellStyle name="Millares [0] 2 2 5 3" xfId="229" xr:uid="{3A660333-01B5-429E-BD56-3DC4E3140E73}"/>
    <cellStyle name="Millares [0] 2 2 5 3 2" xfId="2934" xr:uid="{1FF6F706-1B9F-447E-8ED5-6D2FDD68099A}"/>
    <cellStyle name="Millares [0] 2 2 5 3 2 2" xfId="5676" xr:uid="{6A1B03E3-B6BC-41AA-8331-5E1CDFA7C5E5}"/>
    <cellStyle name="Millares [0] 2 2 5 3 3" xfId="1832" xr:uid="{F5EDE145-FDF9-48DF-8F13-632A4B90C5B1}"/>
    <cellStyle name="Millares [0] 2 2 5 3 3 2" xfId="4578" xr:uid="{0166E833-0938-4A50-90F3-A175F662AC67}"/>
    <cellStyle name="Millares [0] 2 2 5 3 4" xfId="4124" xr:uid="{6F1CF200-CAE2-4198-A641-D5082257D99D}"/>
    <cellStyle name="Millares [0] 2 2 5 4" xfId="411" xr:uid="{736FC73B-DA80-4BE6-8BD8-DDBE4C706A70}"/>
    <cellStyle name="Millares [0] 2 2 5 4 2" xfId="3089" xr:uid="{5701428D-831D-42FB-829C-09F0AE042DF1}"/>
    <cellStyle name="Millares [0] 2 2 5 4 2 2" xfId="5831" xr:uid="{BEB1A07E-92D2-42F0-9017-55F584639501}"/>
    <cellStyle name="Millares [0] 2 2 5 4 3" xfId="4305" xr:uid="{8699813D-3A98-479B-8106-DC69F89B01E6}"/>
    <cellStyle name="Millares [0] 2 2 5 5" xfId="2001" xr:uid="{C686E6FE-3A93-47B8-9FA6-B1CB72826DFF}"/>
    <cellStyle name="Millares [0] 2 2 5 5 2" xfId="3244" xr:uid="{AEF83CC3-40EA-4763-B155-B35842436C53}"/>
    <cellStyle name="Millares [0] 2 2 5 5 2 2" xfId="5986" xr:uid="{63017F83-1D1D-4F76-B935-F75C7DFC56DF}"/>
    <cellStyle name="Millares [0] 2 2 5 5 3" xfId="4744" xr:uid="{BA3CAC36-EFAA-4CC3-B366-3BD328DA6E5C}"/>
    <cellStyle name="Millares [0] 2 2 5 6" xfId="2146" xr:uid="{82F0A1A7-2A36-4BB4-9331-940A695F4C32}"/>
    <cellStyle name="Millares [0] 2 2 5 6 2" xfId="3399" xr:uid="{DE628466-7005-401D-B680-44470C4B6B24}"/>
    <cellStyle name="Millares [0] 2 2 5 6 2 2" xfId="6141" xr:uid="{6489E6CC-C922-4AC1-9C49-0ED418B9AD98}"/>
    <cellStyle name="Millares [0] 2 2 5 6 3" xfId="4889" xr:uid="{4B981CBE-39A1-4680-BF3E-87BE83CC835C}"/>
    <cellStyle name="Millares [0] 2 2 5 7" xfId="2327" xr:uid="{5F68AA1B-21B9-4AA1-B791-19C9B030FA39}"/>
    <cellStyle name="Millares [0] 2 2 5 7 2" xfId="3580" xr:uid="{F829D07B-FE5A-44EF-A34E-BEFB8F3E8EC0}"/>
    <cellStyle name="Millares [0] 2 2 5 7 2 2" xfId="6322" xr:uid="{55572BE9-6DEA-464D-8CDE-65D416CC2B7A}"/>
    <cellStyle name="Millares [0] 2 2 5 7 3" xfId="5070" xr:uid="{DD6875BE-B90B-49D1-8714-7718A2230F49}"/>
    <cellStyle name="Millares [0] 2 2 5 8" xfId="2482" xr:uid="{232DDBD2-56CC-41A2-ACC1-3A31793D0A40}"/>
    <cellStyle name="Millares [0] 2 2 5 8 2" xfId="3761" xr:uid="{268A66DD-E798-46D7-B872-EDD1CF4CEEF5}"/>
    <cellStyle name="Millares [0] 2 2 5 8 2 2" xfId="6503" xr:uid="{55689C7C-818D-4233-8482-4BAC4DAA559F}"/>
    <cellStyle name="Millares [0] 2 2 5 8 3" xfId="5225" xr:uid="{51E3CAA8-0419-43C3-941B-B3799A3FF612}"/>
    <cellStyle name="Millares [0] 2 2 5 9" xfId="2688" xr:uid="{F0C34B97-186A-4024-80DE-F52FBCA8D94A}"/>
    <cellStyle name="Millares [0] 2 2 5 9 2" xfId="5430" xr:uid="{6284CDFC-F962-4D2B-B860-80A922B1C41A}"/>
    <cellStyle name="Millares [0] 2 2 6" xfId="67" xr:uid="{23B2BC4E-7CDC-487E-8931-FD36140218EC}"/>
    <cellStyle name="Millares [0] 2 2 6 2" xfId="255" xr:uid="{62874F7E-9AAB-43B4-8CD7-79BFA7D2284F}"/>
    <cellStyle name="Millares [0] 2 2 6 2 2" xfId="2960" xr:uid="{5D3A0283-FA24-4C77-8008-11E09E619355}"/>
    <cellStyle name="Millares [0] 2 2 6 2 2 2" xfId="5702" xr:uid="{ACC6D458-2227-46DC-B51D-7BDBB705C48F}"/>
    <cellStyle name="Millares [0] 2 2 6 2 3" xfId="1854" xr:uid="{276F4A75-3772-4154-9B6D-A9FE9933568A}"/>
    <cellStyle name="Millares [0] 2 2 6 2 3 2" xfId="4600" xr:uid="{69DDE5FC-4AEC-40EC-9211-D997CC406AA4}"/>
    <cellStyle name="Millares [0] 2 2 6 2 4" xfId="4150" xr:uid="{E17F4A51-31CA-4299-92AE-18A4BDA808CF}"/>
    <cellStyle name="Millares [0] 2 2 6 3" xfId="437" xr:uid="{EDEBD74D-5E77-4AD5-A06E-8B537B4D6DCF}"/>
    <cellStyle name="Millares [0] 2 2 6 3 2" xfId="3115" xr:uid="{6DF47712-9D4F-4FA7-AA97-851143E317BB}"/>
    <cellStyle name="Millares [0] 2 2 6 3 2 2" xfId="5857" xr:uid="{E6351BD3-BADE-4D50-B355-57EBAA4CBDAC}"/>
    <cellStyle name="Millares [0] 2 2 6 3 3" xfId="4331" xr:uid="{9A30A756-424C-4920-ADC4-95538A7DFAD8}"/>
    <cellStyle name="Millares [0] 2 2 6 4" xfId="2027" xr:uid="{03B4D41F-8468-4934-BD03-853398722FA8}"/>
    <cellStyle name="Millares [0] 2 2 6 4 2" xfId="3270" xr:uid="{28461B48-60D5-4D95-B70E-117D3094B17C}"/>
    <cellStyle name="Millares [0] 2 2 6 4 2 2" xfId="6012" xr:uid="{7A49FB62-CD9D-4BD9-8B32-856FC718B42F}"/>
    <cellStyle name="Millares [0] 2 2 6 4 3" xfId="4770" xr:uid="{F0289940-00AB-4A57-910C-5E02C257309E}"/>
    <cellStyle name="Millares [0] 2 2 6 5" xfId="2172" xr:uid="{70E74807-FFD9-4E7E-99BE-8F813B2DC8A7}"/>
    <cellStyle name="Millares [0] 2 2 6 5 2" xfId="3425" xr:uid="{EE356A0E-BD52-461B-BD0E-BAE535D9F489}"/>
    <cellStyle name="Millares [0] 2 2 6 5 2 2" xfId="6167" xr:uid="{9A7C782A-BEFF-4514-8AD6-683F9A07403F}"/>
    <cellStyle name="Millares [0] 2 2 6 5 3" xfId="4915" xr:uid="{B6F4F1B8-A175-49D3-80CD-7A56EF22EB91}"/>
    <cellStyle name="Millares [0] 2 2 6 6" xfId="2353" xr:uid="{DCDCC8E6-9A2C-46A5-A184-23350B3BE645}"/>
    <cellStyle name="Millares [0] 2 2 6 6 2" xfId="3606" xr:uid="{4A6D5BEA-3395-486B-BB33-4C4A687ACA7E}"/>
    <cellStyle name="Millares [0] 2 2 6 6 2 2" xfId="6348" xr:uid="{B0BF7DA0-D6D7-426F-92BD-C9B1CC794C4D}"/>
    <cellStyle name="Millares [0] 2 2 6 6 3" xfId="5096" xr:uid="{5CD508B1-23F9-4EFE-8505-4B889371624E}"/>
    <cellStyle name="Millares [0] 2 2 6 7" xfId="2508" xr:uid="{456F6A71-3D57-4A3D-AD73-8A715B1CA524}"/>
    <cellStyle name="Millares [0] 2 2 6 7 2" xfId="3787" xr:uid="{82EBC2E8-C834-4588-86FA-F08672454E86}"/>
    <cellStyle name="Millares [0] 2 2 6 7 2 2" xfId="6529" xr:uid="{C08810FA-C143-4D95-A43E-36B49281EA98}"/>
    <cellStyle name="Millares [0] 2 2 6 7 3" xfId="5251" xr:uid="{0D303871-5E2D-40A7-9DCF-AD249D82E3ED}"/>
    <cellStyle name="Millares [0] 2 2 6 8" xfId="2714" xr:uid="{A7EA7D49-28A7-48CB-A4C6-C745D60A27E5}"/>
    <cellStyle name="Millares [0] 2 2 6 8 2" xfId="5456" xr:uid="{DF3F3037-AD0F-4548-8CD6-8D31B2CF7855}"/>
    <cellStyle name="Millares [0] 2 2 6 9" xfId="3968" xr:uid="{09A078E5-B0BF-403F-987C-8FFA70435BB3}"/>
    <cellStyle name="Millares [0] 2 2 7" xfId="120" xr:uid="{0346336A-B024-4AE1-95E3-B57FA48DF03F}"/>
    <cellStyle name="Millares [0] 2 2 7 2" xfId="307" xr:uid="{BD3C7152-CBF5-4DB6-B2D2-5B9EC4F6030B}"/>
    <cellStyle name="Millares [0] 2 2 7 2 2" xfId="3012" xr:uid="{9694E6D3-ABDF-4627-9066-85BCD2B5A89D}"/>
    <cellStyle name="Millares [0] 2 2 7 2 2 2" xfId="5754" xr:uid="{CDC2727E-9796-4C73-9946-661DF2DACACE}"/>
    <cellStyle name="Millares [0] 2 2 7 2 3" xfId="1906" xr:uid="{7F9BC98F-220E-4650-AFA8-B683DE512723}"/>
    <cellStyle name="Millares [0] 2 2 7 2 3 2" xfId="4652" xr:uid="{1788DFB4-2514-49F6-AA7A-E4212592CB45}"/>
    <cellStyle name="Millares [0] 2 2 7 2 4" xfId="4202" xr:uid="{E5403AB7-F57C-45E6-B53D-6C754FCDF41D}"/>
    <cellStyle name="Millares [0] 2 2 7 3" xfId="489" xr:uid="{69020EF9-B461-4C02-8998-707788B35975}"/>
    <cellStyle name="Millares [0] 2 2 7 3 2" xfId="3167" xr:uid="{AB7780FD-C7BE-4031-93AC-FA13C76DF736}"/>
    <cellStyle name="Millares [0] 2 2 7 3 2 2" xfId="5909" xr:uid="{96EDE3D2-E677-4D37-AC58-45F21A38BF70}"/>
    <cellStyle name="Millares [0] 2 2 7 3 3" xfId="4383" xr:uid="{EB7A2E31-8B78-4FA5-82E2-0884D32F5FC9}"/>
    <cellStyle name="Millares [0] 2 2 7 4" xfId="2079" xr:uid="{8328931C-1764-4178-8C0E-B91751B7D0D1}"/>
    <cellStyle name="Millares [0] 2 2 7 4 2" xfId="3322" xr:uid="{75991D9D-74D6-4D1C-8117-A92AB46337AA}"/>
    <cellStyle name="Millares [0] 2 2 7 4 2 2" xfId="6064" xr:uid="{AC2516F5-ADF8-4A24-A478-AB9F7AD29B3D}"/>
    <cellStyle name="Millares [0] 2 2 7 4 3" xfId="4822" xr:uid="{78A0B84B-45A8-4CBE-8B41-ADA2181207B8}"/>
    <cellStyle name="Millares [0] 2 2 7 5" xfId="2224" xr:uid="{7D0BF7F2-1330-4AA1-A33E-5C1BA0383CBF}"/>
    <cellStyle name="Millares [0] 2 2 7 5 2" xfId="3477" xr:uid="{980E3658-A8B9-4494-8575-D781B60D29BB}"/>
    <cellStyle name="Millares [0] 2 2 7 5 2 2" xfId="6219" xr:uid="{17FC41C1-87F9-4670-A2D4-BDE83C1F5866}"/>
    <cellStyle name="Millares [0] 2 2 7 5 3" xfId="4967" xr:uid="{B9330598-D51D-45AD-BBC2-0F780F824066}"/>
    <cellStyle name="Millares [0] 2 2 7 6" xfId="2405" xr:uid="{E8C8FFA1-97FD-464E-B10F-56C505EF5253}"/>
    <cellStyle name="Millares [0] 2 2 7 6 2" xfId="3658" xr:uid="{4C5C075B-C257-441A-8465-845444F4FF97}"/>
    <cellStyle name="Millares [0] 2 2 7 6 2 2" xfId="6400" xr:uid="{2DB5CBCE-B997-4AD0-A213-ABF057D463EC}"/>
    <cellStyle name="Millares [0] 2 2 7 6 3" xfId="5148" xr:uid="{9B0D8F80-7BB7-4AE3-89CB-3E24C62B52DE}"/>
    <cellStyle name="Millares [0] 2 2 7 7" xfId="2560" xr:uid="{C0F4A210-7210-4920-9230-ED783F6B180F}"/>
    <cellStyle name="Millares [0] 2 2 7 7 2" xfId="3839" xr:uid="{75514A20-7EFD-4CAF-8069-7D35386BD9D1}"/>
    <cellStyle name="Millares [0] 2 2 7 7 2 2" xfId="6581" xr:uid="{822AC38B-6D06-474A-8431-3C52FDD018A6}"/>
    <cellStyle name="Millares [0] 2 2 7 7 3" xfId="5303" xr:uid="{3B919C55-4A79-4C10-B7E7-C37DE99919F9}"/>
    <cellStyle name="Millares [0] 2 2 7 8" xfId="2661" xr:uid="{F4AA8496-E13C-4C98-BCA3-BC74D701D765}"/>
    <cellStyle name="Millares [0] 2 2 7 8 2" xfId="5404" xr:uid="{853603C1-3903-4FC4-99CC-B27769FE6B1F}"/>
    <cellStyle name="Millares [0] 2 2 7 9" xfId="4020" xr:uid="{29A7C3EB-1884-4EEC-BC26-E0FA81086D65}"/>
    <cellStyle name="Millares [0] 2 2 8" xfId="147" xr:uid="{F35C7109-BC82-4026-9385-03CAA0AB1423}"/>
    <cellStyle name="Millares [0] 2 2 8 2" xfId="334" xr:uid="{07BF8D2E-F02B-45F5-813C-0F2365BF7C8B}"/>
    <cellStyle name="Millares [0] 2 2 8 2 2" xfId="3039" xr:uid="{6437117F-0109-4783-85CF-CD104960BB97}"/>
    <cellStyle name="Millares [0] 2 2 8 2 2 2" xfId="5781" xr:uid="{FCFCFEC1-1E25-4128-9D96-F8B3E653F7F2}"/>
    <cellStyle name="Millares [0] 2 2 8 2 3" xfId="1929" xr:uid="{7D7F995A-DE13-4978-BE3D-8097C9740C50}"/>
    <cellStyle name="Millares [0] 2 2 8 2 3 2" xfId="4675" xr:uid="{D5065240-34A8-46F1-AB5A-7B190D1EC447}"/>
    <cellStyle name="Millares [0] 2 2 8 2 4" xfId="4229" xr:uid="{84B737D0-8938-4B1A-8A24-B5DA89811688}"/>
    <cellStyle name="Millares [0] 2 2 8 3" xfId="516" xr:uid="{54F368B8-7286-4881-8229-C2C5526FCB2A}"/>
    <cellStyle name="Millares [0] 2 2 8 3 2" xfId="3194" xr:uid="{04D93FFE-FD57-4322-A23A-5244641F388D}"/>
    <cellStyle name="Millares [0] 2 2 8 3 2 2" xfId="5936" xr:uid="{75D7A6B3-6769-4435-B7F6-6FE0813B8718}"/>
    <cellStyle name="Millares [0] 2 2 8 3 3" xfId="4410" xr:uid="{52C11714-45FE-40B8-AFCA-A37ACC25225C}"/>
    <cellStyle name="Millares [0] 2 2 8 4" xfId="2102" xr:uid="{034EC6F9-140A-4930-A45A-A4BD6BFFBF77}"/>
    <cellStyle name="Millares [0] 2 2 8 4 2" xfId="3349" xr:uid="{3116DE3A-3807-4C9E-99FF-C0446FFEA1C6}"/>
    <cellStyle name="Millares [0] 2 2 8 4 2 2" xfId="6091" xr:uid="{61721B52-48C0-40F8-B7AB-E636F60A1EF1}"/>
    <cellStyle name="Millares [0] 2 2 8 4 3" xfId="4845" xr:uid="{68965110-E977-4466-9420-718B0E8F6CFA}"/>
    <cellStyle name="Millares [0] 2 2 8 5" xfId="2251" xr:uid="{42FB5ADA-E3C9-45CA-922A-AD4FBC085E6D}"/>
    <cellStyle name="Millares [0] 2 2 8 5 2" xfId="3504" xr:uid="{2A4049AA-1EC9-4631-87DC-27863BC0EFEC}"/>
    <cellStyle name="Millares [0] 2 2 8 5 2 2" xfId="6246" xr:uid="{47483168-5DB1-4FEF-8B0F-3CD080F72BC5}"/>
    <cellStyle name="Millares [0] 2 2 8 5 3" xfId="4994" xr:uid="{73A2A81D-84B5-4C9C-8747-B8A2A6560833}"/>
    <cellStyle name="Millares [0] 2 2 8 6" xfId="2432" xr:uid="{2B56E462-D78C-4AF2-9BF7-915028E8ADA9}"/>
    <cellStyle name="Millares [0] 2 2 8 6 2" xfId="3685" xr:uid="{12A4E351-9C37-4139-92B2-4E0850513633}"/>
    <cellStyle name="Millares [0] 2 2 8 6 2 2" xfId="6427" xr:uid="{432F9E04-980E-4164-9D52-A2FAF35295AC}"/>
    <cellStyle name="Millares [0] 2 2 8 6 3" xfId="5175" xr:uid="{3FC417F3-968F-421B-8E24-CD0F81CD92A4}"/>
    <cellStyle name="Millares [0] 2 2 8 7" xfId="2587" xr:uid="{9DF30750-A06C-48BD-8A76-6480ED15EF56}"/>
    <cellStyle name="Millares [0] 2 2 8 7 2" xfId="3866" xr:uid="{3F9454F2-1E2A-4158-A812-322919F9A487}"/>
    <cellStyle name="Millares [0] 2 2 8 7 2 2" xfId="6608" xr:uid="{54E73D3B-1D76-49CE-BBBD-3CC3F4047A62}"/>
    <cellStyle name="Millares [0] 2 2 8 7 3" xfId="5330" xr:uid="{682F17B2-3931-4523-8084-BA2E58DDF956}"/>
    <cellStyle name="Millares [0] 2 2 8 8" xfId="1692" xr:uid="{F7CF5981-E954-466C-9E7E-4E9C4A337DF5}"/>
    <cellStyle name="Millares [0] 2 2 8 9" xfId="4047" xr:uid="{DFA23503-AAF6-424E-A96E-3213B979E95F}"/>
    <cellStyle name="Millares [0] 2 2 9" xfId="174" xr:uid="{C306FCCB-FBFE-4636-AA1C-7BE7C95ED55F}"/>
    <cellStyle name="Millares [0] 2 2 9 2" xfId="358" xr:uid="{C07DECC1-826A-49BF-9933-C9B138379315}"/>
    <cellStyle name="Millares [0] 2 2 9 2 2" xfId="3528" xr:uid="{10630D42-0BE8-4114-863F-4BBFB1E21547}"/>
    <cellStyle name="Millares [0] 2 2 9 2 2 2" xfId="6270" xr:uid="{653818FC-CDF1-4722-9A27-079DF55A7E1E}"/>
    <cellStyle name="Millares [0] 2 2 9 2 3" xfId="2275" xr:uid="{E1DBEA05-45D6-4FD1-A15B-67A47CC82F3A}"/>
    <cellStyle name="Millares [0] 2 2 9 2 3 2" xfId="5018" xr:uid="{9EC728DB-0F70-4747-8A75-0AA12E27E9C3}"/>
    <cellStyle name="Millares [0] 2 2 9 2 4" xfId="4253" xr:uid="{EB02276B-EC40-43B9-B633-97D4ED336181}"/>
    <cellStyle name="Millares [0] 2 2 9 3" xfId="540" xr:uid="{67C5550F-41C1-4D00-B9D6-BFE4315995B9}"/>
    <cellStyle name="Millares [0] 2 2 9 3 2" xfId="3709" xr:uid="{78EBEFFF-E83B-488F-9030-BB3900759DAE}"/>
    <cellStyle name="Millares [0] 2 2 9 3 2 2" xfId="6451" xr:uid="{C14A2B6A-C5B9-47D7-844F-F2B60097EEBE}"/>
    <cellStyle name="Millares [0] 2 2 9 3 3" xfId="4434" xr:uid="{1C466C02-23EE-445C-B17B-1088E1C16D70}"/>
    <cellStyle name="Millares [0] 2 2 9 4" xfId="2611" xr:uid="{6DFF345A-AD9C-4BF5-91AD-9A707F358D70}"/>
    <cellStyle name="Millares [0] 2 2 9 4 2" xfId="3890" xr:uid="{3C967B81-7C3A-4176-9F2B-115DF40C1E30}"/>
    <cellStyle name="Millares [0] 2 2 9 4 2 2" xfId="6632" xr:uid="{23FEA9B7-622A-4B34-95D5-8174A56D3100}"/>
    <cellStyle name="Millares [0] 2 2 9 4 3" xfId="5354" xr:uid="{35894730-C826-4500-B946-3D3F21341CFF}"/>
    <cellStyle name="Millares [0] 2 2 9 5" xfId="2908" xr:uid="{6E4606D3-007F-4A81-BD14-926F39EF98AB}"/>
    <cellStyle name="Millares [0] 2 2 9 5 2" xfId="5650" xr:uid="{F652DAB1-896B-43AD-BCD9-5160974F4A5A}"/>
    <cellStyle name="Millares [0] 2 2 9 6" xfId="4071" xr:uid="{C15A92AA-35F3-4AC8-8D78-DF9777771EF9}"/>
    <cellStyle name="Millares [0] 2 3" xfId="12" xr:uid="{CEAF0EFB-4DB6-4765-8B9E-876367E2DEFA}"/>
    <cellStyle name="Millares [0] 2 3 10" xfId="2305" xr:uid="{B624DE98-5594-4FA0-9CFF-0D5B536E7A0E}"/>
    <cellStyle name="Millares [0] 2 3 10 2" xfId="3558" xr:uid="{37ACBEDE-BA0A-42C3-85C5-1582939FE3B7}"/>
    <cellStyle name="Millares [0] 2 3 10 2 2" xfId="6300" xr:uid="{76CEF730-1E3D-48E4-8EC9-1BD24D38EC52}"/>
    <cellStyle name="Millares [0] 2 3 10 3" xfId="5048" xr:uid="{43454C11-02FA-4E60-8531-A56560148028}"/>
    <cellStyle name="Millares [0] 2 3 11" xfId="2460" xr:uid="{07AE06D4-2252-49B2-B52C-931188970F80}"/>
    <cellStyle name="Millares [0] 2 3 11 2" xfId="3739" xr:uid="{3268FBBA-D832-4DCE-BE5E-0F8C03793AB1}"/>
    <cellStyle name="Millares [0] 2 3 11 2 2" xfId="6481" xr:uid="{CC18483B-76DE-4A8C-98E8-923AD9E94DE2}"/>
    <cellStyle name="Millares [0] 2 3 11 3" xfId="5203" xr:uid="{3102FD6C-99D8-4FA0-9F38-15387FE55FD4}"/>
    <cellStyle name="Millares [0] 2 3 12" xfId="2641" xr:uid="{62A01AFB-2BD3-4790-A3C2-C8B5209BC5AF}"/>
    <cellStyle name="Millares [0] 2 3 12 2" xfId="5384" xr:uid="{613C3A14-09A8-44A3-A670-60A68CF69131}"/>
    <cellStyle name="Millares [0] 2 3 13" xfId="3920" xr:uid="{A4FDE3BD-B93A-49E2-B343-E1C931E650D0}"/>
    <cellStyle name="Millares [0] 2 3 2" xfId="43" xr:uid="{3EDBB9EE-BB82-458C-97A8-18C7CB7439E2}"/>
    <cellStyle name="Millares [0] 2 3 2 10" xfId="2653" xr:uid="{62DBB81B-F895-4D30-8F17-4465949C185A}"/>
    <cellStyle name="Millares [0] 2 3 2 10 2" xfId="5396" xr:uid="{7E53CDC3-9EBA-478E-9C46-12FAF88FC614}"/>
    <cellStyle name="Millares [0] 2 3 2 11" xfId="3946" xr:uid="{1EC867D0-0F77-4C1E-BD39-826DDB5FA672}"/>
    <cellStyle name="Millares [0] 2 3 2 2" xfId="97" xr:uid="{6CA71611-3D6E-4DE0-83D9-D998A83A08A1}"/>
    <cellStyle name="Millares [0] 2 3 2 2 2" xfId="285" xr:uid="{1E2C97EC-9F02-4E57-BC06-3B9CA01F9C3F}"/>
    <cellStyle name="Millares [0] 2 3 2 2 2 2" xfId="2990" xr:uid="{FAD9C578-676F-4709-8801-E4C33AE6EB91}"/>
    <cellStyle name="Millares [0] 2 3 2 2 2 2 2" xfId="5732" xr:uid="{D9EFF750-84E6-4EE4-91B1-DB1998309250}"/>
    <cellStyle name="Millares [0] 2 3 2 2 2 3" xfId="1884" xr:uid="{5F599320-294F-4179-A75C-B95A0C89B5D9}"/>
    <cellStyle name="Millares [0] 2 3 2 2 2 3 2" xfId="4630" xr:uid="{4C807738-CB6B-4FC5-AE8D-67EBCB402D79}"/>
    <cellStyle name="Millares [0] 2 3 2 2 2 4" xfId="4180" xr:uid="{B20CA2FC-9316-4241-9A4F-8EC87951A281}"/>
    <cellStyle name="Millares [0] 2 3 2 2 3" xfId="467" xr:uid="{5700B1C7-A680-4E3D-9BC7-0BD136326553}"/>
    <cellStyle name="Millares [0] 2 3 2 2 3 2" xfId="3145" xr:uid="{B3BEA60B-6FAF-4AF3-9EFC-5C74C03371B2}"/>
    <cellStyle name="Millares [0] 2 3 2 2 3 2 2" xfId="5887" xr:uid="{3207DE7F-64C8-42E7-BD19-0AAC8CD23C6F}"/>
    <cellStyle name="Millares [0] 2 3 2 2 3 3" xfId="4361" xr:uid="{EF8AD4FE-95A7-411F-8B51-9841158005E1}"/>
    <cellStyle name="Millares [0] 2 3 2 2 4" xfId="2057" xr:uid="{8989E1CD-D5C3-429F-B9D9-71D427711294}"/>
    <cellStyle name="Millares [0] 2 3 2 2 4 2" xfId="3300" xr:uid="{1E5C28B0-CA00-4B20-ACC5-30D257C26380}"/>
    <cellStyle name="Millares [0] 2 3 2 2 4 2 2" xfId="6042" xr:uid="{B4BA6A9C-F51B-4584-8FA0-71CB3CCC544F}"/>
    <cellStyle name="Millares [0] 2 3 2 2 4 3" xfId="4800" xr:uid="{7E758E97-B1D2-485C-85AB-AC86EB7EE883}"/>
    <cellStyle name="Millares [0] 2 3 2 2 5" xfId="2202" xr:uid="{4C5ACDDE-58AB-46F8-B6DB-19D775A1208C}"/>
    <cellStyle name="Millares [0] 2 3 2 2 5 2" xfId="3455" xr:uid="{4176E58A-9081-474D-BB19-087638CE8735}"/>
    <cellStyle name="Millares [0] 2 3 2 2 5 2 2" xfId="6197" xr:uid="{3B2DC27F-2E47-4E8D-A706-271B15E6C1CE}"/>
    <cellStyle name="Millares [0] 2 3 2 2 5 3" xfId="4945" xr:uid="{2800E078-072C-41A2-BA02-2A6DFD23AA2C}"/>
    <cellStyle name="Millares [0] 2 3 2 2 6" xfId="2383" xr:uid="{E917899B-963B-4CC2-B47B-5FB35F226030}"/>
    <cellStyle name="Millares [0] 2 3 2 2 6 2" xfId="3636" xr:uid="{7B449691-FDBC-49D4-85AA-E636611F4A3C}"/>
    <cellStyle name="Millares [0] 2 3 2 2 6 2 2" xfId="6378" xr:uid="{C23BE426-12F8-4B7C-9FE4-2DFA5C7D0E5E}"/>
    <cellStyle name="Millares [0] 2 3 2 2 6 3" xfId="5126" xr:uid="{0B4ED9CF-C058-4BE5-B19F-520AE59D3918}"/>
    <cellStyle name="Millares [0] 2 3 2 2 7" xfId="2538" xr:uid="{013AF9DB-5510-4E13-91E2-E1DEFF0ADFBC}"/>
    <cellStyle name="Millares [0] 2 3 2 2 7 2" xfId="3817" xr:uid="{53658FEB-53DB-4DEE-85E9-58704B7EAD18}"/>
    <cellStyle name="Millares [0] 2 3 2 2 7 2 2" xfId="6559" xr:uid="{573FCA9D-0C80-4B36-8DAA-B98F222A7C16}"/>
    <cellStyle name="Millares [0] 2 3 2 2 7 3" xfId="5281" xr:uid="{26C8952C-1E3B-474B-89EF-31B0F9B3DC80}"/>
    <cellStyle name="Millares [0] 2 3 2 2 8" xfId="2744" xr:uid="{72EC4B76-8709-4D3E-96BF-AEA2962F335F}"/>
    <cellStyle name="Millares [0] 2 3 2 2 8 2" xfId="5486" xr:uid="{7C75E541-F177-4C08-8AE1-61710BC65A79}"/>
    <cellStyle name="Millares [0] 2 3 2 2 9" xfId="3998" xr:uid="{74A8A447-C4BE-4D31-905C-D81E77118F3D}"/>
    <cellStyle name="Millares [0] 2 3 2 3" xfId="233" xr:uid="{D91EB055-144E-4D3B-87A4-01E783AEB830}"/>
    <cellStyle name="Millares [0] 2 3 2 3 2" xfId="2692" xr:uid="{57EE6445-B9BD-4D9D-A63D-6BB70DE7476D}"/>
    <cellStyle name="Millares [0] 2 3 2 3 2 2" xfId="5434" xr:uid="{F5BEEC88-C4E3-4FF5-B523-3793B491988E}"/>
    <cellStyle name="Millares [0] 2 3 2 3 3" xfId="565" xr:uid="{36B26EE7-F979-45A8-A592-8C008207F667}"/>
    <cellStyle name="Millares [0] 2 3 2 3 3 2" xfId="4459" xr:uid="{19D36A8A-FF35-4B9D-A247-2BD576E4EBE3}"/>
    <cellStyle name="Millares [0] 2 3 2 3 4" xfId="4128" xr:uid="{5F0CFE19-B7EA-4131-9AE6-CDBA9F62500A}"/>
    <cellStyle name="Millares [0] 2 3 2 4" xfId="415" xr:uid="{6979EC96-5FDF-4E22-956C-F93C72CC257F}"/>
    <cellStyle name="Millares [0] 2 3 2 4 2" xfId="2938" xr:uid="{F4042C86-009D-41D8-B9BA-8DA006B1C5F6}"/>
    <cellStyle name="Millares [0] 2 3 2 4 2 2" xfId="5680" xr:uid="{CF79C26E-C424-426F-8B03-B96352927E34}"/>
    <cellStyle name="Millares [0] 2 3 2 4 3" xfId="4309" xr:uid="{0B2A0365-0DF8-4A2A-A93E-BEEF54874FC9}"/>
    <cellStyle name="Millares [0] 2 3 2 5" xfId="1964" xr:uid="{2D0DC98A-98BA-4722-AE13-447EBF25B127}"/>
    <cellStyle name="Millares [0] 2 3 2 5 2" xfId="3093" xr:uid="{AF03FA91-2D44-4769-B2B2-44F94149247D}"/>
    <cellStyle name="Millares [0] 2 3 2 5 2 2" xfId="5835" xr:uid="{7C144209-CE73-4058-8C89-D1502029789F}"/>
    <cellStyle name="Millares [0] 2 3 2 5 3" xfId="4707" xr:uid="{81A8A827-2B82-4ADE-B0CE-60766DED4574}"/>
    <cellStyle name="Millares [0] 2 3 2 6" xfId="2005" xr:uid="{04AAFE8C-1CB2-4477-A4F6-2A35BD768CDB}"/>
    <cellStyle name="Millares [0] 2 3 2 6 2" xfId="3248" xr:uid="{4FCEA54F-94AE-4FBE-A02A-03623B4C3777}"/>
    <cellStyle name="Millares [0] 2 3 2 6 2 2" xfId="5990" xr:uid="{9B0356D1-ABC1-450F-9F71-366590B6EB6A}"/>
    <cellStyle name="Millares [0] 2 3 2 6 3" xfId="4748" xr:uid="{495AE6C1-A8FE-4592-85D0-CD8D88B67FB5}"/>
    <cellStyle name="Millares [0] 2 3 2 7" xfId="2150" xr:uid="{0A798B7E-DFC4-49EC-9297-92239A198360}"/>
    <cellStyle name="Millares [0] 2 3 2 7 2" xfId="3403" xr:uid="{AD0F0CF6-E75B-4C48-91B8-13E135BDA048}"/>
    <cellStyle name="Millares [0] 2 3 2 7 2 2" xfId="6145" xr:uid="{FBEFD60B-F949-4295-B40A-B34AC6BA9FE9}"/>
    <cellStyle name="Millares [0] 2 3 2 7 3" xfId="4893" xr:uid="{76D75279-0C9F-49CA-B80A-37A1D9BB0734}"/>
    <cellStyle name="Millares [0] 2 3 2 8" xfId="2331" xr:uid="{D84201E5-3F72-4FCA-8844-C6DC5B0CD3F8}"/>
    <cellStyle name="Millares [0] 2 3 2 8 2" xfId="3584" xr:uid="{811C6958-8583-49B8-AC87-C8156788BA3B}"/>
    <cellStyle name="Millares [0] 2 3 2 8 2 2" xfId="6326" xr:uid="{53FB5DC1-77C7-4C57-85C3-1BFCF3F265AA}"/>
    <cellStyle name="Millares [0] 2 3 2 8 3" xfId="5074" xr:uid="{93EE89BC-791C-4EC0-817D-AFAFEE689488}"/>
    <cellStyle name="Millares [0] 2 3 2 9" xfId="2486" xr:uid="{BFB6850A-F1B3-4057-B0ED-43D006960142}"/>
    <cellStyle name="Millares [0] 2 3 2 9 2" xfId="3765" xr:uid="{D1675D54-1D87-42DF-9E50-6C8BD8CAF13B}"/>
    <cellStyle name="Millares [0] 2 3 2 9 2 2" xfId="6507" xr:uid="{451B07CD-7557-406C-939B-405E921BB9BC}"/>
    <cellStyle name="Millares [0] 2 3 2 9 3" xfId="5229" xr:uid="{BBCBCDC5-8BD6-44CE-9132-A341C4C776DE}"/>
    <cellStyle name="Millares [0] 2 3 3" xfId="71" xr:uid="{33C4CEBD-4C02-4C9D-83DC-D3147CC973F9}"/>
    <cellStyle name="Millares [0] 2 3 3 2" xfId="259" xr:uid="{648D310A-E222-4DD7-B273-BE3BF6DD7D15}"/>
    <cellStyle name="Millares [0] 2 3 3 2 2" xfId="2964" xr:uid="{3B301885-6BFB-4C7C-924A-EEAC2C21461C}"/>
    <cellStyle name="Millares [0] 2 3 3 2 2 2" xfId="5706" xr:uid="{0C8D9D23-9080-40D1-BF02-12A79B8DEE0E}"/>
    <cellStyle name="Millares [0] 2 3 3 2 3" xfId="1858" xr:uid="{B6B8382C-9466-4151-B058-A227C44BE3C8}"/>
    <cellStyle name="Millares [0] 2 3 3 2 3 2" xfId="4604" xr:uid="{99E87F4B-7D36-4139-97E1-A473501F0C58}"/>
    <cellStyle name="Millares [0] 2 3 3 2 4" xfId="4154" xr:uid="{B946BC0A-772D-41E3-BD00-8841E0A89106}"/>
    <cellStyle name="Millares [0] 2 3 3 3" xfId="441" xr:uid="{6BCE5494-68B2-409C-B5AB-ACFF656CECC8}"/>
    <cellStyle name="Millares [0] 2 3 3 3 2" xfId="3119" xr:uid="{E08D1E32-103C-40C1-9CD8-C7BD1ED45A10}"/>
    <cellStyle name="Millares [0] 2 3 3 3 2 2" xfId="5861" xr:uid="{645313B1-2101-487A-B21A-1A406CB2BE51}"/>
    <cellStyle name="Millares [0] 2 3 3 3 3" xfId="4335" xr:uid="{D2A553AB-3C1B-40A5-9CE3-C80423F61CB7}"/>
    <cellStyle name="Millares [0] 2 3 3 4" xfId="2031" xr:uid="{F5FB100A-89C5-4EE4-98E9-168BDA65538C}"/>
    <cellStyle name="Millares [0] 2 3 3 4 2" xfId="3274" xr:uid="{FFB1D815-7BEC-4A61-8F03-03F1DB496B2B}"/>
    <cellStyle name="Millares [0] 2 3 3 4 2 2" xfId="6016" xr:uid="{9B8CC57E-7BF7-43A8-9A8C-526FD6D39EB3}"/>
    <cellStyle name="Millares [0] 2 3 3 4 3" xfId="4774" xr:uid="{FC9CC627-7D7B-4FA4-8D5C-434F0DB753F9}"/>
    <cellStyle name="Millares [0] 2 3 3 5" xfId="2176" xr:uid="{BF1014D8-3368-4ECD-BB48-3B91BE780E94}"/>
    <cellStyle name="Millares [0] 2 3 3 5 2" xfId="3429" xr:uid="{4434407D-79FA-404A-A415-5BFAF744C98A}"/>
    <cellStyle name="Millares [0] 2 3 3 5 2 2" xfId="6171" xr:uid="{F2D0D154-13F8-45B4-8882-80155C7DA913}"/>
    <cellStyle name="Millares [0] 2 3 3 5 3" xfId="4919" xr:uid="{79595450-1A16-41A0-8A45-E1BE0FC891C0}"/>
    <cellStyle name="Millares [0] 2 3 3 6" xfId="2357" xr:uid="{07C41ADE-4721-49C8-956F-40D8894F9A78}"/>
    <cellStyle name="Millares [0] 2 3 3 6 2" xfId="3610" xr:uid="{253709F1-209A-434C-B697-2FDD2DEF95C1}"/>
    <cellStyle name="Millares [0] 2 3 3 6 2 2" xfId="6352" xr:uid="{D224DCA8-79FC-4E53-A2EF-57DA32235F5C}"/>
    <cellStyle name="Millares [0] 2 3 3 6 3" xfId="5100" xr:uid="{DA5B1000-8C00-4FB0-85BF-310CCC18EB92}"/>
    <cellStyle name="Millares [0] 2 3 3 7" xfId="2512" xr:uid="{4BC2CA9A-C6D0-4440-BE0F-598731608D3D}"/>
    <cellStyle name="Millares [0] 2 3 3 7 2" xfId="3791" xr:uid="{F74B67FB-888B-4DFE-B72C-5C2D0195C8C7}"/>
    <cellStyle name="Millares [0] 2 3 3 7 2 2" xfId="6533" xr:uid="{5B2D3930-7A53-4867-96C3-11F8CE9220D1}"/>
    <cellStyle name="Millares [0] 2 3 3 7 3" xfId="5255" xr:uid="{C11BE712-9F74-4F24-869B-60921D8A6744}"/>
    <cellStyle name="Millares [0] 2 3 3 8" xfId="2718" xr:uid="{E8685542-50B3-439E-8BFF-3EB01013E99F}"/>
    <cellStyle name="Millares [0] 2 3 3 8 2" xfId="5460" xr:uid="{F68DB262-3046-4930-8559-7E399B9FE5D9}"/>
    <cellStyle name="Millares [0] 2 3 3 9" xfId="3972" xr:uid="{9605E2BF-9D70-46EC-A7A1-31CBB798A251}"/>
    <cellStyle name="Millares [0] 2 3 4" xfId="124" xr:uid="{C87F82DA-8D23-400C-9126-3424A8D6A6CA}"/>
    <cellStyle name="Millares [0] 2 3 4 2" xfId="311" xr:uid="{2189B433-47B6-43D9-90EB-8F7D971E2ADC}"/>
    <cellStyle name="Millares [0] 2 3 4 2 2" xfId="3016" xr:uid="{ED59233D-6E25-4621-9EFE-B335465D0E9B}"/>
    <cellStyle name="Millares [0] 2 3 4 2 2 2" xfId="5758" xr:uid="{AC2919EE-8C66-4D9D-A8A0-568F8147BDB2}"/>
    <cellStyle name="Millares [0] 2 3 4 2 3" xfId="1910" xr:uid="{73F6DEBC-4817-471F-AA33-8F8A0E104275}"/>
    <cellStyle name="Millares [0] 2 3 4 2 3 2" xfId="4656" xr:uid="{7F2E94A9-0FB1-438A-9436-E2D2E8641779}"/>
    <cellStyle name="Millares [0] 2 3 4 2 4" xfId="4206" xr:uid="{5E0F1F98-94E3-4928-9702-5124CBAAE897}"/>
    <cellStyle name="Millares [0] 2 3 4 3" xfId="493" xr:uid="{DA9D4E75-F24F-4A45-B5C8-F5EAF0574BE9}"/>
    <cellStyle name="Millares [0] 2 3 4 3 2" xfId="3171" xr:uid="{2B738E98-8D9C-484C-8590-320C7C7AF0D2}"/>
    <cellStyle name="Millares [0] 2 3 4 3 2 2" xfId="5913" xr:uid="{1116D773-0F04-4C37-97A1-72322DD7698F}"/>
    <cellStyle name="Millares [0] 2 3 4 3 3" xfId="4387" xr:uid="{2E16D7D8-274C-4DDE-95B7-C3F4CA578FBB}"/>
    <cellStyle name="Millares [0] 2 3 4 4" xfId="2083" xr:uid="{5172B414-DF5E-4161-9EC3-03EEF294D480}"/>
    <cellStyle name="Millares [0] 2 3 4 4 2" xfId="3326" xr:uid="{9734DC78-50F0-4D04-9BB3-90488156478E}"/>
    <cellStyle name="Millares [0] 2 3 4 4 2 2" xfId="6068" xr:uid="{7A0F5F15-191B-4BF4-87EC-A6B5D9A2A7B8}"/>
    <cellStyle name="Millares [0] 2 3 4 4 3" xfId="4826" xr:uid="{CE86C24E-01A1-4D8E-B6BE-A27D5577080A}"/>
    <cellStyle name="Millares [0] 2 3 4 5" xfId="2228" xr:uid="{A6739748-1741-43F4-AF71-E74C36A0EB06}"/>
    <cellStyle name="Millares [0] 2 3 4 5 2" xfId="3481" xr:uid="{0C074652-308C-47A8-9348-AD16D8EA194D}"/>
    <cellStyle name="Millares [0] 2 3 4 5 2 2" xfId="6223" xr:uid="{6B8EC232-D16A-48E3-A5BB-BA74D5AC5283}"/>
    <cellStyle name="Millares [0] 2 3 4 5 3" xfId="4971" xr:uid="{AE8DD3E9-41B7-475B-ACE8-162D17211B74}"/>
    <cellStyle name="Millares [0] 2 3 4 6" xfId="2409" xr:uid="{BBE2BE66-1EAE-4CD0-B6E0-18B8C6FF5B36}"/>
    <cellStyle name="Millares [0] 2 3 4 6 2" xfId="3662" xr:uid="{6D8C3FE8-10BC-4B73-A10B-F18F0FECA54F}"/>
    <cellStyle name="Millares [0] 2 3 4 6 2 2" xfId="6404" xr:uid="{2C398001-3E1A-4DAC-8840-9C2F3EA95C63}"/>
    <cellStyle name="Millares [0] 2 3 4 6 3" xfId="5152" xr:uid="{3FD4BB58-D54F-495A-907E-2CA41F83981C}"/>
    <cellStyle name="Millares [0] 2 3 4 7" xfId="2564" xr:uid="{446D14D4-F5D3-4326-9321-BFFBBF6F7DC1}"/>
    <cellStyle name="Millares [0] 2 3 4 7 2" xfId="3843" xr:uid="{AC84E7B7-C03F-4646-8911-3A67295AB970}"/>
    <cellStyle name="Millares [0] 2 3 4 7 2 2" xfId="6585" xr:uid="{4373A636-1655-4AD3-AFEB-101ED90718E1}"/>
    <cellStyle name="Millares [0] 2 3 4 7 3" xfId="5307" xr:uid="{4A43BB95-B7D5-4AC1-9AE7-0182F26B77BD}"/>
    <cellStyle name="Millares [0] 2 3 4 8" xfId="2665" xr:uid="{BE00369E-9D2B-43C0-B893-D0F039B8A239}"/>
    <cellStyle name="Millares [0] 2 3 4 8 2" xfId="5408" xr:uid="{C3539409-12A5-40AE-AC6B-28899FBB8450}"/>
    <cellStyle name="Millares [0] 2 3 4 9" xfId="4024" xr:uid="{FE13EC28-AB33-47E6-A372-04F40CEF8CFB}"/>
    <cellStyle name="Millares [0] 2 3 5" xfId="151" xr:uid="{07582722-75DF-45B3-BAA4-3650C120C366}"/>
    <cellStyle name="Millares [0] 2 3 5 2" xfId="338" xr:uid="{7F7B8491-1EA8-454D-982B-C6F3FF8FF91F}"/>
    <cellStyle name="Millares [0] 2 3 5 2 2" xfId="3043" xr:uid="{28495490-58B8-4A6A-B735-C74FB39C7245}"/>
    <cellStyle name="Millares [0] 2 3 5 2 2 2" xfId="5785" xr:uid="{BDD97556-E630-43AA-98E2-6D75A5961577}"/>
    <cellStyle name="Millares [0] 2 3 5 2 3" xfId="1933" xr:uid="{736C24D7-496E-4C64-9DD6-70C7DC8BB4CD}"/>
    <cellStyle name="Millares [0] 2 3 5 2 3 2" xfId="4679" xr:uid="{5ADF485C-3B53-470B-8B90-E6ADBA459AB3}"/>
    <cellStyle name="Millares [0] 2 3 5 2 4" xfId="4233" xr:uid="{4363E224-56CF-401F-974C-0691C9AD9BA5}"/>
    <cellStyle name="Millares [0] 2 3 5 3" xfId="520" xr:uid="{EC53FDC3-33B1-4FFF-AFDE-53AEBE857A02}"/>
    <cellStyle name="Millares [0] 2 3 5 3 2" xfId="3198" xr:uid="{0ABDA179-F09A-418D-A07C-73B39CECFAD7}"/>
    <cellStyle name="Millares [0] 2 3 5 3 2 2" xfId="5940" xr:uid="{18DE1DE2-6A61-49FB-84AD-A06AC5458F35}"/>
    <cellStyle name="Millares [0] 2 3 5 3 3" xfId="4414" xr:uid="{6536F89B-532D-4DB9-B70E-18C16A65B800}"/>
    <cellStyle name="Millares [0] 2 3 5 4" xfId="2106" xr:uid="{23E61AC0-41CA-47B8-83D6-2D0956F107CE}"/>
    <cellStyle name="Millares [0] 2 3 5 4 2" xfId="3353" xr:uid="{8F61510B-8F22-4040-875A-586A61B601DD}"/>
    <cellStyle name="Millares [0] 2 3 5 4 2 2" xfId="6095" xr:uid="{262A26EC-B7A4-49D9-9578-0304614B91A5}"/>
    <cellStyle name="Millares [0] 2 3 5 4 3" xfId="4849" xr:uid="{77CC06C2-4A28-4C63-8244-76060DF8B932}"/>
    <cellStyle name="Millares [0] 2 3 5 5" xfId="2255" xr:uid="{5AC88FC0-DF57-46D5-AB80-5D75A00FF418}"/>
    <cellStyle name="Millares [0] 2 3 5 5 2" xfId="3508" xr:uid="{00A34173-35C6-4550-918E-36F0B8CB634A}"/>
    <cellStyle name="Millares [0] 2 3 5 5 2 2" xfId="6250" xr:uid="{A7B0FB24-C0BB-4BE2-8DE4-183E9D1AA71E}"/>
    <cellStyle name="Millares [0] 2 3 5 5 3" xfId="4998" xr:uid="{98E7A3A6-7403-43C9-9579-73670CF3B291}"/>
    <cellStyle name="Millares [0] 2 3 5 6" xfId="2436" xr:uid="{D8405BC5-7EA4-449D-9A43-9FC345B521EA}"/>
    <cellStyle name="Millares [0] 2 3 5 6 2" xfId="3689" xr:uid="{A045DBC3-FC5C-48F8-8265-EED2EC4EF919}"/>
    <cellStyle name="Millares [0] 2 3 5 6 2 2" xfId="6431" xr:uid="{E3594D99-36DB-46D6-B85C-EA7988CE8BDB}"/>
    <cellStyle name="Millares [0] 2 3 5 6 3" xfId="5179" xr:uid="{2921E6EC-AA11-4DF7-B1E2-CAF88768FF1F}"/>
    <cellStyle name="Millares [0] 2 3 5 7" xfId="2591" xr:uid="{B1976587-11AF-4918-ACFC-975445197338}"/>
    <cellStyle name="Millares [0] 2 3 5 7 2" xfId="3870" xr:uid="{7EA69E04-076B-4DD5-A11C-D7FF98DA6B69}"/>
    <cellStyle name="Millares [0] 2 3 5 7 2 2" xfId="6612" xr:uid="{EFD58F3D-AC0B-46FD-B309-797771861023}"/>
    <cellStyle name="Millares [0] 2 3 5 7 3" xfId="5334" xr:uid="{2619883D-CBAD-43AB-BF84-8E08B48A90D3}"/>
    <cellStyle name="Millares [0] 2 3 5 8" xfId="572" xr:uid="{5C3EC304-381B-41BD-B5FC-69D2C107950F}"/>
    <cellStyle name="Millares [0] 2 3 5 9" xfId="4051" xr:uid="{EB382FEE-2934-4D2E-9802-47488C9D2F39}"/>
    <cellStyle name="Millares [0] 2 3 6" xfId="178" xr:uid="{65ABE856-F20A-4CA1-AA42-30A7C0A21145}"/>
    <cellStyle name="Millares [0] 2 3 6 2" xfId="362" xr:uid="{40D7B91C-61FB-403D-819E-029051E80788}"/>
    <cellStyle name="Millares [0] 2 3 6 2 2" xfId="3532" xr:uid="{82F522E5-5AAD-4C30-BC78-2E7CF42E3190}"/>
    <cellStyle name="Millares [0] 2 3 6 2 2 2" xfId="6274" xr:uid="{3975753C-C519-4255-859C-24F37BB08BEA}"/>
    <cellStyle name="Millares [0] 2 3 6 2 3" xfId="2279" xr:uid="{B2988A2B-D437-48F2-9439-905A23A0E077}"/>
    <cellStyle name="Millares [0] 2 3 6 2 3 2" xfId="5022" xr:uid="{35E6CD87-E005-415D-A3C7-291A59467F7E}"/>
    <cellStyle name="Millares [0] 2 3 6 2 4" xfId="4257" xr:uid="{F646373E-5DA2-446E-AF2A-14041D959D0F}"/>
    <cellStyle name="Millares [0] 2 3 6 3" xfId="544" xr:uid="{8835F48A-BDB3-4685-8EE1-B47D9482D369}"/>
    <cellStyle name="Millares [0] 2 3 6 3 2" xfId="3713" xr:uid="{045C3CBD-77B3-4BA8-992D-3E6EDA03A47D}"/>
    <cellStyle name="Millares [0] 2 3 6 3 2 2" xfId="6455" xr:uid="{080A05DA-6AAE-4614-8E9A-C9AEE87592A3}"/>
    <cellStyle name="Millares [0] 2 3 6 3 3" xfId="4438" xr:uid="{2CFF750C-F378-4325-A4E7-2D7E58CB163F}"/>
    <cellStyle name="Millares [0] 2 3 6 4" xfId="2615" xr:uid="{1B369D22-A36B-4E10-96E2-2D1E563C3207}"/>
    <cellStyle name="Millares [0] 2 3 6 4 2" xfId="3894" xr:uid="{C28DA823-CE52-42A2-951D-9B650A3AF3D4}"/>
    <cellStyle name="Millares [0] 2 3 6 4 2 2" xfId="6636" xr:uid="{97F41C11-EA98-45F1-914A-0D8E5300312C}"/>
    <cellStyle name="Millares [0] 2 3 6 4 3" xfId="5358" xr:uid="{23CEEFF5-A6E9-46FF-B82A-47E40C74710E}"/>
    <cellStyle name="Millares [0] 2 3 6 5" xfId="2912" xr:uid="{AB548652-0A81-49E9-B26C-92A07A79E531}"/>
    <cellStyle name="Millares [0] 2 3 6 5 2" xfId="5654" xr:uid="{2118AB12-1D04-4F52-9CAA-72C9FD16D492}"/>
    <cellStyle name="Millares [0] 2 3 6 6" xfId="4075" xr:uid="{E82C8A05-F1A8-4E38-880C-09E7A6A38DAF}"/>
    <cellStyle name="Millares [0] 2 3 7" xfId="206" xr:uid="{1815624A-418D-49BA-8238-5F8508BCEEC2}"/>
    <cellStyle name="Millares [0] 2 3 7 2" xfId="3067" xr:uid="{603C9371-06C5-4831-8B99-194F21443E28}"/>
    <cellStyle name="Millares [0] 2 3 7 2 2" xfId="5809" xr:uid="{2C20533B-9B5C-4C85-96EB-CB9621D5E7D6}"/>
    <cellStyle name="Millares [0] 2 3 7 3" xfId="1950" xr:uid="{4433B311-20C9-40BA-A1EA-9615D7AD4D54}"/>
    <cellStyle name="Millares [0] 2 3 7 3 2" xfId="4693" xr:uid="{4169104B-C587-4DC8-B41E-C3964BB8860B}"/>
    <cellStyle name="Millares [0] 2 3 7 4" xfId="4102" xr:uid="{7FA23A73-3C4E-4240-ACED-B2082249955D}"/>
    <cellStyle name="Millares [0] 2 3 8" xfId="389" xr:uid="{38D0CFCD-1230-495E-B679-98B5A34D923F}"/>
    <cellStyle name="Millares [0] 2 3 8 2" xfId="3222" xr:uid="{88BAB3B4-E1BE-4EA3-A3AE-4015FAEB45AA}"/>
    <cellStyle name="Millares [0] 2 3 8 2 2" xfId="5964" xr:uid="{DF4E6AB0-5377-4C73-A4DC-39C4B2873418}"/>
    <cellStyle name="Millares [0] 2 3 8 3" xfId="4283" xr:uid="{52B2B41C-2EDE-4F7B-8264-1921D3E06126}"/>
    <cellStyle name="Millares [0] 2 3 9" xfId="2125" xr:uid="{FCD6116C-D60A-46C1-9DF0-F8A8DA497E8F}"/>
    <cellStyle name="Millares [0] 2 3 9 2" xfId="3377" xr:uid="{47FF97E4-9DAA-4EAE-8AC6-E869BDAAFD67}"/>
    <cellStyle name="Millares [0] 2 3 9 2 2" xfId="6119" xr:uid="{A1E25A70-2499-49D4-AC79-ED1C7F540CD6}"/>
    <cellStyle name="Millares [0] 2 3 9 3" xfId="4868" xr:uid="{D4337206-85C0-4BF9-B10F-E1ECC29D98B1}"/>
    <cellStyle name="Millares [0] 2 4" xfId="20" xr:uid="{89892F19-88FA-4E1C-A551-4DD99989E30E}"/>
    <cellStyle name="Millares [0] 2 4 10" xfId="2131" xr:uid="{646F1137-1209-44FC-AC61-46496CF2E7E5}"/>
    <cellStyle name="Millares [0] 2 4 10 2" xfId="3383" xr:uid="{B9B66509-D2EB-43F2-8C1D-E206739E8F1F}"/>
    <cellStyle name="Millares [0] 2 4 10 2 2" xfId="6125" xr:uid="{D228ACBE-44BA-4BF9-8E4F-B325F28C9B6A}"/>
    <cellStyle name="Millares [0] 2 4 10 3" xfId="4874" xr:uid="{A1EA5D06-A607-4BEC-9509-A20EA8262022}"/>
    <cellStyle name="Millares [0] 2 4 11" xfId="2311" xr:uid="{8BCF5E3A-FD6E-4036-A75F-AE9936E28464}"/>
    <cellStyle name="Millares [0] 2 4 11 2" xfId="3564" xr:uid="{692306EE-A824-48FD-9D94-1063D1E078EF}"/>
    <cellStyle name="Millares [0] 2 4 11 2 2" xfId="6306" xr:uid="{392326AA-B0D9-4585-888E-EDBA908B266D}"/>
    <cellStyle name="Millares [0] 2 4 11 3" xfId="5054" xr:uid="{B2D17DA2-3C41-4667-9458-83C6C32B206C}"/>
    <cellStyle name="Millares [0] 2 4 12" xfId="2466" xr:uid="{A38D6D9B-B4E6-4BA2-B4E5-08DFE19302DD}"/>
    <cellStyle name="Millares [0] 2 4 12 2" xfId="3745" xr:uid="{1E4846C7-BE16-4E03-A781-A75F4F00401C}"/>
    <cellStyle name="Millares [0] 2 4 12 2 2" xfId="6487" xr:uid="{0320C617-94F3-450D-A3D9-1F5F60FBF70C}"/>
    <cellStyle name="Millares [0] 2 4 12 3" xfId="5209" xr:uid="{7381B601-AD12-41FB-8B11-034D79C82AA6}"/>
    <cellStyle name="Millares [0] 2 4 13" xfId="2647" xr:uid="{01880B37-D2F3-4967-9513-8122098A414A}"/>
    <cellStyle name="Millares [0] 2 4 13 2" xfId="5390" xr:uid="{848D332F-A657-48D0-8028-C18A02544074}"/>
    <cellStyle name="Millares [0] 2 4 14" xfId="3926" xr:uid="{02E366E4-1E47-4589-90EC-C6132002DF1E}"/>
    <cellStyle name="Millares [0] 2 4 2" xfId="49" xr:uid="{D57064D2-505B-4DBE-A617-28A2D3AF5654}"/>
    <cellStyle name="Millares [0] 2 4 2 10" xfId="2492" xr:uid="{77E96256-7E8B-4711-8A38-E36B08E361BC}"/>
    <cellStyle name="Millares [0] 2 4 2 10 2" xfId="3771" xr:uid="{289C2817-61D9-4073-B90A-CDD3CCC9DA93}"/>
    <cellStyle name="Millares [0] 2 4 2 10 2 2" xfId="6513" xr:uid="{1603B4D8-7ADE-447C-B5FB-AEF170BCAB51}"/>
    <cellStyle name="Millares [0] 2 4 2 10 3" xfId="5235" xr:uid="{7A69C2B6-4B4B-42E0-9D4F-155E826D8EEA}"/>
    <cellStyle name="Millares [0] 2 4 2 11" xfId="2698" xr:uid="{525B351D-3BF7-4B7D-8FFB-9148CDB5E2C7}"/>
    <cellStyle name="Millares [0] 2 4 2 11 2" xfId="5440" xr:uid="{6E66B93F-BA9E-4B10-94E4-5E96F83EBA0C}"/>
    <cellStyle name="Millares [0] 2 4 2 12" xfId="3952" xr:uid="{D91E9D80-2230-4DCA-9214-3FCAE25F266C}"/>
    <cellStyle name="Millares [0] 2 4 2 2" xfId="103" xr:uid="{46E02DA7-57E7-4D2B-94A6-E8A71D28F043}"/>
    <cellStyle name="Millares [0] 2 4 2 2 2" xfId="291" xr:uid="{52747F26-6E38-42B5-B512-9825B9FB685D}"/>
    <cellStyle name="Millares [0] 2 4 2 2 2 2" xfId="2996" xr:uid="{C045450B-07E5-43ED-B026-39ACBA0930A8}"/>
    <cellStyle name="Millares [0] 2 4 2 2 2 2 2" xfId="5738" xr:uid="{708E2034-DB34-4CA7-88A3-78EE617692C2}"/>
    <cellStyle name="Millares [0] 2 4 2 2 2 3" xfId="1890" xr:uid="{E184D3EE-8F5A-4314-B7F9-5B4488C4F621}"/>
    <cellStyle name="Millares [0] 2 4 2 2 2 3 2" xfId="4636" xr:uid="{7C7D52B7-DE1F-4791-9637-5B541056CAFE}"/>
    <cellStyle name="Millares [0] 2 4 2 2 2 4" xfId="4186" xr:uid="{0C16DF8D-7EC4-4742-A191-E6AC3E3B5342}"/>
    <cellStyle name="Millares [0] 2 4 2 2 3" xfId="473" xr:uid="{145D88D2-21AE-41B1-B3C3-FE339C36CA8D}"/>
    <cellStyle name="Millares [0] 2 4 2 2 3 2" xfId="3151" xr:uid="{C55F8D69-F8D7-438F-AAFC-790026F18A72}"/>
    <cellStyle name="Millares [0] 2 4 2 2 3 2 2" xfId="5893" xr:uid="{5BE7C5A3-DA02-4086-90E7-121AC81F3046}"/>
    <cellStyle name="Millares [0] 2 4 2 2 3 3" xfId="4367" xr:uid="{8C34515B-9C3A-4561-83BB-45D68B5E1F77}"/>
    <cellStyle name="Millares [0] 2 4 2 2 4" xfId="2063" xr:uid="{5E08E9A6-39FC-451C-8254-AA048AC879FD}"/>
    <cellStyle name="Millares [0] 2 4 2 2 4 2" xfId="3306" xr:uid="{19DBD544-A5F6-4EE1-9190-386207456E4C}"/>
    <cellStyle name="Millares [0] 2 4 2 2 4 2 2" xfId="6048" xr:uid="{7A0D614A-2024-4F11-AAA1-023B8D6FD6DF}"/>
    <cellStyle name="Millares [0] 2 4 2 2 4 3" xfId="4806" xr:uid="{66EDF4E5-C2B4-4025-8741-061457472167}"/>
    <cellStyle name="Millares [0] 2 4 2 2 5" xfId="2208" xr:uid="{3D60B45A-B9A9-4B9F-841D-25B33795441B}"/>
    <cellStyle name="Millares [0] 2 4 2 2 5 2" xfId="3461" xr:uid="{1FCE6B71-9C91-47A5-A83F-70C8FAC3CD59}"/>
    <cellStyle name="Millares [0] 2 4 2 2 5 2 2" xfId="6203" xr:uid="{07AB10CD-FA00-42EE-991E-8E50A2A0F234}"/>
    <cellStyle name="Millares [0] 2 4 2 2 5 3" xfId="4951" xr:uid="{D75B7092-876E-41D9-B2AB-573E2A12EB24}"/>
    <cellStyle name="Millares [0] 2 4 2 2 6" xfId="2389" xr:uid="{134B71F6-D394-4089-B9CC-0A417DD10209}"/>
    <cellStyle name="Millares [0] 2 4 2 2 6 2" xfId="3642" xr:uid="{4C9D9D21-D5AA-432E-B53E-9129A2A2FFED}"/>
    <cellStyle name="Millares [0] 2 4 2 2 6 2 2" xfId="6384" xr:uid="{D89FD53B-6DAF-41B1-91F0-59EB1A26CB6C}"/>
    <cellStyle name="Millares [0] 2 4 2 2 6 3" xfId="5132" xr:uid="{EEBB15AE-C9CA-467B-B5B7-46A749DA71BF}"/>
    <cellStyle name="Millares [0] 2 4 2 2 7" xfId="2544" xr:uid="{DD14A540-89D3-42AC-9AE9-DE632F7DEB0D}"/>
    <cellStyle name="Millares [0] 2 4 2 2 7 2" xfId="3823" xr:uid="{76A347D2-2E51-469A-A621-A1CEB7AC4730}"/>
    <cellStyle name="Millares [0] 2 4 2 2 7 2 2" xfId="6565" xr:uid="{22D7CDC0-76AE-4EB8-9DE6-94ADFA69F131}"/>
    <cellStyle name="Millares [0] 2 4 2 2 7 3" xfId="5287" xr:uid="{C8FA68B2-BA6A-4A09-8E22-BF935A941B79}"/>
    <cellStyle name="Millares [0] 2 4 2 2 8" xfId="2750" xr:uid="{0D0F3DC4-8037-4D03-8BE3-58F75AD0938A}"/>
    <cellStyle name="Millares [0] 2 4 2 2 8 2" xfId="5492" xr:uid="{07D1603D-0E80-4CD9-B9D8-D45F132D747A}"/>
    <cellStyle name="Millares [0] 2 4 2 2 9" xfId="4004" xr:uid="{4022B177-7007-4B53-BD54-4E0E9DEA2667}"/>
    <cellStyle name="Millares [0] 2 4 2 3" xfId="239" xr:uid="{41D0F82E-BBDE-45F8-B9D2-7324B5B3D4F1}"/>
    <cellStyle name="Millares [0] 2 4 2 3 2" xfId="2803" xr:uid="{AE645536-19DD-4C44-8F29-1A73A224753A}"/>
    <cellStyle name="Millares [0] 2 4 2 3 2 2" xfId="5545" xr:uid="{DA30398E-CF09-4499-AFB5-39E7C5A52373}"/>
    <cellStyle name="Millares [0] 2 4 2 3 3" xfId="1736" xr:uid="{0AEC5834-ACED-43BF-8830-8A82591A3BD9}"/>
    <cellStyle name="Millares [0] 2 4 2 3 3 2" xfId="4489" xr:uid="{9B2DAFDE-FD56-4433-8DC4-5CC82B6D9D27}"/>
    <cellStyle name="Millares [0] 2 4 2 3 4" xfId="4134" xr:uid="{EE9EFA52-CFE6-42C9-A550-94E71A6F74F8}"/>
    <cellStyle name="Millares [0] 2 4 2 4" xfId="421" xr:uid="{0C675B6C-4E37-46C9-B42F-4E4FEB8C7730}"/>
    <cellStyle name="Millares [0] 2 4 2 4 2" xfId="2874" xr:uid="{0580B21D-787E-4D04-BC16-C2C3BBDA2042}"/>
    <cellStyle name="Millares [0] 2 4 2 4 2 2" xfId="5616" xr:uid="{D3E240C9-D3CE-4A46-A51B-551622431DD6}"/>
    <cellStyle name="Millares [0] 2 4 2 4 3" xfId="4315" xr:uid="{3098805E-74EC-4A52-9934-DC18161DFD4D}"/>
    <cellStyle name="Millares [0] 2 4 2 5" xfId="1838" xr:uid="{77EEB9E7-C942-4EF3-BF81-8CAC4E755486}"/>
    <cellStyle name="Millares [0] 2 4 2 5 2" xfId="2944" xr:uid="{F325E188-D21B-4859-98B4-C05BA69EC91B}"/>
    <cellStyle name="Millares [0] 2 4 2 5 2 2" xfId="5686" xr:uid="{A4715E69-1E1B-4C70-BEB2-423BEE70B061}"/>
    <cellStyle name="Millares [0] 2 4 2 5 3" xfId="4584" xr:uid="{21FA49AD-5DBF-4958-B8D5-174D5F806270}"/>
    <cellStyle name="Millares [0] 2 4 2 6" xfId="1970" xr:uid="{03C6F2D5-F8FD-40B1-803C-C4B611E8E298}"/>
    <cellStyle name="Millares [0] 2 4 2 6 2" xfId="3099" xr:uid="{C7D139EC-35DA-422E-A638-2CDD81A533A4}"/>
    <cellStyle name="Millares [0] 2 4 2 6 2 2" xfId="5841" xr:uid="{3BCD6FEC-2CE9-48E7-9D92-AF655C328535}"/>
    <cellStyle name="Millares [0] 2 4 2 6 3" xfId="4713" xr:uid="{8E79C86C-7EF1-4CCC-9DDA-9F8AE950819E}"/>
    <cellStyle name="Millares [0] 2 4 2 7" xfId="2011" xr:uid="{53271F76-B9DB-4CCA-9ED6-C78983CC9B89}"/>
    <cellStyle name="Millares [0] 2 4 2 7 2" xfId="3254" xr:uid="{5E715DED-8CE2-4EE6-B2C9-2EF218917A12}"/>
    <cellStyle name="Millares [0] 2 4 2 7 2 2" xfId="5996" xr:uid="{283183B3-6758-46E5-880E-7DB254AA20E1}"/>
    <cellStyle name="Millares [0] 2 4 2 7 3" xfId="4754" xr:uid="{B3BF6BC4-26F5-4E7E-9CDB-39C2CA963420}"/>
    <cellStyle name="Millares [0] 2 4 2 8" xfId="2156" xr:uid="{9F507736-B529-4505-BBB3-4668A4D94C94}"/>
    <cellStyle name="Millares [0] 2 4 2 8 2" xfId="3409" xr:uid="{72985D63-7118-42D5-86CF-28404924DFF5}"/>
    <cellStyle name="Millares [0] 2 4 2 8 2 2" xfId="6151" xr:uid="{5DCC4FCF-C5D7-4E6A-8D6B-107A0730ECAD}"/>
    <cellStyle name="Millares [0] 2 4 2 8 3" xfId="4899" xr:uid="{592083BC-A090-4DAD-991A-22421A95C764}"/>
    <cellStyle name="Millares [0] 2 4 2 9" xfId="2337" xr:uid="{317238F3-C7E2-4B05-BDC0-B980D4584E7B}"/>
    <cellStyle name="Millares [0] 2 4 2 9 2" xfId="3590" xr:uid="{2F4EEABE-7D73-43FA-B8BF-636876B342B5}"/>
    <cellStyle name="Millares [0] 2 4 2 9 2 2" xfId="6332" xr:uid="{51E1D3BE-4EEA-45DC-9D22-6E6123712A74}"/>
    <cellStyle name="Millares [0] 2 4 2 9 3" xfId="5080" xr:uid="{93BD3849-F55D-49D9-AAD0-E889E20FDF96}"/>
    <cellStyle name="Millares [0] 2 4 3" xfId="77" xr:uid="{21CE09E3-DBC1-41AB-B857-50CCF98AC2AA}"/>
    <cellStyle name="Millares [0] 2 4 3 2" xfId="265" xr:uid="{E3C8ABE5-CE17-4D63-81D8-777D4F2EE4C4}"/>
    <cellStyle name="Millares [0] 2 4 3 2 2" xfId="2970" xr:uid="{DBE7347F-ED95-4B21-B8F3-FF81F59899AD}"/>
    <cellStyle name="Millares [0] 2 4 3 2 2 2" xfId="5712" xr:uid="{299A2493-0EE6-4BFF-A3B1-66A4B7CE11F2}"/>
    <cellStyle name="Millares [0] 2 4 3 2 3" xfId="1864" xr:uid="{6AC5FB3D-BF2C-41EB-BD54-39265C884CDD}"/>
    <cellStyle name="Millares [0] 2 4 3 2 3 2" xfId="4610" xr:uid="{A4A681C3-20FC-43BA-A780-B109C812133F}"/>
    <cellStyle name="Millares [0] 2 4 3 2 4" xfId="4160" xr:uid="{E9383049-2D83-47D6-9043-3FF5A183B628}"/>
    <cellStyle name="Millares [0] 2 4 3 3" xfId="447" xr:uid="{5D89E8E4-A4D1-486A-BF85-7AE2CA93EA6E}"/>
    <cellStyle name="Millares [0] 2 4 3 3 2" xfId="3125" xr:uid="{7E5216D8-DA1D-498D-AA8E-ADE8485D1689}"/>
    <cellStyle name="Millares [0] 2 4 3 3 2 2" xfId="5867" xr:uid="{A00D2780-02B7-41F9-8210-91109635B026}"/>
    <cellStyle name="Millares [0] 2 4 3 3 3" xfId="4341" xr:uid="{D3E2CD59-9D97-448F-BADE-53342068A5D8}"/>
    <cellStyle name="Millares [0] 2 4 3 4" xfId="2037" xr:uid="{BD5F7183-A20B-4969-AEE2-4C2FC16F2678}"/>
    <cellStyle name="Millares [0] 2 4 3 4 2" xfId="3280" xr:uid="{FC1746C9-989C-4312-BF79-95D4DB564937}"/>
    <cellStyle name="Millares [0] 2 4 3 4 2 2" xfId="6022" xr:uid="{C35F4735-421E-496E-99BC-CD8D2C4B3A72}"/>
    <cellStyle name="Millares [0] 2 4 3 4 3" xfId="4780" xr:uid="{53E7F234-F09D-46E3-A83B-0C9AB6CC2EC1}"/>
    <cellStyle name="Millares [0] 2 4 3 5" xfId="2182" xr:uid="{FA2D71A8-24E1-4AB8-A827-608DE345F4DD}"/>
    <cellStyle name="Millares [0] 2 4 3 5 2" xfId="3435" xr:uid="{344C4A29-E2B1-4E7D-95D7-37322249E834}"/>
    <cellStyle name="Millares [0] 2 4 3 5 2 2" xfId="6177" xr:uid="{6E029A72-F89E-41DC-90DF-4D0B4E6ED8FE}"/>
    <cellStyle name="Millares [0] 2 4 3 5 3" xfId="4925" xr:uid="{CB39D8A1-8468-4F0E-905E-31735A989913}"/>
    <cellStyle name="Millares [0] 2 4 3 6" xfId="2363" xr:uid="{1F53C04C-14E5-491E-B0F0-0C33F9ED29B7}"/>
    <cellStyle name="Millares [0] 2 4 3 6 2" xfId="3616" xr:uid="{46951684-C064-4287-9930-309FA0C142AD}"/>
    <cellStyle name="Millares [0] 2 4 3 6 2 2" xfId="6358" xr:uid="{41A4918F-56B2-4E48-888F-62665AFDE98D}"/>
    <cellStyle name="Millares [0] 2 4 3 6 3" xfId="5106" xr:uid="{714F676E-F316-4B78-A100-82615C012B03}"/>
    <cellStyle name="Millares [0] 2 4 3 7" xfId="2518" xr:uid="{6CA0C5A1-4F9D-407F-8A87-2C2461D91611}"/>
    <cellStyle name="Millares [0] 2 4 3 7 2" xfId="3797" xr:uid="{136E0D7D-5D1D-4A1C-B877-24B62A701C31}"/>
    <cellStyle name="Millares [0] 2 4 3 7 2 2" xfId="6539" xr:uid="{F249D071-C117-4CE2-8563-D7E96783B0E8}"/>
    <cellStyle name="Millares [0] 2 4 3 7 3" xfId="5261" xr:uid="{90AB1CE8-CF86-467B-A4F7-C3706B45F358}"/>
    <cellStyle name="Millares [0] 2 4 3 8" xfId="2724" xr:uid="{2DFBB283-579A-4706-8B73-4E8DA0727D13}"/>
    <cellStyle name="Millares [0] 2 4 3 8 2" xfId="5466" xr:uid="{9417E917-3126-41FF-8B51-F047205BA33D}"/>
    <cellStyle name="Millares [0] 2 4 3 9" xfId="3978" xr:uid="{88961E92-3450-4EA0-83E5-076D41091D28}"/>
    <cellStyle name="Millares [0] 2 4 4" xfId="130" xr:uid="{B71621BC-6AB6-4728-9AF3-3B1DD6EA853F}"/>
    <cellStyle name="Millares [0] 2 4 4 2" xfId="317" xr:uid="{CCDC278B-B3FA-436F-B1B0-B2D198EBEE86}"/>
    <cellStyle name="Millares [0] 2 4 4 2 2" xfId="3022" xr:uid="{1B8AC8EF-6185-4D83-8C2E-0930B4F96078}"/>
    <cellStyle name="Millares [0] 2 4 4 2 2 2" xfId="5764" xr:uid="{6A4BCC22-64FA-4C14-B4F4-916E5ED64736}"/>
    <cellStyle name="Millares [0] 2 4 4 2 3" xfId="1916" xr:uid="{93ACBDB5-BB3A-49E8-B57F-139F2CDA1CCE}"/>
    <cellStyle name="Millares [0] 2 4 4 2 3 2" xfId="4662" xr:uid="{43C50857-4FED-4F28-8DDA-9A917650C441}"/>
    <cellStyle name="Millares [0] 2 4 4 2 4" xfId="4212" xr:uid="{DDC7A7D3-8934-4446-93CC-DF07DF13A9D4}"/>
    <cellStyle name="Millares [0] 2 4 4 3" xfId="499" xr:uid="{C05BAFD5-016B-46A5-AFC8-8840C4B77607}"/>
    <cellStyle name="Millares [0] 2 4 4 3 2" xfId="3177" xr:uid="{EC4D4A52-9636-4900-8865-5B901A96441C}"/>
    <cellStyle name="Millares [0] 2 4 4 3 2 2" xfId="5919" xr:uid="{3BFE1607-98C9-4600-BD44-5A964A5F0FC8}"/>
    <cellStyle name="Millares [0] 2 4 4 3 3" xfId="4393" xr:uid="{D1087722-3353-4D4F-948A-7C0527DB83E1}"/>
    <cellStyle name="Millares [0] 2 4 4 4" xfId="2089" xr:uid="{233C09D8-4412-4E64-B24C-001BCAE7AE95}"/>
    <cellStyle name="Millares [0] 2 4 4 4 2" xfId="3332" xr:uid="{914AA041-947E-4754-9B35-54D2BD63DAB2}"/>
    <cellStyle name="Millares [0] 2 4 4 4 2 2" xfId="6074" xr:uid="{A4D1D89C-0E71-435A-B3A8-337E44554630}"/>
    <cellStyle name="Millares [0] 2 4 4 4 3" xfId="4832" xr:uid="{DAC6A591-9B49-4514-8C13-EAD1052293FD}"/>
    <cellStyle name="Millares [0] 2 4 4 5" xfId="2234" xr:uid="{61F5AC9D-4230-4247-AF35-2E9C36579AE7}"/>
    <cellStyle name="Millares [0] 2 4 4 5 2" xfId="3487" xr:uid="{D29DF16A-DAC9-4315-9062-DE362FF0914D}"/>
    <cellStyle name="Millares [0] 2 4 4 5 2 2" xfId="6229" xr:uid="{9B17D670-9A5E-4811-84D7-0336BFD27DD6}"/>
    <cellStyle name="Millares [0] 2 4 4 5 3" xfId="4977" xr:uid="{34BB84C5-BA1A-4F66-B0F0-391BF3CDF121}"/>
    <cellStyle name="Millares [0] 2 4 4 6" xfId="2415" xr:uid="{506CD845-3AB5-4CC9-906F-4F484486EF3C}"/>
    <cellStyle name="Millares [0] 2 4 4 6 2" xfId="3668" xr:uid="{E29E4C78-FDC6-4FF4-9A70-9FFC0936C794}"/>
    <cellStyle name="Millares [0] 2 4 4 6 2 2" xfId="6410" xr:uid="{62C740D7-4454-4F58-8A2E-BC52E4810C43}"/>
    <cellStyle name="Millares [0] 2 4 4 6 3" xfId="5158" xr:uid="{C8BD5A58-A867-42B1-BAD9-03E822847156}"/>
    <cellStyle name="Millares [0] 2 4 4 7" xfId="2570" xr:uid="{C082316C-FFC7-4B4E-A24A-4CA396063DBF}"/>
    <cellStyle name="Millares [0] 2 4 4 7 2" xfId="3849" xr:uid="{616AC31A-1D44-4D50-AD85-B74BBB8C9FA7}"/>
    <cellStyle name="Millares [0] 2 4 4 7 2 2" xfId="6591" xr:uid="{B41E791A-A954-4E13-9A5C-8795B8D39A55}"/>
    <cellStyle name="Millares [0] 2 4 4 7 3" xfId="5313" xr:uid="{19B33019-1467-4FD7-960A-87C6B080E418}"/>
    <cellStyle name="Millares [0] 2 4 4 8" xfId="2671" xr:uid="{B2BCDACF-9323-4EE9-AE08-2EC08F7F2B9B}"/>
    <cellStyle name="Millares [0] 2 4 4 8 2" xfId="5414" xr:uid="{0D1B0F58-58C6-4DEF-8D99-C51ED93422C6}"/>
    <cellStyle name="Millares [0] 2 4 4 9" xfId="4030" xr:uid="{A3D6DDFB-1BA5-4C02-B3B7-8392FF421CC0}"/>
    <cellStyle name="Millares [0] 2 4 5" xfId="157" xr:uid="{6AB0271A-C861-4F9B-B37E-0875065E2572}"/>
    <cellStyle name="Millares [0] 2 4 5 2" xfId="344" xr:uid="{257C90F9-3DA8-4EC0-A361-89505A2D8751}"/>
    <cellStyle name="Millares [0] 2 4 5 2 2" xfId="3049" xr:uid="{C9854440-6766-4CA3-BE97-FB522CD001A2}"/>
    <cellStyle name="Millares [0] 2 4 5 2 2 2" xfId="5791" xr:uid="{5E144D07-BCB6-4A49-AA91-36EA8EE85027}"/>
    <cellStyle name="Millares [0] 2 4 5 2 3" xfId="1939" xr:uid="{004A43F2-8F14-4AE3-A414-AC4549BEF901}"/>
    <cellStyle name="Millares [0] 2 4 5 2 3 2" xfId="4685" xr:uid="{DAE85371-30D8-4E3B-B3E1-B0808BE1AF67}"/>
    <cellStyle name="Millares [0] 2 4 5 2 4" xfId="4239" xr:uid="{0BBD2358-0472-473D-8B79-1365703EFC4E}"/>
    <cellStyle name="Millares [0] 2 4 5 3" xfId="526" xr:uid="{BFC74E24-2E9D-42E8-809A-38F0905CE9C8}"/>
    <cellStyle name="Millares [0] 2 4 5 3 2" xfId="3204" xr:uid="{9E58E333-344A-4521-82C8-F9BBA3505345}"/>
    <cellStyle name="Millares [0] 2 4 5 3 2 2" xfId="5946" xr:uid="{51BE5995-916A-4EC2-9489-CF4DF797DA4F}"/>
    <cellStyle name="Millares [0] 2 4 5 3 3" xfId="4420" xr:uid="{7A661374-67FC-411A-A8D5-D0D3F50F2821}"/>
    <cellStyle name="Millares [0] 2 4 5 4" xfId="2112" xr:uid="{415294C7-A10B-4084-9F37-2DE3661E2FF5}"/>
    <cellStyle name="Millares [0] 2 4 5 4 2" xfId="3359" xr:uid="{52054F1F-C602-433D-A5EA-9A316AADF5B8}"/>
    <cellStyle name="Millares [0] 2 4 5 4 2 2" xfId="6101" xr:uid="{4BAA48A4-D3CF-473A-B22B-B8189CF49B9B}"/>
    <cellStyle name="Millares [0] 2 4 5 4 3" xfId="4855" xr:uid="{1BFF1673-2837-41F6-B399-E08534291E0A}"/>
    <cellStyle name="Millares [0] 2 4 5 5" xfId="2261" xr:uid="{30E667A9-FF22-489D-A019-4E86EBD3AF94}"/>
    <cellStyle name="Millares [0] 2 4 5 5 2" xfId="3514" xr:uid="{AF2AA335-1C73-4917-A871-D55CC94A1DCF}"/>
    <cellStyle name="Millares [0] 2 4 5 5 2 2" xfId="6256" xr:uid="{85D59A7F-4F36-4820-AEF9-B68851FC5224}"/>
    <cellStyle name="Millares [0] 2 4 5 5 3" xfId="5004" xr:uid="{141949C0-21E6-486E-A92A-828B38D347CC}"/>
    <cellStyle name="Millares [0] 2 4 5 6" xfId="2442" xr:uid="{DD0AC564-6AB6-4F61-AE08-A79502AC941C}"/>
    <cellStyle name="Millares [0] 2 4 5 6 2" xfId="3695" xr:uid="{C61C0ABD-37C5-49BB-91B2-57E9FF141880}"/>
    <cellStyle name="Millares [0] 2 4 5 6 2 2" xfId="6437" xr:uid="{682DE0F8-AD15-4458-B145-5FC4D3DE2056}"/>
    <cellStyle name="Millares [0] 2 4 5 6 3" xfId="5185" xr:uid="{179492A0-5B37-4B48-A386-62FF084F8B05}"/>
    <cellStyle name="Millares [0] 2 4 5 7" xfId="2597" xr:uid="{BCA4E9C2-5052-4729-B5C5-96925300E305}"/>
    <cellStyle name="Millares [0] 2 4 5 7 2" xfId="3876" xr:uid="{A6CE242F-98D0-431C-999E-E1568AD9CA96}"/>
    <cellStyle name="Millares [0] 2 4 5 7 2 2" xfId="6618" xr:uid="{68A13C45-B84E-4B67-9B5E-0547EC1C9711}"/>
    <cellStyle name="Millares [0] 2 4 5 7 3" xfId="5340" xr:uid="{FD7C8BBC-CCBE-4885-B579-0C0770EC8EEF}"/>
    <cellStyle name="Millares [0] 2 4 5 8" xfId="2767" xr:uid="{35B22DD0-60E4-41A5-8AB8-05F34D1D1451}"/>
    <cellStyle name="Millares [0] 2 4 5 8 2" xfId="5509" xr:uid="{258A1B95-D7C6-4AC7-8148-5668E206AEFC}"/>
    <cellStyle name="Millares [0] 2 4 5 9" xfId="4057" xr:uid="{CDE3C031-6C24-4A7B-8559-B877865B32D8}"/>
    <cellStyle name="Millares [0] 2 4 6" xfId="184" xr:uid="{74C671B9-EFCD-44FF-8AB1-AC7AB1D6EF50}"/>
    <cellStyle name="Millares [0] 2 4 6 2" xfId="368" xr:uid="{D563E2A9-77C2-4C65-B765-7F03F7E08048}"/>
    <cellStyle name="Millares [0] 2 4 6 2 2" xfId="3538" xr:uid="{3D7A3D85-0FD2-4595-8B85-81625B9C59A4}"/>
    <cellStyle name="Millares [0] 2 4 6 2 2 2" xfId="6280" xr:uid="{186ED8A8-34F5-4448-BA49-751810DACC7F}"/>
    <cellStyle name="Millares [0] 2 4 6 2 3" xfId="2285" xr:uid="{7CB0AE50-B1EC-4557-BAC0-D2C5FE775C14}"/>
    <cellStyle name="Millares [0] 2 4 6 2 3 2" xfId="5028" xr:uid="{C898367B-F1E1-4B87-93A4-7690C369A5E6}"/>
    <cellStyle name="Millares [0] 2 4 6 2 4" xfId="4263" xr:uid="{57CFC29C-7C8D-4C9A-9112-E57DBF00D36B}"/>
    <cellStyle name="Millares [0] 2 4 6 3" xfId="550" xr:uid="{4C9DC19F-F5C8-4D07-88C0-85113ACD6BA4}"/>
    <cellStyle name="Millares [0] 2 4 6 3 2" xfId="3719" xr:uid="{514E7068-6445-4AF9-B5FF-C8043AE844B1}"/>
    <cellStyle name="Millares [0] 2 4 6 3 2 2" xfId="6461" xr:uid="{B933E38D-ACF1-4AF6-BE01-9A34C59BCD0A}"/>
    <cellStyle name="Millares [0] 2 4 6 3 3" xfId="4444" xr:uid="{592CDFD4-EB42-422C-8B7D-27D528341382}"/>
    <cellStyle name="Millares [0] 2 4 6 4" xfId="2621" xr:uid="{8542646E-280A-47D8-9CE3-8646BB65E741}"/>
    <cellStyle name="Millares [0] 2 4 6 4 2" xfId="3900" xr:uid="{92F9703C-035F-401D-9E92-CF88016B67E3}"/>
    <cellStyle name="Millares [0] 2 4 6 4 2 2" xfId="6642" xr:uid="{1B93B819-A452-4520-A3BD-E324BD2FB2E7}"/>
    <cellStyle name="Millares [0] 2 4 6 4 3" xfId="5364" xr:uid="{49CA2739-4EAB-46B2-9EBD-562705B148E5}"/>
    <cellStyle name="Millares [0] 2 4 6 5" xfId="2838" xr:uid="{FFA94404-5087-4DA1-934A-E36A2D7CC23B}"/>
    <cellStyle name="Millares [0] 2 4 6 5 2" xfId="5580" xr:uid="{616133B9-AEB0-4517-A1D4-5C0ABD4BB363}"/>
    <cellStyle name="Millares [0] 2 4 6 6" xfId="4081" xr:uid="{9428B306-61D1-4041-8E92-20735D6DA430}"/>
    <cellStyle name="Millares [0] 2 4 7" xfId="212" xr:uid="{F0B727EE-3CDC-4DEA-A199-489BEABC2C4B}"/>
    <cellStyle name="Millares [0] 2 4 7 2" xfId="2918" xr:uid="{513AE889-CF50-4D9C-B94B-24E2FE0C095D}"/>
    <cellStyle name="Millares [0] 2 4 7 2 2" xfId="5660" xr:uid="{CB0D1BCE-A1E2-4B14-93A5-48DCD68F6E11}"/>
    <cellStyle name="Millares [0] 2 4 7 3" xfId="1826" xr:uid="{A76ED6B2-6863-4F24-8CA1-956AD04F68DD}"/>
    <cellStyle name="Millares [0] 2 4 7 3 2" xfId="4572" xr:uid="{E63F3BF2-0C6C-4650-B739-A30C0391C852}"/>
    <cellStyle name="Millares [0] 2 4 7 4" xfId="4108" xr:uid="{54F35968-22E3-4052-9EB7-7EA94A992B4C}"/>
    <cellStyle name="Millares [0] 2 4 8" xfId="395" xr:uid="{3442A17E-F11D-4CB9-8B40-D796F4C81C89}"/>
    <cellStyle name="Millares [0] 2 4 8 2" xfId="3073" xr:uid="{0C5784FC-20AD-43D2-9562-38543D40910A}"/>
    <cellStyle name="Millares [0] 2 4 8 2 2" xfId="5815" xr:uid="{5F26B6AF-E613-4A92-9875-3741AEAA3E4C}"/>
    <cellStyle name="Millares [0] 2 4 8 3" xfId="4289" xr:uid="{51F0BDA9-C1E3-4E4C-AD01-E524C968FFBE}"/>
    <cellStyle name="Millares [0] 2 4 9" xfId="1994" xr:uid="{4B4F5D87-64C0-4982-9F51-4DD6B3BF4134}"/>
    <cellStyle name="Millares [0] 2 4 9 2" xfId="3228" xr:uid="{DCF7C519-7A9C-47F2-8B84-9AA205ACFA92}"/>
    <cellStyle name="Millares [0] 2 4 9 2 2" xfId="5970" xr:uid="{71691D16-46EF-4598-850C-937A77B156C3}"/>
    <cellStyle name="Millares [0] 2 4 9 3" xfId="4737" xr:uid="{AB947A0A-61AE-4340-ACF8-F5EE94DF0D92}"/>
    <cellStyle name="Millares [0] 2 5" xfId="26" xr:uid="{BED35F53-4494-4B82-819B-237C33411AD8}"/>
    <cellStyle name="Millares [0] 2 5 10" xfId="2317" xr:uid="{9F5DBF6F-77C6-4441-9ED5-99C5EC2B41BB}"/>
    <cellStyle name="Millares [0] 2 5 10 2" xfId="3570" xr:uid="{AA80D9C8-A19F-4A25-9DC4-C799C04664E0}"/>
    <cellStyle name="Millares [0] 2 5 10 2 2" xfId="6312" xr:uid="{FE3A2C48-DAD0-44BB-B753-A2F5B8E59564}"/>
    <cellStyle name="Millares [0] 2 5 10 3" xfId="5060" xr:uid="{31BAC0C3-5365-4D67-B905-90CFF7000E1E}"/>
    <cellStyle name="Millares [0] 2 5 11" xfId="2472" xr:uid="{09472F2B-057A-43E3-935D-DF625B8FE0C5}"/>
    <cellStyle name="Millares [0] 2 5 11 2" xfId="3751" xr:uid="{AAC44D71-A2EC-4AAB-9582-C8AA8122EBA7}"/>
    <cellStyle name="Millares [0] 2 5 11 2 2" xfId="6493" xr:uid="{C11ACEB3-9B32-4338-A57A-539EDDE01EA3}"/>
    <cellStyle name="Millares [0] 2 5 11 3" xfId="5215" xr:uid="{5AF76A6A-4A3A-470D-8BCB-A4E625BC49CC}"/>
    <cellStyle name="Millares [0] 2 5 12" xfId="2677" xr:uid="{790CBD12-B5C8-48E8-90EA-CBD5F7BBAB00}"/>
    <cellStyle name="Millares [0] 2 5 12 2" xfId="5420" xr:uid="{0F0B3BF7-0B98-4FD4-8DF7-8FA74CDC6E75}"/>
    <cellStyle name="Millares [0] 2 5 13" xfId="3932" xr:uid="{496E38A4-7E62-4C13-8563-3E8AACD55FD8}"/>
    <cellStyle name="Millares [0] 2 5 2" xfId="55" xr:uid="{7AFEE972-56C6-42CB-A5F8-16E0EED3695D}"/>
    <cellStyle name="Millares [0] 2 5 2 10" xfId="3958" xr:uid="{C4272613-1C00-4DCF-A6FD-CBA0B0EDD582}"/>
    <cellStyle name="Millares [0] 2 5 2 2" xfId="109" xr:uid="{932B362E-DFC1-4175-8BAF-D3CD27D56773}"/>
    <cellStyle name="Millares [0] 2 5 2 2 2" xfId="297" xr:uid="{F436AF6F-8E95-4740-BD28-68DE88325E22}"/>
    <cellStyle name="Millares [0] 2 5 2 2 2 2" xfId="3002" xr:uid="{2128FFB5-81D2-41F6-86FF-459609658C2D}"/>
    <cellStyle name="Millares [0] 2 5 2 2 2 2 2" xfId="5744" xr:uid="{11AE6DB7-028A-4DD5-8D03-F383036E0B10}"/>
    <cellStyle name="Millares [0] 2 5 2 2 2 3" xfId="1896" xr:uid="{9D3DDC5C-31A4-4DC4-A2D8-62A91A7EC6CF}"/>
    <cellStyle name="Millares [0] 2 5 2 2 2 3 2" xfId="4642" xr:uid="{A0713F25-1439-40B1-917D-5ABF1AEE573F}"/>
    <cellStyle name="Millares [0] 2 5 2 2 2 4" xfId="4192" xr:uid="{869EDF32-2EA4-46B0-BD16-C05C54BD7FC9}"/>
    <cellStyle name="Millares [0] 2 5 2 2 3" xfId="479" xr:uid="{3969F895-2B99-4C22-BAB8-F63224D79640}"/>
    <cellStyle name="Millares [0] 2 5 2 2 3 2" xfId="3157" xr:uid="{028F4555-6A06-4E0D-AFEC-AEB174E16415}"/>
    <cellStyle name="Millares [0] 2 5 2 2 3 2 2" xfId="5899" xr:uid="{4C5405A6-DE80-4CAF-A7A9-544ED3E60253}"/>
    <cellStyle name="Millares [0] 2 5 2 2 3 3" xfId="4373" xr:uid="{ABCC8A0F-2B23-4E61-8669-586EE18E28D0}"/>
    <cellStyle name="Millares [0] 2 5 2 2 4" xfId="2069" xr:uid="{7E5A09F2-A1AF-4F26-BA5A-4E2C9A5FA8C4}"/>
    <cellStyle name="Millares [0] 2 5 2 2 4 2" xfId="3312" xr:uid="{74AEED44-B243-4EAA-BB05-DB2A099691E6}"/>
    <cellStyle name="Millares [0] 2 5 2 2 4 2 2" xfId="6054" xr:uid="{7012A5F5-522B-46A1-AE79-8EACCD5B8D2D}"/>
    <cellStyle name="Millares [0] 2 5 2 2 4 3" xfId="4812" xr:uid="{97DBDA77-23AF-49B2-9293-B929F4A130AB}"/>
    <cellStyle name="Millares [0] 2 5 2 2 5" xfId="2214" xr:uid="{7EFD9067-D94C-45EC-B586-D355B1BFA6F6}"/>
    <cellStyle name="Millares [0] 2 5 2 2 5 2" xfId="3467" xr:uid="{532FAFB2-67F3-4490-88D3-A7F85B2F8492}"/>
    <cellStyle name="Millares [0] 2 5 2 2 5 2 2" xfId="6209" xr:uid="{6F1430CE-BF90-4BBD-93F3-DB60B08F625F}"/>
    <cellStyle name="Millares [0] 2 5 2 2 5 3" xfId="4957" xr:uid="{F49A343B-4DF9-4879-AFAB-1EA2BC097D97}"/>
    <cellStyle name="Millares [0] 2 5 2 2 6" xfId="2395" xr:uid="{018FF43B-E407-4328-98A1-1E54F6C03873}"/>
    <cellStyle name="Millares [0] 2 5 2 2 6 2" xfId="3648" xr:uid="{93C5FAF4-9C0C-47A6-99B3-ACD51BB1A1E1}"/>
    <cellStyle name="Millares [0] 2 5 2 2 6 2 2" xfId="6390" xr:uid="{6199EC46-5EDE-467C-ADAB-F1CEF752965B}"/>
    <cellStyle name="Millares [0] 2 5 2 2 6 3" xfId="5138" xr:uid="{9EF516FF-9508-441D-9145-4DF95417B678}"/>
    <cellStyle name="Millares [0] 2 5 2 2 7" xfId="2550" xr:uid="{711F4213-FF87-41E5-9975-1E355CF8669A}"/>
    <cellStyle name="Millares [0] 2 5 2 2 7 2" xfId="3829" xr:uid="{09CC6113-13CC-4C45-9C19-BF1B1BBBD4FB}"/>
    <cellStyle name="Millares [0] 2 5 2 2 7 2 2" xfId="6571" xr:uid="{E1700411-0D60-4000-8BCC-98A54672E059}"/>
    <cellStyle name="Millares [0] 2 5 2 2 7 3" xfId="5293" xr:uid="{48C88DF2-A5A1-4F20-B313-1A622EDD2660}"/>
    <cellStyle name="Millares [0] 2 5 2 2 8" xfId="2756" xr:uid="{592A3188-8566-4B0F-972E-95E79D98041B}"/>
    <cellStyle name="Millares [0] 2 5 2 2 8 2" xfId="5498" xr:uid="{D977435F-963F-40C5-8151-C21EA89A959E}"/>
    <cellStyle name="Millares [0] 2 5 2 2 9" xfId="4010" xr:uid="{284B5398-9A72-4906-9DA8-9D9708F970B1}"/>
    <cellStyle name="Millares [0] 2 5 2 3" xfId="245" xr:uid="{1EE647CF-DA39-4776-83E1-1CE892488AB7}"/>
    <cellStyle name="Millares [0] 2 5 2 3 2" xfId="2950" xr:uid="{9A57E11D-EEC0-4B88-9BA9-F076C9F8092D}"/>
    <cellStyle name="Millares [0] 2 5 2 3 2 2" xfId="5692" xr:uid="{8FCB123B-8F53-417F-A7A4-C0E18D377F4E}"/>
    <cellStyle name="Millares [0] 2 5 2 3 3" xfId="1844" xr:uid="{AECB844C-59EA-4282-BFB5-6C4F4CAEA5A9}"/>
    <cellStyle name="Millares [0] 2 5 2 3 3 2" xfId="4590" xr:uid="{1495C023-399E-4121-9C00-E4786A364D83}"/>
    <cellStyle name="Millares [0] 2 5 2 3 4" xfId="4140" xr:uid="{6D169422-3B15-4D7F-A72B-D15BF9CE6186}"/>
    <cellStyle name="Millares [0] 2 5 2 4" xfId="427" xr:uid="{70269667-3CD2-4123-B254-9308B07E9BC4}"/>
    <cellStyle name="Millares [0] 2 5 2 4 2" xfId="3105" xr:uid="{B19E3E0A-87D5-4590-9491-3FBA876786B4}"/>
    <cellStyle name="Millares [0] 2 5 2 4 2 2" xfId="5847" xr:uid="{95A5CBFF-5E6C-4762-B816-F826395CA61F}"/>
    <cellStyle name="Millares [0] 2 5 2 4 3" xfId="4321" xr:uid="{E1A9DEC3-AF22-42CF-9660-4CA568AF2684}"/>
    <cellStyle name="Millares [0] 2 5 2 5" xfId="2017" xr:uid="{E35A3A9F-B65D-4658-BD28-2650AAFA0400}"/>
    <cellStyle name="Millares [0] 2 5 2 5 2" xfId="3260" xr:uid="{55D927AF-869F-44FE-B6F7-D124DB3991C1}"/>
    <cellStyle name="Millares [0] 2 5 2 5 2 2" xfId="6002" xr:uid="{C213DF00-8894-484A-AD73-C3D580D9CA24}"/>
    <cellStyle name="Millares [0] 2 5 2 5 3" xfId="4760" xr:uid="{036AFE20-9B4E-4DE4-B19E-871CD808F079}"/>
    <cellStyle name="Millares [0] 2 5 2 6" xfId="2162" xr:uid="{1A239359-23C5-478F-8E44-66013DD2B8A9}"/>
    <cellStyle name="Millares [0] 2 5 2 6 2" xfId="3415" xr:uid="{42CC8F6C-3960-43FB-85D2-E081EEF857C7}"/>
    <cellStyle name="Millares [0] 2 5 2 6 2 2" xfId="6157" xr:uid="{747A1ACD-3118-4731-BF32-87FBB6FA6C24}"/>
    <cellStyle name="Millares [0] 2 5 2 6 3" xfId="4905" xr:uid="{E885C511-8450-403C-92A1-57F9F442C2ED}"/>
    <cellStyle name="Millares [0] 2 5 2 7" xfId="2343" xr:uid="{CFDD47A6-E76A-43ED-8606-F80447C762FB}"/>
    <cellStyle name="Millares [0] 2 5 2 7 2" xfId="3596" xr:uid="{5D4299F7-D6D8-4AFE-8E04-BC2144F3AE1A}"/>
    <cellStyle name="Millares [0] 2 5 2 7 2 2" xfId="6338" xr:uid="{0D3A8A47-AFCB-4398-A0C6-91C91FB98153}"/>
    <cellStyle name="Millares [0] 2 5 2 7 3" xfId="5086" xr:uid="{9DB35E0F-35D0-4FB6-A6CB-ACAE4C2E923D}"/>
    <cellStyle name="Millares [0] 2 5 2 8" xfId="2498" xr:uid="{301A0AA3-7020-4C41-94B6-F6AA1F8BF151}"/>
    <cellStyle name="Millares [0] 2 5 2 8 2" xfId="3777" xr:uid="{B504BFBE-C7A1-4D6D-AE90-0C283AD8C5F6}"/>
    <cellStyle name="Millares [0] 2 5 2 8 2 2" xfId="6519" xr:uid="{85C2E03B-5012-40B9-B5F3-986F68AE6BD6}"/>
    <cellStyle name="Millares [0] 2 5 2 8 3" xfId="5241" xr:uid="{7B24F784-79ED-4112-A0D3-8E8DCC31CADE}"/>
    <cellStyle name="Millares [0] 2 5 2 9" xfId="2704" xr:uid="{85A9AFD1-69FE-4E51-868E-D432BD82999B}"/>
    <cellStyle name="Millares [0] 2 5 2 9 2" xfId="5446" xr:uid="{81BBBD63-FA14-4CC3-A932-D9C087E43B2E}"/>
    <cellStyle name="Millares [0] 2 5 3" xfId="83" xr:uid="{3CB2E7FA-779A-4ADE-89D3-1F5573B18448}"/>
    <cellStyle name="Millares [0] 2 5 3 2" xfId="271" xr:uid="{B77F952A-CA0A-449A-AE92-8F246BF60D51}"/>
    <cellStyle name="Millares [0] 2 5 3 2 2" xfId="2976" xr:uid="{84404CE8-69D1-4985-9858-CC978AC124BD}"/>
    <cellStyle name="Millares [0] 2 5 3 2 2 2" xfId="5718" xr:uid="{87A24EB4-410F-43D2-8518-6A97048C5065}"/>
    <cellStyle name="Millares [0] 2 5 3 2 3" xfId="1870" xr:uid="{FACA878B-29E7-4C61-A113-9248BCC51570}"/>
    <cellStyle name="Millares [0] 2 5 3 2 3 2" xfId="4616" xr:uid="{E146AFF4-79E6-4454-B86F-1F362851C2D7}"/>
    <cellStyle name="Millares [0] 2 5 3 2 4" xfId="4166" xr:uid="{2CF4C33B-1D1A-4A54-87CA-1BDE4B68EF22}"/>
    <cellStyle name="Millares [0] 2 5 3 3" xfId="453" xr:uid="{93AC2DFD-2791-42A5-8C22-411C830F6685}"/>
    <cellStyle name="Millares [0] 2 5 3 3 2" xfId="3131" xr:uid="{396CD848-1AF4-461B-996B-1D8859273556}"/>
    <cellStyle name="Millares [0] 2 5 3 3 2 2" xfId="5873" xr:uid="{C6CE905B-B273-4933-AD35-73A29C675683}"/>
    <cellStyle name="Millares [0] 2 5 3 3 3" xfId="4347" xr:uid="{A6CC4443-6CA5-45FC-B4E6-423009014977}"/>
    <cellStyle name="Millares [0] 2 5 3 4" xfId="2043" xr:uid="{A4310C44-C52E-4D11-B35C-39801FF6C68E}"/>
    <cellStyle name="Millares [0] 2 5 3 4 2" xfId="3286" xr:uid="{21470D17-6D90-4305-80FD-5BCBEEBE4506}"/>
    <cellStyle name="Millares [0] 2 5 3 4 2 2" xfId="6028" xr:uid="{D2FBFCFB-F08F-4419-9378-DAE7100FC48E}"/>
    <cellStyle name="Millares [0] 2 5 3 4 3" xfId="4786" xr:uid="{01EB6791-8FAE-4B9D-85E9-778DD37FF428}"/>
    <cellStyle name="Millares [0] 2 5 3 5" xfId="2188" xr:uid="{A69F1D36-1385-4FCE-B220-221950F97786}"/>
    <cellStyle name="Millares [0] 2 5 3 5 2" xfId="3441" xr:uid="{3A861988-BA21-45F9-A0E9-159D37F8AE7E}"/>
    <cellStyle name="Millares [0] 2 5 3 5 2 2" xfId="6183" xr:uid="{AE74C26D-6ED2-4332-B579-5E1FCC84EBBB}"/>
    <cellStyle name="Millares [0] 2 5 3 5 3" xfId="4931" xr:uid="{3BB3E711-0EC4-41A2-A7DA-1831106792A6}"/>
    <cellStyle name="Millares [0] 2 5 3 6" xfId="2369" xr:uid="{93A163EB-5138-4566-91FD-230CBD5FF6D1}"/>
    <cellStyle name="Millares [0] 2 5 3 6 2" xfId="3622" xr:uid="{B54F1B81-D4FF-430E-A379-453F9BFDAE2C}"/>
    <cellStyle name="Millares [0] 2 5 3 6 2 2" xfId="6364" xr:uid="{5DD06206-1BF5-423E-B47C-0D886CE2B5B6}"/>
    <cellStyle name="Millares [0] 2 5 3 6 3" xfId="5112" xr:uid="{E4399D05-4BE8-4736-880A-8A732C2E4CCA}"/>
    <cellStyle name="Millares [0] 2 5 3 7" xfId="2524" xr:uid="{583B7963-0A9C-45A5-BC04-214FCE434D65}"/>
    <cellStyle name="Millares [0] 2 5 3 7 2" xfId="3803" xr:uid="{394CBD55-69D7-4000-99CE-CA44A368B605}"/>
    <cellStyle name="Millares [0] 2 5 3 7 2 2" xfId="6545" xr:uid="{B4033BBE-7599-4FA3-86DC-71570E2AA244}"/>
    <cellStyle name="Millares [0] 2 5 3 7 3" xfId="5267" xr:uid="{21FA3E2A-3C92-4D34-8CE7-74885068AD31}"/>
    <cellStyle name="Millares [0] 2 5 3 8" xfId="2730" xr:uid="{610900D7-C58A-44E0-8B56-3355ED5EAE74}"/>
    <cellStyle name="Millares [0] 2 5 3 8 2" xfId="5472" xr:uid="{5840B270-0B26-4A9D-A954-EC6E4AC7D7C5}"/>
    <cellStyle name="Millares [0] 2 5 3 9" xfId="3984" xr:uid="{0472C78E-CBFE-4082-960B-DEB7BDD14348}"/>
    <cellStyle name="Millares [0] 2 5 4" xfId="136" xr:uid="{E372677A-2BA2-4A7D-9E36-EF49E8BBCBE7}"/>
    <cellStyle name="Millares [0] 2 5 4 2" xfId="323" xr:uid="{C9E77AA2-3257-420A-9C8E-F2A461AE24D3}"/>
    <cellStyle name="Millares [0] 2 5 4 2 2" xfId="3028" xr:uid="{5D3654A8-4EDC-4CC7-AAD1-1D6A101F34E2}"/>
    <cellStyle name="Millares [0] 2 5 4 2 2 2" xfId="5770" xr:uid="{A71074AC-6103-4B3B-80C4-90E093E47CBA}"/>
    <cellStyle name="Millares [0] 2 5 4 2 3" xfId="1922" xr:uid="{4007C6EF-0652-43C4-BDAD-1AE9DDC255F5}"/>
    <cellStyle name="Millares [0] 2 5 4 2 3 2" xfId="4668" xr:uid="{C5BB99A0-3935-4224-9DF6-319AAC10FB98}"/>
    <cellStyle name="Millares [0] 2 5 4 2 4" xfId="4218" xr:uid="{D09F152B-E2C5-40F6-AD88-50E19C4E4B38}"/>
    <cellStyle name="Millares [0] 2 5 4 3" xfId="505" xr:uid="{97378BE8-6090-4EF7-8920-271E08A7243B}"/>
    <cellStyle name="Millares [0] 2 5 4 3 2" xfId="3183" xr:uid="{28E2B96A-BF31-4441-87BB-206F899A43F3}"/>
    <cellStyle name="Millares [0] 2 5 4 3 2 2" xfId="5925" xr:uid="{902C1F63-9D3A-41B0-9B59-05B2FF90B1D9}"/>
    <cellStyle name="Millares [0] 2 5 4 3 3" xfId="4399" xr:uid="{32FA5A2E-DE4A-4D97-8795-B51F4850B2CF}"/>
    <cellStyle name="Millares [0] 2 5 4 4" xfId="2095" xr:uid="{388061FD-2CEB-4825-B0FB-7B51EBCB4DB9}"/>
    <cellStyle name="Millares [0] 2 5 4 4 2" xfId="3338" xr:uid="{451D15D6-3174-4E87-A3DE-B227159DEB2E}"/>
    <cellStyle name="Millares [0] 2 5 4 4 2 2" xfId="6080" xr:uid="{4C5DF090-FAE0-4FB8-833C-1D485D930B5C}"/>
    <cellStyle name="Millares [0] 2 5 4 4 3" xfId="4838" xr:uid="{CE02FBF6-C601-467A-9217-7973C891966C}"/>
    <cellStyle name="Millares [0] 2 5 4 5" xfId="2240" xr:uid="{BBCB71FB-C8A4-4045-A4BA-B4B8FA9A7757}"/>
    <cellStyle name="Millares [0] 2 5 4 5 2" xfId="3493" xr:uid="{A1730738-0FBA-4ECF-90EC-93E7D0748B23}"/>
    <cellStyle name="Millares [0] 2 5 4 5 2 2" xfId="6235" xr:uid="{ACE4B2DF-DCF3-4E9A-8BB8-44DF8F53C638}"/>
    <cellStyle name="Millares [0] 2 5 4 5 3" xfId="4983" xr:uid="{662D10D5-2C9A-4B76-879E-03725526F0EB}"/>
    <cellStyle name="Millares [0] 2 5 4 6" xfId="2421" xr:uid="{B8B06A8C-D32B-46C2-9D09-3BC153A9D246}"/>
    <cellStyle name="Millares [0] 2 5 4 6 2" xfId="3674" xr:uid="{20600B5F-D725-412B-B194-B33FFD0CD992}"/>
    <cellStyle name="Millares [0] 2 5 4 6 2 2" xfId="6416" xr:uid="{CCFBB242-698C-4A50-871A-19017029239B}"/>
    <cellStyle name="Millares [0] 2 5 4 6 3" xfId="5164" xr:uid="{32726E53-E9C6-481F-A545-1A13EA3F4BE9}"/>
    <cellStyle name="Millares [0] 2 5 4 7" xfId="2576" xr:uid="{8B914716-0820-461D-A349-8546CA7071B0}"/>
    <cellStyle name="Millares [0] 2 5 4 7 2" xfId="3855" xr:uid="{856A1B23-2178-458B-B13D-4F765E77D549}"/>
    <cellStyle name="Millares [0] 2 5 4 7 2 2" xfId="6597" xr:uid="{DC828B61-B1FF-4D46-9A0C-2FCC1A86C8EC}"/>
    <cellStyle name="Millares [0] 2 5 4 7 3" xfId="5319" xr:uid="{FB09EB1A-B420-4BA6-A1B0-8CEEC3A523B5}"/>
    <cellStyle name="Millares [0] 2 5 4 8" xfId="2805" xr:uid="{27922183-F1AC-4A5D-BA23-6DDA2DEE45F2}"/>
    <cellStyle name="Millares [0] 2 5 4 8 2" xfId="5547" xr:uid="{8066317D-A2F0-47BC-AB33-B43E2BD27493}"/>
    <cellStyle name="Millares [0] 2 5 4 9" xfId="4036" xr:uid="{B00043CD-01E1-40B8-A599-2DD2E64AF501}"/>
    <cellStyle name="Millares [0] 2 5 5" xfId="163" xr:uid="{CD285582-32A8-4FBD-849B-9CA276463F3C}"/>
    <cellStyle name="Millares [0] 2 5 5 2" xfId="350" xr:uid="{9ECE0E74-CA7E-49D5-B206-A784AA0F84E3}"/>
    <cellStyle name="Millares [0] 2 5 5 2 2" xfId="3055" xr:uid="{B1D7135D-BF38-49E4-BD35-109099D12FE1}"/>
    <cellStyle name="Millares [0] 2 5 5 2 2 2" xfId="5797" xr:uid="{E448FFA8-1B8A-4822-9871-35086ED05D53}"/>
    <cellStyle name="Millares [0] 2 5 5 2 3" xfId="1943" xr:uid="{05ABC909-4E79-4388-9853-182AC3FB11E8}"/>
    <cellStyle name="Millares [0] 2 5 5 2 3 2" xfId="4689" xr:uid="{84FCB19C-2CC7-41B9-B280-A4749774E514}"/>
    <cellStyle name="Millares [0] 2 5 5 2 4" xfId="4245" xr:uid="{848447F0-6B05-4B70-9FDA-42E913481F6B}"/>
    <cellStyle name="Millares [0] 2 5 5 3" xfId="532" xr:uid="{A861A3DF-3ED2-444B-B446-D07972C7DB78}"/>
    <cellStyle name="Millares [0] 2 5 5 3 2" xfId="3210" xr:uid="{7D73ECC9-9F1A-4C8B-AA05-D062D5353C27}"/>
    <cellStyle name="Millares [0] 2 5 5 3 2 2" xfId="5952" xr:uid="{7D7E1F33-6BB3-433C-BB58-19707EC10441}"/>
    <cellStyle name="Millares [0] 2 5 5 3 3" xfId="4426" xr:uid="{C279D300-92AF-44F7-8CB4-0FBACA6D535C}"/>
    <cellStyle name="Millares [0] 2 5 5 4" xfId="2116" xr:uid="{A7B42378-3B0E-4F08-ADA2-12F2491BE320}"/>
    <cellStyle name="Millares [0] 2 5 5 4 2" xfId="3365" xr:uid="{856BBF59-7898-4024-8745-127CF055BBDF}"/>
    <cellStyle name="Millares [0] 2 5 5 4 2 2" xfId="6107" xr:uid="{40686524-E34A-46C6-994D-A50E3E4CA63F}"/>
    <cellStyle name="Millares [0] 2 5 5 4 3" xfId="4859" xr:uid="{AF5CE1D6-B07E-48ED-8AA8-7ED4D6310FF5}"/>
    <cellStyle name="Millares [0] 2 5 5 5" xfId="2267" xr:uid="{56A0B6E6-D696-46ED-BDE9-373215A8C941}"/>
    <cellStyle name="Millares [0] 2 5 5 5 2" xfId="3520" xr:uid="{A3C4534D-380E-4CE6-B9D6-220CBC1852E4}"/>
    <cellStyle name="Millares [0] 2 5 5 5 2 2" xfId="6262" xr:uid="{D57712F7-BB84-475B-957D-E9EBFC008793}"/>
    <cellStyle name="Millares [0] 2 5 5 5 3" xfId="5010" xr:uid="{5D2C4898-92A2-453C-83CB-4D6551AD14AD}"/>
    <cellStyle name="Millares [0] 2 5 5 6" xfId="2448" xr:uid="{1D327BBE-9296-4238-842B-396CAE3E0A7D}"/>
    <cellStyle name="Millares [0] 2 5 5 6 2" xfId="3701" xr:uid="{D1854FFA-3E89-47A4-A525-8282051DBB34}"/>
    <cellStyle name="Millares [0] 2 5 5 6 2 2" xfId="6443" xr:uid="{7D07AF15-E719-4287-AAC2-3CF7B1FDB208}"/>
    <cellStyle name="Millares [0] 2 5 5 6 3" xfId="5191" xr:uid="{7A47BB88-2AEC-46A1-834C-8FBDE0485D09}"/>
    <cellStyle name="Millares [0] 2 5 5 7" xfId="2603" xr:uid="{6ECE8BE3-9313-437B-953E-EC50221AE125}"/>
    <cellStyle name="Millares [0] 2 5 5 7 2" xfId="3882" xr:uid="{871706FF-8E03-4CC5-91AD-A273BF8C4A6A}"/>
    <cellStyle name="Millares [0] 2 5 5 7 2 2" xfId="6624" xr:uid="{ABBBCC78-F772-4AC1-ABE9-CE7E33129326}"/>
    <cellStyle name="Millares [0] 2 5 5 7 3" xfId="5346" xr:uid="{908BB071-F794-4453-B8B6-ACDD1A8DEC2D}"/>
    <cellStyle name="Millares [0] 2 5 5 8" xfId="2876" xr:uid="{6FC3E59E-F360-4F7D-B27D-C0447BAC942C}"/>
    <cellStyle name="Millares [0] 2 5 5 8 2" xfId="5618" xr:uid="{AD526DEB-609D-468A-B704-89E1366FA54A}"/>
    <cellStyle name="Millares [0] 2 5 5 9" xfId="4063" xr:uid="{77BF5371-D7B5-4E2A-AD2F-5C9E52CE88E6}"/>
    <cellStyle name="Millares [0] 2 5 6" xfId="190" xr:uid="{5AF6AC58-DB85-4347-A067-D8027F8FEC97}"/>
    <cellStyle name="Millares [0] 2 5 6 2" xfId="374" xr:uid="{1BD91756-547B-4B8E-9E42-C25164D5A834}"/>
    <cellStyle name="Millares [0] 2 5 6 2 2" xfId="3544" xr:uid="{03B2F3E9-289F-434C-9F2F-801AC1D09179}"/>
    <cellStyle name="Millares [0] 2 5 6 2 2 2" xfId="6286" xr:uid="{23F6C9CA-814E-423B-8CDB-7011FEC57230}"/>
    <cellStyle name="Millares [0] 2 5 6 2 3" xfId="2291" xr:uid="{303902C5-906E-42AB-A98B-9F8B64253871}"/>
    <cellStyle name="Millares [0] 2 5 6 2 3 2" xfId="5034" xr:uid="{992C0821-878D-4E1C-AC62-682F6F6EEA82}"/>
    <cellStyle name="Millares [0] 2 5 6 2 4" xfId="4269" xr:uid="{37E3C55D-E2E9-4FC1-9B7C-C8897AC4A06C}"/>
    <cellStyle name="Millares [0] 2 5 6 3" xfId="556" xr:uid="{D2E78CD6-AFA0-4B0D-AC4E-F25E4BA327D9}"/>
    <cellStyle name="Millares [0] 2 5 6 3 2" xfId="3725" xr:uid="{0BD82E72-21A3-4FA7-9AB2-7958E6565CEA}"/>
    <cellStyle name="Millares [0] 2 5 6 3 2 2" xfId="6467" xr:uid="{1001E8D9-CFFB-4331-8139-EA424CD52A82}"/>
    <cellStyle name="Millares [0] 2 5 6 3 3" xfId="4450" xr:uid="{65281E68-DB90-4E8F-9AD7-F424C4CBBA6B}"/>
    <cellStyle name="Millares [0] 2 5 6 4" xfId="2627" xr:uid="{24000984-1436-4CD3-837B-2CD328B474CA}"/>
    <cellStyle name="Millares [0] 2 5 6 4 2" xfId="3906" xr:uid="{96DB50EC-2435-4E34-82A1-04ACA9F40555}"/>
    <cellStyle name="Millares [0] 2 5 6 4 2 2" xfId="6648" xr:uid="{24F87E32-B386-418C-8B7A-4ED008D937A5}"/>
    <cellStyle name="Millares [0] 2 5 6 4 3" xfId="5370" xr:uid="{F66E8328-6911-4F7C-A7BE-20EF71A28F80}"/>
    <cellStyle name="Millares [0] 2 5 6 5" xfId="2924" xr:uid="{3D974A95-2729-4E88-A905-E599A7E1119B}"/>
    <cellStyle name="Millares [0] 2 5 6 5 2" xfId="5666" xr:uid="{335556A2-30C2-4DD8-828C-5101FF472352}"/>
    <cellStyle name="Millares [0] 2 5 6 6" xfId="4087" xr:uid="{EDBB082A-C0AD-49B0-B319-E47C5AA9A214}"/>
    <cellStyle name="Millares [0] 2 5 7" xfId="218" xr:uid="{F2E19E4A-445B-41A8-92FE-32D89FA2FDD5}"/>
    <cellStyle name="Millares [0] 2 5 7 2" xfId="3079" xr:uid="{E386143E-2ED2-4EEB-9EDB-39DDA27109CF}"/>
    <cellStyle name="Millares [0] 2 5 7 2 2" xfId="5821" xr:uid="{B15115A7-B940-4587-A2BF-D3B7F12E45F8}"/>
    <cellStyle name="Millares [0] 2 5 7 3" xfId="1956" xr:uid="{6219E2A5-FEE9-4D2B-9650-EF80634812A5}"/>
    <cellStyle name="Millares [0] 2 5 7 3 2" xfId="4699" xr:uid="{3F6E1F0C-CBB8-4E36-A5B4-8E5C8FFB48BA}"/>
    <cellStyle name="Millares [0] 2 5 7 4" xfId="4114" xr:uid="{3BABE2D7-CA6A-4DBE-860A-5D9AEA80CB9C}"/>
    <cellStyle name="Millares [0] 2 5 8" xfId="401" xr:uid="{1D95D936-8A94-4C84-9139-6ED0AF8B42C8}"/>
    <cellStyle name="Millares [0] 2 5 8 2" xfId="3234" xr:uid="{218612FF-4589-497C-9AE3-00ED82A0745D}"/>
    <cellStyle name="Millares [0] 2 5 8 2 2" xfId="5976" xr:uid="{20C26FAE-EBDF-4A67-93DD-ABC011E646B4}"/>
    <cellStyle name="Millares [0] 2 5 8 3" xfId="4295" xr:uid="{02C5F2EB-9407-422A-AABE-79F459706A9A}"/>
    <cellStyle name="Millares [0] 2 5 9" xfId="2137" xr:uid="{7C5363DB-9559-42F5-A32F-41C3A9280E8D}"/>
    <cellStyle name="Millares [0] 2 5 9 2" xfId="3389" xr:uid="{5C63925D-B411-4022-9AB7-82BAFFC14568}"/>
    <cellStyle name="Millares [0] 2 5 9 2 2" xfId="6131" xr:uid="{C2FA611D-A870-491A-BB5D-ABF0FB4EC81D}"/>
    <cellStyle name="Millares [0] 2 5 9 3" xfId="4880" xr:uid="{4F8F82A1-0987-46A3-BC12-67438E369F43}"/>
    <cellStyle name="Millares [0] 2 6" xfId="33" xr:uid="{4C3D94DF-5CB1-4DB8-9552-3C9D8902E919}"/>
    <cellStyle name="Millares [0] 2 6 10" xfId="2478" xr:uid="{FE10CFDF-71CB-47E8-B551-E04EF5C10D12}"/>
    <cellStyle name="Millares [0] 2 6 10 2" xfId="3757" xr:uid="{C6114490-049E-4A0C-AB48-36DABA2A0B9B}"/>
    <cellStyle name="Millares [0] 2 6 10 2 2" xfId="6499" xr:uid="{F1C153D5-1D9F-4FD2-868A-18D3D06C05BF}"/>
    <cellStyle name="Millares [0] 2 6 10 3" xfId="5221" xr:uid="{62A388BD-13C0-4282-A759-B381D0E73D1F}"/>
    <cellStyle name="Millares [0] 2 6 11" xfId="2683" xr:uid="{E070032D-4917-4589-8FF6-73264E4192F8}"/>
    <cellStyle name="Millares [0] 2 6 11 2" xfId="5426" xr:uid="{1C07D0AA-A4C4-4E2B-A9A2-26E93D24E262}"/>
    <cellStyle name="Millares [0] 2 6 12" xfId="3938" xr:uid="{6DA1836F-FEB2-4504-B26F-D60091E20A80}"/>
    <cellStyle name="Millares [0] 2 6 2" xfId="62" xr:uid="{1847D833-2EC5-4200-80C7-84809AC275E2}"/>
    <cellStyle name="Millares [0] 2 6 2 10" xfId="3964" xr:uid="{36DDA8AC-5DD9-4D12-A8E8-E048A9584B71}"/>
    <cellStyle name="Millares [0] 2 6 2 2" xfId="115" xr:uid="{286D0D2B-DC86-46E4-B45A-4BA24ADABD6B}"/>
    <cellStyle name="Millares [0] 2 6 2 2 2" xfId="303" xr:uid="{0D324E31-AE07-442A-8BD9-EB33B390E16A}"/>
    <cellStyle name="Millares [0] 2 6 2 2 2 2" xfId="3008" xr:uid="{060B8609-A691-422F-9359-F2DFA29CB4D0}"/>
    <cellStyle name="Millares [0] 2 6 2 2 2 2 2" xfId="5750" xr:uid="{F6189A5F-C97F-4DAC-84F4-F7481312304F}"/>
    <cellStyle name="Millares [0] 2 6 2 2 2 3" xfId="1902" xr:uid="{00A37853-6985-4FA8-B8EA-83F5E269BF06}"/>
    <cellStyle name="Millares [0] 2 6 2 2 2 3 2" xfId="4648" xr:uid="{1CF94BAF-8DF3-4E40-8427-C643A624E537}"/>
    <cellStyle name="Millares [0] 2 6 2 2 2 4" xfId="4198" xr:uid="{9F5279EC-CCD4-45FE-886C-319F7C35245A}"/>
    <cellStyle name="Millares [0] 2 6 2 2 3" xfId="485" xr:uid="{F9CF56A5-073A-47A6-A414-826D4CB491EF}"/>
    <cellStyle name="Millares [0] 2 6 2 2 3 2" xfId="3163" xr:uid="{B7544619-2C0D-45AB-8B94-531496076EC9}"/>
    <cellStyle name="Millares [0] 2 6 2 2 3 2 2" xfId="5905" xr:uid="{6EFC35EE-561F-4F35-9485-8C47D4A4FCBE}"/>
    <cellStyle name="Millares [0] 2 6 2 2 3 3" xfId="4379" xr:uid="{BCBCE08D-4670-410D-BB56-C21C50B88057}"/>
    <cellStyle name="Millares [0] 2 6 2 2 4" xfId="2075" xr:uid="{242B4B22-47C3-4773-8B89-AD2C161B7B2F}"/>
    <cellStyle name="Millares [0] 2 6 2 2 4 2" xfId="3318" xr:uid="{4DD3E7AA-DC05-465B-B9D1-9CDBA2E496EA}"/>
    <cellStyle name="Millares [0] 2 6 2 2 4 2 2" xfId="6060" xr:uid="{E31B7432-2B39-4617-82B5-D87739277B9A}"/>
    <cellStyle name="Millares [0] 2 6 2 2 4 3" xfId="4818" xr:uid="{327B36D8-D10F-4526-B01D-3F2709354BB6}"/>
    <cellStyle name="Millares [0] 2 6 2 2 5" xfId="2220" xr:uid="{E094A3C9-3C5D-478A-8ABD-F4A159924139}"/>
    <cellStyle name="Millares [0] 2 6 2 2 5 2" xfId="3473" xr:uid="{316926D9-5A5C-4745-9264-88BB185E111F}"/>
    <cellStyle name="Millares [0] 2 6 2 2 5 2 2" xfId="6215" xr:uid="{520870AD-BC7C-4A2A-A47F-676F97824CFA}"/>
    <cellStyle name="Millares [0] 2 6 2 2 5 3" xfId="4963" xr:uid="{D37F9611-F3DA-4359-9700-0961D03FB42E}"/>
    <cellStyle name="Millares [0] 2 6 2 2 6" xfId="2401" xr:uid="{FAC46029-C848-47E1-9785-970EA46C0525}"/>
    <cellStyle name="Millares [0] 2 6 2 2 6 2" xfId="3654" xr:uid="{4DDB059C-168E-4D5B-B5F8-5FC47C9FB017}"/>
    <cellStyle name="Millares [0] 2 6 2 2 6 2 2" xfId="6396" xr:uid="{207B715F-B779-4602-B4F2-15F83BDFB2AD}"/>
    <cellStyle name="Millares [0] 2 6 2 2 6 3" xfId="5144" xr:uid="{B41B3C01-BE63-44AF-BD09-44F9B5DF06B9}"/>
    <cellStyle name="Millares [0] 2 6 2 2 7" xfId="2556" xr:uid="{AD91ABD3-0E3F-4F58-BFB4-93BB96092AB6}"/>
    <cellStyle name="Millares [0] 2 6 2 2 7 2" xfId="3835" xr:uid="{A4FF0A56-46AA-459B-BD79-A19846DFE355}"/>
    <cellStyle name="Millares [0] 2 6 2 2 7 2 2" xfId="6577" xr:uid="{32F6FACF-24AB-49BC-B6E1-FDD8C27465D6}"/>
    <cellStyle name="Millares [0] 2 6 2 2 7 3" xfId="5299" xr:uid="{CCE3A7C7-1007-4DAE-8A8D-2BDC664AFF90}"/>
    <cellStyle name="Millares [0] 2 6 2 2 8" xfId="2762" xr:uid="{6CA19B04-3E90-43AE-A52C-1EDB4B4A9A6C}"/>
    <cellStyle name="Millares [0] 2 6 2 2 8 2" xfId="5504" xr:uid="{ADD4827A-C53B-4C0B-A233-1EBC632C80B2}"/>
    <cellStyle name="Millares [0] 2 6 2 2 9" xfId="4016" xr:uid="{EBF6C8E9-4CEE-4822-9A6F-820F630739F2}"/>
    <cellStyle name="Millares [0] 2 6 2 3" xfId="251" xr:uid="{DA715D4D-9382-402F-92B2-E6C71187A989}"/>
    <cellStyle name="Millares [0] 2 6 2 3 2" xfId="2956" xr:uid="{682848CD-9919-468E-AF88-1BA20767F4E6}"/>
    <cellStyle name="Millares [0] 2 6 2 3 2 2" xfId="5698" xr:uid="{4F9FB2C7-88AA-4E1B-8D7C-D2DE5598F7FB}"/>
    <cellStyle name="Millares [0] 2 6 2 3 3" xfId="1850" xr:uid="{7D7F404D-7366-49A5-A1EF-D60C4A2E0378}"/>
    <cellStyle name="Millares [0] 2 6 2 3 3 2" xfId="4596" xr:uid="{F6D53201-2A95-4007-953B-41DF589A53DD}"/>
    <cellStyle name="Millares [0] 2 6 2 3 4" xfId="4146" xr:uid="{C0D80D46-B10A-4165-966C-1BC58A9464EA}"/>
    <cellStyle name="Millares [0] 2 6 2 4" xfId="433" xr:uid="{4DA7D1B1-3211-41BD-96A6-F8685796FECA}"/>
    <cellStyle name="Millares [0] 2 6 2 4 2" xfId="3111" xr:uid="{7A64EA2E-A55C-42BC-9E25-62301140DC4D}"/>
    <cellStyle name="Millares [0] 2 6 2 4 2 2" xfId="5853" xr:uid="{ED2E9347-8435-4E5E-AFA1-52D84283FCFC}"/>
    <cellStyle name="Millares [0] 2 6 2 4 3" xfId="4327" xr:uid="{E896732D-9445-4350-B713-7F7B9B7954BC}"/>
    <cellStyle name="Millares [0] 2 6 2 5" xfId="2023" xr:uid="{930F8C97-D73D-43F8-AF33-907150BD0A01}"/>
    <cellStyle name="Millares [0] 2 6 2 5 2" xfId="3266" xr:uid="{6C078C37-8EAB-4C98-9844-C6832EDE1113}"/>
    <cellStyle name="Millares [0] 2 6 2 5 2 2" xfId="6008" xr:uid="{668A1004-3066-47CE-9FBA-7E530C493DFC}"/>
    <cellStyle name="Millares [0] 2 6 2 5 3" xfId="4766" xr:uid="{7E62A7CB-5821-4ECF-9409-0FE3565E2643}"/>
    <cellStyle name="Millares [0] 2 6 2 6" xfId="2168" xr:uid="{125C695F-3A73-4917-A4AA-0DD8039F948E}"/>
    <cellStyle name="Millares [0] 2 6 2 6 2" xfId="3421" xr:uid="{508905C6-B116-4EE5-B14A-61168768203D}"/>
    <cellStyle name="Millares [0] 2 6 2 6 2 2" xfId="6163" xr:uid="{648F3ECA-7DAB-4162-B28D-C0171B6436E7}"/>
    <cellStyle name="Millares [0] 2 6 2 6 3" xfId="4911" xr:uid="{64161878-663D-4D9C-8E43-2CC12DA2209E}"/>
    <cellStyle name="Millares [0] 2 6 2 7" xfId="2349" xr:uid="{D6314E7C-0043-4F99-9004-33F2C5EDC052}"/>
    <cellStyle name="Millares [0] 2 6 2 7 2" xfId="3602" xr:uid="{AEED9318-F788-4048-AFFF-218A44FD5000}"/>
    <cellStyle name="Millares [0] 2 6 2 7 2 2" xfId="6344" xr:uid="{98432715-55DD-4876-9AA4-D2E4A65A2777}"/>
    <cellStyle name="Millares [0] 2 6 2 7 3" xfId="5092" xr:uid="{C3E08175-B63C-4C26-9F1D-CE1BE95DA4D1}"/>
    <cellStyle name="Millares [0] 2 6 2 8" xfId="2504" xr:uid="{E4540029-DC93-4EA9-B08E-762AB5695A2C}"/>
    <cellStyle name="Millares [0] 2 6 2 8 2" xfId="3783" xr:uid="{BD3A1B05-CE53-4344-A9F9-CB62FA17BFC0}"/>
    <cellStyle name="Millares [0] 2 6 2 8 2 2" xfId="6525" xr:uid="{6358D4FF-1677-476F-B552-81E3329E757F}"/>
    <cellStyle name="Millares [0] 2 6 2 8 3" xfId="5247" xr:uid="{BBF305DD-8B06-496E-99AC-101344A19AFD}"/>
    <cellStyle name="Millares [0] 2 6 2 9" xfId="2710" xr:uid="{7F8765DF-2FFC-4EB4-9DE8-FB2EA780E567}"/>
    <cellStyle name="Millares [0] 2 6 2 9 2" xfId="5452" xr:uid="{9CF0AD74-DCA4-4619-9D7C-D616E91221ED}"/>
    <cellStyle name="Millares [0] 2 6 3" xfId="89" xr:uid="{46A5F4EC-2DDF-41B5-A637-148831F91CFC}"/>
    <cellStyle name="Millares [0] 2 6 3 2" xfId="277" xr:uid="{75F53FAD-91AF-4159-8DAD-63CEC1BAB821}"/>
    <cellStyle name="Millares [0] 2 6 3 2 2" xfId="2982" xr:uid="{1FDE703C-8325-4056-BBEE-0FDA7F414AAC}"/>
    <cellStyle name="Millares [0] 2 6 3 2 2 2" xfId="5724" xr:uid="{9650C4F4-AB95-4870-A0B6-0AF2EA18D363}"/>
    <cellStyle name="Millares [0] 2 6 3 2 3" xfId="1876" xr:uid="{0BC1A845-5E8F-48A0-B4B4-40DD09E38BAF}"/>
    <cellStyle name="Millares [0] 2 6 3 2 3 2" xfId="4622" xr:uid="{6FEDB13B-89D4-4B88-98D5-048D5BF75C6B}"/>
    <cellStyle name="Millares [0] 2 6 3 2 4" xfId="4172" xr:uid="{8CAA0A33-C819-4DB4-8D31-B58D3AEEE220}"/>
    <cellStyle name="Millares [0] 2 6 3 3" xfId="459" xr:uid="{6C75DD20-5B8D-42CE-BE6E-DA6AD4755DAE}"/>
    <cellStyle name="Millares [0] 2 6 3 3 2" xfId="3137" xr:uid="{06808F7C-DD20-4C2D-B6D1-07B568D7E202}"/>
    <cellStyle name="Millares [0] 2 6 3 3 2 2" xfId="5879" xr:uid="{61F9B5A9-CDC7-4BE3-9E7D-0E732A64AD7B}"/>
    <cellStyle name="Millares [0] 2 6 3 3 3" xfId="4353" xr:uid="{08A71489-081C-464D-9A02-BCB8A556305A}"/>
    <cellStyle name="Millares [0] 2 6 3 4" xfId="2049" xr:uid="{CA466AFE-20B8-4811-9DAB-965879222A02}"/>
    <cellStyle name="Millares [0] 2 6 3 4 2" xfId="3292" xr:uid="{FBA0298D-BCB4-47A8-A86C-11294D3613DB}"/>
    <cellStyle name="Millares [0] 2 6 3 4 2 2" xfId="6034" xr:uid="{3EE76680-5078-4BF0-8091-C334E9E1676F}"/>
    <cellStyle name="Millares [0] 2 6 3 4 3" xfId="4792" xr:uid="{D851DA45-6605-4C88-9149-0F6E5BE87ECF}"/>
    <cellStyle name="Millares [0] 2 6 3 5" xfId="2194" xr:uid="{CE380988-5E9E-49F2-947D-5596D977CF38}"/>
    <cellStyle name="Millares [0] 2 6 3 5 2" xfId="3447" xr:uid="{5E9EA3C7-A9F7-409A-A523-75DACEBF98B4}"/>
    <cellStyle name="Millares [0] 2 6 3 5 2 2" xfId="6189" xr:uid="{2090B3F5-AAA2-4004-9869-8F6A2E77BDF6}"/>
    <cellStyle name="Millares [0] 2 6 3 5 3" xfId="4937" xr:uid="{B953EB50-302E-4F1F-96E6-B44D11F38F2D}"/>
    <cellStyle name="Millares [0] 2 6 3 6" xfId="2375" xr:uid="{04DA2107-46F2-45C8-A46D-B9DFE0251D35}"/>
    <cellStyle name="Millares [0] 2 6 3 6 2" xfId="3628" xr:uid="{16C04CB1-06AD-4E9E-97E5-DDF6B77BEE64}"/>
    <cellStyle name="Millares [0] 2 6 3 6 2 2" xfId="6370" xr:uid="{AA1774AD-AAA0-49A1-BCDC-C589D571FD5B}"/>
    <cellStyle name="Millares [0] 2 6 3 6 3" xfId="5118" xr:uid="{8FCAEE29-FE8E-4268-935B-324F6A03FAB6}"/>
    <cellStyle name="Millares [0] 2 6 3 7" xfId="2530" xr:uid="{5957C7AA-5CC5-481D-B76B-691CF37A7DC1}"/>
    <cellStyle name="Millares [0] 2 6 3 7 2" xfId="3809" xr:uid="{4232C7C7-E35F-4584-ACC8-9DA4EC325248}"/>
    <cellStyle name="Millares [0] 2 6 3 7 2 2" xfId="6551" xr:uid="{3C707FA3-FBD0-45B5-A1BA-CCC7F99AC4C2}"/>
    <cellStyle name="Millares [0] 2 6 3 7 3" xfId="5273" xr:uid="{863DA086-247F-47B7-B324-B690E900FFD9}"/>
    <cellStyle name="Millares [0] 2 6 3 8" xfId="2736" xr:uid="{BDC68C7B-FD60-41DF-B7AE-48BE2D918296}"/>
    <cellStyle name="Millares [0] 2 6 3 8 2" xfId="5478" xr:uid="{BB152673-9B31-4DEC-B001-5A6630C4BC44}"/>
    <cellStyle name="Millares [0] 2 6 3 9" xfId="3990" xr:uid="{B6C53F87-8FED-439F-BFD1-1161D91A5886}"/>
    <cellStyle name="Millares [0] 2 6 4" xfId="142" xr:uid="{8171B7A2-F229-4307-B1B5-3C2A82C903DA}"/>
    <cellStyle name="Millares [0] 2 6 4 2" xfId="329" xr:uid="{91C70499-601B-45BC-8446-70F62F60BBCF}"/>
    <cellStyle name="Millares [0] 2 6 4 2 2" xfId="3189" xr:uid="{5E71D5DC-AF74-4384-889D-06E9344C4F4B}"/>
    <cellStyle name="Millares [0] 2 6 4 2 2 2" xfId="5931" xr:uid="{AECECFB4-733F-4C54-8598-9B6219149B8A}"/>
    <cellStyle name="Millares [0] 2 6 4 2 3" xfId="1980" xr:uid="{9D54E18F-CAB6-4D33-A57A-BDCF6BB810A6}"/>
    <cellStyle name="Millares [0] 2 6 4 2 3 2" xfId="4723" xr:uid="{DA77C88B-71D2-4830-B121-69FBA0BE1729}"/>
    <cellStyle name="Millares [0] 2 6 4 2 4" xfId="4224" xr:uid="{AF72D92D-32E0-4D56-A4E3-64DD1AD3B6ED}"/>
    <cellStyle name="Millares [0] 2 6 4 3" xfId="511" xr:uid="{B369D4A2-F471-49ED-A5CD-448E6105A4FD}"/>
    <cellStyle name="Millares [0] 2 6 4 3 2" xfId="3344" xr:uid="{B65998DD-67F5-4031-B313-1204A7E8D44B}"/>
    <cellStyle name="Millares [0] 2 6 4 3 2 2" xfId="6086" xr:uid="{3E5174AD-2B4B-4733-904B-8F67E24196C1}"/>
    <cellStyle name="Millares [0] 2 6 4 3 3" xfId="4405" xr:uid="{63F3D7C8-00E2-4A25-A2E7-149CC32485F9}"/>
    <cellStyle name="Millares [0] 2 6 4 4" xfId="2246" xr:uid="{7F755B5F-E84E-4C6F-A6BC-2B71F8D4837D}"/>
    <cellStyle name="Millares [0] 2 6 4 4 2" xfId="3499" xr:uid="{7A28ECAC-6B9A-4954-B74D-C608990F79CF}"/>
    <cellStyle name="Millares [0] 2 6 4 4 2 2" xfId="6241" xr:uid="{4060B5F8-F6D5-4CD6-A375-43E66916DD63}"/>
    <cellStyle name="Millares [0] 2 6 4 4 3" xfId="4989" xr:uid="{5DE44F5D-3AB5-46EA-9487-55753EDA4A17}"/>
    <cellStyle name="Millares [0] 2 6 4 5" xfId="2427" xr:uid="{2FF04473-EC11-4BA1-856F-1E5DACEA4487}"/>
    <cellStyle name="Millares [0] 2 6 4 5 2" xfId="3680" xr:uid="{CEF6B107-2926-4054-80CC-0A1B3228AA5D}"/>
    <cellStyle name="Millares [0] 2 6 4 5 2 2" xfId="6422" xr:uid="{B1A93A92-7AB8-43A6-B43F-CFAD480AE631}"/>
    <cellStyle name="Millares [0] 2 6 4 5 3" xfId="5170" xr:uid="{4FB7BB45-DA75-4AFB-BA50-1FDCFFB9EA95}"/>
    <cellStyle name="Millares [0] 2 6 4 6" xfId="2582" xr:uid="{2C2BB004-8C2D-4B1F-B7CD-992853C107FE}"/>
    <cellStyle name="Millares [0] 2 6 4 6 2" xfId="3861" xr:uid="{DBE052A6-1112-4080-9982-C77B6165A9C1}"/>
    <cellStyle name="Millares [0] 2 6 4 6 2 2" xfId="6603" xr:uid="{52E9904E-CFD4-461D-AF3D-36168AC307D5}"/>
    <cellStyle name="Millares [0] 2 6 4 6 3" xfId="5325" xr:uid="{A427DC15-8759-4176-9DE6-DE94CF396032}"/>
    <cellStyle name="Millares [0] 2 6 4 7" xfId="3034" xr:uid="{447ADA74-E1E6-4FA1-95CA-5887FC8FCBFA}"/>
    <cellStyle name="Millares [0] 2 6 4 7 2" xfId="5776" xr:uid="{F15ACEC6-5704-4345-BE4A-3172B49E21D1}"/>
    <cellStyle name="Millares [0] 2 6 4 8" xfId="4042" xr:uid="{DF00A120-20A3-4C71-A573-5201CFB4F54E}"/>
    <cellStyle name="Millares [0] 2 6 5" xfId="196" xr:uid="{67301C32-2E28-4F94-9690-77E8C7AD2853}"/>
    <cellStyle name="Millares [0] 2 6 5 2" xfId="380" xr:uid="{5C27CB2C-922D-4FE0-B70B-EC5CD3A37FCA}"/>
    <cellStyle name="Millares [0] 2 6 5 2 2" xfId="3550" xr:uid="{07B91362-D51B-4C1D-8CCE-636A87AFD2A7}"/>
    <cellStyle name="Millares [0] 2 6 5 2 2 2" xfId="6292" xr:uid="{6A06A377-DBD8-4FEB-A313-D59044CBB474}"/>
    <cellStyle name="Millares [0] 2 6 5 2 3" xfId="2297" xr:uid="{23AF5733-F859-4D68-BFAC-E7B6F4FD3AA4}"/>
    <cellStyle name="Millares [0] 2 6 5 2 3 2" xfId="5040" xr:uid="{90432518-00D9-4BFD-9B3B-4955503A68E0}"/>
    <cellStyle name="Millares [0] 2 6 5 2 4" xfId="4275" xr:uid="{5FDFA896-B103-4C86-8470-D22351A8C54B}"/>
    <cellStyle name="Millares [0] 2 6 5 3" xfId="562" xr:uid="{120C3C94-A7A9-49F3-82EC-4FBE9842DB29}"/>
    <cellStyle name="Millares [0] 2 6 5 3 2" xfId="3731" xr:uid="{552DD79D-9EC4-4110-9D3A-1413AE4579D4}"/>
    <cellStyle name="Millares [0] 2 6 5 3 2 2" xfId="6473" xr:uid="{285971FA-99D6-457E-AFC3-B491CB4AA5D0}"/>
    <cellStyle name="Millares [0] 2 6 5 3 3" xfId="4456" xr:uid="{6BF68AEE-2A64-4E94-AF62-ED3379659E85}"/>
    <cellStyle name="Millares [0] 2 6 5 4" xfId="2633" xr:uid="{9D4A73EE-81BE-462C-B6E7-55AC3F159259}"/>
    <cellStyle name="Millares [0] 2 6 5 4 2" xfId="3912" xr:uid="{DCB09836-1198-4BB4-8CDF-43A9B53D34E8}"/>
    <cellStyle name="Millares [0] 2 6 5 4 2 2" xfId="6654" xr:uid="{68D0200C-CCB8-47A1-9EF2-A122700574E1}"/>
    <cellStyle name="Millares [0] 2 6 5 4 3" xfId="5376" xr:uid="{6794F750-5D07-4D97-8F21-DE0DB6CD9D29}"/>
    <cellStyle name="Millares [0] 2 6 5 5" xfId="2930" xr:uid="{24D0A50C-E8A7-4493-89D7-1FC6BC949887}"/>
    <cellStyle name="Millares [0] 2 6 5 5 2" xfId="5672" xr:uid="{AD660E93-A7B0-4444-8438-4964EFFF9A7E}"/>
    <cellStyle name="Millares [0] 2 6 5 6" xfId="4093" xr:uid="{6A52BBAE-6712-4C56-81D4-D1A3BE933B11}"/>
    <cellStyle name="Millares [0] 2 6 6" xfId="224" xr:uid="{2E807701-26BC-4AB7-B7BF-4BD7D218857B}"/>
    <cellStyle name="Millares [0] 2 6 6 2" xfId="3085" xr:uid="{165180AC-9CE2-48E3-9831-E5A85C7FB488}"/>
    <cellStyle name="Millares [0] 2 6 6 2 2" xfId="5827" xr:uid="{2D3BBA4E-BFFB-4812-B5F2-C37864075960}"/>
    <cellStyle name="Millares [0] 2 6 6 3" xfId="1961" xr:uid="{0142AC1C-188E-42E9-96FD-F26C3CFB664E}"/>
    <cellStyle name="Millares [0] 2 6 6 3 2" xfId="4704" xr:uid="{B5F842BC-B0A1-4784-8869-34769BEF90EF}"/>
    <cellStyle name="Millares [0] 2 6 6 4" xfId="4120" xr:uid="{976462FF-8A43-4511-ABFB-7225101E93E3}"/>
    <cellStyle name="Millares [0] 2 6 7" xfId="407" xr:uid="{B2A8F457-0F67-4C4D-AA68-C624A9735856}"/>
    <cellStyle name="Millares [0] 2 6 7 2" xfId="3240" xr:uid="{6A99F94D-03F1-43A1-8E25-0D471B795098}"/>
    <cellStyle name="Millares [0] 2 6 7 2 2" xfId="5982" xr:uid="{EAED0DD7-6B7E-4588-BAD4-DEF67BAD1354}"/>
    <cellStyle name="Millares [0] 2 6 7 3" xfId="4301" xr:uid="{FA66BF4B-FFF0-496E-A7B3-A4FE3C34B366}"/>
    <cellStyle name="Millares [0] 2 6 8" xfId="2143" xr:uid="{D58785EA-7934-4DE0-BC1E-DEF612334FB2}"/>
    <cellStyle name="Millares [0] 2 6 8 2" xfId="3395" xr:uid="{B055FA47-F68E-4206-B873-D755F3D321B9}"/>
    <cellStyle name="Millares [0] 2 6 8 2 2" xfId="6137" xr:uid="{4F09BC34-CD9C-440F-A9E1-F6A400CDB604}"/>
    <cellStyle name="Millares [0] 2 6 8 3" xfId="4886" xr:uid="{F6A3CAF8-B1D7-4486-8BDB-F310FBEC46F2}"/>
    <cellStyle name="Millares [0] 2 6 9" xfId="2323" xr:uid="{8364C1E9-F1E4-4B0B-B5B2-6B3498DD3828}"/>
    <cellStyle name="Millares [0] 2 6 9 2" xfId="3576" xr:uid="{310F3F16-A42B-4FC3-9286-36BBD8330B7E}"/>
    <cellStyle name="Millares [0] 2 6 9 2 2" xfId="6318" xr:uid="{7EE20B7A-7E61-4B81-8A0B-C4722499CBDE}"/>
    <cellStyle name="Millares [0] 2 6 9 3" xfId="5066" xr:uid="{FEE2A6E5-70FD-4428-B9E0-59849E4053A5}"/>
    <cellStyle name="Millares [0] 2 7" xfId="37" xr:uid="{5B0D9C27-D205-4446-913B-65758A5DEB94}"/>
    <cellStyle name="Millares [0] 2 7 10" xfId="3940" xr:uid="{3072FE72-8B6D-43DA-9BCF-D78068AD8C55}"/>
    <cellStyle name="Millares [0] 2 7 2" xfId="91" xr:uid="{71F0B463-E9B6-4363-A23D-54647A4A1BBA}"/>
    <cellStyle name="Millares [0] 2 7 2 2" xfId="279" xr:uid="{3D12963E-15B5-4611-8D51-CA67F5B6799A}"/>
    <cellStyle name="Millares [0] 2 7 2 2 2" xfId="2984" xr:uid="{FDFC965C-52BD-48C5-96E8-61DC60C8DDAF}"/>
    <cellStyle name="Millares [0] 2 7 2 2 2 2" xfId="5726" xr:uid="{70BF4BA1-37B8-4431-A3C0-C74154DC41E9}"/>
    <cellStyle name="Millares [0] 2 7 2 2 3" xfId="1878" xr:uid="{3D1C681E-2CE8-4BA3-8AB0-3CF9349EBC21}"/>
    <cellStyle name="Millares [0] 2 7 2 2 3 2" xfId="4624" xr:uid="{7AE05F28-3955-4087-819A-05AD469F2A80}"/>
    <cellStyle name="Millares [0] 2 7 2 2 4" xfId="4174" xr:uid="{18453ED0-2D70-4ECF-9318-3F9EDBE9E321}"/>
    <cellStyle name="Millares [0] 2 7 2 3" xfId="461" xr:uid="{DB04B995-64D6-446A-A573-67479DE89485}"/>
    <cellStyle name="Millares [0] 2 7 2 3 2" xfId="3139" xr:uid="{E170F67C-4703-4A1F-92A8-3C8415977DD0}"/>
    <cellStyle name="Millares [0] 2 7 2 3 2 2" xfId="5881" xr:uid="{6BA5D2E6-0160-4F75-A806-7827843F7146}"/>
    <cellStyle name="Millares [0] 2 7 2 3 3" xfId="4355" xr:uid="{E163A49D-A5CD-426F-93DE-99C150EF7D71}"/>
    <cellStyle name="Millares [0] 2 7 2 4" xfId="2051" xr:uid="{E984F44D-7B2E-4524-9BC8-4CAC48A89DCD}"/>
    <cellStyle name="Millares [0] 2 7 2 4 2" xfId="3294" xr:uid="{128DCA62-210D-4D52-B816-2BDEBF0CEC3A}"/>
    <cellStyle name="Millares [0] 2 7 2 4 2 2" xfId="6036" xr:uid="{BE204087-FF9F-4091-8B96-00A090187C57}"/>
    <cellStyle name="Millares [0] 2 7 2 4 3" xfId="4794" xr:uid="{2BEC6268-8198-4532-8E70-33FA1F5A822D}"/>
    <cellStyle name="Millares [0] 2 7 2 5" xfId="2196" xr:uid="{605EECD1-9EE6-47F9-870A-A93954D226DE}"/>
    <cellStyle name="Millares [0] 2 7 2 5 2" xfId="3449" xr:uid="{F3CBA795-3096-49C0-A269-789FA1457AA7}"/>
    <cellStyle name="Millares [0] 2 7 2 5 2 2" xfId="6191" xr:uid="{C68DAF95-527C-4100-9907-8886429D0ADC}"/>
    <cellStyle name="Millares [0] 2 7 2 5 3" xfId="4939" xr:uid="{4E6E5ECE-DA72-401C-9A61-BB42DE289724}"/>
    <cellStyle name="Millares [0] 2 7 2 6" xfId="2377" xr:uid="{8BA2647B-DBDF-40A6-99BF-D52B2E4F412F}"/>
    <cellStyle name="Millares [0] 2 7 2 6 2" xfId="3630" xr:uid="{D919504E-5124-4DD0-91DA-9CE153C089AF}"/>
    <cellStyle name="Millares [0] 2 7 2 6 2 2" xfId="6372" xr:uid="{0868B724-24EA-400E-9D56-13B1BD3D6F04}"/>
    <cellStyle name="Millares [0] 2 7 2 6 3" xfId="5120" xr:uid="{1E590FFD-9AE0-4428-AF2C-750ED33EE1D8}"/>
    <cellStyle name="Millares [0] 2 7 2 7" xfId="2532" xr:uid="{51B74BF3-0B5F-43A3-9BD3-77B843E19A12}"/>
    <cellStyle name="Millares [0] 2 7 2 7 2" xfId="3811" xr:uid="{2FC6F541-284E-4453-AEC8-7490515C757C}"/>
    <cellStyle name="Millares [0] 2 7 2 7 2 2" xfId="6553" xr:uid="{BC025655-D24D-4247-B711-9C3D8EF82F8D}"/>
    <cellStyle name="Millares [0] 2 7 2 7 3" xfId="5275" xr:uid="{CDD9A8F5-F0AD-4428-BA0F-22A6BB649410}"/>
    <cellStyle name="Millares [0] 2 7 2 8" xfId="2738" xr:uid="{74193454-F0E0-485D-A967-AFC7F3C378C2}"/>
    <cellStyle name="Millares [0] 2 7 2 8 2" xfId="5480" xr:uid="{07229532-596A-4827-96D1-93565B6CB2F1}"/>
    <cellStyle name="Millares [0] 2 7 2 9" xfId="3992" xr:uid="{204964CB-91D3-4A97-AD00-4AADB0EC9AF7}"/>
    <cellStyle name="Millares [0] 2 7 3" xfId="227" xr:uid="{AE00E1D2-8AFD-4FB7-88D7-D163999A83FB}"/>
    <cellStyle name="Millares [0] 2 7 3 2" xfId="2932" xr:uid="{D3535D98-9427-4592-B3DA-35317A4C83AE}"/>
    <cellStyle name="Millares [0] 2 7 3 2 2" xfId="5674" xr:uid="{A149CC47-EC5E-4A37-8BCF-F2694862D6B8}"/>
    <cellStyle name="Millares [0] 2 7 3 3" xfId="1830" xr:uid="{B942B1AC-EC74-497C-90F4-FB0C3C974859}"/>
    <cellStyle name="Millares [0] 2 7 3 3 2" xfId="4576" xr:uid="{CFA09579-25E2-4C9E-81C2-05BCB97F95E4}"/>
    <cellStyle name="Millares [0] 2 7 3 4" xfId="4122" xr:uid="{16D1AE08-6A46-4D72-86D3-620CBD641A4F}"/>
    <cellStyle name="Millares [0] 2 7 4" xfId="409" xr:uid="{BD250BA8-8D48-4191-BBA0-D5835BA2C700}"/>
    <cellStyle name="Millares [0] 2 7 4 2" xfId="3087" xr:uid="{70E4EA06-C6D6-4D3A-B236-32DA8AE56F86}"/>
    <cellStyle name="Millares [0] 2 7 4 2 2" xfId="5829" xr:uid="{2C595106-B3C3-400A-8718-121538D03DF1}"/>
    <cellStyle name="Millares [0] 2 7 4 3" xfId="4303" xr:uid="{EF1A9BFD-3AF6-429C-83BD-1C3F6A43A27B}"/>
    <cellStyle name="Millares [0] 2 7 5" xfId="1999" xr:uid="{4CAA0E22-5115-4B1F-829A-BCB80A1A0918}"/>
    <cellStyle name="Millares [0] 2 7 5 2" xfId="3242" xr:uid="{8464F078-534B-45F0-BE85-AE0E2CEB71E7}"/>
    <cellStyle name="Millares [0] 2 7 5 2 2" xfId="5984" xr:uid="{07A2E0FF-A286-4E5C-A0E2-D12563B8DFD5}"/>
    <cellStyle name="Millares [0] 2 7 5 3" xfId="4742" xr:uid="{1E60F224-5958-416A-84B1-4EE89FD3C501}"/>
    <cellStyle name="Millares [0] 2 7 6" xfId="2144" xr:uid="{ACD6633F-7904-42E7-AD27-C379221376C3}"/>
    <cellStyle name="Millares [0] 2 7 6 2" xfId="3397" xr:uid="{FBF4C0AE-5E29-42CC-A058-012B5B7FA32E}"/>
    <cellStyle name="Millares [0] 2 7 6 2 2" xfId="6139" xr:uid="{63A9AAA6-2C43-4BE7-93D0-362C04FF5A5F}"/>
    <cellStyle name="Millares [0] 2 7 6 3" xfId="4887" xr:uid="{DAB48D99-2EC2-492C-BFDB-F14D7C3708CF}"/>
    <cellStyle name="Millares [0] 2 7 7" xfId="2325" xr:uid="{FA9027E4-9058-406A-8C3C-19DB237F5190}"/>
    <cellStyle name="Millares [0] 2 7 7 2" xfId="3578" xr:uid="{A5894856-090C-4C0C-84C2-600AB8FBEA41}"/>
    <cellStyle name="Millares [0] 2 7 7 2 2" xfId="6320" xr:uid="{285F15F5-E95D-42AB-9453-9D720660769B}"/>
    <cellStyle name="Millares [0] 2 7 7 3" xfId="5068" xr:uid="{4B246572-740D-43AA-955D-9C4E6994B59D}"/>
    <cellStyle name="Millares [0] 2 7 8" xfId="2480" xr:uid="{9003B71C-684F-45AD-A538-221569F59540}"/>
    <cellStyle name="Millares [0] 2 7 8 2" xfId="3759" xr:uid="{3B0F8361-D84E-4633-855A-8542F10F40B5}"/>
    <cellStyle name="Millares [0] 2 7 8 2 2" xfId="6501" xr:uid="{FAF2779B-8A04-4529-BE96-65A324FE52BF}"/>
    <cellStyle name="Millares [0] 2 7 8 3" xfId="5223" xr:uid="{5A4065BB-15F5-4B11-A0A4-B4AFF6D31303}"/>
    <cellStyle name="Millares [0] 2 7 9" xfId="2686" xr:uid="{35893C1F-B283-428D-95A4-EA1050FFEF64}"/>
    <cellStyle name="Millares [0] 2 7 9 2" xfId="5428" xr:uid="{6DE91370-47AA-44F3-AEF3-2CAFF20552A0}"/>
    <cellStyle name="Millares [0] 2 8" xfId="65" xr:uid="{CB706FC3-C895-443D-BC0A-B140C1966FFA}"/>
    <cellStyle name="Millares [0] 2 8 2" xfId="253" xr:uid="{980282B0-46BF-41BA-87D0-CA6CFBE130B4}"/>
    <cellStyle name="Millares [0] 2 8 2 2" xfId="2958" xr:uid="{E740E65A-5894-4F3B-9C24-0CD95BE61AB2}"/>
    <cellStyle name="Millares [0] 2 8 2 2 2" xfId="5700" xr:uid="{60F648C1-5EF8-4D5B-8FA8-AAB099334912}"/>
    <cellStyle name="Millares [0] 2 8 2 3" xfId="1852" xr:uid="{98E9A1E5-CD6A-4FEF-903E-A8B71821D9C2}"/>
    <cellStyle name="Millares [0] 2 8 2 3 2" xfId="4598" xr:uid="{E4A250CB-3C9C-425D-8068-6E239F81E8E7}"/>
    <cellStyle name="Millares [0] 2 8 2 4" xfId="4148" xr:uid="{0A4ADF17-C796-417C-BBC9-17C2D0E51715}"/>
    <cellStyle name="Millares [0] 2 8 3" xfId="435" xr:uid="{9E413F0D-A71C-4524-BA7B-F096C21DF264}"/>
    <cellStyle name="Millares [0] 2 8 3 2" xfId="3113" xr:uid="{ED63FC29-A7F0-4C25-9EF4-143F48B849AD}"/>
    <cellStyle name="Millares [0] 2 8 3 2 2" xfId="5855" xr:uid="{40B0C95D-5080-4736-A1A5-8B7E99FE4F81}"/>
    <cellStyle name="Millares [0] 2 8 3 3" xfId="4329" xr:uid="{2798EC96-DCA9-4CE6-A063-AE73E6F2343D}"/>
    <cellStyle name="Millares [0] 2 8 4" xfId="2025" xr:uid="{72813AA1-F719-4014-9DC8-1A2411FF60EA}"/>
    <cellStyle name="Millares [0] 2 8 4 2" xfId="3268" xr:uid="{B9664CA5-4FA3-4D74-8726-7CA8DA5C5035}"/>
    <cellStyle name="Millares [0] 2 8 4 2 2" xfId="6010" xr:uid="{3AB07A98-397F-45AD-B24B-B64E45C187CE}"/>
    <cellStyle name="Millares [0] 2 8 4 3" xfId="4768" xr:uid="{5A23E985-7966-4492-99D6-71CA59AEF6E5}"/>
    <cellStyle name="Millares [0] 2 8 5" xfId="2170" xr:uid="{163F12E6-08FE-4B55-AA9E-A48004F037F1}"/>
    <cellStyle name="Millares [0] 2 8 5 2" xfId="3423" xr:uid="{B2DC0E19-D0A9-4B3D-96F0-BA55555F7A6D}"/>
    <cellStyle name="Millares [0] 2 8 5 2 2" xfId="6165" xr:uid="{69A35063-26EF-4E45-94CA-13A7C97C9202}"/>
    <cellStyle name="Millares [0] 2 8 5 3" xfId="4913" xr:uid="{346B9224-9193-440C-980D-201C3AD81476}"/>
    <cellStyle name="Millares [0] 2 8 6" xfId="2351" xr:uid="{909962A0-D158-4036-BF5C-EBF22478D9AF}"/>
    <cellStyle name="Millares [0] 2 8 6 2" xfId="3604" xr:uid="{43A5088C-4F02-4670-A254-FB103CC00E5A}"/>
    <cellStyle name="Millares [0] 2 8 6 2 2" xfId="6346" xr:uid="{E11AD78C-A52F-4CFB-BDC1-D2743CA77EFA}"/>
    <cellStyle name="Millares [0] 2 8 6 3" xfId="5094" xr:uid="{AAAFB588-9433-4E80-926E-B26A021C0497}"/>
    <cellStyle name="Millares [0] 2 8 7" xfId="2506" xr:uid="{B62E1FA3-B57C-487E-B2E5-D4877AD16D03}"/>
    <cellStyle name="Millares [0] 2 8 7 2" xfId="3785" xr:uid="{81F51770-E57B-44A5-8545-F569FCC93B7E}"/>
    <cellStyle name="Millares [0] 2 8 7 2 2" xfId="6527" xr:uid="{CF175069-5FA5-4A9A-8109-D811BB6C3F4F}"/>
    <cellStyle name="Millares [0] 2 8 7 3" xfId="5249" xr:uid="{FE58E782-3CE6-4E66-801A-438E0E0F1E95}"/>
    <cellStyle name="Millares [0] 2 8 8" xfId="2712" xr:uid="{058150F6-9F0B-493B-927A-AF46BFDD76EB}"/>
    <cellStyle name="Millares [0] 2 8 8 2" xfId="5454" xr:uid="{CC216F4A-F078-456E-BECD-A7850DAF7343}"/>
    <cellStyle name="Millares [0] 2 8 9" xfId="3966" xr:uid="{7A9AE697-555A-4A0C-ABF2-51F41CD0B7AD}"/>
    <cellStyle name="Millares [0] 2 9" xfId="118" xr:uid="{E023275F-E6A2-4C2D-923B-BAA9F49D449B}"/>
    <cellStyle name="Millares [0] 2 9 2" xfId="305" xr:uid="{17B27A76-1CBD-40AF-96A4-A48241D3F35B}"/>
    <cellStyle name="Millares [0] 2 9 2 2" xfId="3010" xr:uid="{8B681AC7-ABDE-4FBF-B644-7741E1A0C7C8}"/>
    <cellStyle name="Millares [0] 2 9 2 2 2" xfId="5752" xr:uid="{29E58148-6A1B-4BA3-8938-CBFACEA11223}"/>
    <cellStyle name="Millares [0] 2 9 2 3" xfId="1904" xr:uid="{0069FA2B-608D-4D3F-AE41-CD30B485685D}"/>
    <cellStyle name="Millares [0] 2 9 2 3 2" xfId="4650" xr:uid="{1366DEC0-EEB5-4397-9ED5-9257348A3568}"/>
    <cellStyle name="Millares [0] 2 9 2 4" xfId="4200" xr:uid="{D43BF94B-3694-4D16-B0C0-9A22DA868DC1}"/>
    <cellStyle name="Millares [0] 2 9 3" xfId="487" xr:uid="{74A6C201-4F6F-40B8-8B86-EDC53B6D8215}"/>
    <cellStyle name="Millares [0] 2 9 3 2" xfId="3165" xr:uid="{280C8C3E-951B-49E6-B6B0-62B324DC231E}"/>
    <cellStyle name="Millares [0] 2 9 3 2 2" xfId="5907" xr:uid="{C48C40D0-CA0F-49F4-8EC6-7EB1651000EC}"/>
    <cellStyle name="Millares [0] 2 9 3 3" xfId="4381" xr:uid="{56E0A486-F640-4CCF-A011-B895AFE0F663}"/>
    <cellStyle name="Millares [0] 2 9 4" xfId="2077" xr:uid="{074619CB-E394-45AC-BC92-3F596DAB57CF}"/>
    <cellStyle name="Millares [0] 2 9 4 2" xfId="3320" xr:uid="{1A563ED0-D371-4222-A7B3-B7EABACC40F6}"/>
    <cellStyle name="Millares [0] 2 9 4 2 2" xfId="6062" xr:uid="{4CBEE076-480C-4F4A-BABB-3708C519B449}"/>
    <cellStyle name="Millares [0] 2 9 4 3" xfId="4820" xr:uid="{4FFD0448-FD28-4ACD-9257-B97B60C67C6D}"/>
    <cellStyle name="Millares [0] 2 9 5" xfId="2222" xr:uid="{B239948E-CAE6-4CE7-8E32-98122725406B}"/>
    <cellStyle name="Millares [0] 2 9 5 2" xfId="3475" xr:uid="{3C6259E1-D179-451E-93E0-7DA8CFA975A7}"/>
    <cellStyle name="Millares [0] 2 9 5 2 2" xfId="6217" xr:uid="{84BAD64A-64B4-467E-867E-AFE560C4C125}"/>
    <cellStyle name="Millares [0] 2 9 5 3" xfId="4965" xr:uid="{1AF41E68-5F49-4310-ACBE-14852FEE96F4}"/>
    <cellStyle name="Millares [0] 2 9 6" xfId="2403" xr:uid="{335359FA-E65D-4579-B501-D519A490A83C}"/>
    <cellStyle name="Millares [0] 2 9 6 2" xfId="3656" xr:uid="{D7624C6F-3A4E-40E5-8DD0-D120670BC9A1}"/>
    <cellStyle name="Millares [0] 2 9 6 2 2" xfId="6398" xr:uid="{36CAFC17-FC67-4832-B727-491CB3788924}"/>
    <cellStyle name="Millares [0] 2 9 6 3" xfId="5146" xr:uid="{11F536F8-992B-4091-B64A-567530E329D5}"/>
    <cellStyle name="Millares [0] 2 9 7" xfId="2558" xr:uid="{30F74886-DE30-41CA-9693-200CA7F93D27}"/>
    <cellStyle name="Millares [0] 2 9 7 2" xfId="3837" xr:uid="{61FCEC6D-B98F-401D-9A05-4989202851E5}"/>
    <cellStyle name="Millares [0] 2 9 7 2 2" xfId="6579" xr:uid="{443A8A6C-BE68-4728-9365-EE5FDB910185}"/>
    <cellStyle name="Millares [0] 2 9 7 3" xfId="5301" xr:uid="{BA5B99B8-F8C3-4369-A3BC-D9322EFB7332}"/>
    <cellStyle name="Millares [0] 2 9 8" xfId="2659" xr:uid="{C0FA9116-BDBC-48D8-9257-48715C9267EF}"/>
    <cellStyle name="Millares [0] 2 9 8 2" xfId="5402" xr:uid="{281656AB-2692-4E7B-8FF7-43808DE99036}"/>
    <cellStyle name="Millares [0] 2 9 9" xfId="4018" xr:uid="{E0536819-FCC3-4137-8B90-2AA66E17EE3D}"/>
    <cellStyle name="Millares [0] 20" xfId="2479" xr:uid="{34387E61-9140-43AB-80B3-AF9B29E1EBFD}"/>
    <cellStyle name="Millares [0] 20 2" xfId="3758" xr:uid="{C1106217-A4F1-4F56-9A0E-A8B008E182F6}"/>
    <cellStyle name="Millares [0] 20 2 2" xfId="6500" xr:uid="{30D47B8E-93A6-4B52-9735-22802624EFEB}"/>
    <cellStyle name="Millares [0] 20 3" xfId="5222" xr:uid="{2725DDD1-45EA-4D5E-9D89-DC515B6B3630}"/>
    <cellStyle name="Millares [0] 21" xfId="2646" xr:uid="{9A7E1C70-C932-4667-AFC7-87F4FCE2190D}"/>
    <cellStyle name="Millares [0] 21 2" xfId="5389" xr:uid="{A227A79F-3BDC-4BAA-A873-A0A9E7574AD6}"/>
    <cellStyle name="Millares [0] 22" xfId="3939" xr:uid="{49233947-ABE2-40B6-A511-B0CEACECE0C6}"/>
    <cellStyle name="Millares [0] 3" xfId="8" xr:uid="{EC5EAD61-5775-4135-BA24-15951BD63C3B}"/>
    <cellStyle name="Millares [0] 3 10" xfId="203" xr:uid="{BFBDD31E-94E0-45FC-ACBF-153B8E6050B7}"/>
    <cellStyle name="Millares [0] 3 10 2" xfId="2909" xr:uid="{234E79F2-B505-4696-B1DE-68EF1EE576A1}"/>
    <cellStyle name="Millares [0] 3 10 2 2" xfId="5651" xr:uid="{4C6747AB-3CDC-4FE1-877D-76E7BA77E6D6}"/>
    <cellStyle name="Millares [0] 3 10 3" xfId="1820" xr:uid="{2AD42C1C-A3EF-4C89-BC2D-9ACA8A408084}"/>
    <cellStyle name="Millares [0] 3 10 3 2" xfId="4566" xr:uid="{18D226CF-206F-43FA-9635-1F15351F7966}"/>
    <cellStyle name="Millares [0] 3 10 4" xfId="4099" xr:uid="{3645F71C-62CB-4DB1-A1C8-EBB0E4CFCBCE}"/>
    <cellStyle name="Millares [0] 3 11" xfId="386" xr:uid="{B8CFDD74-6E86-4964-B3C1-578DC85DB32C}"/>
    <cellStyle name="Millares [0] 3 11 2" xfId="3064" xr:uid="{302A9A12-E27A-42DA-B550-D3798445CD0A}"/>
    <cellStyle name="Millares [0] 3 11 2 2" xfId="5806" xr:uid="{A291461D-8965-4F36-A82A-9024129F09E2}"/>
    <cellStyle name="Millares [0] 3 11 3" xfId="4280" xr:uid="{C9C266FA-3702-4004-9653-198FC87FCB9A}"/>
    <cellStyle name="Millares [0] 3 12" xfId="1988" xr:uid="{29C9FDEA-2D5D-4E02-9982-FDADD29CED46}"/>
    <cellStyle name="Millares [0] 3 12 2" xfId="3219" xr:uid="{6D199FF4-7DA2-46F3-B00E-09DEB621B26D}"/>
    <cellStyle name="Millares [0] 3 12 2 2" xfId="5961" xr:uid="{AF737A24-8156-433B-8EE2-974C9E13678E}"/>
    <cellStyle name="Millares [0] 3 12 3" xfId="4731" xr:uid="{82BFF2E2-1B6F-431C-9BE8-315A99F768B3}"/>
    <cellStyle name="Millares [0] 3 13" xfId="2122" xr:uid="{CB64D37D-D669-4541-82B1-01C8AA5BA6D5}"/>
    <cellStyle name="Millares [0] 3 13 2" xfId="3374" xr:uid="{98F31A27-63D0-47B7-8E57-950CA79D182E}"/>
    <cellStyle name="Millares [0] 3 13 2 2" xfId="6116" xr:uid="{460B4667-817B-47FB-86AB-64A013FD160B}"/>
    <cellStyle name="Millares [0] 3 13 3" xfId="4865" xr:uid="{8DFE0766-48C6-4ABB-99E6-035D100C998B}"/>
    <cellStyle name="Millares [0] 3 14" xfId="2302" xr:uid="{C6F1DF0C-FB77-44A6-91A6-37EDC4B133E6}"/>
    <cellStyle name="Millares [0] 3 14 2" xfId="3555" xr:uid="{456BE000-C140-4B97-B26E-28EEB97AC862}"/>
    <cellStyle name="Millares [0] 3 14 2 2" xfId="6297" xr:uid="{3DA36B3F-0BB5-4150-A03F-A7934A386B29}"/>
    <cellStyle name="Millares [0] 3 14 3" xfId="5045" xr:uid="{27FAA474-EE3D-48B2-816C-AD764F2E5266}"/>
    <cellStyle name="Millares [0] 3 15" xfId="2457" xr:uid="{DE0FD379-9B03-40A6-9B9E-559EE1F10B5D}"/>
    <cellStyle name="Millares [0] 3 15 2" xfId="3736" xr:uid="{52D7AC9D-06A6-4EC9-B14E-CF6BA74EA1BC}"/>
    <cellStyle name="Millares [0] 3 15 2 2" xfId="6478" xr:uid="{9D86DE5B-9EA7-45CF-BA93-FD0C2A88350D}"/>
    <cellStyle name="Millares [0] 3 15 3" xfId="5200" xr:uid="{0B59366C-5291-4F50-BC97-5B267BD7E360}"/>
    <cellStyle name="Millares [0] 3 16" xfId="2638" xr:uid="{4953C751-5C49-40A4-BC38-52DC4B8A75DE}"/>
    <cellStyle name="Millares [0] 3 16 2" xfId="5381" xr:uid="{575594FA-256E-4CC3-AD16-970AA484A31E}"/>
    <cellStyle name="Millares [0] 3 17" xfId="3917" xr:uid="{1B69D5A3-EA64-4B42-8B07-889CFB63EDCB}"/>
    <cellStyle name="Millares [0] 3 2" xfId="15" xr:uid="{36B8E0E6-1E80-4184-BA58-A2DC964438C6}"/>
    <cellStyle name="Millares [0] 3 2 10" xfId="2308" xr:uid="{40DE8D94-5A12-4EFB-878A-FC7D244DC84E}"/>
    <cellStyle name="Millares [0] 3 2 10 2" xfId="3561" xr:uid="{9E89E7F5-A44E-4ADC-8AE4-6875C4827481}"/>
    <cellStyle name="Millares [0] 3 2 10 2 2" xfId="6303" xr:uid="{5CB55C96-5399-4A9E-A543-816819BA8CCC}"/>
    <cellStyle name="Millares [0] 3 2 10 3" xfId="5051" xr:uid="{F00B9567-CF8D-4EA8-94EB-BD57EAF86BAD}"/>
    <cellStyle name="Millares [0] 3 2 11" xfId="2463" xr:uid="{CFB29E9E-EADA-4C5D-BC1C-85F518E0EBC6}"/>
    <cellStyle name="Millares [0] 3 2 11 2" xfId="3742" xr:uid="{F261E4CC-6165-4872-9581-9AFA144435A0}"/>
    <cellStyle name="Millares [0] 3 2 11 2 2" xfId="6484" xr:uid="{9F3F005E-4770-49CA-BBFC-BCB7A2362EAC}"/>
    <cellStyle name="Millares [0] 3 2 11 3" xfId="5206" xr:uid="{CD0DFD00-789D-43A9-84AD-51D65DF9A3A6}"/>
    <cellStyle name="Millares [0] 3 2 12" xfId="2644" xr:uid="{55AEC964-8901-4287-9F1A-7157607748DC}"/>
    <cellStyle name="Millares [0] 3 2 12 2" xfId="5387" xr:uid="{63A14ECF-3980-405F-9907-44C3183C11E2}"/>
    <cellStyle name="Millares [0] 3 2 13" xfId="3923" xr:uid="{67944EFF-4EBD-4E2B-944B-37E3297E581B}"/>
    <cellStyle name="Millares [0] 3 2 2" xfId="46" xr:uid="{66917C5F-0098-4094-AF3D-0B1B0FBBEE68}"/>
    <cellStyle name="Millares [0] 3 2 2 10" xfId="2656" xr:uid="{6041DD52-EECF-4505-8721-6F9773C116EC}"/>
    <cellStyle name="Millares [0] 3 2 2 10 2" xfId="5399" xr:uid="{883B98FB-A8B7-4C30-B185-5DD4BB3408AE}"/>
    <cellStyle name="Millares [0] 3 2 2 11" xfId="3949" xr:uid="{674D3CB4-94A2-4FD5-A26D-45421A51CABA}"/>
    <cellStyle name="Millares [0] 3 2 2 2" xfId="100" xr:uid="{3788FD1E-C960-493E-BC03-8E68905C18CA}"/>
    <cellStyle name="Millares [0] 3 2 2 2 2" xfId="288" xr:uid="{080320FE-F9F9-46D3-87F8-3027FFB14911}"/>
    <cellStyle name="Millares [0] 3 2 2 2 2 2" xfId="2993" xr:uid="{6B4931DA-B37F-440E-94B5-2BF4F08F08FB}"/>
    <cellStyle name="Millares [0] 3 2 2 2 2 2 2" xfId="5735" xr:uid="{8A37752C-6EA6-4797-9C30-3E187A8A0E0E}"/>
    <cellStyle name="Millares [0] 3 2 2 2 2 3" xfId="1887" xr:uid="{761D0F21-C172-467F-9765-BD8C934CBBC3}"/>
    <cellStyle name="Millares [0] 3 2 2 2 2 3 2" xfId="4633" xr:uid="{84E1C51A-B130-40A9-BC51-80A8DE273680}"/>
    <cellStyle name="Millares [0] 3 2 2 2 2 4" xfId="4183" xr:uid="{5E67A9AF-1425-4551-A620-ED23BD86FEFA}"/>
    <cellStyle name="Millares [0] 3 2 2 2 3" xfId="470" xr:uid="{44178153-523F-4BF5-BF07-798890A1B99D}"/>
    <cellStyle name="Millares [0] 3 2 2 2 3 2" xfId="3148" xr:uid="{5C7DA3D1-70B8-4300-B3E0-C2BBFC230972}"/>
    <cellStyle name="Millares [0] 3 2 2 2 3 2 2" xfId="5890" xr:uid="{12C1A06B-C6F9-4C82-8633-540A0C3CEC5B}"/>
    <cellStyle name="Millares [0] 3 2 2 2 3 3" xfId="4364" xr:uid="{D69135E4-03E7-4A67-9BAD-E9D97CE5686E}"/>
    <cellStyle name="Millares [0] 3 2 2 2 4" xfId="2060" xr:uid="{AE92802F-E0ED-49F8-8CAE-38CB3C027CEB}"/>
    <cellStyle name="Millares [0] 3 2 2 2 4 2" xfId="3303" xr:uid="{FB631BE2-FB55-4FC2-BB63-7D8EE432BEAB}"/>
    <cellStyle name="Millares [0] 3 2 2 2 4 2 2" xfId="6045" xr:uid="{8286EC30-2C16-4518-92B7-C6D053718160}"/>
    <cellStyle name="Millares [0] 3 2 2 2 4 3" xfId="4803" xr:uid="{D941D397-880D-4346-96ED-5586FA6194FE}"/>
    <cellStyle name="Millares [0] 3 2 2 2 5" xfId="2205" xr:uid="{60712666-3C73-40DB-9371-088E9B3B73B4}"/>
    <cellStyle name="Millares [0] 3 2 2 2 5 2" xfId="3458" xr:uid="{07C5EBC4-0BA2-4A71-9869-4661F51AF463}"/>
    <cellStyle name="Millares [0] 3 2 2 2 5 2 2" xfId="6200" xr:uid="{7F2A5789-4199-4296-A242-34D21339EE36}"/>
    <cellStyle name="Millares [0] 3 2 2 2 5 3" xfId="4948" xr:uid="{4A18FC87-0ED3-4A9C-A236-9DCDACA01E83}"/>
    <cellStyle name="Millares [0] 3 2 2 2 6" xfId="2386" xr:uid="{6EB833FD-1E6D-415E-962D-282AEF102680}"/>
    <cellStyle name="Millares [0] 3 2 2 2 6 2" xfId="3639" xr:uid="{6A2BFEF3-5CA4-4F4A-BD7B-E1153D8B430D}"/>
    <cellStyle name="Millares [0] 3 2 2 2 6 2 2" xfId="6381" xr:uid="{41AA2505-7BA5-49CA-AC30-B125AA94ACE7}"/>
    <cellStyle name="Millares [0] 3 2 2 2 6 3" xfId="5129" xr:uid="{C77D686B-3473-4668-BF6D-E3E9F6D68051}"/>
    <cellStyle name="Millares [0] 3 2 2 2 7" xfId="2541" xr:uid="{1BA06260-768A-4ECC-995E-F508FE10A956}"/>
    <cellStyle name="Millares [0] 3 2 2 2 7 2" xfId="3820" xr:uid="{127E6E9B-5E5D-4172-B2FB-154BAE81B10B}"/>
    <cellStyle name="Millares [0] 3 2 2 2 7 2 2" xfId="6562" xr:uid="{6E28052D-88FB-4A42-B821-0AAAA7097293}"/>
    <cellStyle name="Millares [0] 3 2 2 2 7 3" xfId="5284" xr:uid="{73A7EA43-5488-43CB-B925-2F38A56E6806}"/>
    <cellStyle name="Millares [0] 3 2 2 2 8" xfId="2747" xr:uid="{BA357B6D-7F0E-4F20-9AE9-0003742BED84}"/>
    <cellStyle name="Millares [0] 3 2 2 2 8 2" xfId="5489" xr:uid="{CF9A2E6A-D8A9-4615-8C1E-360BD8AAA27C}"/>
    <cellStyle name="Millares [0] 3 2 2 2 9" xfId="4001" xr:uid="{65944699-C43D-4754-823F-EE466DBFA26A}"/>
    <cellStyle name="Millares [0] 3 2 2 3" xfId="236" xr:uid="{5DA721A5-36EB-4E78-83CF-8B20234BD15E}"/>
    <cellStyle name="Millares [0] 3 2 2 3 2" xfId="2695" xr:uid="{DF00E1DE-89AE-4A71-B6A3-038643AE0B79}"/>
    <cellStyle name="Millares [0] 3 2 2 3 2 2" xfId="5437" xr:uid="{DBEB37E8-4185-4BFA-89F2-8ADBEE447140}"/>
    <cellStyle name="Millares [0] 3 2 2 3 3" xfId="568" xr:uid="{70F34B53-4BB7-4FA5-834A-43C000082312}"/>
    <cellStyle name="Millares [0] 3 2 2 3 3 2" xfId="4462" xr:uid="{5C12C793-89C4-4933-9CE2-41819DF37056}"/>
    <cellStyle name="Millares [0] 3 2 2 3 4" xfId="4131" xr:uid="{FF02F9C6-4CAF-4149-B7C3-FF8903AF2B1A}"/>
    <cellStyle name="Millares [0] 3 2 2 4" xfId="418" xr:uid="{9984624E-2991-44DB-A26F-61087DA29CDD}"/>
    <cellStyle name="Millares [0] 3 2 2 4 2" xfId="2941" xr:uid="{9BA7DD09-5B24-4D43-9C8B-CDA54638A967}"/>
    <cellStyle name="Millares [0] 3 2 2 4 2 2" xfId="5683" xr:uid="{FC3C692E-54AC-4D93-96AA-6A41628EE40D}"/>
    <cellStyle name="Millares [0] 3 2 2 4 3" xfId="4312" xr:uid="{A6E95D40-BCD8-4EBF-8914-FAD0D867A2EB}"/>
    <cellStyle name="Millares [0] 3 2 2 5" xfId="1967" xr:uid="{FE0E935D-3AEA-4001-A441-D244D1F4E4CF}"/>
    <cellStyle name="Millares [0] 3 2 2 5 2" xfId="3096" xr:uid="{B769CE10-D194-4AF9-AE73-52AD14631CAC}"/>
    <cellStyle name="Millares [0] 3 2 2 5 2 2" xfId="5838" xr:uid="{C80907E1-5705-4403-8239-7928C3C0CA0F}"/>
    <cellStyle name="Millares [0] 3 2 2 5 3" xfId="4710" xr:uid="{7419687E-5A9E-4507-B271-0263444978F5}"/>
    <cellStyle name="Millares [0] 3 2 2 6" xfId="2008" xr:uid="{0823905E-DBC6-40EC-8EFB-C1E079F3F1D1}"/>
    <cellStyle name="Millares [0] 3 2 2 6 2" xfId="3251" xr:uid="{C6BAFE50-8A13-4CF9-8B08-A60A553645C1}"/>
    <cellStyle name="Millares [0] 3 2 2 6 2 2" xfId="5993" xr:uid="{9E310817-1D3A-4831-924C-94334A5E22EE}"/>
    <cellStyle name="Millares [0] 3 2 2 6 3" xfId="4751" xr:uid="{D756622A-DF07-42A5-B1DF-5EB9142233B2}"/>
    <cellStyle name="Millares [0] 3 2 2 7" xfId="2153" xr:uid="{36DBF623-F6D6-4FC2-9160-5CAD4105D420}"/>
    <cellStyle name="Millares [0] 3 2 2 7 2" xfId="3406" xr:uid="{4B0BBB1A-BF26-4E7D-946A-A82C24C6151F}"/>
    <cellStyle name="Millares [0] 3 2 2 7 2 2" xfId="6148" xr:uid="{0B24666C-5FE1-485E-9D33-6B72F9F53327}"/>
    <cellStyle name="Millares [0] 3 2 2 7 3" xfId="4896" xr:uid="{9E186494-E7FE-4075-8A61-CE558785A8AF}"/>
    <cellStyle name="Millares [0] 3 2 2 8" xfId="2334" xr:uid="{2ABB6B70-9745-4B53-8580-9C94834DA3D8}"/>
    <cellStyle name="Millares [0] 3 2 2 8 2" xfId="3587" xr:uid="{1187282E-FB12-4B3B-832C-5DCBAF814555}"/>
    <cellStyle name="Millares [0] 3 2 2 8 2 2" xfId="6329" xr:uid="{144776A6-3654-49A6-8421-C39BB64B52D3}"/>
    <cellStyle name="Millares [0] 3 2 2 8 3" xfId="5077" xr:uid="{5AEA3AAF-A2A8-4437-BB1A-336E89CD04E5}"/>
    <cellStyle name="Millares [0] 3 2 2 9" xfId="2489" xr:uid="{CF636D51-8BF7-44B7-A4FD-938FBF81A32D}"/>
    <cellStyle name="Millares [0] 3 2 2 9 2" xfId="3768" xr:uid="{9B309A29-B134-4C80-8D1C-48B266AE651D}"/>
    <cellStyle name="Millares [0] 3 2 2 9 2 2" xfId="6510" xr:uid="{C89CAE04-5F8A-4B06-9465-37872504395F}"/>
    <cellStyle name="Millares [0] 3 2 2 9 3" xfId="5232" xr:uid="{8BBE3CCD-8B9F-4FAF-8243-D110D6AAAA30}"/>
    <cellStyle name="Millares [0] 3 2 3" xfId="74" xr:uid="{179A42A2-ADD7-491D-98EE-C24A5DCEE9C4}"/>
    <cellStyle name="Millares [0] 3 2 3 2" xfId="262" xr:uid="{A2249E4D-51D9-4FD8-A1C9-6F2C4677E184}"/>
    <cellStyle name="Millares [0] 3 2 3 2 2" xfId="2967" xr:uid="{B5946BE7-0D04-41C1-B389-8E394500F7A7}"/>
    <cellStyle name="Millares [0] 3 2 3 2 2 2" xfId="5709" xr:uid="{FA1553C9-EAC4-4CE9-B61B-11D8932516D8}"/>
    <cellStyle name="Millares [0] 3 2 3 2 3" xfId="1861" xr:uid="{210F77E2-728F-4077-B898-9F6835426234}"/>
    <cellStyle name="Millares [0] 3 2 3 2 3 2" xfId="4607" xr:uid="{8054AD76-D75A-4281-9448-EC881CD5A0D9}"/>
    <cellStyle name="Millares [0] 3 2 3 2 4" xfId="4157" xr:uid="{78ED45F3-9D64-4C2B-9F72-477E4669DF7E}"/>
    <cellStyle name="Millares [0] 3 2 3 3" xfId="444" xr:uid="{CB3D4FD4-CCDD-47CD-B022-5E70653063C6}"/>
    <cellStyle name="Millares [0] 3 2 3 3 2" xfId="3122" xr:uid="{93C3D2F9-8F20-42A0-950E-6FF734E044FB}"/>
    <cellStyle name="Millares [0] 3 2 3 3 2 2" xfId="5864" xr:uid="{D0F12F19-E07B-4315-870E-3161A73C2977}"/>
    <cellStyle name="Millares [0] 3 2 3 3 3" xfId="4338" xr:uid="{563AB1F0-7683-4F86-9A77-68C17C7983A1}"/>
    <cellStyle name="Millares [0] 3 2 3 4" xfId="2034" xr:uid="{F44A24D5-F159-4221-A2A7-B4E73530FE7F}"/>
    <cellStyle name="Millares [0] 3 2 3 4 2" xfId="3277" xr:uid="{ED601B56-3CF2-483C-9CE1-46B69D2E7191}"/>
    <cellStyle name="Millares [0] 3 2 3 4 2 2" xfId="6019" xr:uid="{04887348-4688-4CC6-9101-909F3EEE98EA}"/>
    <cellStyle name="Millares [0] 3 2 3 4 3" xfId="4777" xr:uid="{D8264001-0CCB-41AB-9EC7-7EAB2410ADAD}"/>
    <cellStyle name="Millares [0] 3 2 3 5" xfId="2179" xr:uid="{477C5B70-55C0-430C-A087-E43D8E740105}"/>
    <cellStyle name="Millares [0] 3 2 3 5 2" xfId="3432" xr:uid="{70B40A7E-F830-4370-B377-EAA675404DDF}"/>
    <cellStyle name="Millares [0] 3 2 3 5 2 2" xfId="6174" xr:uid="{0923497F-E203-4032-905C-17D9B9AAC479}"/>
    <cellStyle name="Millares [0] 3 2 3 5 3" xfId="4922" xr:uid="{A75CE323-A0B9-4FD3-A219-3948B4E88C43}"/>
    <cellStyle name="Millares [0] 3 2 3 6" xfId="2360" xr:uid="{EE20A7F8-4FD9-4156-8EF9-64B0C099F91D}"/>
    <cellStyle name="Millares [0] 3 2 3 6 2" xfId="3613" xr:uid="{1E496BA4-46F4-43F1-B322-8BD56053AD03}"/>
    <cellStyle name="Millares [0] 3 2 3 6 2 2" xfId="6355" xr:uid="{D88394CF-F3FE-48FE-86B1-8F3D191EFA47}"/>
    <cellStyle name="Millares [0] 3 2 3 6 3" xfId="5103" xr:uid="{B44EF438-5F89-4707-9A14-E551C88B6DAA}"/>
    <cellStyle name="Millares [0] 3 2 3 7" xfId="2515" xr:uid="{EDF6AEB8-5A2E-4697-BAF9-5CCCD67201D8}"/>
    <cellStyle name="Millares [0] 3 2 3 7 2" xfId="3794" xr:uid="{D0885319-163E-4B47-9E5D-12E170600B41}"/>
    <cellStyle name="Millares [0] 3 2 3 7 2 2" xfId="6536" xr:uid="{C150C8B6-874C-48EA-BCC6-DEB792FCA2A0}"/>
    <cellStyle name="Millares [0] 3 2 3 7 3" xfId="5258" xr:uid="{C6F4FC7F-0724-4329-B034-BE84051A026B}"/>
    <cellStyle name="Millares [0] 3 2 3 8" xfId="2721" xr:uid="{422F8286-2071-4120-BDB8-F00518C69F95}"/>
    <cellStyle name="Millares [0] 3 2 3 8 2" xfId="5463" xr:uid="{2C946B8E-59EC-4E73-81CF-BEE102697335}"/>
    <cellStyle name="Millares [0] 3 2 3 9" xfId="3975" xr:uid="{7A3825EB-E496-4226-84A8-6954FF7AACD0}"/>
    <cellStyle name="Millares [0] 3 2 4" xfId="127" xr:uid="{2E892AB9-CB02-4485-BBEE-7499FDB66024}"/>
    <cellStyle name="Millares [0] 3 2 4 2" xfId="314" xr:uid="{542CA7C1-B2E7-433F-AA23-B3D62F261612}"/>
    <cellStyle name="Millares [0] 3 2 4 2 2" xfId="3019" xr:uid="{A182982F-AC85-44C4-A390-2E4FCFE089E0}"/>
    <cellStyle name="Millares [0] 3 2 4 2 2 2" xfId="5761" xr:uid="{C2498BC4-CF00-4DFF-8724-0ABEE78CDD43}"/>
    <cellStyle name="Millares [0] 3 2 4 2 3" xfId="1913" xr:uid="{3B5F093E-582E-4771-BC49-ED917B605F33}"/>
    <cellStyle name="Millares [0] 3 2 4 2 3 2" xfId="4659" xr:uid="{22BCB68F-ABB0-4881-9C03-F38D75C0C4D7}"/>
    <cellStyle name="Millares [0] 3 2 4 2 4" xfId="4209" xr:uid="{9B8A67F7-CD8E-4853-A24B-F462F878D48A}"/>
    <cellStyle name="Millares [0] 3 2 4 3" xfId="496" xr:uid="{2F2DC92E-4E0A-4272-BEB0-95D135D26538}"/>
    <cellStyle name="Millares [0] 3 2 4 3 2" xfId="3174" xr:uid="{0D3986C9-C795-4D96-87FA-C0526D9F89D6}"/>
    <cellStyle name="Millares [0] 3 2 4 3 2 2" xfId="5916" xr:uid="{478F62E1-46F9-4BFA-B73F-36D0B868B548}"/>
    <cellStyle name="Millares [0] 3 2 4 3 3" xfId="4390" xr:uid="{AC47E542-A66D-43AA-AB57-C426FE0F296B}"/>
    <cellStyle name="Millares [0] 3 2 4 4" xfId="2086" xr:uid="{5403A2A4-9A65-41E3-91A3-831D381DBD32}"/>
    <cellStyle name="Millares [0] 3 2 4 4 2" xfId="3329" xr:uid="{EDDF372D-445F-444E-B297-135C49B91603}"/>
    <cellStyle name="Millares [0] 3 2 4 4 2 2" xfId="6071" xr:uid="{CACC9173-ABDE-425B-8BFD-EE37A3267A14}"/>
    <cellStyle name="Millares [0] 3 2 4 4 3" xfId="4829" xr:uid="{74A5DCF8-90F2-4475-9D10-C49BEE928D0E}"/>
    <cellStyle name="Millares [0] 3 2 4 5" xfId="2231" xr:uid="{F86D9B82-9FF7-4A14-8B80-8FBB9C90C22B}"/>
    <cellStyle name="Millares [0] 3 2 4 5 2" xfId="3484" xr:uid="{5AFAC8B2-33B1-4EEF-B614-5F7020EC5957}"/>
    <cellStyle name="Millares [0] 3 2 4 5 2 2" xfId="6226" xr:uid="{5269B434-F3CD-4910-9F08-E7FBD64A429E}"/>
    <cellStyle name="Millares [0] 3 2 4 5 3" xfId="4974" xr:uid="{21C89B63-993D-421C-89AC-DF240D46CBF9}"/>
    <cellStyle name="Millares [0] 3 2 4 6" xfId="2412" xr:uid="{730ACF31-9AAB-49D7-B379-066DBB49CF17}"/>
    <cellStyle name="Millares [0] 3 2 4 6 2" xfId="3665" xr:uid="{DDE43BE3-56BA-4D94-89FD-434C1E76FAA4}"/>
    <cellStyle name="Millares [0] 3 2 4 6 2 2" xfId="6407" xr:uid="{5B42A769-A055-4230-996A-F81666231236}"/>
    <cellStyle name="Millares [0] 3 2 4 6 3" xfId="5155" xr:uid="{DF88DA3B-6300-452F-944B-123842DB4B88}"/>
    <cellStyle name="Millares [0] 3 2 4 7" xfId="2567" xr:uid="{86A4030F-CCAB-4AD1-8BD4-0B8A0CC2A619}"/>
    <cellStyle name="Millares [0] 3 2 4 7 2" xfId="3846" xr:uid="{C7BA2724-D0C7-4381-8D2B-77AED55031F4}"/>
    <cellStyle name="Millares [0] 3 2 4 7 2 2" xfId="6588" xr:uid="{98C8BDC6-8333-4B43-87C3-7A83B5CF0057}"/>
    <cellStyle name="Millares [0] 3 2 4 7 3" xfId="5310" xr:uid="{A7606658-C73C-43FA-97DD-CA3ABA42DF0B}"/>
    <cellStyle name="Millares [0] 3 2 4 8" xfId="2668" xr:uid="{381C91B4-1993-458B-906C-4EDFD4328763}"/>
    <cellStyle name="Millares [0] 3 2 4 8 2" xfId="5411" xr:uid="{5756E3E8-C4A6-4284-AD1F-75E1717FB512}"/>
    <cellStyle name="Millares [0] 3 2 4 9" xfId="4027" xr:uid="{90C17FA6-4B32-48FC-A9FA-C4EE193AE919}"/>
    <cellStyle name="Millares [0] 3 2 5" xfId="154" xr:uid="{2536E4D4-D333-472F-8E37-1AEC4EB6B9E2}"/>
    <cellStyle name="Millares [0] 3 2 5 2" xfId="341" xr:uid="{04BA9CF3-0F9A-48FF-8F02-C76911D46D4D}"/>
    <cellStyle name="Millares [0] 3 2 5 2 2" xfId="3046" xr:uid="{F6873E64-E980-4270-82BC-1F7A281B7AB9}"/>
    <cellStyle name="Millares [0] 3 2 5 2 2 2" xfId="5788" xr:uid="{8E163D2E-36E0-4C97-9E28-01F9D85BCE57}"/>
    <cellStyle name="Millares [0] 3 2 5 2 3" xfId="1936" xr:uid="{8722AE52-F044-49F2-90F5-73F401CC902F}"/>
    <cellStyle name="Millares [0] 3 2 5 2 3 2" xfId="4682" xr:uid="{636CAF6E-0F03-42B9-A0EA-4C0B700D5935}"/>
    <cellStyle name="Millares [0] 3 2 5 2 4" xfId="4236" xr:uid="{0C1978FD-9623-4E3F-92D0-2E0050B6E807}"/>
    <cellStyle name="Millares [0] 3 2 5 3" xfId="523" xr:uid="{40E9D7F0-8EB4-4D63-B638-6915692386B9}"/>
    <cellStyle name="Millares [0] 3 2 5 3 2" xfId="3201" xr:uid="{34159A69-EC6D-4815-9E8D-B554E097AA62}"/>
    <cellStyle name="Millares [0] 3 2 5 3 2 2" xfId="5943" xr:uid="{B672DF06-E532-404D-9809-0D7AF16FB3EE}"/>
    <cellStyle name="Millares [0] 3 2 5 3 3" xfId="4417" xr:uid="{BD401CA1-6207-4F84-8D7F-238833FD8FA2}"/>
    <cellStyle name="Millares [0] 3 2 5 4" xfId="2109" xr:uid="{D6FDDABD-3752-4329-AFB1-F74737A6B2F6}"/>
    <cellStyle name="Millares [0] 3 2 5 4 2" xfId="3356" xr:uid="{AB9CB2C8-6C26-418D-984E-AC9536E85A31}"/>
    <cellStyle name="Millares [0] 3 2 5 4 2 2" xfId="6098" xr:uid="{3745C15C-8DCE-42E4-9723-8AEFA263D0D0}"/>
    <cellStyle name="Millares [0] 3 2 5 4 3" xfId="4852" xr:uid="{848D8298-4A44-4EF5-A397-3321D615B3B3}"/>
    <cellStyle name="Millares [0] 3 2 5 5" xfId="2258" xr:uid="{31863955-BDF5-4679-BF90-2D284B5C6C78}"/>
    <cellStyle name="Millares [0] 3 2 5 5 2" xfId="3511" xr:uid="{C75182D5-2753-4F8F-BDF1-E58C2F626F53}"/>
    <cellStyle name="Millares [0] 3 2 5 5 2 2" xfId="6253" xr:uid="{44EF8137-E674-41A6-AD50-5094153AC00F}"/>
    <cellStyle name="Millares [0] 3 2 5 5 3" xfId="5001" xr:uid="{28483CC6-B73A-4C3A-8801-F3A7D99B86C3}"/>
    <cellStyle name="Millares [0] 3 2 5 6" xfId="2439" xr:uid="{18003B62-1975-46EB-8DC4-0E63660AEC4E}"/>
    <cellStyle name="Millares [0] 3 2 5 6 2" xfId="3692" xr:uid="{3B6BF1AE-CAD4-4AFD-BC63-A25400948863}"/>
    <cellStyle name="Millares [0] 3 2 5 6 2 2" xfId="6434" xr:uid="{19ADEC36-861F-4709-AE8B-BCD2A7C5805C}"/>
    <cellStyle name="Millares [0] 3 2 5 6 3" xfId="5182" xr:uid="{00D83359-043A-4420-A4B2-B2AAC2FD985B}"/>
    <cellStyle name="Millares [0] 3 2 5 7" xfId="2594" xr:uid="{C9307ADF-39A1-476B-B4E3-B9C6572C5E2E}"/>
    <cellStyle name="Millares [0] 3 2 5 7 2" xfId="3873" xr:uid="{CD484D5C-B088-43C9-A4B2-FC515856E3E1}"/>
    <cellStyle name="Millares [0] 3 2 5 7 2 2" xfId="6615" xr:uid="{8D75842D-9373-4D60-B259-2C25CEF3F3FD}"/>
    <cellStyle name="Millares [0] 3 2 5 7 3" xfId="5337" xr:uid="{D1ED81E8-0DA4-4A6A-AC30-BEDD4A2D3272}"/>
    <cellStyle name="Millares [0] 3 2 5 8" xfId="1661" xr:uid="{46323EF0-72AE-432B-91B7-5D385BC6F78C}"/>
    <cellStyle name="Millares [0] 3 2 5 9" xfId="4054" xr:uid="{7118A3F5-D4A5-4005-9210-F1DE7A57770E}"/>
    <cellStyle name="Millares [0] 3 2 6" xfId="181" xr:uid="{C66AE5B8-6D61-440C-881A-F17380C3C18A}"/>
    <cellStyle name="Millares [0] 3 2 6 2" xfId="365" xr:uid="{832E190E-6668-42DD-B8C3-BB10ADE163C6}"/>
    <cellStyle name="Millares [0] 3 2 6 2 2" xfId="3535" xr:uid="{39714E66-5ACC-4F3B-A5B7-85C932EBF826}"/>
    <cellStyle name="Millares [0] 3 2 6 2 2 2" xfId="6277" xr:uid="{38309058-BEEA-4822-AEF9-2A21FD1EA994}"/>
    <cellStyle name="Millares [0] 3 2 6 2 3" xfId="2282" xr:uid="{3634A4E0-4097-4EFA-A730-88C3001ABCBC}"/>
    <cellStyle name="Millares [0] 3 2 6 2 3 2" xfId="5025" xr:uid="{E1912AAE-99DC-4BA9-8886-000F93DC1B4F}"/>
    <cellStyle name="Millares [0] 3 2 6 2 4" xfId="4260" xr:uid="{03D31E1A-A76F-433E-A0AA-31D364C83137}"/>
    <cellStyle name="Millares [0] 3 2 6 3" xfId="547" xr:uid="{7F6DDAD3-6474-49F7-A054-BB1A885AF617}"/>
    <cellStyle name="Millares [0] 3 2 6 3 2" xfId="3716" xr:uid="{7E73460E-FE49-4BA1-9DC5-0F78F43F012A}"/>
    <cellStyle name="Millares [0] 3 2 6 3 2 2" xfId="6458" xr:uid="{3E24D314-9A69-4026-AD3E-A2F8A49020A6}"/>
    <cellStyle name="Millares [0] 3 2 6 3 3" xfId="4441" xr:uid="{6E4ECDA7-689D-44FB-99AE-4BD1E1411812}"/>
    <cellStyle name="Millares [0] 3 2 6 4" xfId="2618" xr:uid="{6364A583-39FB-4F93-B031-44D132ECF1D6}"/>
    <cellStyle name="Millares [0] 3 2 6 4 2" xfId="3897" xr:uid="{46F44DE4-0F34-40CF-83A1-B253D7AC7FA7}"/>
    <cellStyle name="Millares [0] 3 2 6 4 2 2" xfId="6639" xr:uid="{6E384D46-5A49-4AA7-855E-B350702FA41B}"/>
    <cellStyle name="Millares [0] 3 2 6 4 3" xfId="5361" xr:uid="{5AAFCE6C-EAA3-4DB9-A27E-6D5D633369EA}"/>
    <cellStyle name="Millares [0] 3 2 6 5" xfId="2915" xr:uid="{85BA72E5-534D-47CC-B78D-45BC687799EA}"/>
    <cellStyle name="Millares [0] 3 2 6 5 2" xfId="5657" xr:uid="{47C397D4-7809-4B69-8ECE-D677FFB0267C}"/>
    <cellStyle name="Millares [0] 3 2 6 6" xfId="4078" xr:uid="{F1FEA649-340E-44EA-A06A-E5ABFA56C4E0}"/>
    <cellStyle name="Millares [0] 3 2 7" xfId="209" xr:uid="{59E78BCB-34A1-4C33-90E3-248D14716A00}"/>
    <cellStyle name="Millares [0] 3 2 7 2" xfId="3070" xr:uid="{9E89FAF9-5F70-4B00-8F4C-28DFBCECA4D3}"/>
    <cellStyle name="Millares [0] 3 2 7 2 2" xfId="5812" xr:uid="{D55D13A2-7525-4127-AE1E-1A7DEB5BA270}"/>
    <cellStyle name="Millares [0] 3 2 7 3" xfId="1952" xr:uid="{DEAA4240-33B6-40E7-90F8-A25E67C6C766}"/>
    <cellStyle name="Millares [0] 3 2 7 3 2" xfId="4695" xr:uid="{5B5982D2-CDD3-4A4B-9C02-A6DD37FF42A4}"/>
    <cellStyle name="Millares [0] 3 2 7 4" xfId="4105" xr:uid="{EE7614DD-C47A-4766-8602-8B8475F589D8}"/>
    <cellStyle name="Millares [0] 3 2 8" xfId="392" xr:uid="{C444FFAA-F44B-46C2-B7BF-C10759725C9A}"/>
    <cellStyle name="Millares [0] 3 2 8 2" xfId="3225" xr:uid="{14EE8199-40E5-4FF7-9553-130CA725F8B0}"/>
    <cellStyle name="Millares [0] 3 2 8 2 2" xfId="5967" xr:uid="{FD3E6AE4-C858-4DD1-B68A-C4F9C1F6AF71}"/>
    <cellStyle name="Millares [0] 3 2 8 3" xfId="4286" xr:uid="{95823EF7-00EE-4823-89CE-D2004128AD27}"/>
    <cellStyle name="Millares [0] 3 2 9" xfId="2128" xr:uid="{A0682510-ECF8-455E-A125-B24377F55D10}"/>
    <cellStyle name="Millares [0] 3 2 9 2" xfId="3380" xr:uid="{D3081A0C-091E-45F5-89A6-8B919E591986}"/>
    <cellStyle name="Millares [0] 3 2 9 2 2" xfId="6122" xr:uid="{3428AC60-1613-49C0-B8C1-494EC14E4451}"/>
    <cellStyle name="Millares [0] 3 2 9 3" xfId="4871" xr:uid="{80A88CB8-0411-4DD3-A9A2-494F1D96A614}"/>
    <cellStyle name="Millares [0] 3 3" xfId="23" xr:uid="{FB99881A-5760-42C1-8408-012B5701B6B5}"/>
    <cellStyle name="Millares [0] 3 3 10" xfId="2134" xr:uid="{82A2B806-1B42-40E4-BAFB-9DCCBB07A3C9}"/>
    <cellStyle name="Millares [0] 3 3 10 2" xfId="3386" xr:uid="{92AE2619-0497-449B-A462-B2EEDF0AECEB}"/>
    <cellStyle name="Millares [0] 3 3 10 2 2" xfId="6128" xr:uid="{D614FF7A-6D52-4E72-BEE0-E1C425B65DFE}"/>
    <cellStyle name="Millares [0] 3 3 10 3" xfId="4877" xr:uid="{BEDC1DDB-6B3A-4A96-AF89-B7E7C7E2CA97}"/>
    <cellStyle name="Millares [0] 3 3 11" xfId="2314" xr:uid="{50364409-44EA-499B-8DD8-1C2E20565A98}"/>
    <cellStyle name="Millares [0] 3 3 11 2" xfId="3567" xr:uid="{0B3852DD-E9C1-4DC3-BC71-7240604B881C}"/>
    <cellStyle name="Millares [0] 3 3 11 2 2" xfId="6309" xr:uid="{D1104834-16F2-4800-A130-81EB70EC9763}"/>
    <cellStyle name="Millares [0] 3 3 11 3" xfId="5057" xr:uid="{CD1291BD-6837-4EA8-B675-E7504D9B687A}"/>
    <cellStyle name="Millares [0] 3 3 12" xfId="2469" xr:uid="{C0785078-71A1-48AA-89DE-DB8C672672C5}"/>
    <cellStyle name="Millares [0] 3 3 12 2" xfId="3748" xr:uid="{E4AB1C7C-5985-4833-93CC-8FCFAD556B50}"/>
    <cellStyle name="Millares [0] 3 3 12 2 2" xfId="6490" xr:uid="{DD8F4A78-B88B-493D-8309-8C2B007650F8}"/>
    <cellStyle name="Millares [0] 3 3 12 3" xfId="5212" xr:uid="{4FB421F0-6497-47C5-AE42-173333B12729}"/>
    <cellStyle name="Millares [0] 3 3 13" xfId="2650" xr:uid="{26E777C7-25CD-4B8E-973F-E3787D154F07}"/>
    <cellStyle name="Millares [0] 3 3 13 2" xfId="5393" xr:uid="{33593236-C90D-444A-9714-6B78D615FE86}"/>
    <cellStyle name="Millares [0] 3 3 14" xfId="3929" xr:uid="{ACB550F8-12B6-4675-BFF9-45EA73DF7301}"/>
    <cellStyle name="Millares [0] 3 3 2" xfId="52" xr:uid="{4FDB8673-A3FC-4FA2-BA8A-B1AA6A183DA3}"/>
    <cellStyle name="Millares [0] 3 3 2 10" xfId="3955" xr:uid="{290131D5-F4E7-47FF-96F6-52047C27A690}"/>
    <cellStyle name="Millares [0] 3 3 2 2" xfId="106" xr:uid="{365B1663-C9E7-4ED1-92A5-5965829AA7DB}"/>
    <cellStyle name="Millares [0] 3 3 2 2 2" xfId="294" xr:uid="{C53B851D-6FF6-4543-94EA-EE6E3DA1E74B}"/>
    <cellStyle name="Millares [0] 3 3 2 2 2 2" xfId="2999" xr:uid="{B1AA5B33-8D78-4ECF-9EE1-934F98AA7EEA}"/>
    <cellStyle name="Millares [0] 3 3 2 2 2 2 2" xfId="5741" xr:uid="{24B8F40E-F58A-4282-905A-B0C59DD5A2FC}"/>
    <cellStyle name="Millares [0] 3 3 2 2 2 3" xfId="1893" xr:uid="{22056B74-C5D1-4E60-9C1F-D477B6D06A1C}"/>
    <cellStyle name="Millares [0] 3 3 2 2 2 3 2" xfId="4639" xr:uid="{9D2920A9-B605-4C1F-9768-9DE249ADCEB5}"/>
    <cellStyle name="Millares [0] 3 3 2 2 2 4" xfId="4189" xr:uid="{2D96490F-02F6-4BFC-9332-3D5525C6F368}"/>
    <cellStyle name="Millares [0] 3 3 2 2 3" xfId="476" xr:uid="{B22EBEC5-AE89-49D7-976A-AEA34F2B5E1D}"/>
    <cellStyle name="Millares [0] 3 3 2 2 3 2" xfId="3154" xr:uid="{E538FF79-E957-4535-85CB-8D47CE3E20B6}"/>
    <cellStyle name="Millares [0] 3 3 2 2 3 2 2" xfId="5896" xr:uid="{D03CB818-276F-42C1-BC45-CA641910D6FE}"/>
    <cellStyle name="Millares [0] 3 3 2 2 3 3" xfId="4370" xr:uid="{BE10CE46-A0A2-4534-AE76-C433863BD6E6}"/>
    <cellStyle name="Millares [0] 3 3 2 2 4" xfId="2066" xr:uid="{C17B0684-5160-4D61-BD30-4B74ACF65277}"/>
    <cellStyle name="Millares [0] 3 3 2 2 4 2" xfId="3309" xr:uid="{2576925D-8CA1-4E2C-9356-D1644131C540}"/>
    <cellStyle name="Millares [0] 3 3 2 2 4 2 2" xfId="6051" xr:uid="{EA493DF7-F32C-49D9-ACED-3BA34FF113BB}"/>
    <cellStyle name="Millares [0] 3 3 2 2 4 3" xfId="4809" xr:uid="{2099B75E-DDAD-413C-B1D6-7310D2887563}"/>
    <cellStyle name="Millares [0] 3 3 2 2 5" xfId="2211" xr:uid="{E0CD8F08-4D39-4B8A-84EF-008D598C6BAF}"/>
    <cellStyle name="Millares [0] 3 3 2 2 5 2" xfId="3464" xr:uid="{A5DB1DF8-79C9-4B4E-A64F-008E38D289E2}"/>
    <cellStyle name="Millares [0] 3 3 2 2 5 2 2" xfId="6206" xr:uid="{CCB1A2DD-9CB5-42DF-A008-5D44E8BEB06A}"/>
    <cellStyle name="Millares [0] 3 3 2 2 5 3" xfId="4954" xr:uid="{FA166E1F-BEE6-48BB-B250-02DFFF0F986A}"/>
    <cellStyle name="Millares [0] 3 3 2 2 6" xfId="2392" xr:uid="{EB4530E7-74C9-4BB9-BBEF-1DFE98CC6A61}"/>
    <cellStyle name="Millares [0] 3 3 2 2 6 2" xfId="3645" xr:uid="{601AA481-BE54-4CE7-B2C9-FCE6D950D277}"/>
    <cellStyle name="Millares [0] 3 3 2 2 6 2 2" xfId="6387" xr:uid="{111C2BCB-D88F-4252-B03C-26323F99D6DA}"/>
    <cellStyle name="Millares [0] 3 3 2 2 6 3" xfId="5135" xr:uid="{9523B364-A346-4F23-B22E-BBBF2B778D7C}"/>
    <cellStyle name="Millares [0] 3 3 2 2 7" xfId="2547" xr:uid="{6E463DC2-26C5-4BCE-8BDD-54F36FDA857D}"/>
    <cellStyle name="Millares [0] 3 3 2 2 7 2" xfId="3826" xr:uid="{E7DA9715-ED24-475F-BF56-F0A111F850A2}"/>
    <cellStyle name="Millares [0] 3 3 2 2 7 2 2" xfId="6568" xr:uid="{E35B469D-8386-4A19-80EF-46564D6384A9}"/>
    <cellStyle name="Millares [0] 3 3 2 2 7 3" xfId="5290" xr:uid="{260CB631-CD9F-4CB3-86FD-982D667D09C6}"/>
    <cellStyle name="Millares [0] 3 3 2 2 8" xfId="2753" xr:uid="{B3B5E238-064E-4C8F-84B1-D3AB5AA6BA27}"/>
    <cellStyle name="Millares [0] 3 3 2 2 8 2" xfId="5495" xr:uid="{29A7DCDD-2E94-4ACC-98D6-3DFF857F7B89}"/>
    <cellStyle name="Millares [0] 3 3 2 2 9" xfId="4007" xr:uid="{90CE989B-4DC0-429E-9095-69F834D717F2}"/>
    <cellStyle name="Millares [0] 3 3 2 3" xfId="242" xr:uid="{AAB00949-ADCE-4818-8B53-A8A320BD62EA}"/>
    <cellStyle name="Millares [0] 3 3 2 3 2" xfId="2947" xr:uid="{2B7AC362-0EF9-4795-B10D-E9179201AA9D}"/>
    <cellStyle name="Millares [0] 3 3 2 3 2 2" xfId="5689" xr:uid="{66623846-9976-4027-878C-6C506C15E23A}"/>
    <cellStyle name="Millares [0] 3 3 2 3 3" xfId="1841" xr:uid="{D8A1729D-2884-493B-AEE2-5488FACB0A9C}"/>
    <cellStyle name="Millares [0] 3 3 2 3 3 2" xfId="4587" xr:uid="{5885D02F-9566-4A4A-B19B-49EA3EF475E9}"/>
    <cellStyle name="Millares [0] 3 3 2 3 4" xfId="4137" xr:uid="{7AF1ABDE-5D14-4924-A0A8-C49399C076A9}"/>
    <cellStyle name="Millares [0] 3 3 2 4" xfId="424" xr:uid="{B92F3D91-221C-42BA-AD79-1F93CFE5AFD5}"/>
    <cellStyle name="Millares [0] 3 3 2 4 2" xfId="3102" xr:uid="{D999B5CB-9B3C-4566-9C34-12E322A076B2}"/>
    <cellStyle name="Millares [0] 3 3 2 4 2 2" xfId="5844" xr:uid="{2D68412F-8FFE-45C5-89B1-723661197830}"/>
    <cellStyle name="Millares [0] 3 3 2 4 3" xfId="4318" xr:uid="{DA76B344-87F7-4AF2-9892-0512968791B0}"/>
    <cellStyle name="Millares [0] 3 3 2 5" xfId="2014" xr:uid="{13C8E0AA-7212-429C-B9D5-EA7F9450B420}"/>
    <cellStyle name="Millares [0] 3 3 2 5 2" xfId="3257" xr:uid="{10B90468-FA4C-424F-B269-AB8FD5E6C3A2}"/>
    <cellStyle name="Millares [0] 3 3 2 5 2 2" xfId="5999" xr:uid="{CD706C5E-3239-4A65-A7CC-0FB394BBC127}"/>
    <cellStyle name="Millares [0] 3 3 2 5 3" xfId="4757" xr:uid="{41C96C1C-E72F-4198-8BFC-2AD23C4C5F77}"/>
    <cellStyle name="Millares [0] 3 3 2 6" xfId="2159" xr:uid="{E8BD2143-A130-47D4-9F5F-05236866F516}"/>
    <cellStyle name="Millares [0] 3 3 2 6 2" xfId="3412" xr:uid="{44599151-95DC-492B-BCD8-06BE6B8CBDC6}"/>
    <cellStyle name="Millares [0] 3 3 2 6 2 2" xfId="6154" xr:uid="{C42CB1CA-96B4-40D4-8249-8C52EA5FDE8F}"/>
    <cellStyle name="Millares [0] 3 3 2 6 3" xfId="4902" xr:uid="{67DC28EF-1EF2-4CED-A5CB-DAC8DA35C933}"/>
    <cellStyle name="Millares [0] 3 3 2 7" xfId="2340" xr:uid="{3392FC59-C0FA-4ABA-8E20-A2E189372860}"/>
    <cellStyle name="Millares [0] 3 3 2 7 2" xfId="3593" xr:uid="{091133A0-2A8C-41F8-A53B-59B6554D7BAB}"/>
    <cellStyle name="Millares [0] 3 3 2 7 2 2" xfId="6335" xr:uid="{14F8D2A6-EB02-492F-AC13-A778AEE80BC4}"/>
    <cellStyle name="Millares [0] 3 3 2 7 3" xfId="5083" xr:uid="{C41971DB-BFE6-4710-A7B6-1DE3F8335A96}"/>
    <cellStyle name="Millares [0] 3 3 2 8" xfId="2495" xr:uid="{CB0D3647-EF7D-4B11-BF8B-1E4DF1EAB9A1}"/>
    <cellStyle name="Millares [0] 3 3 2 8 2" xfId="3774" xr:uid="{F578CBC1-A71A-4F89-B431-88CFFEADCE76}"/>
    <cellStyle name="Millares [0] 3 3 2 8 2 2" xfId="6516" xr:uid="{138DE1AA-D007-4A1F-98CF-1997F0BD5168}"/>
    <cellStyle name="Millares [0] 3 3 2 8 3" xfId="5238" xr:uid="{6A0911EE-C33F-42E8-A730-7868A08C233B}"/>
    <cellStyle name="Millares [0] 3 3 2 9" xfId="2701" xr:uid="{3DB347ED-37A0-406E-B26D-D8605F61DADB}"/>
    <cellStyle name="Millares [0] 3 3 2 9 2" xfId="5443" xr:uid="{CFE31230-BDA4-4FE3-864E-2093089422B0}"/>
    <cellStyle name="Millares [0] 3 3 3" xfId="80" xr:uid="{9D5C3227-5749-42B9-89F1-43A64BF5B086}"/>
    <cellStyle name="Millares [0] 3 3 3 2" xfId="268" xr:uid="{7537D5C1-E626-4650-AF82-55622821D1B8}"/>
    <cellStyle name="Millares [0] 3 3 3 2 2" xfId="2973" xr:uid="{AFE80CC9-6146-48CA-ACC6-286092F40F23}"/>
    <cellStyle name="Millares [0] 3 3 3 2 2 2" xfId="5715" xr:uid="{34474E81-1BA6-4766-8E5B-DBA5D30A25E3}"/>
    <cellStyle name="Millares [0] 3 3 3 2 3" xfId="1867" xr:uid="{BF557FC0-4A06-4510-A4D0-D470A1DCECAA}"/>
    <cellStyle name="Millares [0] 3 3 3 2 3 2" xfId="4613" xr:uid="{DDAB1B59-BA8E-4AEB-B412-8825B9AAACDE}"/>
    <cellStyle name="Millares [0] 3 3 3 2 4" xfId="4163" xr:uid="{7AF9B35C-2F8D-4FB3-8776-ACB605893639}"/>
    <cellStyle name="Millares [0] 3 3 3 3" xfId="450" xr:uid="{A365B999-1C09-413E-8C2C-5FF28812B661}"/>
    <cellStyle name="Millares [0] 3 3 3 3 2" xfId="3128" xr:uid="{2808B417-7AB3-448B-A48F-52305E031B17}"/>
    <cellStyle name="Millares [0] 3 3 3 3 2 2" xfId="5870" xr:uid="{DC4F1A38-86DF-48A3-8A0E-D6B2D80DC54A}"/>
    <cellStyle name="Millares [0] 3 3 3 3 3" xfId="4344" xr:uid="{7467D1C8-3AD7-4B82-9736-0DF169B4D2C9}"/>
    <cellStyle name="Millares [0] 3 3 3 4" xfId="2040" xr:uid="{F756EFC5-378F-46D8-A902-85522410B1FE}"/>
    <cellStyle name="Millares [0] 3 3 3 4 2" xfId="3283" xr:uid="{56762481-8254-434B-8506-E22C98D050AD}"/>
    <cellStyle name="Millares [0] 3 3 3 4 2 2" xfId="6025" xr:uid="{EC9435E1-6BD2-4A3B-8F68-B894DD6290D2}"/>
    <cellStyle name="Millares [0] 3 3 3 4 3" xfId="4783" xr:uid="{DE5D2349-C95E-4FF6-A18F-53686E09E6F7}"/>
    <cellStyle name="Millares [0] 3 3 3 5" xfId="2185" xr:uid="{8C12EA8C-C9CF-4FA8-BF51-0CA87AB16813}"/>
    <cellStyle name="Millares [0] 3 3 3 5 2" xfId="3438" xr:uid="{9CCA7868-8F35-49B8-93F7-2F0C465D2EE0}"/>
    <cellStyle name="Millares [0] 3 3 3 5 2 2" xfId="6180" xr:uid="{2B1BD6D3-3893-4402-80F9-872AF0E972DB}"/>
    <cellStyle name="Millares [0] 3 3 3 5 3" xfId="4928" xr:uid="{5B5E3DE4-E224-4335-A43D-662726A5B035}"/>
    <cellStyle name="Millares [0] 3 3 3 6" xfId="2366" xr:uid="{A2DE0A76-0E60-4263-B410-E0FC1AA4C102}"/>
    <cellStyle name="Millares [0] 3 3 3 6 2" xfId="3619" xr:uid="{22A9F49D-D833-4E85-92F2-0224ADCE6001}"/>
    <cellStyle name="Millares [0] 3 3 3 6 2 2" xfId="6361" xr:uid="{9951BF87-9FB9-4179-82AA-4C64CCDBD6C5}"/>
    <cellStyle name="Millares [0] 3 3 3 6 3" xfId="5109" xr:uid="{A226B200-453D-4B25-AD7E-84544468DB3E}"/>
    <cellStyle name="Millares [0] 3 3 3 7" xfId="2521" xr:uid="{4E0C1DC1-8903-4908-B8BE-D94A6A8A70FC}"/>
    <cellStyle name="Millares [0] 3 3 3 7 2" xfId="3800" xr:uid="{679FAF12-C4F6-4B89-9ED9-F203E115E043}"/>
    <cellStyle name="Millares [0] 3 3 3 7 2 2" xfId="6542" xr:uid="{E28B4588-EDE8-4B2A-B284-53991C71D28D}"/>
    <cellStyle name="Millares [0] 3 3 3 7 3" xfId="5264" xr:uid="{81163948-927D-4EFE-9AB5-027A6F97D143}"/>
    <cellStyle name="Millares [0] 3 3 3 8" xfId="2727" xr:uid="{211D3113-11BF-4059-B1D7-2C180B9694DD}"/>
    <cellStyle name="Millares [0] 3 3 3 8 2" xfId="5469" xr:uid="{3A68B26C-1AB2-43F8-A266-B4429F905BAD}"/>
    <cellStyle name="Millares [0] 3 3 3 9" xfId="3981" xr:uid="{3C9ACA2E-935F-4350-9840-E05E80DB01AF}"/>
    <cellStyle name="Millares [0] 3 3 4" xfId="133" xr:uid="{3CCE917D-5335-48CA-8EA1-1DF4643FEE6B}"/>
    <cellStyle name="Millares [0] 3 3 4 2" xfId="320" xr:uid="{3B4ECDD5-2C64-4692-AF78-C6CDFEFD55AA}"/>
    <cellStyle name="Millares [0] 3 3 4 2 2" xfId="3025" xr:uid="{261CADC0-9889-4BAD-874E-0ADEEE0ED068}"/>
    <cellStyle name="Millares [0] 3 3 4 2 2 2" xfId="5767" xr:uid="{C1298FE3-3F88-483A-A9ED-6ADCBC3457EA}"/>
    <cellStyle name="Millares [0] 3 3 4 2 3" xfId="1919" xr:uid="{9CFA694A-3766-477F-AF7D-AA5F7E1C3EE5}"/>
    <cellStyle name="Millares [0] 3 3 4 2 3 2" xfId="4665" xr:uid="{95D4AD82-5C59-4759-887D-870042CFFD35}"/>
    <cellStyle name="Millares [0] 3 3 4 2 4" xfId="4215" xr:uid="{2BDDB97F-B7FC-4D2A-AF62-BAE7C182FCE1}"/>
    <cellStyle name="Millares [0] 3 3 4 3" xfId="502" xr:uid="{6E83E647-2AB2-41D8-98BF-C58556F46802}"/>
    <cellStyle name="Millares [0] 3 3 4 3 2" xfId="3180" xr:uid="{6FD296A6-F3A7-4C9C-814E-5B76189A267F}"/>
    <cellStyle name="Millares [0] 3 3 4 3 2 2" xfId="5922" xr:uid="{D731CE07-E08F-4923-9146-C827E722A9F0}"/>
    <cellStyle name="Millares [0] 3 3 4 3 3" xfId="4396" xr:uid="{455C546F-BAFA-4152-90CC-AFBC84775D0B}"/>
    <cellStyle name="Millares [0] 3 3 4 4" xfId="2092" xr:uid="{B3C49FCA-19A0-4AAC-A979-A5EDEC37066D}"/>
    <cellStyle name="Millares [0] 3 3 4 4 2" xfId="3335" xr:uid="{779AE486-4AB7-4E72-8FA4-6812A79F8F51}"/>
    <cellStyle name="Millares [0] 3 3 4 4 2 2" xfId="6077" xr:uid="{3939BE8E-8971-44E8-AF6F-AF941DB1F06B}"/>
    <cellStyle name="Millares [0] 3 3 4 4 3" xfId="4835" xr:uid="{03DBDE8B-93D4-4BEA-A5AB-8D8D4C811D1C}"/>
    <cellStyle name="Millares [0] 3 3 4 5" xfId="2237" xr:uid="{E10A311C-AE62-4E24-9466-4DEECD4DD34C}"/>
    <cellStyle name="Millares [0] 3 3 4 5 2" xfId="3490" xr:uid="{D00FB229-60DC-4538-9008-E0847B6D140A}"/>
    <cellStyle name="Millares [0] 3 3 4 5 2 2" xfId="6232" xr:uid="{C888749A-0D91-4A43-A249-575D11599266}"/>
    <cellStyle name="Millares [0] 3 3 4 5 3" xfId="4980" xr:uid="{A401143A-8D37-4079-8E84-F898A60892C5}"/>
    <cellStyle name="Millares [0] 3 3 4 6" xfId="2418" xr:uid="{7A61354A-1F29-4C3F-AA0A-54344B3006E1}"/>
    <cellStyle name="Millares [0] 3 3 4 6 2" xfId="3671" xr:uid="{543DEB6A-582D-423A-A0A6-F4080CE93AC1}"/>
    <cellStyle name="Millares [0] 3 3 4 6 2 2" xfId="6413" xr:uid="{C992A970-11B6-43FC-AF67-4230712EEAA8}"/>
    <cellStyle name="Millares [0] 3 3 4 6 3" xfId="5161" xr:uid="{CC8E7AD1-8C69-4220-A8BF-13595DAB7C5E}"/>
    <cellStyle name="Millares [0] 3 3 4 7" xfId="2573" xr:uid="{F003BC8A-6678-4F42-9E95-DFB4D43FA971}"/>
    <cellStyle name="Millares [0] 3 3 4 7 2" xfId="3852" xr:uid="{83919169-BB2F-4137-8ED0-FBF7731F57E8}"/>
    <cellStyle name="Millares [0] 3 3 4 7 2 2" xfId="6594" xr:uid="{12938E98-C671-4815-B075-A9F1131A6B9A}"/>
    <cellStyle name="Millares [0] 3 3 4 7 3" xfId="5316" xr:uid="{C45DDD5C-6416-43F0-84AF-BBBC78CF2332}"/>
    <cellStyle name="Millares [0] 3 3 4 8" xfId="2674" xr:uid="{2C84B71D-0D2E-419B-A270-42A98DFC379F}"/>
    <cellStyle name="Millares [0] 3 3 4 8 2" xfId="5417" xr:uid="{EE95FAFC-F986-4453-B2C9-D99286E6DC6D}"/>
    <cellStyle name="Millares [0] 3 3 4 9" xfId="4033" xr:uid="{DB52A70E-45EC-40AE-B652-8E5DB206E4CD}"/>
    <cellStyle name="Millares [0] 3 3 5" xfId="160" xr:uid="{8B00E079-239E-4D78-94C0-F7BD867C127A}"/>
    <cellStyle name="Millares [0] 3 3 5 2" xfId="347" xr:uid="{F9F9F116-B373-4F56-B2FC-D0266489098B}"/>
    <cellStyle name="Millares [0] 3 3 5 2 2" xfId="3052" xr:uid="{955872A0-8C3B-473D-9A9D-040A175C5ACB}"/>
    <cellStyle name="Millares [0] 3 3 5 2 2 2" xfId="5794" xr:uid="{A5CC5CD4-6BA6-47CB-B977-7C938718EF85}"/>
    <cellStyle name="Millares [0] 3 3 5 2 3" xfId="1941" xr:uid="{9F958CB7-FB5A-4544-891D-2C13FD370D44}"/>
    <cellStyle name="Millares [0] 3 3 5 2 3 2" xfId="4687" xr:uid="{63F97F7B-363A-4C51-A7B6-1F5061644F0E}"/>
    <cellStyle name="Millares [0] 3 3 5 2 4" xfId="4242" xr:uid="{15104DC8-1A87-4F74-8913-479A96D6F06E}"/>
    <cellStyle name="Millares [0] 3 3 5 3" xfId="529" xr:uid="{5B8D33B8-D0EC-443D-9811-FBCBED943620}"/>
    <cellStyle name="Millares [0] 3 3 5 3 2" xfId="3207" xr:uid="{10558512-3FD6-462C-87E7-690907849080}"/>
    <cellStyle name="Millares [0] 3 3 5 3 2 2" xfId="5949" xr:uid="{D3D4FC21-B9AF-4DDA-80F7-571EC4F27609}"/>
    <cellStyle name="Millares [0] 3 3 5 3 3" xfId="4423" xr:uid="{00892D14-D335-48A7-98AA-F4C68A665EB1}"/>
    <cellStyle name="Millares [0] 3 3 5 4" xfId="2114" xr:uid="{D57790AB-EB8C-4294-9417-20A08529D934}"/>
    <cellStyle name="Millares [0] 3 3 5 4 2" xfId="3362" xr:uid="{098E1FAC-1643-4E01-9AA2-11BA14F5BD44}"/>
    <cellStyle name="Millares [0] 3 3 5 4 2 2" xfId="6104" xr:uid="{7233643F-AB01-48B5-99A6-BE490D95DE30}"/>
    <cellStyle name="Millares [0] 3 3 5 4 3" xfId="4857" xr:uid="{A1518B69-372F-430B-8EFB-C55EB22DEBD5}"/>
    <cellStyle name="Millares [0] 3 3 5 5" xfId="2264" xr:uid="{768432B0-1681-4492-AFD0-33C9770EDABE}"/>
    <cellStyle name="Millares [0] 3 3 5 5 2" xfId="3517" xr:uid="{9D8F00CA-9893-43EA-AB55-398FA880BBC1}"/>
    <cellStyle name="Millares [0] 3 3 5 5 2 2" xfId="6259" xr:uid="{7F46AAA7-E660-4715-B5AC-FD879567B83F}"/>
    <cellStyle name="Millares [0] 3 3 5 5 3" xfId="5007" xr:uid="{4ECB2732-D472-4F51-BF3C-D2B33B393108}"/>
    <cellStyle name="Millares [0] 3 3 5 6" xfId="2445" xr:uid="{115FB704-8499-4EAE-8602-A9C86EC8AAEF}"/>
    <cellStyle name="Millares [0] 3 3 5 6 2" xfId="3698" xr:uid="{A4F02994-8433-48C7-A4B1-8E93346DD296}"/>
    <cellStyle name="Millares [0] 3 3 5 6 2 2" xfId="6440" xr:uid="{E71013F8-B1A0-4D79-816A-C04236DC1087}"/>
    <cellStyle name="Millares [0] 3 3 5 6 3" xfId="5188" xr:uid="{B2198441-761D-4943-A041-E1C8849C7697}"/>
    <cellStyle name="Millares [0] 3 3 5 7" xfId="2600" xr:uid="{1D974965-0539-49C8-9314-2B67BE1A2827}"/>
    <cellStyle name="Millares [0] 3 3 5 7 2" xfId="3879" xr:uid="{05E71425-38B1-41EA-BCFA-AA195FACA55C}"/>
    <cellStyle name="Millares [0] 3 3 5 7 2 2" xfId="6621" xr:uid="{1A399558-BBE6-4FB7-BD8B-49511B3A862F}"/>
    <cellStyle name="Millares [0] 3 3 5 7 3" xfId="5343" xr:uid="{F5DF1DB6-7E04-4C12-B0CD-D946F81207E1}"/>
    <cellStyle name="Millares [0] 3 3 5 8" xfId="2802" xr:uid="{FB398C8C-4C75-42E3-9776-7216737D5A43}"/>
    <cellStyle name="Millares [0] 3 3 5 8 2" xfId="5544" xr:uid="{74E97258-A2F5-47EE-8438-444DC173E86B}"/>
    <cellStyle name="Millares [0] 3 3 5 9" xfId="4060" xr:uid="{110E232B-B593-44BE-9F54-0481F3B6FAD6}"/>
    <cellStyle name="Millares [0] 3 3 6" xfId="187" xr:uid="{BA580087-81E6-4F9C-A7F3-53AABB587172}"/>
    <cellStyle name="Millares [0] 3 3 6 2" xfId="371" xr:uid="{10D64893-CB13-4286-82A4-BF31238271A9}"/>
    <cellStyle name="Millares [0] 3 3 6 2 2" xfId="3541" xr:uid="{CD2A40A9-2E87-4DD4-AD35-072076DBC4CA}"/>
    <cellStyle name="Millares [0] 3 3 6 2 2 2" xfId="6283" xr:uid="{48EC5047-B490-4BB8-8253-84082C1C49C6}"/>
    <cellStyle name="Millares [0] 3 3 6 2 3" xfId="2288" xr:uid="{6F681407-1F77-478B-AB23-02DB75BE765F}"/>
    <cellStyle name="Millares [0] 3 3 6 2 3 2" xfId="5031" xr:uid="{C2E95793-98CD-482F-8BAB-3053C2DE04A1}"/>
    <cellStyle name="Millares [0] 3 3 6 2 4" xfId="4266" xr:uid="{2B4FDED9-7D5A-4CDD-B260-C0F542FDBA5F}"/>
    <cellStyle name="Millares [0] 3 3 6 3" xfId="553" xr:uid="{B218674C-0969-4C60-A4B1-4333038DF016}"/>
    <cellStyle name="Millares [0] 3 3 6 3 2" xfId="3722" xr:uid="{3F1EB25E-9D25-42CA-8966-D5ED5933FEE5}"/>
    <cellStyle name="Millares [0] 3 3 6 3 2 2" xfId="6464" xr:uid="{5E6EDD0A-1F88-4613-8A50-6859F8AAE433}"/>
    <cellStyle name="Millares [0] 3 3 6 3 3" xfId="4447" xr:uid="{4F38E459-408A-4FA0-99FF-EA0643BF0FE5}"/>
    <cellStyle name="Millares [0] 3 3 6 4" xfId="2624" xr:uid="{0B2875A9-09C2-4FB9-9BC4-1598E73BB047}"/>
    <cellStyle name="Millares [0] 3 3 6 4 2" xfId="3903" xr:uid="{F8237DBC-2AB5-4118-8D45-9EC76FAEDB34}"/>
    <cellStyle name="Millares [0] 3 3 6 4 2 2" xfId="6645" xr:uid="{70C654F3-F15F-4B2A-AF51-6CC5234F79AF}"/>
    <cellStyle name="Millares [0] 3 3 6 4 3" xfId="5367" xr:uid="{8EB65C4E-0B28-47DE-8441-7365D9BE0F10}"/>
    <cellStyle name="Millares [0] 3 3 6 5" xfId="2873" xr:uid="{EB41861F-A810-4982-947C-15F8C8927386}"/>
    <cellStyle name="Millares [0] 3 3 6 5 2" xfId="5615" xr:uid="{69CD1A07-35A6-4A86-AC2C-4524CB1A9B51}"/>
    <cellStyle name="Millares [0] 3 3 6 6" xfId="4084" xr:uid="{E43495D7-C0EB-4C66-A2E9-59E2B6365465}"/>
    <cellStyle name="Millares [0] 3 3 7" xfId="215" xr:uid="{76F484BB-5DEC-4CE4-8811-E478F1F28AF2}"/>
    <cellStyle name="Millares [0] 3 3 7 2" xfId="2921" xr:uid="{85DD3695-778B-4103-AA7D-03C2C2C6A8E5}"/>
    <cellStyle name="Millares [0] 3 3 7 2 2" xfId="5663" xr:uid="{2BA66D2E-0E8C-46D2-8DE7-F19A896CFDE6}"/>
    <cellStyle name="Millares [0] 3 3 7 3" xfId="1828" xr:uid="{5FBCACD0-7091-4B3C-A63E-9F3D911EF217}"/>
    <cellStyle name="Millares [0] 3 3 7 3 2" xfId="4574" xr:uid="{4F5D67FA-D781-4DD4-8758-275704422423}"/>
    <cellStyle name="Millares [0] 3 3 7 4" xfId="4111" xr:uid="{BA265732-7807-42B5-B251-60245ABB184D}"/>
    <cellStyle name="Millares [0] 3 3 8" xfId="398" xr:uid="{EA026C39-E3F9-429F-96B0-A4376CBF19D9}"/>
    <cellStyle name="Millares [0] 3 3 8 2" xfId="3076" xr:uid="{4FB91661-38E6-4915-8D3E-418940AE0F0D}"/>
    <cellStyle name="Millares [0] 3 3 8 2 2" xfId="5818" xr:uid="{A56CEA99-1993-4FB6-AE69-7891FB6BC110}"/>
    <cellStyle name="Millares [0] 3 3 8 3" xfId="4292" xr:uid="{5CE3BBF6-0F18-450A-BD61-09BF074A7550}"/>
    <cellStyle name="Millares [0] 3 3 9" xfId="1996" xr:uid="{3C59B98F-E6F7-499B-B46C-0511369EF94E}"/>
    <cellStyle name="Millares [0] 3 3 9 2" xfId="3231" xr:uid="{0574F2C5-8A58-4F19-8A2D-65C3A7C00100}"/>
    <cellStyle name="Millares [0] 3 3 9 2 2" xfId="5973" xr:uid="{55B40A2B-6FB2-493D-8337-1987A090E8DA}"/>
    <cellStyle name="Millares [0] 3 3 9 3" xfId="4739" xr:uid="{80931CB0-8044-49D9-B826-3B15613E9C2C}"/>
    <cellStyle name="Millares [0] 3 4" xfId="29" xr:uid="{45510FEB-8E60-4A09-A71B-DFD55C6E3FD2}"/>
    <cellStyle name="Millares [0] 3 4 10" xfId="2320" xr:uid="{6A14CC17-9BD6-413E-AC03-1DE0DECAD90E}"/>
    <cellStyle name="Millares [0] 3 4 10 2" xfId="3573" xr:uid="{8AFDF823-E85E-4D3F-A6D0-CE9C6EA4BE79}"/>
    <cellStyle name="Millares [0] 3 4 10 2 2" xfId="6315" xr:uid="{A120C23D-E32F-46A2-ABC0-4E58A3734F91}"/>
    <cellStyle name="Millares [0] 3 4 10 3" xfId="5063" xr:uid="{CE566A53-5ABE-41C3-8869-D9AE70836BF2}"/>
    <cellStyle name="Millares [0] 3 4 11" xfId="2475" xr:uid="{956BD5D2-11E9-46C3-9F76-4DF8097FD4EF}"/>
    <cellStyle name="Millares [0] 3 4 11 2" xfId="3754" xr:uid="{BD951257-93F2-4508-AC53-7937ECEF6029}"/>
    <cellStyle name="Millares [0] 3 4 11 2 2" xfId="6496" xr:uid="{EFDCD83C-5B6E-4EB2-995A-6B6C93FF413A}"/>
    <cellStyle name="Millares [0] 3 4 11 3" xfId="5218" xr:uid="{C13B413C-0820-4A69-869D-3DEE54F7B950}"/>
    <cellStyle name="Millares [0] 3 4 12" xfId="2680" xr:uid="{91524B19-BF85-45AB-8B4A-FD7171A65784}"/>
    <cellStyle name="Millares [0] 3 4 12 2" xfId="5423" xr:uid="{5BD41B60-27F9-4B1D-9379-56FA30D7F624}"/>
    <cellStyle name="Millares [0] 3 4 13" xfId="3935" xr:uid="{FF47DD51-5B44-4634-80D7-337232B4C1BB}"/>
    <cellStyle name="Millares [0] 3 4 2" xfId="58" xr:uid="{0DD68088-CBC5-43F8-897A-594D796C0A35}"/>
    <cellStyle name="Millares [0] 3 4 2 10" xfId="3961" xr:uid="{43F23EB4-5505-4F10-9E6F-459487C38FBE}"/>
    <cellStyle name="Millares [0] 3 4 2 2" xfId="112" xr:uid="{0F5B9916-6622-4C91-99D9-989E2F51772A}"/>
    <cellStyle name="Millares [0] 3 4 2 2 2" xfId="300" xr:uid="{524DE01F-98B2-41F4-B72D-49AC47496DB5}"/>
    <cellStyle name="Millares [0] 3 4 2 2 2 2" xfId="3005" xr:uid="{5ED7889F-3219-4FA3-AC01-A34564C609DE}"/>
    <cellStyle name="Millares [0] 3 4 2 2 2 2 2" xfId="5747" xr:uid="{97BC6C53-8211-4289-ACE7-A264647C8FBB}"/>
    <cellStyle name="Millares [0] 3 4 2 2 2 3" xfId="1899" xr:uid="{5DA6EAC5-5A0C-49C0-B860-CF2813C09E38}"/>
    <cellStyle name="Millares [0] 3 4 2 2 2 3 2" xfId="4645" xr:uid="{70DC6909-45DE-402C-B2FD-4BE5919673BA}"/>
    <cellStyle name="Millares [0] 3 4 2 2 2 4" xfId="4195" xr:uid="{C6AAEF27-3CD2-47EF-88A7-A3B633B01532}"/>
    <cellStyle name="Millares [0] 3 4 2 2 3" xfId="482" xr:uid="{7D666AC1-B1CB-404A-9B7F-15A2AFAFA55B}"/>
    <cellStyle name="Millares [0] 3 4 2 2 3 2" xfId="3160" xr:uid="{FF33AF3B-DBD8-4079-9466-067071AB4D84}"/>
    <cellStyle name="Millares [0] 3 4 2 2 3 2 2" xfId="5902" xr:uid="{ED5B8F09-C30F-410F-9701-FFB536A7F2D3}"/>
    <cellStyle name="Millares [0] 3 4 2 2 3 3" xfId="4376" xr:uid="{E69EA747-10F7-4DF3-9238-5378D56EAA06}"/>
    <cellStyle name="Millares [0] 3 4 2 2 4" xfId="2072" xr:uid="{63344A24-CC82-4FDB-AAA7-4E5C5846657E}"/>
    <cellStyle name="Millares [0] 3 4 2 2 4 2" xfId="3315" xr:uid="{71BA2AFD-8A97-4E59-88EC-EDBD6A75403E}"/>
    <cellStyle name="Millares [0] 3 4 2 2 4 2 2" xfId="6057" xr:uid="{1315B785-C07A-4327-964B-F963ED56B009}"/>
    <cellStyle name="Millares [0] 3 4 2 2 4 3" xfId="4815" xr:uid="{6AA3BE38-DA21-449E-AB7D-3A074873CE7D}"/>
    <cellStyle name="Millares [0] 3 4 2 2 5" xfId="2217" xr:uid="{930069F5-0A5C-4C72-A2C9-3E30AB6BEC85}"/>
    <cellStyle name="Millares [0] 3 4 2 2 5 2" xfId="3470" xr:uid="{E1FB49B9-3036-42CD-9F15-1CF80E6363A8}"/>
    <cellStyle name="Millares [0] 3 4 2 2 5 2 2" xfId="6212" xr:uid="{A305E113-19D0-4F2B-B542-FE7F39EDF184}"/>
    <cellStyle name="Millares [0] 3 4 2 2 5 3" xfId="4960" xr:uid="{15FE9F9D-3569-4282-A1E5-658E5630D2CF}"/>
    <cellStyle name="Millares [0] 3 4 2 2 6" xfId="2398" xr:uid="{4032E4C5-4C59-4FC0-987A-4D7037577B7C}"/>
    <cellStyle name="Millares [0] 3 4 2 2 6 2" xfId="3651" xr:uid="{455099DC-1429-46AA-8CCB-4CD674DF7EBF}"/>
    <cellStyle name="Millares [0] 3 4 2 2 6 2 2" xfId="6393" xr:uid="{A324DC65-47B3-4E8E-A164-CFD1BC81148A}"/>
    <cellStyle name="Millares [0] 3 4 2 2 6 3" xfId="5141" xr:uid="{1127D367-70C2-4EB8-BBBF-9F9E056C6F04}"/>
    <cellStyle name="Millares [0] 3 4 2 2 7" xfId="2553" xr:uid="{EED4D28A-1782-4506-8AAA-354B85C86A9E}"/>
    <cellStyle name="Millares [0] 3 4 2 2 7 2" xfId="3832" xr:uid="{1C1796C6-B3E6-480D-B177-69FF8744C80D}"/>
    <cellStyle name="Millares [0] 3 4 2 2 7 2 2" xfId="6574" xr:uid="{CD864FFF-3B5E-4BC3-B95E-1E411710FADA}"/>
    <cellStyle name="Millares [0] 3 4 2 2 7 3" xfId="5296" xr:uid="{5AFF7C0B-B955-4465-9047-753096A56A94}"/>
    <cellStyle name="Millares [0] 3 4 2 2 8" xfId="2759" xr:uid="{47E3E3BC-9F1F-46A9-9121-FEBC1A6241C3}"/>
    <cellStyle name="Millares [0] 3 4 2 2 8 2" xfId="5501" xr:uid="{DC7C3337-7D89-40C7-9CE7-F22653617F95}"/>
    <cellStyle name="Millares [0] 3 4 2 2 9" xfId="4013" xr:uid="{835AC164-4222-43F0-82FA-B172140DA6D7}"/>
    <cellStyle name="Millares [0] 3 4 2 3" xfId="248" xr:uid="{80C65F14-1D4E-4051-9DD0-C0F4FE4313CB}"/>
    <cellStyle name="Millares [0] 3 4 2 3 2" xfId="2953" xr:uid="{DE591DE8-9F66-42B3-99AE-775EDDA967C1}"/>
    <cellStyle name="Millares [0] 3 4 2 3 2 2" xfId="5695" xr:uid="{8F7BFD96-EA89-44E8-B43D-274A0C2C46CE}"/>
    <cellStyle name="Millares [0] 3 4 2 3 3" xfId="1847" xr:uid="{A9AF73F6-14ED-44E2-89BE-A8F637D9AFE4}"/>
    <cellStyle name="Millares [0] 3 4 2 3 3 2" xfId="4593" xr:uid="{97EE0BBD-9FAD-4169-A528-7E2793329BFB}"/>
    <cellStyle name="Millares [0] 3 4 2 3 4" xfId="4143" xr:uid="{C547E782-F8B1-4A79-8080-C27F9FB822A1}"/>
    <cellStyle name="Millares [0] 3 4 2 4" xfId="430" xr:uid="{73E433C2-BC6F-4C7A-9EC9-CE021295454A}"/>
    <cellStyle name="Millares [0] 3 4 2 4 2" xfId="3108" xr:uid="{CB886562-B0D3-4236-9643-CF8A1500641D}"/>
    <cellStyle name="Millares [0] 3 4 2 4 2 2" xfId="5850" xr:uid="{FEF00BBE-10E2-49EA-ABBE-FE7A04278515}"/>
    <cellStyle name="Millares [0] 3 4 2 4 3" xfId="4324" xr:uid="{16CDCEAC-1F45-447E-BEE6-213D6E006A1B}"/>
    <cellStyle name="Millares [0] 3 4 2 5" xfId="2020" xr:uid="{57AD9AD7-A279-4CF2-AE5F-0213173514D8}"/>
    <cellStyle name="Millares [0] 3 4 2 5 2" xfId="3263" xr:uid="{3EAF8459-A980-4B99-912E-45406E6C4FE6}"/>
    <cellStyle name="Millares [0] 3 4 2 5 2 2" xfId="6005" xr:uid="{128895B9-A4D7-4ED7-922C-A02A4119E302}"/>
    <cellStyle name="Millares [0] 3 4 2 5 3" xfId="4763" xr:uid="{8B3F8E50-245D-4436-90BB-5A085905D754}"/>
    <cellStyle name="Millares [0] 3 4 2 6" xfId="2165" xr:uid="{2E6215B1-7E52-4F13-A59B-69ADDA30791F}"/>
    <cellStyle name="Millares [0] 3 4 2 6 2" xfId="3418" xr:uid="{F01F6A24-4D4A-41AA-9ABB-5924B322BF33}"/>
    <cellStyle name="Millares [0] 3 4 2 6 2 2" xfId="6160" xr:uid="{F534F692-4DDB-4C6D-BE87-511C243A16FD}"/>
    <cellStyle name="Millares [0] 3 4 2 6 3" xfId="4908" xr:uid="{ADD8AC29-21A0-461F-AB2A-976C6A8735E7}"/>
    <cellStyle name="Millares [0] 3 4 2 7" xfId="2346" xr:uid="{40D3A0B1-9A76-495C-B348-54AAB5F26930}"/>
    <cellStyle name="Millares [0] 3 4 2 7 2" xfId="3599" xr:uid="{421C890F-E39A-433A-AD73-5A244730B9DE}"/>
    <cellStyle name="Millares [0] 3 4 2 7 2 2" xfId="6341" xr:uid="{CE514977-3E5A-4388-81B4-DE33994B71C9}"/>
    <cellStyle name="Millares [0] 3 4 2 7 3" xfId="5089" xr:uid="{1F53643B-37FC-4D8E-97E3-613DDC94F36C}"/>
    <cellStyle name="Millares [0] 3 4 2 8" xfId="2501" xr:uid="{6C6AB545-1826-4297-87D7-A72739D434A6}"/>
    <cellStyle name="Millares [0] 3 4 2 8 2" xfId="3780" xr:uid="{391FEF0C-ABC3-4974-AB9B-DDF4B4D02040}"/>
    <cellStyle name="Millares [0] 3 4 2 8 2 2" xfId="6522" xr:uid="{709464E1-C2EA-4050-B78E-CFF94BC201BD}"/>
    <cellStyle name="Millares [0] 3 4 2 8 3" xfId="5244" xr:uid="{F88B15EF-4EEF-408F-9086-43D8520D01A6}"/>
    <cellStyle name="Millares [0] 3 4 2 9" xfId="2707" xr:uid="{61F8A7CF-A88B-4D5D-A952-5F7B3DCD27C6}"/>
    <cellStyle name="Millares [0] 3 4 2 9 2" xfId="5449" xr:uid="{4E9CF4F6-B5E9-4804-9B16-1D3A489184EB}"/>
    <cellStyle name="Millares [0] 3 4 3" xfId="86" xr:uid="{0C30585C-D796-4D99-B96F-F72EF6B5572A}"/>
    <cellStyle name="Millares [0] 3 4 3 2" xfId="274" xr:uid="{CC2E71F0-2B49-48E2-8EB3-D04018DA0C2E}"/>
    <cellStyle name="Millares [0] 3 4 3 2 2" xfId="2979" xr:uid="{080ACBF2-4B65-4758-8B1C-A643507C84BD}"/>
    <cellStyle name="Millares [0] 3 4 3 2 2 2" xfId="5721" xr:uid="{CF1D1F68-5C4F-45F5-AD9E-3C6C2029FC33}"/>
    <cellStyle name="Millares [0] 3 4 3 2 3" xfId="1873" xr:uid="{D95956E1-5A57-492C-9C7E-0F19D94C9D4C}"/>
    <cellStyle name="Millares [0] 3 4 3 2 3 2" xfId="4619" xr:uid="{E4E8E1A3-23D8-426E-9A40-AC1DBC56EF27}"/>
    <cellStyle name="Millares [0] 3 4 3 2 4" xfId="4169" xr:uid="{4C792768-A15C-4B7A-A151-371EEA9BDD38}"/>
    <cellStyle name="Millares [0] 3 4 3 3" xfId="456" xr:uid="{B672DFFA-51FB-4026-BE35-173E14F3D58C}"/>
    <cellStyle name="Millares [0] 3 4 3 3 2" xfId="3134" xr:uid="{BAA4708F-C72A-4854-9D01-CF4FF87554D9}"/>
    <cellStyle name="Millares [0] 3 4 3 3 2 2" xfId="5876" xr:uid="{3BC5AA48-3866-462A-B935-0972915BE76F}"/>
    <cellStyle name="Millares [0] 3 4 3 3 3" xfId="4350" xr:uid="{428E47AB-FA8B-44DC-94F4-495D29F70245}"/>
    <cellStyle name="Millares [0] 3 4 3 4" xfId="2046" xr:uid="{D169F09A-4C7B-4C1B-A484-9DAC7976B99E}"/>
    <cellStyle name="Millares [0] 3 4 3 4 2" xfId="3289" xr:uid="{6DE294CB-BEE7-4C3B-9994-FDFD15A59696}"/>
    <cellStyle name="Millares [0] 3 4 3 4 2 2" xfId="6031" xr:uid="{63B8459C-F76E-4365-9A55-54E119E28501}"/>
    <cellStyle name="Millares [0] 3 4 3 4 3" xfId="4789" xr:uid="{1023326F-7D46-45BD-A9FE-1ED7E12D897C}"/>
    <cellStyle name="Millares [0] 3 4 3 5" xfId="2191" xr:uid="{34DD0994-72CF-4CA1-B691-4698880EAF41}"/>
    <cellStyle name="Millares [0] 3 4 3 5 2" xfId="3444" xr:uid="{A9AB8A37-F653-4483-B35C-AC26A6C3BF4E}"/>
    <cellStyle name="Millares [0] 3 4 3 5 2 2" xfId="6186" xr:uid="{1B7D896A-D7E3-40E4-B0B1-14E3D988BF0E}"/>
    <cellStyle name="Millares [0] 3 4 3 5 3" xfId="4934" xr:uid="{AE15A914-DC82-444E-87B2-76EE649FD04F}"/>
    <cellStyle name="Millares [0] 3 4 3 6" xfId="2372" xr:uid="{084F40BB-6126-48C7-9DD3-0EBE485DA828}"/>
    <cellStyle name="Millares [0] 3 4 3 6 2" xfId="3625" xr:uid="{B1F4C8DD-CAA6-46BC-99A0-1C4694D094DA}"/>
    <cellStyle name="Millares [0] 3 4 3 6 2 2" xfId="6367" xr:uid="{AD72756D-8279-409C-8552-668272165A06}"/>
    <cellStyle name="Millares [0] 3 4 3 6 3" xfId="5115" xr:uid="{176B8DA5-1339-4F9B-8F73-A570A3452C14}"/>
    <cellStyle name="Millares [0] 3 4 3 7" xfId="2527" xr:uid="{017D471C-0297-461E-B390-B8F2AD0505AB}"/>
    <cellStyle name="Millares [0] 3 4 3 7 2" xfId="3806" xr:uid="{DDD39592-CA98-420F-BDED-D9D2632539BF}"/>
    <cellStyle name="Millares [0] 3 4 3 7 2 2" xfId="6548" xr:uid="{E0F11632-52D8-4D6A-B125-FEF64BC5431C}"/>
    <cellStyle name="Millares [0] 3 4 3 7 3" xfId="5270" xr:uid="{7D6F397E-CD49-43B1-8968-C09A487E20AB}"/>
    <cellStyle name="Millares [0] 3 4 3 8" xfId="2733" xr:uid="{27128458-FC41-4812-B9D2-28FF121721F3}"/>
    <cellStyle name="Millares [0] 3 4 3 8 2" xfId="5475" xr:uid="{F2ECD3EF-E757-4A78-897E-D2558AD56406}"/>
    <cellStyle name="Millares [0] 3 4 3 9" xfId="3987" xr:uid="{0D1D3BCE-1AD8-40D7-8CD1-E0737C142930}"/>
    <cellStyle name="Millares [0] 3 4 4" xfId="139" xr:uid="{A6AF141B-0AB7-4340-BAB1-FA57040AF4AB}"/>
    <cellStyle name="Millares [0] 3 4 4 2" xfId="326" xr:uid="{DF6C5E9E-E71C-4E4D-B170-6FBCD2F10D87}"/>
    <cellStyle name="Millares [0] 3 4 4 2 2" xfId="3186" xr:uid="{C8B872FB-A001-45FD-8B71-F8D900118F9F}"/>
    <cellStyle name="Millares [0] 3 4 4 2 2 2" xfId="5928" xr:uid="{868BD812-ACE7-4A26-BE9C-42C8B8132018}"/>
    <cellStyle name="Millares [0] 3 4 4 2 3" xfId="1978" xr:uid="{9544BDA8-A9C8-4A19-BCC2-0A9D50D66DB9}"/>
    <cellStyle name="Millares [0] 3 4 4 2 3 2" xfId="4721" xr:uid="{8FC6EFBF-AD52-4E1F-B20C-4FF83504779A}"/>
    <cellStyle name="Millares [0] 3 4 4 2 4" xfId="4221" xr:uid="{E03087B8-87A7-4467-A037-57D41952CEA0}"/>
    <cellStyle name="Millares [0] 3 4 4 3" xfId="508" xr:uid="{9620CF01-40F7-4643-B6F0-0F2AD25B4F02}"/>
    <cellStyle name="Millares [0] 3 4 4 3 2" xfId="3341" xr:uid="{187D13DF-F8F4-401A-8FDE-49E12504CC8F}"/>
    <cellStyle name="Millares [0] 3 4 4 3 2 2" xfId="6083" xr:uid="{E0B48135-A042-4BDD-9827-963EA15A409A}"/>
    <cellStyle name="Millares [0] 3 4 4 3 3" xfId="4402" xr:uid="{C9A67377-848F-4187-A189-1872131185A1}"/>
    <cellStyle name="Millares [0] 3 4 4 4" xfId="2243" xr:uid="{653E1F1A-5C2C-4C28-AB6A-790C5294BF16}"/>
    <cellStyle name="Millares [0] 3 4 4 4 2" xfId="3496" xr:uid="{51BC8453-CF6A-4975-A30D-6A6846EC2973}"/>
    <cellStyle name="Millares [0] 3 4 4 4 2 2" xfId="6238" xr:uid="{FD100AA9-CE40-4ADB-9667-CF1CA0B2D079}"/>
    <cellStyle name="Millares [0] 3 4 4 4 3" xfId="4986" xr:uid="{6C72661D-D6AD-4E56-B42B-A043999C22FF}"/>
    <cellStyle name="Millares [0] 3 4 4 5" xfId="2424" xr:uid="{1F04E491-D396-4DB9-98A0-AE086E67ECAC}"/>
    <cellStyle name="Millares [0] 3 4 4 5 2" xfId="3677" xr:uid="{6C284BC7-D290-4675-9881-CD3DF765EFDE}"/>
    <cellStyle name="Millares [0] 3 4 4 5 2 2" xfId="6419" xr:uid="{D84F0AA1-8DEB-4BAC-BF07-5D27DD6E56FB}"/>
    <cellStyle name="Millares [0] 3 4 4 5 3" xfId="5167" xr:uid="{C40E1054-0DEB-4B99-A308-BA41E03AE67E}"/>
    <cellStyle name="Millares [0] 3 4 4 6" xfId="2579" xr:uid="{57F9FFD6-E0B5-4BDB-847E-327951D9753A}"/>
    <cellStyle name="Millares [0] 3 4 4 6 2" xfId="3858" xr:uid="{3BD59E96-AE3B-41AD-9C9A-A97655942773}"/>
    <cellStyle name="Millares [0] 3 4 4 6 2 2" xfId="6600" xr:uid="{724EB9BF-2B77-431F-9A76-E69ABC93A904}"/>
    <cellStyle name="Millares [0] 3 4 4 6 3" xfId="5322" xr:uid="{8DA9B6A0-CC77-4F74-9FAA-0366EF3C070D}"/>
    <cellStyle name="Millares [0] 3 4 4 7" xfId="3031" xr:uid="{C443CEC7-D69A-4316-B366-4446368BC559}"/>
    <cellStyle name="Millares [0] 3 4 4 7 2" xfId="5773" xr:uid="{F845A1BA-5D42-4D62-B5A7-4A64C11C6321}"/>
    <cellStyle name="Millares [0] 3 4 4 8" xfId="4039" xr:uid="{45DCB211-2286-47EF-8BF2-9AB090E37DEC}"/>
    <cellStyle name="Millares [0] 3 4 5" xfId="166" xr:uid="{7297F7D3-5101-44FD-A05B-3CC410812DF7}"/>
    <cellStyle name="Millares [0] 3 4 5 2" xfId="353" xr:uid="{51B3017C-649F-45E9-8A17-E0727538CDCB}"/>
    <cellStyle name="Millares [0] 3 4 5 2 2" xfId="3213" xr:uid="{820E97B4-A251-4734-A299-51465853D190}"/>
    <cellStyle name="Millares [0] 3 4 5 2 2 2" xfId="5955" xr:uid="{3313BCFD-0382-40EA-A65A-7C36CEC088D6}"/>
    <cellStyle name="Millares [0] 3 4 5 2 3" xfId="1984" xr:uid="{ED71B3BC-71D1-422C-8F72-B8FF8B10E399}"/>
    <cellStyle name="Millares [0] 3 4 5 2 3 2" xfId="4727" xr:uid="{2FEDE0A9-DDF7-47E8-BB70-23B3C5C18CAB}"/>
    <cellStyle name="Millares [0] 3 4 5 2 4" xfId="4248" xr:uid="{0C7E4536-A59A-4611-8F36-35633014EB04}"/>
    <cellStyle name="Millares [0] 3 4 5 3" xfId="535" xr:uid="{03DD0A5E-446E-4F1D-940D-3495470DAADC}"/>
    <cellStyle name="Millares [0] 3 4 5 3 2" xfId="3368" xr:uid="{6B5501A3-55FA-4AF2-B36F-C97E0D43ABC6}"/>
    <cellStyle name="Millares [0] 3 4 5 3 2 2" xfId="6110" xr:uid="{FBA27BC2-3D59-4D93-9BCB-773CB5F70B55}"/>
    <cellStyle name="Millares [0] 3 4 5 3 3" xfId="4429" xr:uid="{55D081E0-B74C-4F58-A59E-2E2916C9963E}"/>
    <cellStyle name="Millares [0] 3 4 5 4" xfId="2270" xr:uid="{25D7D9C4-4C0B-4660-9799-A3398FE743B9}"/>
    <cellStyle name="Millares [0] 3 4 5 4 2" xfId="3523" xr:uid="{F17D1EA6-2EA0-4EC3-AF67-84348B0D63F0}"/>
    <cellStyle name="Millares [0] 3 4 5 4 2 2" xfId="6265" xr:uid="{4B60378D-461B-4006-9CD8-D8B410E34E81}"/>
    <cellStyle name="Millares [0] 3 4 5 4 3" xfId="5013" xr:uid="{9E7C8C62-68E2-4546-BF6B-0778E2A25182}"/>
    <cellStyle name="Millares [0] 3 4 5 5" xfId="2451" xr:uid="{DA998EE7-7A3A-405B-8795-69FB89DE9CF8}"/>
    <cellStyle name="Millares [0] 3 4 5 5 2" xfId="3704" xr:uid="{8FE1C3E9-BC14-417F-BE9D-03AF9B68A6EF}"/>
    <cellStyle name="Millares [0] 3 4 5 5 2 2" xfId="6446" xr:uid="{8475D0F8-C42A-4154-A097-656D89DD2E2E}"/>
    <cellStyle name="Millares [0] 3 4 5 5 3" xfId="5194" xr:uid="{749621DB-20C9-46A9-B104-623B32D24B80}"/>
    <cellStyle name="Millares [0] 3 4 5 6" xfId="2606" xr:uid="{0994EE82-E5F9-4DB4-B9AC-43CEEE368698}"/>
    <cellStyle name="Millares [0] 3 4 5 6 2" xfId="3885" xr:uid="{5E64BA88-B002-440F-9537-1809D1A826D5}"/>
    <cellStyle name="Millares [0] 3 4 5 6 2 2" xfId="6627" xr:uid="{96FE73EE-70C4-46B2-B242-D4B9039BF533}"/>
    <cellStyle name="Millares [0] 3 4 5 6 3" xfId="5349" xr:uid="{0695747E-7B2F-4CBC-AFED-28A0227600C4}"/>
    <cellStyle name="Millares [0] 3 4 5 7" xfId="3058" xr:uid="{3DE2F3CC-2A15-49F9-9EC2-0C9BA30CD943}"/>
    <cellStyle name="Millares [0] 3 4 5 7 2" xfId="5800" xr:uid="{C5222CE1-6034-4787-B6D5-AB2EA101352D}"/>
    <cellStyle name="Millares [0] 3 4 5 8" xfId="4066" xr:uid="{3A6608D1-0BDA-4CB0-A1B1-26D42D53359C}"/>
    <cellStyle name="Millares [0] 3 4 6" xfId="193" xr:uid="{3DD8D21D-7389-45FD-9E90-1CCFA3556BD0}"/>
    <cellStyle name="Millares [0] 3 4 6 2" xfId="377" xr:uid="{C87DF150-2457-4BE5-83DA-808A4C51520E}"/>
    <cellStyle name="Millares [0] 3 4 6 2 2" xfId="3547" xr:uid="{24578C55-7913-41F9-B717-B11456D9CDDB}"/>
    <cellStyle name="Millares [0] 3 4 6 2 2 2" xfId="6289" xr:uid="{E950B811-767F-4ED1-90C2-F4E9AFC53D19}"/>
    <cellStyle name="Millares [0] 3 4 6 2 3" xfId="2294" xr:uid="{0DC6DFAD-64C4-4C1D-B3D0-E8C14A010E37}"/>
    <cellStyle name="Millares [0] 3 4 6 2 3 2" xfId="5037" xr:uid="{CC4ACAF6-9CB7-4042-8241-6038EE317E63}"/>
    <cellStyle name="Millares [0] 3 4 6 2 4" xfId="4272" xr:uid="{5173DEA0-63FC-4B11-943B-23BC630060BB}"/>
    <cellStyle name="Millares [0] 3 4 6 3" xfId="559" xr:uid="{91CCD892-91C9-4A3A-8928-13CE2CCDDE74}"/>
    <cellStyle name="Millares [0] 3 4 6 3 2" xfId="3728" xr:uid="{23EE8BF2-8015-4064-9C2D-5460E9D315A2}"/>
    <cellStyle name="Millares [0] 3 4 6 3 2 2" xfId="6470" xr:uid="{BCFA9B62-3EB6-40CB-863E-A9A0C8179552}"/>
    <cellStyle name="Millares [0] 3 4 6 3 3" xfId="4453" xr:uid="{88B56235-280D-40F9-8870-366A5908A1A6}"/>
    <cellStyle name="Millares [0] 3 4 6 4" xfId="2630" xr:uid="{7967C377-91A3-43BF-BE2D-7C5572BAC0C4}"/>
    <cellStyle name="Millares [0] 3 4 6 4 2" xfId="3909" xr:uid="{F3437D2A-457F-49AA-A6FA-F072D047A3E2}"/>
    <cellStyle name="Millares [0] 3 4 6 4 2 2" xfId="6651" xr:uid="{CB91E196-F15F-49C8-B3BB-823E963599AC}"/>
    <cellStyle name="Millares [0] 3 4 6 4 3" xfId="5373" xr:uid="{A326934C-E711-45B4-8E53-E3A2716B632F}"/>
    <cellStyle name="Millares [0] 3 4 6 5" xfId="2927" xr:uid="{716C8D2A-4EA8-49EA-BCCE-A1D39D93D86A}"/>
    <cellStyle name="Millares [0] 3 4 6 5 2" xfId="5669" xr:uid="{6CDCEF53-14D1-4A03-BE81-18B655E320B7}"/>
    <cellStyle name="Millares [0] 3 4 6 6" xfId="4090" xr:uid="{8A9A8560-2D6E-4E72-A6A4-E8CED8D796CA}"/>
    <cellStyle name="Millares [0] 3 4 7" xfId="221" xr:uid="{B2F35B08-3885-4A76-B82C-3D836DC3DE86}"/>
    <cellStyle name="Millares [0] 3 4 7 2" xfId="3082" xr:uid="{11ADE31F-80EE-4206-938D-DC540812DEA5}"/>
    <cellStyle name="Millares [0] 3 4 7 2 2" xfId="5824" xr:uid="{F24C67F6-C2AD-4D7C-81E7-62FE0561E266}"/>
    <cellStyle name="Millares [0] 3 4 7 3" xfId="1959" xr:uid="{0DE8A7D0-A726-4E75-B3BA-F59BCEAB67CC}"/>
    <cellStyle name="Millares [0] 3 4 7 3 2" xfId="4702" xr:uid="{74F5623D-9C01-4510-9240-86278D4638E7}"/>
    <cellStyle name="Millares [0] 3 4 7 4" xfId="4117" xr:uid="{12EC97DF-EB6A-4DD4-8496-362C2571D500}"/>
    <cellStyle name="Millares [0] 3 4 8" xfId="404" xr:uid="{DEC3D285-3026-444F-A67B-6A9CECB5CA1F}"/>
    <cellStyle name="Millares [0] 3 4 8 2" xfId="3237" xr:uid="{980314D9-34C6-488E-B6FB-519C9DB6975A}"/>
    <cellStyle name="Millares [0] 3 4 8 2 2" xfId="5979" xr:uid="{52FB1979-8F43-4127-A7EB-CF8C5634DE89}"/>
    <cellStyle name="Millares [0] 3 4 8 3" xfId="4298" xr:uid="{B1F0D6BD-9751-4B37-8FBE-460649F1F693}"/>
    <cellStyle name="Millares [0] 3 4 9" xfId="2140" xr:uid="{4DF24D34-5B67-4C7C-9F28-421875C9E17F}"/>
    <cellStyle name="Millares [0] 3 4 9 2" xfId="3392" xr:uid="{B391657B-3F4B-49A3-8129-6F1DFA95A0FD}"/>
    <cellStyle name="Millares [0] 3 4 9 2 2" xfId="6134" xr:uid="{1CDE05D2-37C5-4D13-9B9C-A46D21F1E5A5}"/>
    <cellStyle name="Millares [0] 3 4 9 3" xfId="4883" xr:uid="{09C780B5-CFCF-4033-AB06-9243C2AA4198}"/>
    <cellStyle name="Millares [0] 3 5" xfId="40" xr:uid="{E57BBDC0-5815-46CF-B062-91196EEE50AC}"/>
    <cellStyle name="Millares [0] 3 5 10" xfId="3943" xr:uid="{72526CAD-1E03-4210-B691-84B51CCCFDDB}"/>
    <cellStyle name="Millares [0] 3 5 2" xfId="94" xr:uid="{83AB2783-23E9-4B37-8BE3-2D605FC6597F}"/>
    <cellStyle name="Millares [0] 3 5 2 2" xfId="282" xr:uid="{FA1586B8-01EC-4A5A-BD3D-BE50251562DF}"/>
    <cellStyle name="Millares [0] 3 5 2 2 2" xfId="2987" xr:uid="{B53D5AE4-BC2D-42BC-AB27-8278061B98E5}"/>
    <cellStyle name="Millares [0] 3 5 2 2 2 2" xfId="5729" xr:uid="{8D3019D7-D203-444B-8E00-1426056A679B}"/>
    <cellStyle name="Millares [0] 3 5 2 2 3" xfId="1881" xr:uid="{5EE2DF66-03B7-4474-A04E-F63CF5B684F6}"/>
    <cellStyle name="Millares [0] 3 5 2 2 3 2" xfId="4627" xr:uid="{A014713F-EAE7-4FE0-BBF9-41FCE5A05FD8}"/>
    <cellStyle name="Millares [0] 3 5 2 2 4" xfId="4177" xr:uid="{EEA1B9DD-6FFA-4DA4-9D49-9D2104B50E7A}"/>
    <cellStyle name="Millares [0] 3 5 2 3" xfId="464" xr:uid="{D3C3FDFB-3824-4B66-A8DC-63DEE002A872}"/>
    <cellStyle name="Millares [0] 3 5 2 3 2" xfId="3142" xr:uid="{E8075250-4C15-4BFF-873D-071F678D9D22}"/>
    <cellStyle name="Millares [0] 3 5 2 3 2 2" xfId="5884" xr:uid="{AD56D925-9CA4-4C9C-B4AB-D056C7AFFEF1}"/>
    <cellStyle name="Millares [0] 3 5 2 3 3" xfId="4358" xr:uid="{828C44DE-E783-4BE8-910B-6B114710D162}"/>
    <cellStyle name="Millares [0] 3 5 2 4" xfId="2054" xr:uid="{7E219A1F-D234-4950-88B8-1C517F40F3F2}"/>
    <cellStyle name="Millares [0] 3 5 2 4 2" xfId="3297" xr:uid="{F5ED2A90-C9A9-4FF8-8A21-1A9EB94DB968}"/>
    <cellStyle name="Millares [0] 3 5 2 4 2 2" xfId="6039" xr:uid="{C7F322C7-6F6F-4362-815D-12F77CD82B17}"/>
    <cellStyle name="Millares [0] 3 5 2 4 3" xfId="4797" xr:uid="{334677AF-A605-4D6C-A277-61EEB0A09200}"/>
    <cellStyle name="Millares [0] 3 5 2 5" xfId="2199" xr:uid="{C9292510-E0E3-4751-9627-700155EB7B30}"/>
    <cellStyle name="Millares [0] 3 5 2 5 2" xfId="3452" xr:uid="{7F9A0BA0-F70C-4D72-B4F8-E021B8B3DFB1}"/>
    <cellStyle name="Millares [0] 3 5 2 5 2 2" xfId="6194" xr:uid="{7C8CB8F9-896C-4446-8309-6E8B0B9E3F29}"/>
    <cellStyle name="Millares [0] 3 5 2 5 3" xfId="4942" xr:uid="{1EA42501-2B13-464D-B856-252823ACD6D1}"/>
    <cellStyle name="Millares [0] 3 5 2 6" xfId="2380" xr:uid="{7BC17ADF-1050-4E1B-8757-157BFE146F1A}"/>
    <cellStyle name="Millares [0] 3 5 2 6 2" xfId="3633" xr:uid="{35F9285B-6FB4-437D-B4C0-00BB054B53D7}"/>
    <cellStyle name="Millares [0] 3 5 2 6 2 2" xfId="6375" xr:uid="{170CECF6-9ACF-4B4A-B93D-9C3B3F45F215}"/>
    <cellStyle name="Millares [0] 3 5 2 6 3" xfId="5123" xr:uid="{F49E58EE-A68F-476B-88C1-D2BEEEE637B3}"/>
    <cellStyle name="Millares [0] 3 5 2 7" xfId="2535" xr:uid="{B50AFA90-2B93-414C-B48F-070ACB8E26CC}"/>
    <cellStyle name="Millares [0] 3 5 2 7 2" xfId="3814" xr:uid="{E329BFFB-F493-4A11-9BFF-3F5F396AF7E8}"/>
    <cellStyle name="Millares [0] 3 5 2 7 2 2" xfId="6556" xr:uid="{C69726D1-5002-449F-B540-38D742B21A18}"/>
    <cellStyle name="Millares [0] 3 5 2 7 3" xfId="5278" xr:uid="{88BB3375-D3E8-474B-9F84-5D8849758E4A}"/>
    <cellStyle name="Millares [0] 3 5 2 8" xfId="2741" xr:uid="{3417B887-5A45-4D23-AA88-A6D466EC4DC7}"/>
    <cellStyle name="Millares [0] 3 5 2 8 2" xfId="5483" xr:uid="{C1FBD63D-229A-4FF0-9A9C-73CBFE7D1BBD}"/>
    <cellStyle name="Millares [0] 3 5 2 9" xfId="3995" xr:uid="{6C53B78D-469D-4016-BF47-F5D0B926FDEC}"/>
    <cellStyle name="Millares [0] 3 5 3" xfId="230" xr:uid="{1C33A861-7133-4220-B773-C13A09C8B658}"/>
    <cellStyle name="Millares [0] 3 5 3 2" xfId="2935" xr:uid="{7D6002D0-1D0F-4398-A89F-1D850D69B9DB}"/>
    <cellStyle name="Millares [0] 3 5 3 2 2" xfId="5677" xr:uid="{E2C94DD0-EEE1-4C94-BCA3-47C9656DFB3B}"/>
    <cellStyle name="Millares [0] 3 5 3 3" xfId="1833" xr:uid="{D68F4C1E-188B-4FAB-ADEA-03E48318467F}"/>
    <cellStyle name="Millares [0] 3 5 3 3 2" xfId="4579" xr:uid="{1C7C489A-C404-4702-84E7-93396683E30D}"/>
    <cellStyle name="Millares [0] 3 5 3 4" xfId="4125" xr:uid="{FFAB8FA1-8B94-4076-A9B8-76C9CA107FDD}"/>
    <cellStyle name="Millares [0] 3 5 4" xfId="412" xr:uid="{5998AE5E-E7EA-4BC6-9581-2261FD77F5A4}"/>
    <cellStyle name="Millares [0] 3 5 4 2" xfId="3090" xr:uid="{1ED52E77-52A2-4E76-9D59-A65914D638B7}"/>
    <cellStyle name="Millares [0] 3 5 4 2 2" xfId="5832" xr:uid="{38C99715-0992-43A6-94DB-9D04D86FE419}"/>
    <cellStyle name="Millares [0] 3 5 4 3" xfId="4306" xr:uid="{78F86B81-E1FC-4B71-AE76-9AEB620EB8A8}"/>
    <cellStyle name="Millares [0] 3 5 5" xfId="2002" xr:uid="{33492C2A-5963-4961-B4DF-255780BB0563}"/>
    <cellStyle name="Millares [0] 3 5 5 2" xfId="3245" xr:uid="{15D16F6D-5712-43E6-B235-A3177365D024}"/>
    <cellStyle name="Millares [0] 3 5 5 2 2" xfId="5987" xr:uid="{68B3BAE2-C704-4A0F-87C3-12FE4F021031}"/>
    <cellStyle name="Millares [0] 3 5 5 3" xfId="4745" xr:uid="{7C169E02-271B-4C04-BCCB-44FDE9BAF3C5}"/>
    <cellStyle name="Millares [0] 3 5 6" xfId="2147" xr:uid="{0B25ACE3-6C64-45DB-B0F7-AF072409DCCB}"/>
    <cellStyle name="Millares [0] 3 5 6 2" xfId="3400" xr:uid="{E1EE384F-C1DE-4D31-9AB4-52A198D313F2}"/>
    <cellStyle name="Millares [0] 3 5 6 2 2" xfId="6142" xr:uid="{6CC004EE-0030-469D-B3B6-5CB6FD08DF84}"/>
    <cellStyle name="Millares [0] 3 5 6 3" xfId="4890" xr:uid="{0950E88B-4C72-4A1B-BEC4-A15B0C20FCDE}"/>
    <cellStyle name="Millares [0] 3 5 7" xfId="2328" xr:uid="{F0489583-54AF-484B-82B7-172BB305DE24}"/>
    <cellStyle name="Millares [0] 3 5 7 2" xfId="3581" xr:uid="{B415CBA6-D503-4BC5-BAF8-6C5BE39DC4ED}"/>
    <cellStyle name="Millares [0] 3 5 7 2 2" xfId="6323" xr:uid="{64858A91-2C44-4417-AEDE-7CEE7196E2A8}"/>
    <cellStyle name="Millares [0] 3 5 7 3" xfId="5071" xr:uid="{B4E49B2B-AFC0-4D6D-8B41-6ABAD9956EA0}"/>
    <cellStyle name="Millares [0] 3 5 8" xfId="2483" xr:uid="{0DA2176D-6ACE-47CB-A0E8-C6A3F3304AFA}"/>
    <cellStyle name="Millares [0] 3 5 8 2" xfId="3762" xr:uid="{19D3319B-3EC6-4BE1-91A6-F0FF3124B68A}"/>
    <cellStyle name="Millares [0] 3 5 8 2 2" xfId="6504" xr:uid="{498C8D20-68F2-4607-B737-009917B89F81}"/>
    <cellStyle name="Millares [0] 3 5 8 3" xfId="5226" xr:uid="{39145003-9D21-41B8-8CBA-7D756C84D4F0}"/>
    <cellStyle name="Millares [0] 3 5 9" xfId="2689" xr:uid="{D2A52DC9-C465-4762-9FC6-6B075EE44835}"/>
    <cellStyle name="Millares [0] 3 5 9 2" xfId="5431" xr:uid="{8A5DA38F-B9D8-4551-8D5C-0F07E78A46A1}"/>
    <cellStyle name="Millares [0] 3 6" xfId="68" xr:uid="{6EB32218-F7A1-4F9C-A5C1-3A16D4CA1DA6}"/>
    <cellStyle name="Millares [0] 3 6 2" xfId="256" xr:uid="{E0316036-209D-4126-815D-AA642FE8877B}"/>
    <cellStyle name="Millares [0] 3 6 2 2" xfId="2961" xr:uid="{89328229-2FD9-49DB-8716-AE31E3321D73}"/>
    <cellStyle name="Millares [0] 3 6 2 2 2" xfId="5703" xr:uid="{756A1273-164D-40BD-AB6B-0AA4D8B98B88}"/>
    <cellStyle name="Millares [0] 3 6 2 3" xfId="1855" xr:uid="{737DB484-B2AD-4A3A-BF02-AC351A017A0B}"/>
    <cellStyle name="Millares [0] 3 6 2 3 2" xfId="4601" xr:uid="{D929286D-B316-47F7-BF22-7E125E5374AB}"/>
    <cellStyle name="Millares [0] 3 6 2 4" xfId="4151" xr:uid="{7DC93147-AE7B-423B-B24B-85CEA21B10E6}"/>
    <cellStyle name="Millares [0] 3 6 3" xfId="438" xr:uid="{A22679A2-3554-491F-BE52-BFECA545D0FA}"/>
    <cellStyle name="Millares [0] 3 6 3 2" xfId="3116" xr:uid="{A17BFD2A-173E-47B2-AA45-381D34798573}"/>
    <cellStyle name="Millares [0] 3 6 3 2 2" xfId="5858" xr:uid="{F1A32249-E2F8-41A4-9454-9627521F4B19}"/>
    <cellStyle name="Millares [0] 3 6 3 3" xfId="4332" xr:uid="{68BEDB60-31C6-4D50-9CE0-46BA1CAECB06}"/>
    <cellStyle name="Millares [0] 3 6 4" xfId="2028" xr:uid="{712EA4E2-2F78-4DD1-AB31-1A7C01B38151}"/>
    <cellStyle name="Millares [0] 3 6 4 2" xfId="3271" xr:uid="{53C4E882-BEBF-49AE-9DCD-208509D5D9FA}"/>
    <cellStyle name="Millares [0] 3 6 4 2 2" xfId="6013" xr:uid="{B1530138-6F93-489F-83B4-45870BEDEDAA}"/>
    <cellStyle name="Millares [0] 3 6 4 3" xfId="4771" xr:uid="{E7F1EAFF-1FE0-43F6-940E-3B1AF2293BB7}"/>
    <cellStyle name="Millares [0] 3 6 5" xfId="2173" xr:uid="{62E75B2B-D475-45A5-B130-05BE2949CC94}"/>
    <cellStyle name="Millares [0] 3 6 5 2" xfId="3426" xr:uid="{3924F830-15ED-4389-A54C-BC974AD80602}"/>
    <cellStyle name="Millares [0] 3 6 5 2 2" xfId="6168" xr:uid="{CC808441-BBEC-4033-9DDB-821B47D2A8C8}"/>
    <cellStyle name="Millares [0] 3 6 5 3" xfId="4916" xr:uid="{382371FC-8F8F-4F70-951A-ACA80A294CC8}"/>
    <cellStyle name="Millares [0] 3 6 6" xfId="2354" xr:uid="{3A93C1A3-5D22-46F6-851E-FF0BB5699150}"/>
    <cellStyle name="Millares [0] 3 6 6 2" xfId="3607" xr:uid="{EB789B80-9F2C-473F-A62D-7B138E058197}"/>
    <cellStyle name="Millares [0] 3 6 6 2 2" xfId="6349" xr:uid="{F61EA056-DD2C-4AFD-9437-BD12EA37B93D}"/>
    <cellStyle name="Millares [0] 3 6 6 3" xfId="5097" xr:uid="{03EA92CE-0087-4376-B84D-B3022F798671}"/>
    <cellStyle name="Millares [0] 3 6 7" xfId="2509" xr:uid="{ED10B5C3-7337-4AA4-9867-2C7248536707}"/>
    <cellStyle name="Millares [0] 3 6 7 2" xfId="3788" xr:uid="{DE2647D9-08B8-43B4-B130-5B429B939720}"/>
    <cellStyle name="Millares [0] 3 6 7 2 2" xfId="6530" xr:uid="{B4FCCD06-C536-4AAF-A9AF-3405726E40EA}"/>
    <cellStyle name="Millares [0] 3 6 7 3" xfId="5252" xr:uid="{38790A90-A23C-4662-AE9D-33319AE197D1}"/>
    <cellStyle name="Millares [0] 3 6 8" xfId="2715" xr:uid="{262E6F3F-8BE3-419F-8423-CEAD8F0D76B5}"/>
    <cellStyle name="Millares [0] 3 6 8 2" xfId="5457" xr:uid="{B1D8F6C5-7CD1-4355-9E84-07978346AD2D}"/>
    <cellStyle name="Millares [0] 3 6 9" xfId="3969" xr:uid="{9EC521DF-EF2F-4C76-89ED-0D619904209C}"/>
    <cellStyle name="Millares [0] 3 7" xfId="121" xr:uid="{64DE5A0A-F7EA-45D6-9F02-D1CF59B04B4A}"/>
    <cellStyle name="Millares [0] 3 7 2" xfId="308" xr:uid="{5F9C5BC0-9E51-4F47-9447-F10AEF9BBEAF}"/>
    <cellStyle name="Millares [0] 3 7 2 2" xfId="3013" xr:uid="{5C8CB471-B02C-48A2-BE93-85561AAF33E2}"/>
    <cellStyle name="Millares [0] 3 7 2 2 2" xfId="5755" xr:uid="{961ACD66-9D45-4169-810F-A46016DE8F6E}"/>
    <cellStyle name="Millares [0] 3 7 2 3" xfId="1907" xr:uid="{88A26EDD-DC1F-481B-9799-72B51F536496}"/>
    <cellStyle name="Millares [0] 3 7 2 3 2" xfId="4653" xr:uid="{8B455648-DAE1-41B6-BB8F-CF2C2C791A28}"/>
    <cellStyle name="Millares [0] 3 7 2 4" xfId="4203" xr:uid="{4DD3BD65-E790-45F3-8F18-76BC25AA519D}"/>
    <cellStyle name="Millares [0] 3 7 3" xfId="490" xr:uid="{81DA35AE-DF4E-4A8F-BA8D-3D52FC428ED7}"/>
    <cellStyle name="Millares [0] 3 7 3 2" xfId="3168" xr:uid="{3F1053C0-8741-439A-BCC6-72320432743B}"/>
    <cellStyle name="Millares [0] 3 7 3 2 2" xfId="5910" xr:uid="{10AA1509-BDFB-4893-93E7-3F2263B63700}"/>
    <cellStyle name="Millares [0] 3 7 3 3" xfId="4384" xr:uid="{C7B9CBCC-69FE-493C-ACB0-D6423D46EF4E}"/>
    <cellStyle name="Millares [0] 3 7 4" xfId="2080" xr:uid="{3EAB3397-CA75-442A-872E-85977E9FAF70}"/>
    <cellStyle name="Millares [0] 3 7 4 2" xfId="3323" xr:uid="{929DBC27-50A3-430D-BC2A-C2F8B4AEBE0E}"/>
    <cellStyle name="Millares [0] 3 7 4 2 2" xfId="6065" xr:uid="{74582368-DD29-4CB1-98F4-90550958337C}"/>
    <cellStyle name="Millares [0] 3 7 4 3" xfId="4823" xr:uid="{A0B2F862-6A3D-4396-B219-AD20253DBA49}"/>
    <cellStyle name="Millares [0] 3 7 5" xfId="2225" xr:uid="{9D251D58-FCD6-459E-B1B4-7419DA397AAF}"/>
    <cellStyle name="Millares [0] 3 7 5 2" xfId="3478" xr:uid="{9B38EA54-9C66-4D5E-90EA-F33C33BCF560}"/>
    <cellStyle name="Millares [0] 3 7 5 2 2" xfId="6220" xr:uid="{B6FD7B59-EA49-40A1-9A50-F80A4455BBCC}"/>
    <cellStyle name="Millares [0] 3 7 5 3" xfId="4968" xr:uid="{5F435077-AE46-47FA-AE52-25A67FF473DF}"/>
    <cellStyle name="Millares [0] 3 7 6" xfId="2406" xr:uid="{960ED339-123F-4E77-80E9-AEA00E45BEF7}"/>
    <cellStyle name="Millares [0] 3 7 6 2" xfId="3659" xr:uid="{DD28616B-274E-4557-A660-5BEFA5F8BB2A}"/>
    <cellStyle name="Millares [0] 3 7 6 2 2" xfId="6401" xr:uid="{2DE3C443-9155-46BF-8995-E0116B9E5A7E}"/>
    <cellStyle name="Millares [0] 3 7 6 3" xfId="5149" xr:uid="{4C7FE611-7B56-40E6-A39D-59F2597E2153}"/>
    <cellStyle name="Millares [0] 3 7 7" xfId="2561" xr:uid="{5D385EFC-C5F0-487C-AE57-D9845509D6C9}"/>
    <cellStyle name="Millares [0] 3 7 7 2" xfId="3840" xr:uid="{4E042532-80C6-4809-9253-7A04FA03B847}"/>
    <cellStyle name="Millares [0] 3 7 7 2 2" xfId="6582" xr:uid="{7A8EEE01-0856-4C2A-B0DA-5A15A9C2E5EC}"/>
    <cellStyle name="Millares [0] 3 7 7 3" xfId="5304" xr:uid="{BC479596-FDC2-4BC6-94F8-CC9C287E97C3}"/>
    <cellStyle name="Millares [0] 3 7 8" xfId="2662" xr:uid="{A1EF1A95-8829-4148-B35D-70A52600623B}"/>
    <cellStyle name="Millares [0] 3 7 8 2" xfId="5405" xr:uid="{53A1FBF1-B406-4784-8743-9A629F5DD454}"/>
    <cellStyle name="Millares [0] 3 7 9" xfId="4021" xr:uid="{F7007F3E-AD00-47BE-B505-FC05CB070225}"/>
    <cellStyle name="Millares [0] 3 8" xfId="148" xr:uid="{A617D45C-B786-4BD5-A154-601B51CF632D}"/>
    <cellStyle name="Millares [0] 3 8 2" xfId="335" xr:uid="{14BE7B58-CE69-4628-BA5C-3DD8E6160EFA}"/>
    <cellStyle name="Millares [0] 3 8 2 2" xfId="3040" xr:uid="{3266E9C9-2775-45F9-87A5-13D02362000E}"/>
    <cellStyle name="Millares [0] 3 8 2 2 2" xfId="5782" xr:uid="{9724CB48-2CEA-4509-B10F-D549E3903318}"/>
    <cellStyle name="Millares [0] 3 8 2 3" xfId="1930" xr:uid="{EEE2DAA9-D187-4766-AC67-54411515563E}"/>
    <cellStyle name="Millares [0] 3 8 2 3 2" xfId="4676" xr:uid="{679F3A6C-CA36-4843-9031-B4B8FC018E2D}"/>
    <cellStyle name="Millares [0] 3 8 2 4" xfId="4230" xr:uid="{7EDF2E72-E28A-4231-BB8D-F5F642FD1439}"/>
    <cellStyle name="Millares [0] 3 8 3" xfId="517" xr:uid="{B8A3C1E3-2D3A-4C74-8D4F-EA1688AF5AF8}"/>
    <cellStyle name="Millares [0] 3 8 3 2" xfId="3195" xr:uid="{5D338D1A-523C-4571-BED4-24334BEEA69C}"/>
    <cellStyle name="Millares [0] 3 8 3 2 2" xfId="5937" xr:uid="{1B10E6F3-B15B-40B6-8B34-85FEAE164396}"/>
    <cellStyle name="Millares [0] 3 8 3 3" xfId="4411" xr:uid="{AF69E9FB-E27F-4B55-BD0B-63BA85962614}"/>
    <cellStyle name="Millares [0] 3 8 4" xfId="2103" xr:uid="{2295614E-531F-4A58-8252-DCD7DCA73B2C}"/>
    <cellStyle name="Millares [0] 3 8 4 2" xfId="3350" xr:uid="{909AAB12-29B5-4BA6-8EF1-FE21120C3A9F}"/>
    <cellStyle name="Millares [0] 3 8 4 2 2" xfId="6092" xr:uid="{61D26CD4-BEE6-4F44-A6E4-B769650F8C94}"/>
    <cellStyle name="Millares [0] 3 8 4 3" xfId="4846" xr:uid="{9F69C7FB-DDFE-483B-839D-0FC230873509}"/>
    <cellStyle name="Millares [0] 3 8 5" xfId="2252" xr:uid="{F4B9747C-E89F-48B1-B3D0-BF34BCBFB2C1}"/>
    <cellStyle name="Millares [0] 3 8 5 2" xfId="3505" xr:uid="{C414D85C-BD83-4B3C-83D7-191B01D27A50}"/>
    <cellStyle name="Millares [0] 3 8 5 2 2" xfId="6247" xr:uid="{84073CFF-37C5-4BEE-916E-C0CBFFB1CF6E}"/>
    <cellStyle name="Millares [0] 3 8 5 3" xfId="4995" xr:uid="{6D1AC886-F2A0-4A1E-BF6C-216A1A4387D9}"/>
    <cellStyle name="Millares [0] 3 8 6" xfId="2433" xr:uid="{010334D2-65FC-4D14-9440-F37CC5BEEAE4}"/>
    <cellStyle name="Millares [0] 3 8 6 2" xfId="3686" xr:uid="{187B79EF-8059-4328-9453-170FDC6F2190}"/>
    <cellStyle name="Millares [0] 3 8 6 2 2" xfId="6428" xr:uid="{D9CC0911-78C8-4704-9212-B95ECEC5B4A1}"/>
    <cellStyle name="Millares [0] 3 8 6 3" xfId="5176" xr:uid="{309C5FA3-BA5D-43BE-8594-B9636BE080A1}"/>
    <cellStyle name="Millares [0] 3 8 7" xfId="2588" xr:uid="{4E861C54-A521-4970-AB86-2DE3F9395AEE}"/>
    <cellStyle name="Millares [0] 3 8 7 2" xfId="3867" xr:uid="{89217486-8F7F-4530-B56B-C5172D5ADDA9}"/>
    <cellStyle name="Millares [0] 3 8 7 2 2" xfId="6609" xr:uid="{F927C666-B16C-4CCF-9B73-11059F2F7053}"/>
    <cellStyle name="Millares [0] 3 8 7 3" xfId="5331" xr:uid="{2A65A91B-8E76-44F8-84A9-AC31EF5AA1A4}"/>
    <cellStyle name="Millares [0] 3 8 8" xfId="2768" xr:uid="{953A162C-CEA3-4439-B8A4-A25DA48131FB}"/>
    <cellStyle name="Millares [0] 3 8 8 2" xfId="5510" xr:uid="{DC3088EB-393B-4633-AC73-E878D4A253BE}"/>
    <cellStyle name="Millares [0] 3 8 9" xfId="4048" xr:uid="{D84E4580-94C6-4B56-A34E-262AA79C28F4}"/>
    <cellStyle name="Millares [0] 3 9" xfId="175" xr:uid="{6FE187F6-376B-4891-A1FF-E29613D44236}"/>
    <cellStyle name="Millares [0] 3 9 2" xfId="359" xr:uid="{8B7C210E-9D18-4CFF-A4CB-7B2566CFE2F6}"/>
    <cellStyle name="Millares [0] 3 9 2 2" xfId="3529" xr:uid="{DB1A29ED-E292-44AF-AF61-0A6BEC83F2BF}"/>
    <cellStyle name="Millares [0] 3 9 2 2 2" xfId="6271" xr:uid="{6D12B8F0-E654-419E-8227-B3967CB5E8BE}"/>
    <cellStyle name="Millares [0] 3 9 2 3" xfId="2276" xr:uid="{A1E3C0F6-9E30-446C-86C6-48C17FDCA6F6}"/>
    <cellStyle name="Millares [0] 3 9 2 3 2" xfId="5019" xr:uid="{6FB74CB4-F4D0-4FE5-AF7D-C1BBD10A8E46}"/>
    <cellStyle name="Millares [0] 3 9 2 4" xfId="4254" xr:uid="{372D4ACC-4AD0-451A-A6B5-1A9FB5159266}"/>
    <cellStyle name="Millares [0] 3 9 3" xfId="541" xr:uid="{3F793091-8941-457A-9BF1-67AA89C72A31}"/>
    <cellStyle name="Millares [0] 3 9 3 2" xfId="3710" xr:uid="{139750B2-8122-48E0-BE99-B916612BE15C}"/>
    <cellStyle name="Millares [0] 3 9 3 2 2" xfId="6452" xr:uid="{4B59ECD2-6AD2-486D-B03F-259A74734524}"/>
    <cellStyle name="Millares [0] 3 9 3 3" xfId="4435" xr:uid="{E34B9C8F-C79B-4369-B380-F97429D8B7C2}"/>
    <cellStyle name="Millares [0] 3 9 4" xfId="2612" xr:uid="{B7FCC8B4-0C6C-49F3-9DD9-E83AFCB9990E}"/>
    <cellStyle name="Millares [0] 3 9 4 2" xfId="3891" xr:uid="{9545CA00-9E4A-48A0-944C-51731922EE3D}"/>
    <cellStyle name="Millares [0] 3 9 4 2 2" xfId="6633" xr:uid="{E842D064-34B3-436B-9D87-C60A8A3D1FBC}"/>
    <cellStyle name="Millares [0] 3 9 4 3" xfId="5355" xr:uid="{864D8525-6C5C-41AC-9B79-8D55967FAAF5}"/>
    <cellStyle name="Millares [0] 3 9 5" xfId="2839" xr:uid="{5C448453-9E42-4EF7-9434-3FC651968CA1}"/>
    <cellStyle name="Millares [0] 3 9 5 2" xfId="5581" xr:uid="{8AE76199-9194-4FF3-BB44-2777917BBF43}"/>
    <cellStyle name="Millares [0] 3 9 6" xfId="4072" xr:uid="{3107D0C9-72E8-40B8-92A2-B0880EA5294B}"/>
    <cellStyle name="Millares [0] 4" xfId="6" xr:uid="{A8EAA81A-5CDA-44DB-8D99-AA97F590C733}"/>
    <cellStyle name="Millares [0] 4 10" xfId="201" xr:uid="{BB6DC631-1129-49B8-842E-708AB05552AE}"/>
    <cellStyle name="Millares [0] 4 10 2" xfId="2907" xr:uid="{A285706A-08F4-4AE0-8524-B15BC151A329}"/>
    <cellStyle name="Millares [0] 4 10 2 2" xfId="5649" xr:uid="{78EF40DE-AB0F-4102-936B-EC461F0161DD}"/>
    <cellStyle name="Millares [0] 4 10 3" xfId="1819" xr:uid="{E7D85B9F-B40B-49E8-A8C8-B1DCD420F032}"/>
    <cellStyle name="Millares [0] 4 10 3 2" xfId="4565" xr:uid="{67DA95FE-DD7E-466C-A3AA-5F01D7CA9E07}"/>
    <cellStyle name="Millares [0] 4 10 4" xfId="4097" xr:uid="{C78720F4-A056-4DCA-B65F-32FFC94FB2B0}"/>
    <cellStyle name="Millares [0] 4 11" xfId="384" xr:uid="{945896A0-0A3A-46A1-BA0D-DCF8B2963627}"/>
    <cellStyle name="Millares [0] 4 11 2" xfId="3062" xr:uid="{E4EBF532-C8AF-4EFE-A5A0-D9C64A7552AD}"/>
    <cellStyle name="Millares [0] 4 11 2 2" xfId="5804" xr:uid="{11ED3E0B-3B66-4072-ADB1-8411B7FF5F24}"/>
    <cellStyle name="Millares [0] 4 11 3" xfId="4278" xr:uid="{E2665F29-1764-4D2E-AA61-A53E7EE59FA5}"/>
    <cellStyle name="Millares [0] 4 12" xfId="1987" xr:uid="{7320F937-8DD1-46CC-9CC0-248B5DC0653F}"/>
    <cellStyle name="Millares [0] 4 12 2" xfId="3217" xr:uid="{892E1291-DAC7-4201-ABDE-874CE1047427}"/>
    <cellStyle name="Millares [0] 4 12 2 2" xfId="5959" xr:uid="{8E4AFC6E-7F76-452F-88E6-48C9ABCCD7D0}"/>
    <cellStyle name="Millares [0] 4 12 3" xfId="4730" xr:uid="{9307C9A5-DC77-4513-ABEF-C3F389A975DD}"/>
    <cellStyle name="Millares [0] 4 13" xfId="2120" xr:uid="{861CB070-0DA5-4633-9809-A5F0DD39F356}"/>
    <cellStyle name="Millares [0] 4 13 2" xfId="3372" xr:uid="{AE1B0B22-D579-400C-B584-608C09630CEE}"/>
    <cellStyle name="Millares [0] 4 13 2 2" xfId="6114" xr:uid="{0EAE2AE9-FA7A-4681-9926-8BC049070CA7}"/>
    <cellStyle name="Millares [0] 4 13 3" xfId="4863" xr:uid="{21DFD72A-439C-47F9-B49A-6491177FA8B4}"/>
    <cellStyle name="Millares [0] 4 14" xfId="2300" xr:uid="{98FB6956-3A7A-4A30-A5A9-4DDC97711B06}"/>
    <cellStyle name="Millares [0] 4 14 2" xfId="3553" xr:uid="{8C3942EA-C485-4277-97D2-C9315E8F9875}"/>
    <cellStyle name="Millares [0] 4 14 2 2" xfId="6295" xr:uid="{2BE601A9-BE8C-48A5-98E4-E25136E298BA}"/>
    <cellStyle name="Millares [0] 4 14 3" xfId="5043" xr:uid="{8DE3B48F-8647-4017-9346-A9B1487F9501}"/>
    <cellStyle name="Millares [0] 4 15" xfId="2455" xr:uid="{9CB4E722-F65B-422B-8E94-6D70189E4478}"/>
    <cellStyle name="Millares [0] 4 15 2" xfId="3734" xr:uid="{7A78B1B6-937E-4BAA-8FF3-5A9283D5A962}"/>
    <cellStyle name="Millares [0] 4 15 2 2" xfId="6476" xr:uid="{FC05A9D4-4B1B-446E-BA5D-45C01F70361C}"/>
    <cellStyle name="Millares [0] 4 15 3" xfId="5198" xr:uid="{EDE6DBE5-15CA-4EAA-A200-3527F4D3D147}"/>
    <cellStyle name="Millares [0] 4 16" xfId="2636" xr:uid="{D4CFC082-129B-4629-8FAF-FB666C68F6EE}"/>
    <cellStyle name="Millares [0] 4 16 2" xfId="5379" xr:uid="{CB4F47AE-F919-4A15-9BED-C03C8E660395}"/>
    <cellStyle name="Millares [0] 4 17" xfId="3915" xr:uid="{26B3F8BF-8AFC-4338-9B6A-746E8BECA756}"/>
    <cellStyle name="Millares [0] 4 2" xfId="13" xr:uid="{D9C0B487-070F-4C96-B059-5C44AAB132C0}"/>
    <cellStyle name="Millares [0] 4 2 10" xfId="2126" xr:uid="{2056DECD-7AE6-4786-9A59-7A94C693C7BD}"/>
    <cellStyle name="Millares [0] 4 2 10 2" xfId="3378" xr:uid="{54224850-2FC0-4306-8BD5-9D75B8384AF7}"/>
    <cellStyle name="Millares [0] 4 2 10 2 2" xfId="6120" xr:uid="{44292D69-8D31-4A77-BFB2-C7D4B18F7D67}"/>
    <cellStyle name="Millares [0] 4 2 10 3" xfId="4869" xr:uid="{5D91957B-66DF-4A6C-BF5C-DA956102A9F8}"/>
    <cellStyle name="Millares [0] 4 2 11" xfId="2306" xr:uid="{348F7471-3CBA-467A-810E-FA5759226509}"/>
    <cellStyle name="Millares [0] 4 2 11 2" xfId="3559" xr:uid="{2AC3AB46-0783-4345-822B-7DF19523A676}"/>
    <cellStyle name="Millares [0] 4 2 11 2 2" xfId="6301" xr:uid="{194DC20D-7B41-463D-8183-BB0DD2BBDDE4}"/>
    <cellStyle name="Millares [0] 4 2 11 3" xfId="5049" xr:uid="{D0B1B811-0496-410C-8298-2B3E504BACE1}"/>
    <cellStyle name="Millares [0] 4 2 12" xfId="2461" xr:uid="{04009A02-D678-4A4E-8595-40D37CE83331}"/>
    <cellStyle name="Millares [0] 4 2 12 2" xfId="3740" xr:uid="{5CE3D0C5-F932-402D-857C-C696D137C14C}"/>
    <cellStyle name="Millares [0] 4 2 12 2 2" xfId="6482" xr:uid="{51A7A702-00FF-4020-B12A-D2C5AA2ABDEE}"/>
    <cellStyle name="Millares [0] 4 2 12 3" xfId="5204" xr:uid="{AD00764C-E28A-4D99-AB5B-B857B6322691}"/>
    <cellStyle name="Millares [0] 4 2 13" xfId="2642" xr:uid="{4FE5A760-8441-4BD0-BE91-77BEF1580902}"/>
    <cellStyle name="Millares [0] 4 2 13 2" xfId="5385" xr:uid="{49266CD6-D3FB-4969-9C49-F193BB3F093D}"/>
    <cellStyle name="Millares [0] 4 2 14" xfId="3921" xr:uid="{50FF31B6-822C-46D9-96DB-778CA25C7A36}"/>
    <cellStyle name="Millares [0] 4 2 2" xfId="44" xr:uid="{89A46A65-1DA3-4C8B-A9ED-507D1691EE8E}"/>
    <cellStyle name="Millares [0] 4 2 2 10" xfId="2332" xr:uid="{DBD0F81B-F892-418C-999B-232F07E38514}"/>
    <cellStyle name="Millares [0] 4 2 2 10 2" xfId="3585" xr:uid="{FF379046-8591-4F71-AA08-912671A3A7B9}"/>
    <cellStyle name="Millares [0] 4 2 2 10 2 2" xfId="6327" xr:uid="{2C281D55-CA99-4661-B468-8C22EC7788F5}"/>
    <cellStyle name="Millares [0] 4 2 2 10 3" xfId="5075" xr:uid="{A1008102-3C1D-441E-ADCC-FFC8FEFD51D5}"/>
    <cellStyle name="Millares [0] 4 2 2 11" xfId="2487" xr:uid="{9ABCA8F4-4CB1-4A1E-9FB4-0C4C135559F3}"/>
    <cellStyle name="Millares [0] 4 2 2 11 2" xfId="3766" xr:uid="{A658EFEF-0299-4D6B-976D-F6520745D5FC}"/>
    <cellStyle name="Millares [0] 4 2 2 11 2 2" xfId="6508" xr:uid="{7D1E7A5C-C46E-487A-90AA-C5F3F3A411B6}"/>
    <cellStyle name="Millares [0] 4 2 2 11 3" xfId="5230" xr:uid="{17E8B899-1C03-4E34-9DC6-F0448EC09087}"/>
    <cellStyle name="Millares [0] 4 2 2 12" xfId="2654" xr:uid="{FD56DF70-48EE-480E-B10F-A25C8AAF0B07}"/>
    <cellStyle name="Millares [0] 4 2 2 12 2" xfId="5397" xr:uid="{9829A4AD-5B0D-4D47-8894-780C1ADFFD90}"/>
    <cellStyle name="Millares [0] 4 2 2 13" xfId="3947" xr:uid="{39C42593-C2F8-4679-8D20-759F604D3944}"/>
    <cellStyle name="Millares [0] 4 2 2 2" xfId="98" xr:uid="{E873B075-FD13-4486-A171-D9D83E602279}"/>
    <cellStyle name="Millares [0] 4 2 2 2 2" xfId="286" xr:uid="{6E954D1D-865D-4D08-B5EF-FF00EE2B08DD}"/>
    <cellStyle name="Millares [0] 4 2 2 2 2 2" xfId="2991" xr:uid="{EC23E2FC-78B6-427F-84AB-65A220A310B0}"/>
    <cellStyle name="Millares [0] 4 2 2 2 2 2 2" xfId="5733" xr:uid="{77B88248-FD24-42AB-99D0-9CF95C26A440}"/>
    <cellStyle name="Millares [0] 4 2 2 2 2 3" xfId="1885" xr:uid="{5653D317-4029-4BFB-8DFC-73F7D68E74F5}"/>
    <cellStyle name="Millares [0] 4 2 2 2 2 3 2" xfId="4631" xr:uid="{A119B710-A4F8-4B18-9C45-A3B1BA2B53C5}"/>
    <cellStyle name="Millares [0] 4 2 2 2 2 4" xfId="4181" xr:uid="{AAC46ECF-E434-443C-A315-B732C0E872DD}"/>
    <cellStyle name="Millares [0] 4 2 2 2 3" xfId="468" xr:uid="{C5F988A2-A406-4CB1-9640-E4C72D79E092}"/>
    <cellStyle name="Millares [0] 4 2 2 2 3 2" xfId="3146" xr:uid="{91CD04A7-114C-4E04-951F-1C30783FE25B}"/>
    <cellStyle name="Millares [0] 4 2 2 2 3 2 2" xfId="5888" xr:uid="{D1A8FB4D-7AC7-4A80-A925-79EC36176FD0}"/>
    <cellStyle name="Millares [0] 4 2 2 2 3 3" xfId="4362" xr:uid="{7721102D-6468-4E1A-8F92-E4AA49C0C72B}"/>
    <cellStyle name="Millares [0] 4 2 2 2 4" xfId="2058" xr:uid="{507EC8F8-174F-435A-893D-9F97FF24F927}"/>
    <cellStyle name="Millares [0] 4 2 2 2 4 2" xfId="3301" xr:uid="{F9EF1A9E-FF25-481B-A70A-8D2032314E1C}"/>
    <cellStyle name="Millares [0] 4 2 2 2 4 2 2" xfId="6043" xr:uid="{B5F49BDB-C339-4F6D-A327-EAD40240D310}"/>
    <cellStyle name="Millares [0] 4 2 2 2 4 3" xfId="4801" xr:uid="{10290429-38C3-461A-A3CF-566257F402C3}"/>
    <cellStyle name="Millares [0] 4 2 2 2 5" xfId="2203" xr:uid="{13AEDD92-4DE3-4860-97EC-2D285F9765F3}"/>
    <cellStyle name="Millares [0] 4 2 2 2 5 2" xfId="3456" xr:uid="{CE946574-2D05-486A-A591-FAB4B8423049}"/>
    <cellStyle name="Millares [0] 4 2 2 2 5 2 2" xfId="6198" xr:uid="{7520A49F-B71B-4EED-8818-E59DB1C5B3C3}"/>
    <cellStyle name="Millares [0] 4 2 2 2 5 3" xfId="4946" xr:uid="{BD9DC54D-59B9-43D0-98FD-2FCEB8331A85}"/>
    <cellStyle name="Millares [0] 4 2 2 2 6" xfId="2384" xr:uid="{CF91E6B0-84E5-4633-AFFF-7501015EF3FD}"/>
    <cellStyle name="Millares [0] 4 2 2 2 6 2" xfId="3637" xr:uid="{D520B2FA-7852-4903-A756-F16F79B70CFA}"/>
    <cellStyle name="Millares [0] 4 2 2 2 6 2 2" xfId="6379" xr:uid="{8A23AAC5-7197-48A5-B51A-B2D59E2A3E34}"/>
    <cellStyle name="Millares [0] 4 2 2 2 6 3" xfId="5127" xr:uid="{62375AF1-F1AC-433B-B8E3-6470ACD8C32D}"/>
    <cellStyle name="Millares [0] 4 2 2 2 7" xfId="2539" xr:uid="{0FE3553F-4F6A-4BA0-AD2F-1AA2A373D42A}"/>
    <cellStyle name="Millares [0] 4 2 2 2 7 2" xfId="3818" xr:uid="{7488D84B-5B15-4892-BF21-2E7B6FC3437C}"/>
    <cellStyle name="Millares [0] 4 2 2 2 7 2 2" xfId="6560" xr:uid="{DD28B83C-2C9D-4043-A265-55B9610C3F7A}"/>
    <cellStyle name="Millares [0] 4 2 2 2 7 3" xfId="5282" xr:uid="{C975553C-14F5-4AA8-942D-B0055EABC370}"/>
    <cellStyle name="Millares [0] 4 2 2 2 8" xfId="2745" xr:uid="{CCE818B0-43F0-4A2F-B6ED-73B373635026}"/>
    <cellStyle name="Millares [0] 4 2 2 2 8 2" xfId="5487" xr:uid="{7DF7D24A-C664-47E4-84B4-03461AB8666E}"/>
    <cellStyle name="Millares [0] 4 2 2 2 9" xfId="3999" xr:uid="{D7498BAA-0344-48E0-AC98-A8EA986D4A21}"/>
    <cellStyle name="Millares [0] 4 2 2 3" xfId="234" xr:uid="{4880DD0D-0224-4426-9307-11AF9DC2CBF6}"/>
    <cellStyle name="Millares [0] 4 2 2 3 2" xfId="2693" xr:uid="{A641C776-A712-424D-9BF5-7C1A97EA98DC}"/>
    <cellStyle name="Millares [0] 4 2 2 3 2 2" xfId="5435" xr:uid="{5355DE4C-F75B-4CDF-A7F5-A0BBBAFEFDDF}"/>
    <cellStyle name="Millares [0] 4 2 2 3 3" xfId="566" xr:uid="{351A8467-5EB5-4E9A-9F96-C54C11B6104D}"/>
    <cellStyle name="Millares [0] 4 2 2 3 3 2" xfId="4460" xr:uid="{152E0F9A-AE52-4AD2-80E2-C143E8F604A9}"/>
    <cellStyle name="Millares [0] 4 2 2 3 4" xfId="4129" xr:uid="{9887DCA3-4132-45DB-AA9C-825A2B2D3DA4}"/>
    <cellStyle name="Millares [0] 4 2 2 4" xfId="416" xr:uid="{C6920F75-BD8D-40CF-BF04-DFE9C8546D05}"/>
    <cellStyle name="Millares [0] 4 2 2 4 2" xfId="2820" xr:uid="{FF252DF2-97E9-467C-8435-5A3B352D9C5A}"/>
    <cellStyle name="Millares [0] 4 2 2 4 2 2" xfId="5562" xr:uid="{AAB71BA8-166E-4AAE-8E03-F497E9C4B0AA}"/>
    <cellStyle name="Millares [0] 4 2 2 4 3" xfId="4310" xr:uid="{66441BE5-5400-4ACD-B2A0-B474B8CCB35D}"/>
    <cellStyle name="Millares [0] 4 2 2 5" xfId="1808" xr:uid="{8E1A7810-5A62-46BB-A26A-43F6B91AE4E3}"/>
    <cellStyle name="Millares [0] 4 2 2 5 2" xfId="2891" xr:uid="{D73980F0-4DD2-47A3-80AF-11CBF34B2426}"/>
    <cellStyle name="Millares [0] 4 2 2 5 2 2" xfId="5633" xr:uid="{615D6506-A992-4C7D-9440-43F3D6EEDFBF}"/>
    <cellStyle name="Millares [0] 4 2 2 5 3" xfId="4554" xr:uid="{91129FBA-FFF6-43C5-ACDE-8D8EAC36BE85}"/>
    <cellStyle name="Millares [0] 4 2 2 6" xfId="1836" xr:uid="{AA741153-CF84-4717-82FD-8A9E8646050A}"/>
    <cellStyle name="Millares [0] 4 2 2 6 2" xfId="2939" xr:uid="{CD5B9CAD-3E5B-436F-918C-49ADAEC489EA}"/>
    <cellStyle name="Millares [0] 4 2 2 6 2 2" xfId="5681" xr:uid="{A629D6D9-58E3-46A4-99BF-ADE2BF940510}"/>
    <cellStyle name="Millares [0] 4 2 2 6 3" xfId="4582" xr:uid="{7465BE6F-9351-4585-B63D-0AFDCBA88070}"/>
    <cellStyle name="Millares [0] 4 2 2 7" xfId="1965" xr:uid="{742394A5-B36A-4576-91E0-380D33C712E1}"/>
    <cellStyle name="Millares [0] 4 2 2 7 2" xfId="3094" xr:uid="{866B819B-2DB4-414B-B80F-0B8B2E47B1F7}"/>
    <cellStyle name="Millares [0] 4 2 2 7 2 2" xfId="5836" xr:uid="{30D48D3E-1427-4E85-B734-03709C7ED3D9}"/>
    <cellStyle name="Millares [0] 4 2 2 7 3" xfId="4708" xr:uid="{18B2A846-D958-4C8F-A45A-F345CC7DF84D}"/>
    <cellStyle name="Millares [0] 4 2 2 8" xfId="2006" xr:uid="{DA4A00B5-0077-4C51-B33D-31AE5A79C1F4}"/>
    <cellStyle name="Millares [0] 4 2 2 8 2" xfId="3249" xr:uid="{FDBF245F-9A6A-4142-A3CA-C9B6E9A2C8BC}"/>
    <cellStyle name="Millares [0] 4 2 2 8 2 2" xfId="5991" xr:uid="{208B0C0B-335E-4EDF-9F76-329383DF0F99}"/>
    <cellStyle name="Millares [0] 4 2 2 8 3" xfId="4749" xr:uid="{EA663D21-1B4D-4CD0-833A-E8F1F6AAFD56}"/>
    <cellStyle name="Millares [0] 4 2 2 9" xfId="2151" xr:uid="{26FFA2EB-7462-48BD-A6F1-FCBFCF3AE161}"/>
    <cellStyle name="Millares [0] 4 2 2 9 2" xfId="3404" xr:uid="{39BB82EE-633D-4A1B-8BC0-185C29BA25F9}"/>
    <cellStyle name="Millares [0] 4 2 2 9 2 2" xfId="6146" xr:uid="{23534812-CDC8-4CB8-812B-0E18223F7C51}"/>
    <cellStyle name="Millares [0] 4 2 2 9 3" xfId="4894" xr:uid="{6EEDA3E0-2710-4D6D-9988-F3A4723A1ECD}"/>
    <cellStyle name="Millares [0] 4 2 3" xfId="72" xr:uid="{021C204F-DB70-4B36-A333-BE3A4AF8C1E8}"/>
    <cellStyle name="Millares [0] 4 2 3 2" xfId="260" xr:uid="{FE5C7942-AD54-4120-A527-7ADB3CFEE390}"/>
    <cellStyle name="Millares [0] 4 2 3 2 2" xfId="2965" xr:uid="{1BD4C803-20CC-45FE-96D8-965C589DECE8}"/>
    <cellStyle name="Millares [0] 4 2 3 2 2 2" xfId="5707" xr:uid="{9E0FE07B-A29A-4BEA-9667-CD0B61F37CE8}"/>
    <cellStyle name="Millares [0] 4 2 3 2 3" xfId="1859" xr:uid="{B0A41DDB-4559-4976-A5EE-3EE1F1C7C5F0}"/>
    <cellStyle name="Millares [0] 4 2 3 2 3 2" xfId="4605" xr:uid="{B5D773D5-B587-4E7D-9CFE-ED6CD0824D8D}"/>
    <cellStyle name="Millares [0] 4 2 3 2 4" xfId="4155" xr:uid="{756D7BEE-D6E7-4404-B387-44D4DABB7C32}"/>
    <cellStyle name="Millares [0] 4 2 3 3" xfId="442" xr:uid="{F65D4B68-06D9-4F45-9962-FBBAE892BBFE}"/>
    <cellStyle name="Millares [0] 4 2 3 3 2" xfId="3120" xr:uid="{D494A5B9-093E-4BD4-A0BC-E55E15DF48A5}"/>
    <cellStyle name="Millares [0] 4 2 3 3 2 2" xfId="5862" xr:uid="{FB739289-0484-4D6D-89A1-21F66B67B355}"/>
    <cellStyle name="Millares [0] 4 2 3 3 3" xfId="4336" xr:uid="{E9F24942-0B57-4589-A1CE-95AC5D8C191A}"/>
    <cellStyle name="Millares [0] 4 2 3 4" xfId="2032" xr:uid="{F830D2D1-F457-44EA-901F-3229BC11B1CD}"/>
    <cellStyle name="Millares [0] 4 2 3 4 2" xfId="3275" xr:uid="{ECEF6609-A174-4C6C-9991-4EE957D4D8B4}"/>
    <cellStyle name="Millares [0] 4 2 3 4 2 2" xfId="6017" xr:uid="{F6CE6B8F-2EFF-464D-BEFB-2FE2A56A64B6}"/>
    <cellStyle name="Millares [0] 4 2 3 4 3" xfId="4775" xr:uid="{7FF23116-363E-4613-A6C0-EADE406B7A17}"/>
    <cellStyle name="Millares [0] 4 2 3 5" xfId="2177" xr:uid="{4ACD097E-EFE1-4B72-95E8-E85CC196BF57}"/>
    <cellStyle name="Millares [0] 4 2 3 5 2" xfId="3430" xr:uid="{B3C5312D-AA54-4DC0-AF9D-CCB2C6343F0B}"/>
    <cellStyle name="Millares [0] 4 2 3 5 2 2" xfId="6172" xr:uid="{4880189D-0174-40F4-A362-D7FEA2A830BE}"/>
    <cellStyle name="Millares [0] 4 2 3 5 3" xfId="4920" xr:uid="{0C4087C6-EA33-406E-88F8-F912F5F637F7}"/>
    <cellStyle name="Millares [0] 4 2 3 6" xfId="2358" xr:uid="{7AFC8894-087B-400F-88DA-D661135FE2EC}"/>
    <cellStyle name="Millares [0] 4 2 3 6 2" xfId="3611" xr:uid="{BAFB01A0-58F9-4249-99FE-57065D2EE8FB}"/>
    <cellStyle name="Millares [0] 4 2 3 6 2 2" xfId="6353" xr:uid="{4067F31E-3C62-4624-9A44-4ABE5FA77B05}"/>
    <cellStyle name="Millares [0] 4 2 3 6 3" xfId="5101" xr:uid="{1AC7E7F4-397C-48E7-8043-14976AD68580}"/>
    <cellStyle name="Millares [0] 4 2 3 7" xfId="2513" xr:uid="{AC135646-5AFB-4FC5-9689-F2F66CC949F2}"/>
    <cellStyle name="Millares [0] 4 2 3 7 2" xfId="3792" xr:uid="{41BA6974-E6DB-4058-85C4-AFFECBED8163}"/>
    <cellStyle name="Millares [0] 4 2 3 7 2 2" xfId="6534" xr:uid="{9ECDCD86-C3D5-4112-8C4B-DE20508A4E4D}"/>
    <cellStyle name="Millares [0] 4 2 3 7 3" xfId="5256" xr:uid="{54584648-A94F-41BD-90DD-7941071BE837}"/>
    <cellStyle name="Millares [0] 4 2 3 8" xfId="2719" xr:uid="{33A4C3E0-F72C-45F9-BF69-12D5D820DBE5}"/>
    <cellStyle name="Millares [0] 4 2 3 8 2" xfId="5461" xr:uid="{72BBDF3E-FFEC-4721-AF4C-824C7D1A187F}"/>
    <cellStyle name="Millares [0] 4 2 3 9" xfId="3973" xr:uid="{7F3A1058-363F-4649-89D4-CA2A45BA0D15}"/>
    <cellStyle name="Millares [0] 4 2 4" xfId="125" xr:uid="{F0426ECB-A1E2-4CA2-87CC-7B4C1D785DB4}"/>
    <cellStyle name="Millares [0] 4 2 4 2" xfId="312" xr:uid="{95EAA19F-1BD3-4467-A324-55CB3F25CF6E}"/>
    <cellStyle name="Millares [0] 4 2 4 2 2" xfId="3017" xr:uid="{0876428A-F11C-4A64-80D7-799C37EA78A8}"/>
    <cellStyle name="Millares [0] 4 2 4 2 2 2" xfId="5759" xr:uid="{92F90BCA-BE36-4BEC-BEF8-75A0FC337881}"/>
    <cellStyle name="Millares [0] 4 2 4 2 3" xfId="1911" xr:uid="{D4FFD9A0-C167-4182-8021-823BCA739139}"/>
    <cellStyle name="Millares [0] 4 2 4 2 3 2" xfId="4657" xr:uid="{BA6C5160-E90F-41BC-9C04-B5DB28398BED}"/>
    <cellStyle name="Millares [0] 4 2 4 2 4" xfId="4207" xr:uid="{01C9D50A-7545-4839-B898-C2643B9692EA}"/>
    <cellStyle name="Millares [0] 4 2 4 3" xfId="494" xr:uid="{914186B1-BB93-49D3-BFE2-CFD3802B6CB4}"/>
    <cellStyle name="Millares [0] 4 2 4 3 2" xfId="3172" xr:uid="{4FA5A64B-2858-4E12-B75A-597167D21007}"/>
    <cellStyle name="Millares [0] 4 2 4 3 2 2" xfId="5914" xr:uid="{9C709FB9-8493-4DBE-909A-5EC4635B125A}"/>
    <cellStyle name="Millares [0] 4 2 4 3 3" xfId="4388" xr:uid="{A1A1DF65-5792-415C-93E2-19B0123F3A6E}"/>
    <cellStyle name="Millares [0] 4 2 4 4" xfId="2084" xr:uid="{B91EF856-7CE4-4A62-A8CC-8DC65E989620}"/>
    <cellStyle name="Millares [0] 4 2 4 4 2" xfId="3327" xr:uid="{DBFB7129-4139-4CE2-955B-A1473C2F3AA2}"/>
    <cellStyle name="Millares [0] 4 2 4 4 2 2" xfId="6069" xr:uid="{E07F5FDE-C065-4A99-AB64-C00AA3682F41}"/>
    <cellStyle name="Millares [0] 4 2 4 4 3" xfId="4827" xr:uid="{C0048652-6A47-46B2-897B-FFE7A52E78B2}"/>
    <cellStyle name="Millares [0] 4 2 4 5" xfId="2229" xr:uid="{1A17FAFE-9558-43DE-8B71-6FEE412B552F}"/>
    <cellStyle name="Millares [0] 4 2 4 5 2" xfId="3482" xr:uid="{ECF9A5B7-868B-41AF-8F3A-5D05C97D050C}"/>
    <cellStyle name="Millares [0] 4 2 4 5 2 2" xfId="6224" xr:uid="{FC79336F-6048-4885-8634-76136DFF9542}"/>
    <cellStyle name="Millares [0] 4 2 4 5 3" xfId="4972" xr:uid="{A873C25E-A273-432D-B8C4-98B80A306A45}"/>
    <cellStyle name="Millares [0] 4 2 4 6" xfId="2410" xr:uid="{E88F1350-7AF2-48F0-BACC-BC459683930D}"/>
    <cellStyle name="Millares [0] 4 2 4 6 2" xfId="3663" xr:uid="{DC012AAE-8B4E-456B-827F-EF732B81AF0D}"/>
    <cellStyle name="Millares [0] 4 2 4 6 2 2" xfId="6405" xr:uid="{D6F8BB38-51E3-4A8D-9CD0-D121DA5B0DAB}"/>
    <cellStyle name="Millares [0] 4 2 4 6 3" xfId="5153" xr:uid="{1D062A59-A145-4291-A4F0-E30A52573137}"/>
    <cellStyle name="Millares [0] 4 2 4 7" xfId="2565" xr:uid="{2A91988B-C938-470C-BF32-962A9B1EE3EB}"/>
    <cellStyle name="Millares [0] 4 2 4 7 2" xfId="3844" xr:uid="{5FAD57A8-4CC8-4F7F-B92C-CED35A87B740}"/>
    <cellStyle name="Millares [0] 4 2 4 7 2 2" xfId="6586" xr:uid="{A2C4C160-1E74-4EB0-8448-75696AF08BA8}"/>
    <cellStyle name="Millares [0] 4 2 4 7 3" xfId="5308" xr:uid="{10920280-281E-4F57-88B1-F862F23EF6EE}"/>
    <cellStyle name="Millares [0] 4 2 4 8" xfId="2666" xr:uid="{2B47AF99-D5FE-4C8C-BD0D-E0603B424949}"/>
    <cellStyle name="Millares [0] 4 2 4 8 2" xfId="5409" xr:uid="{9966BA63-7139-4915-8E03-B61B3C32764A}"/>
    <cellStyle name="Millares [0] 4 2 4 9" xfId="4025" xr:uid="{1F274C00-2355-431A-A032-5353BE50D1E5}"/>
    <cellStyle name="Millares [0] 4 2 5" xfId="152" xr:uid="{32363D4F-8F44-4A34-B523-D40F44952005}"/>
    <cellStyle name="Millares [0] 4 2 5 2" xfId="339" xr:uid="{5092E3DE-BE52-4A56-A370-04454A7A833D}"/>
    <cellStyle name="Millares [0] 4 2 5 2 2" xfId="3044" xr:uid="{11900A83-5F5A-43B8-8DF6-1AF58A9462B2}"/>
    <cellStyle name="Millares [0] 4 2 5 2 2 2" xfId="5786" xr:uid="{7EF2D510-5766-467C-B14E-B92E61640A7A}"/>
    <cellStyle name="Millares [0] 4 2 5 2 3" xfId="1934" xr:uid="{1C2877F7-1929-415D-8823-66D401BD12DE}"/>
    <cellStyle name="Millares [0] 4 2 5 2 3 2" xfId="4680" xr:uid="{A48587F5-984F-4A4C-B368-9126AAA10983}"/>
    <cellStyle name="Millares [0] 4 2 5 2 4" xfId="4234" xr:uid="{F77C696E-11E5-4FBD-BB7E-68D1647C2CBA}"/>
    <cellStyle name="Millares [0] 4 2 5 3" xfId="521" xr:uid="{8A6846A2-1B65-40EE-8F98-A4ABCD074113}"/>
    <cellStyle name="Millares [0] 4 2 5 3 2" xfId="3199" xr:uid="{3E4B9382-FA5D-4792-90AA-5D912C82E288}"/>
    <cellStyle name="Millares [0] 4 2 5 3 2 2" xfId="5941" xr:uid="{AEE73836-45D7-45CC-A8F3-D61984A99673}"/>
    <cellStyle name="Millares [0] 4 2 5 3 3" xfId="4415" xr:uid="{A8A30DBB-A94F-4265-94A4-690CA27D5AA2}"/>
    <cellStyle name="Millares [0] 4 2 5 4" xfId="2107" xr:uid="{9B7B2333-2941-4640-A6AB-36235601DB70}"/>
    <cellStyle name="Millares [0] 4 2 5 4 2" xfId="3354" xr:uid="{4FF7D4D1-71EC-4D99-8893-56D01CC7EF47}"/>
    <cellStyle name="Millares [0] 4 2 5 4 2 2" xfId="6096" xr:uid="{254E5A21-09EF-4A2C-9DAD-FFF6B200BDD5}"/>
    <cellStyle name="Millares [0] 4 2 5 4 3" xfId="4850" xr:uid="{162112AB-28B3-4722-9E17-194DF249CBD4}"/>
    <cellStyle name="Millares [0] 4 2 5 5" xfId="2256" xr:uid="{6BECEC2E-9997-4409-8CE3-733A68B4BBCD}"/>
    <cellStyle name="Millares [0] 4 2 5 5 2" xfId="3509" xr:uid="{3CEEDC76-BC94-477A-A864-5D2C49E11471}"/>
    <cellStyle name="Millares [0] 4 2 5 5 2 2" xfId="6251" xr:uid="{A1182691-905E-4785-9C40-51BFDEC11EBB}"/>
    <cellStyle name="Millares [0] 4 2 5 5 3" xfId="4999" xr:uid="{6C208543-63FB-4747-9778-EBDC71FAEB02}"/>
    <cellStyle name="Millares [0] 4 2 5 6" xfId="2437" xr:uid="{E176AAFD-A484-484B-AF8E-750B89DEF15F}"/>
    <cellStyle name="Millares [0] 4 2 5 6 2" xfId="3690" xr:uid="{C512F47E-12F3-455B-B746-30205FE63C5E}"/>
    <cellStyle name="Millares [0] 4 2 5 6 2 2" xfId="6432" xr:uid="{F02E6975-240F-450F-A9A4-84D5BDF23882}"/>
    <cellStyle name="Millares [0] 4 2 5 6 3" xfId="5180" xr:uid="{89B9EA74-4106-46E2-B794-9F23BC7DD8FE}"/>
    <cellStyle name="Millares [0] 4 2 5 7" xfId="2592" xr:uid="{A840A954-20F2-47D3-8082-018172487AC3}"/>
    <cellStyle name="Millares [0] 4 2 5 7 2" xfId="3871" xr:uid="{D494BAF4-86E0-4BAA-B000-0793347206C7}"/>
    <cellStyle name="Millares [0] 4 2 5 7 2 2" xfId="6613" xr:uid="{BA1C5DA1-361D-4F12-AE4E-C2CEE065923A}"/>
    <cellStyle name="Millares [0] 4 2 5 7 3" xfId="5335" xr:uid="{F3F97A97-A61D-4030-872C-5CF08DA6AE8F}"/>
    <cellStyle name="Millares [0] 4 2 5 8" xfId="2784" xr:uid="{A6BB12A3-0637-4453-8F43-7397F78E0061}"/>
    <cellStyle name="Millares [0] 4 2 5 8 2" xfId="5526" xr:uid="{7A0DA78C-9057-4CCF-B956-D9B348A158BC}"/>
    <cellStyle name="Millares [0] 4 2 5 9" xfId="4052" xr:uid="{571E7820-0EE1-4B36-BBD6-772ABE1A7D8C}"/>
    <cellStyle name="Millares [0] 4 2 6" xfId="179" xr:uid="{B1B85EF1-85FC-4419-BAD4-9A11F01F9AB2}"/>
    <cellStyle name="Millares [0] 4 2 6 2" xfId="363" xr:uid="{3977DD86-0999-439B-B614-BF4A97F506FB}"/>
    <cellStyle name="Millares [0] 4 2 6 2 2" xfId="3533" xr:uid="{D33CD985-BB0B-4BEE-A7CA-44CC2E5B1E87}"/>
    <cellStyle name="Millares [0] 4 2 6 2 2 2" xfId="6275" xr:uid="{66B49396-766E-4A2A-AF16-BB2D3A8F32F6}"/>
    <cellStyle name="Millares [0] 4 2 6 2 3" xfId="2280" xr:uid="{119F8368-C600-4E97-8A0A-492A347F4980}"/>
    <cellStyle name="Millares [0] 4 2 6 2 3 2" xfId="5023" xr:uid="{A60F568B-DD9B-4678-BF10-D6A2F0F04E3E}"/>
    <cellStyle name="Millares [0] 4 2 6 2 4" xfId="4258" xr:uid="{672E84C0-6224-4D5E-BC17-BF5BF9EE8F06}"/>
    <cellStyle name="Millares [0] 4 2 6 3" xfId="545" xr:uid="{14D32B77-9E6F-42F1-98DC-FA9027F188CD}"/>
    <cellStyle name="Millares [0] 4 2 6 3 2" xfId="3714" xr:uid="{B87C1E01-F73B-48A3-B861-935A6F221473}"/>
    <cellStyle name="Millares [0] 4 2 6 3 2 2" xfId="6456" xr:uid="{6C14063D-1C10-43CA-B753-B80BDEAD5A27}"/>
    <cellStyle name="Millares [0] 4 2 6 3 3" xfId="4439" xr:uid="{819BF517-8E17-4185-8C45-A1BEBDBEE9CE}"/>
    <cellStyle name="Millares [0] 4 2 6 4" xfId="2616" xr:uid="{18B061A7-29EA-49CB-B93F-614242A65FBF}"/>
    <cellStyle name="Millares [0] 4 2 6 4 2" xfId="3895" xr:uid="{2969EA84-9548-4F01-925D-6013F62EB8B0}"/>
    <cellStyle name="Millares [0] 4 2 6 4 2 2" xfId="6637" xr:uid="{88ECEAF7-F885-49B0-A2EC-6092BB7A453A}"/>
    <cellStyle name="Millares [0] 4 2 6 4 3" xfId="5359" xr:uid="{22FF7CE4-018A-45F6-9483-C12F5F0ACE0D}"/>
    <cellStyle name="Millares [0] 4 2 6 5" xfId="2855" xr:uid="{2275CCB2-B840-41CA-96A7-D68D4AC876A7}"/>
    <cellStyle name="Millares [0] 4 2 6 5 2" xfId="5597" xr:uid="{87877ACE-80D6-46D7-BCA5-A1D38EE71243}"/>
    <cellStyle name="Millares [0] 4 2 6 6" xfId="4076" xr:uid="{C736E080-7042-4B42-89D1-12C4A8462FC2}"/>
    <cellStyle name="Millares [0] 4 2 7" xfId="207" xr:uid="{6D8978AD-A754-4ED3-8513-F0CEB5D294F1}"/>
    <cellStyle name="Millares [0] 4 2 7 2" xfId="2913" xr:uid="{1A5ACB01-897B-47B2-A706-4C0A0269C95E}"/>
    <cellStyle name="Millares [0] 4 2 7 2 2" xfId="5655" xr:uid="{9A0C9EDE-4E6F-4556-8F44-FA8DE2CA2487}"/>
    <cellStyle name="Millares [0] 4 2 7 3" xfId="1823" xr:uid="{BDBC83FD-490C-4615-BDB4-6C46C71963DE}"/>
    <cellStyle name="Millares [0] 4 2 7 3 2" xfId="4569" xr:uid="{731A8E0A-BFAC-4EE3-B40D-163BFD0A75F4}"/>
    <cellStyle name="Millares [0] 4 2 7 4" xfId="4103" xr:uid="{8A866627-B4D5-47E7-BCAE-593635FDA225}"/>
    <cellStyle name="Millares [0] 4 2 8" xfId="390" xr:uid="{DB78875F-DD6A-44D6-884E-11874B8F5A1A}"/>
    <cellStyle name="Millares [0] 4 2 8 2" xfId="3068" xr:uid="{71150A0A-6233-47C0-B2FC-BB5D818CAB6D}"/>
    <cellStyle name="Millares [0] 4 2 8 2 2" xfId="5810" xr:uid="{F0B206DF-663E-41A2-9888-4AAF450E1FE4}"/>
    <cellStyle name="Millares [0] 4 2 8 3" xfId="4284" xr:uid="{C2C97330-B7C3-4FB4-BC12-BBB3E2CA0917}"/>
    <cellStyle name="Millares [0] 4 2 9" xfId="1991" xr:uid="{E89B105E-450A-4B3C-812A-D78BC19946EF}"/>
    <cellStyle name="Millares [0] 4 2 9 2" xfId="3223" xr:uid="{CCC7E1C7-BF31-4617-99C8-D9B62D90E20C}"/>
    <cellStyle name="Millares [0] 4 2 9 2 2" xfId="5965" xr:uid="{BA0E9F2B-C61A-48AE-88F9-84F9F158AB6F}"/>
    <cellStyle name="Millares [0] 4 2 9 3" xfId="4734" xr:uid="{FD9A01E7-275D-4FC1-BD01-7D2FB7484E8D}"/>
    <cellStyle name="Millares [0] 4 3" xfId="21" xr:uid="{7AF65D8B-5E2C-48D5-929C-3981CBAD8D30}"/>
    <cellStyle name="Millares [0] 4 3 10" xfId="2132" xr:uid="{16F2A232-3E6C-4BB0-924B-59880EA95BCF}"/>
    <cellStyle name="Millares [0] 4 3 10 2" xfId="3384" xr:uid="{76089B1E-DCCF-456D-B5E8-32DAFF9BE927}"/>
    <cellStyle name="Millares [0] 4 3 10 2 2" xfId="6126" xr:uid="{4003E64E-88E3-4310-A1C4-F3B89A51816A}"/>
    <cellStyle name="Millares [0] 4 3 10 3" xfId="4875" xr:uid="{D4D1B819-0993-4318-A33D-FED2F7456012}"/>
    <cellStyle name="Millares [0] 4 3 11" xfId="2312" xr:uid="{F89A8C4C-1130-4E45-A762-BEF9E1EA5282}"/>
    <cellStyle name="Millares [0] 4 3 11 2" xfId="3565" xr:uid="{ABA0B28D-F79B-4F79-8EF9-ECA24ADF0EB9}"/>
    <cellStyle name="Millares [0] 4 3 11 2 2" xfId="6307" xr:uid="{EB8A5F30-649B-4FEA-935C-3051F6D888FD}"/>
    <cellStyle name="Millares [0] 4 3 11 3" xfId="5055" xr:uid="{FBE09AE8-6BF4-4ACE-A061-74B7ACC867CC}"/>
    <cellStyle name="Millares [0] 4 3 12" xfId="2467" xr:uid="{9AECE96E-1506-477A-ACDE-F6548F0DB06C}"/>
    <cellStyle name="Millares [0] 4 3 12 2" xfId="3746" xr:uid="{A87D05B0-D084-4AEB-807D-86CD8A491DBB}"/>
    <cellStyle name="Millares [0] 4 3 12 2 2" xfId="6488" xr:uid="{6932AB88-18BD-4F07-BA65-FC1FAE3CA481}"/>
    <cellStyle name="Millares [0] 4 3 12 3" xfId="5210" xr:uid="{BEBC9AD5-C568-40CE-8E42-358A746B0B5E}"/>
    <cellStyle name="Millares [0] 4 3 13" xfId="2648" xr:uid="{CE10DF02-39FD-45DF-9EE5-E50A6DE964D8}"/>
    <cellStyle name="Millares [0] 4 3 13 2" xfId="5391" xr:uid="{50AAC25F-A35E-4240-8215-E665CC860B5E}"/>
    <cellStyle name="Millares [0] 4 3 14" xfId="3927" xr:uid="{23612F40-7EB3-42B2-8694-F5E4ECF2B439}"/>
    <cellStyle name="Millares [0] 4 3 2" xfId="50" xr:uid="{DCFEBF3A-6840-491C-B295-0FCBE5DAA006}"/>
    <cellStyle name="Millares [0] 4 3 2 10" xfId="2493" xr:uid="{605205F0-2636-4E42-B29B-17DDC598AD92}"/>
    <cellStyle name="Millares [0] 4 3 2 10 2" xfId="3772" xr:uid="{34257554-3ACC-4956-A496-368F55712A81}"/>
    <cellStyle name="Millares [0] 4 3 2 10 2 2" xfId="6514" xr:uid="{C5ECA575-1145-48DB-8A2C-B0E9CA0003DA}"/>
    <cellStyle name="Millares [0] 4 3 2 10 3" xfId="5236" xr:uid="{EC0E6F2D-9AF4-4063-8059-A7669D9FC29D}"/>
    <cellStyle name="Millares [0] 4 3 2 11" xfId="2699" xr:uid="{2E14398A-7983-40A9-ACA7-041E44A8CFC9}"/>
    <cellStyle name="Millares [0] 4 3 2 11 2" xfId="5441" xr:uid="{69DA4CD5-52F9-4C52-9F13-ECB97D87321E}"/>
    <cellStyle name="Millares [0] 4 3 2 12" xfId="3953" xr:uid="{F8F32285-D439-42D0-A0FE-5059667F135B}"/>
    <cellStyle name="Millares [0] 4 3 2 2" xfId="104" xr:uid="{DF1E4E81-882F-4298-B7B8-7564B9B57992}"/>
    <cellStyle name="Millares [0] 4 3 2 2 2" xfId="292" xr:uid="{3B26FAB7-271C-499F-BC76-51CB4FEADFAA}"/>
    <cellStyle name="Millares [0] 4 3 2 2 2 2" xfId="2997" xr:uid="{039BB7CE-2426-43ED-BEC2-ECEA7CF34FE8}"/>
    <cellStyle name="Millares [0] 4 3 2 2 2 2 2" xfId="5739" xr:uid="{4E59036C-1848-4F47-BBF6-BF4B35AC2E06}"/>
    <cellStyle name="Millares [0] 4 3 2 2 2 3" xfId="1891" xr:uid="{9EA1ADB3-9FD9-408F-B89B-24A0C732EAFE}"/>
    <cellStyle name="Millares [0] 4 3 2 2 2 3 2" xfId="4637" xr:uid="{C1F08AB6-85B0-4596-9FF6-3565F502C5D5}"/>
    <cellStyle name="Millares [0] 4 3 2 2 2 4" xfId="4187" xr:uid="{29F198B5-27B0-470E-9F9E-665D612C2A82}"/>
    <cellStyle name="Millares [0] 4 3 2 2 3" xfId="474" xr:uid="{E8977D7C-A4D0-431D-A6CD-51534826C43D}"/>
    <cellStyle name="Millares [0] 4 3 2 2 3 2" xfId="3152" xr:uid="{78AA8465-D276-487E-B405-370898E2FDB1}"/>
    <cellStyle name="Millares [0] 4 3 2 2 3 2 2" xfId="5894" xr:uid="{D0DA3572-786E-4F65-8BE7-B3747ED96C5E}"/>
    <cellStyle name="Millares [0] 4 3 2 2 3 3" xfId="4368" xr:uid="{80D8CC2D-8EC8-477D-882F-8695446D2D4D}"/>
    <cellStyle name="Millares [0] 4 3 2 2 4" xfId="2064" xr:uid="{A7781C2A-CBE8-47E7-ACF1-3BFBE178CE5A}"/>
    <cellStyle name="Millares [0] 4 3 2 2 4 2" xfId="3307" xr:uid="{93C3D5C1-8E08-4A47-95F3-4847E87D3764}"/>
    <cellStyle name="Millares [0] 4 3 2 2 4 2 2" xfId="6049" xr:uid="{EC5D5E10-1B03-45D0-AFB4-94BAC9A3B2AC}"/>
    <cellStyle name="Millares [0] 4 3 2 2 4 3" xfId="4807" xr:uid="{B8944167-B400-4FFF-8328-7F4154EDE5DA}"/>
    <cellStyle name="Millares [0] 4 3 2 2 5" xfId="2209" xr:uid="{6BA7DE9E-9105-4BE8-8A38-35C971E5E873}"/>
    <cellStyle name="Millares [0] 4 3 2 2 5 2" xfId="3462" xr:uid="{125E584E-FB99-41AE-8D89-62416964EB34}"/>
    <cellStyle name="Millares [0] 4 3 2 2 5 2 2" xfId="6204" xr:uid="{D396E94C-1AC8-471A-82A2-E5C3B5C19C89}"/>
    <cellStyle name="Millares [0] 4 3 2 2 5 3" xfId="4952" xr:uid="{E22DF466-F042-4513-8FAB-E2482AEBB202}"/>
    <cellStyle name="Millares [0] 4 3 2 2 6" xfId="2390" xr:uid="{82F085BF-9B2F-4E0F-AC6D-343259FACAA7}"/>
    <cellStyle name="Millares [0] 4 3 2 2 6 2" xfId="3643" xr:uid="{97AC6A0F-2594-48C5-9F66-E17A915D8AEF}"/>
    <cellStyle name="Millares [0] 4 3 2 2 6 2 2" xfId="6385" xr:uid="{20673667-53B7-43BF-AA89-23CF21767D1E}"/>
    <cellStyle name="Millares [0] 4 3 2 2 6 3" xfId="5133" xr:uid="{F59AB579-4824-4B9F-B404-7DA50D5EE64E}"/>
    <cellStyle name="Millares [0] 4 3 2 2 7" xfId="2545" xr:uid="{18C726BB-55E2-450B-857B-6BE366486C56}"/>
    <cellStyle name="Millares [0] 4 3 2 2 7 2" xfId="3824" xr:uid="{8BAC2C49-C173-49C1-9656-355FDAAD668C}"/>
    <cellStyle name="Millares [0] 4 3 2 2 7 2 2" xfId="6566" xr:uid="{F1E6FF90-F16D-48FB-8555-6663CF733A31}"/>
    <cellStyle name="Millares [0] 4 3 2 2 7 3" xfId="5288" xr:uid="{399A503B-8BBC-4E26-8216-463595C81F33}"/>
    <cellStyle name="Millares [0] 4 3 2 2 8" xfId="2751" xr:uid="{5E6B656E-B3A9-4D7F-9B2D-C66FFFA6873E}"/>
    <cellStyle name="Millares [0] 4 3 2 2 8 2" xfId="5493" xr:uid="{E3E10129-B717-4BF6-BD9B-E2CE0AE4EFEE}"/>
    <cellStyle name="Millares [0] 4 3 2 2 9" xfId="4005" xr:uid="{352272E8-D68B-453B-BC44-DD7788517A57}"/>
    <cellStyle name="Millares [0] 4 3 2 3" xfId="240" xr:uid="{1E991964-D9BE-4A0A-BDDF-C9037D62B3ED}"/>
    <cellStyle name="Millares [0] 4 3 2 3 2" xfId="2830" xr:uid="{A0976E72-B5C1-44AD-834A-6A85C8CB82FD}"/>
    <cellStyle name="Millares [0] 4 3 2 3 2 2" xfId="5572" xr:uid="{6B814716-A69E-413E-B23A-38CE18D1B30A}"/>
    <cellStyle name="Millares [0] 4 3 2 3 3" xfId="1765" xr:uid="{FECA2FD5-A0A0-401D-BD01-A3E46E212F64}"/>
    <cellStyle name="Millares [0] 4 3 2 3 3 2" xfId="4511" xr:uid="{C7663E16-E8A4-4764-89A6-008BB2E72213}"/>
    <cellStyle name="Millares [0] 4 3 2 3 4" xfId="4135" xr:uid="{E8DDD98B-29D2-4D58-9188-C20899CEB07E}"/>
    <cellStyle name="Millares [0] 4 3 2 4" xfId="422" xr:uid="{C5F26909-FCF6-4809-A98D-9BD44C0F625D}"/>
    <cellStyle name="Millares [0] 4 3 2 4 2" xfId="2901" xr:uid="{4B1DAEC4-4727-43F6-A1FD-BBD2502B7D5B}"/>
    <cellStyle name="Millares [0] 4 3 2 4 2 2" xfId="5643" xr:uid="{AC78C218-BF96-4FF1-B351-CFCE9092C846}"/>
    <cellStyle name="Millares [0] 4 3 2 4 3" xfId="4316" xr:uid="{401480F3-D67E-4C70-B10C-9619FD791A0A}"/>
    <cellStyle name="Millares [0] 4 3 2 5" xfId="1839" xr:uid="{65C4329C-7D79-47A0-89FB-201F5A83336B}"/>
    <cellStyle name="Millares [0] 4 3 2 5 2" xfId="2945" xr:uid="{F4E35E8D-230A-4C83-ABC8-D1C0BFC6995E}"/>
    <cellStyle name="Millares [0] 4 3 2 5 2 2" xfId="5687" xr:uid="{1F84F4DB-8CF4-4B44-AF3B-94C7C0175B36}"/>
    <cellStyle name="Millares [0] 4 3 2 5 3" xfId="4585" xr:uid="{1C9E8E8A-CB31-4762-8F0F-C6B2687E15F3}"/>
    <cellStyle name="Millares [0] 4 3 2 6" xfId="1971" xr:uid="{9B806A11-B988-4BD6-9347-D893606F9254}"/>
    <cellStyle name="Millares [0] 4 3 2 6 2" xfId="3100" xr:uid="{52C09FC5-6191-4F9E-9E27-4699E96B7F70}"/>
    <cellStyle name="Millares [0] 4 3 2 6 2 2" xfId="5842" xr:uid="{CE0779D9-2957-45DE-859D-23A7BC867FD6}"/>
    <cellStyle name="Millares [0] 4 3 2 6 3" xfId="4714" xr:uid="{65269FD8-A7B6-4E77-8F06-912D8680B018}"/>
    <cellStyle name="Millares [0] 4 3 2 7" xfId="2012" xr:uid="{74678697-D743-483B-B98E-27C091A960BA}"/>
    <cellStyle name="Millares [0] 4 3 2 7 2" xfId="3255" xr:uid="{A06E9C35-304A-4269-A350-4900D709553E}"/>
    <cellStyle name="Millares [0] 4 3 2 7 2 2" xfId="5997" xr:uid="{29386E7F-9034-4F19-95C5-89A7B909F168}"/>
    <cellStyle name="Millares [0] 4 3 2 7 3" xfId="4755" xr:uid="{A3214F07-64E3-4497-B7C2-EFD812C77660}"/>
    <cellStyle name="Millares [0] 4 3 2 8" xfId="2157" xr:uid="{D1C1629D-ABE1-4C0E-B629-15492A717295}"/>
    <cellStyle name="Millares [0] 4 3 2 8 2" xfId="3410" xr:uid="{763FD6B2-7C29-4FD6-9FA1-568B04AB812C}"/>
    <cellStyle name="Millares [0] 4 3 2 8 2 2" xfId="6152" xr:uid="{A8CDAC99-7D75-4A92-8264-58607A365703}"/>
    <cellStyle name="Millares [0] 4 3 2 8 3" xfId="4900" xr:uid="{163A1450-1CD5-405A-9D06-A86A263A1880}"/>
    <cellStyle name="Millares [0] 4 3 2 9" xfId="2338" xr:uid="{8C9EA0DF-B534-4860-9572-3B36CA56DEEB}"/>
    <cellStyle name="Millares [0] 4 3 2 9 2" xfId="3591" xr:uid="{0DA8F4F5-B671-44B3-9216-35B8D4A84488}"/>
    <cellStyle name="Millares [0] 4 3 2 9 2 2" xfId="6333" xr:uid="{509C6EB6-D908-4FEF-9CC1-BBD221AAFDA2}"/>
    <cellStyle name="Millares [0] 4 3 2 9 3" xfId="5081" xr:uid="{18AEB849-B5FD-4F00-B134-1386AA35063A}"/>
    <cellStyle name="Millares [0] 4 3 3" xfId="78" xr:uid="{0B12F04B-56FA-42D0-B309-B20E90BF9DB1}"/>
    <cellStyle name="Millares [0] 4 3 3 2" xfId="266" xr:uid="{611AB03B-92C0-41A4-832C-7E0E948F7C90}"/>
    <cellStyle name="Millares [0] 4 3 3 2 2" xfId="2971" xr:uid="{FD113500-D587-4C03-8D3C-6A6F094CFBF7}"/>
    <cellStyle name="Millares [0] 4 3 3 2 2 2" xfId="5713" xr:uid="{4FD433C3-F593-48FD-AA3C-02D3DBD1814B}"/>
    <cellStyle name="Millares [0] 4 3 3 2 3" xfId="1865" xr:uid="{46AD449F-8AF3-4F3A-84BB-E81DDE2E3362}"/>
    <cellStyle name="Millares [0] 4 3 3 2 3 2" xfId="4611" xr:uid="{691D22A9-7ABC-44D3-BD80-38D0B7A68BD8}"/>
    <cellStyle name="Millares [0] 4 3 3 2 4" xfId="4161" xr:uid="{69362DDA-6059-4E20-8111-AE405779A80A}"/>
    <cellStyle name="Millares [0] 4 3 3 3" xfId="448" xr:uid="{87C20003-6D2C-4852-ADB6-A30BC4C3885D}"/>
    <cellStyle name="Millares [0] 4 3 3 3 2" xfId="3126" xr:uid="{670EAA83-B8A6-4A6C-B822-19A862800EF7}"/>
    <cellStyle name="Millares [0] 4 3 3 3 2 2" xfId="5868" xr:uid="{ADB27973-AB25-4230-A5A7-5A067F318D72}"/>
    <cellStyle name="Millares [0] 4 3 3 3 3" xfId="4342" xr:uid="{E4830D61-9635-4D70-8394-C61778AD0AC7}"/>
    <cellStyle name="Millares [0] 4 3 3 4" xfId="2038" xr:uid="{03CA563F-A436-4C12-B2BA-CE07D6E0F26B}"/>
    <cellStyle name="Millares [0] 4 3 3 4 2" xfId="3281" xr:uid="{A48BFDD0-F217-44CC-9165-8DCF6AF2EC02}"/>
    <cellStyle name="Millares [0] 4 3 3 4 2 2" xfId="6023" xr:uid="{349E02E1-57EC-49DE-A267-8CA91E593852}"/>
    <cellStyle name="Millares [0] 4 3 3 4 3" xfId="4781" xr:uid="{9BC2CBAB-B4A2-4D29-B478-CFDE71C13B89}"/>
    <cellStyle name="Millares [0] 4 3 3 5" xfId="2183" xr:uid="{C99AB4C5-B649-454B-8F75-28EAFF5C5649}"/>
    <cellStyle name="Millares [0] 4 3 3 5 2" xfId="3436" xr:uid="{7FA86ABC-84F7-4F22-AB72-6C4BE7333927}"/>
    <cellStyle name="Millares [0] 4 3 3 5 2 2" xfId="6178" xr:uid="{84EADAE9-1C83-4334-859C-E494B5819EFB}"/>
    <cellStyle name="Millares [0] 4 3 3 5 3" xfId="4926" xr:uid="{53C4D5AE-FEF4-41A4-8424-DD7B0AF37D83}"/>
    <cellStyle name="Millares [0] 4 3 3 6" xfId="2364" xr:uid="{9B278248-5D1F-47E2-B3F3-39C2C45DF806}"/>
    <cellStyle name="Millares [0] 4 3 3 6 2" xfId="3617" xr:uid="{ECD4FE53-3C4D-4C11-9D23-BF350860B598}"/>
    <cellStyle name="Millares [0] 4 3 3 6 2 2" xfId="6359" xr:uid="{3A6D8741-40C9-4741-BA82-4C5CB173D000}"/>
    <cellStyle name="Millares [0] 4 3 3 6 3" xfId="5107" xr:uid="{ED5BF2E3-38C7-4228-AE24-7568D44A6EDD}"/>
    <cellStyle name="Millares [0] 4 3 3 7" xfId="2519" xr:uid="{DD763E2D-48EB-4523-A895-5AC1570FB46F}"/>
    <cellStyle name="Millares [0] 4 3 3 7 2" xfId="3798" xr:uid="{6C8323DF-7D90-4E18-AF0E-30B91A353871}"/>
    <cellStyle name="Millares [0] 4 3 3 7 2 2" xfId="6540" xr:uid="{09DE6E2C-D42F-4DC2-AC96-E7183326A0D0}"/>
    <cellStyle name="Millares [0] 4 3 3 7 3" xfId="5262" xr:uid="{9BAD986C-8C9B-45A4-83AB-9C69B260A840}"/>
    <cellStyle name="Millares [0] 4 3 3 8" xfId="2725" xr:uid="{13CC2DE6-2367-4FE6-9E66-FFC8E7B56ECD}"/>
    <cellStyle name="Millares [0] 4 3 3 8 2" xfId="5467" xr:uid="{4E12F62C-4456-40A3-8113-F38D4BD02900}"/>
    <cellStyle name="Millares [0] 4 3 3 9" xfId="3979" xr:uid="{BA29F8D7-9BB3-4DB6-A09F-1762D14BC83E}"/>
    <cellStyle name="Millares [0] 4 3 4" xfId="131" xr:uid="{6C6EFD31-6FA5-4DA3-A927-083C81BBBBE8}"/>
    <cellStyle name="Millares [0] 4 3 4 2" xfId="318" xr:uid="{B8296044-9ACF-4FE8-B831-728E4B11B109}"/>
    <cellStyle name="Millares [0] 4 3 4 2 2" xfId="3023" xr:uid="{3C02A547-4448-4FB1-B964-6296975FBF5B}"/>
    <cellStyle name="Millares [0] 4 3 4 2 2 2" xfId="5765" xr:uid="{1A435BFA-29C6-4F87-8791-2616C7FC095F}"/>
    <cellStyle name="Millares [0] 4 3 4 2 3" xfId="1917" xr:uid="{81F05318-0037-4555-81BA-948941C9402C}"/>
    <cellStyle name="Millares [0] 4 3 4 2 3 2" xfId="4663" xr:uid="{03C9A8A5-96FD-4D52-8896-937F822B4F8E}"/>
    <cellStyle name="Millares [0] 4 3 4 2 4" xfId="4213" xr:uid="{EFE23987-2F43-4520-9447-9947D8C20FD2}"/>
    <cellStyle name="Millares [0] 4 3 4 3" xfId="500" xr:uid="{20E6395B-697D-4F06-923E-9958EBF6E9F0}"/>
    <cellStyle name="Millares [0] 4 3 4 3 2" xfId="3178" xr:uid="{AD65FE37-ADBA-4F96-922F-CDCF38872D63}"/>
    <cellStyle name="Millares [0] 4 3 4 3 2 2" xfId="5920" xr:uid="{5443E397-F1B8-4C2A-AB89-8D392CD7F1C9}"/>
    <cellStyle name="Millares [0] 4 3 4 3 3" xfId="4394" xr:uid="{D2DD04C8-0214-4A74-91C5-D174EDE9876C}"/>
    <cellStyle name="Millares [0] 4 3 4 4" xfId="2090" xr:uid="{693A46CA-1997-4A40-A0EC-15DAA13158B5}"/>
    <cellStyle name="Millares [0] 4 3 4 4 2" xfId="3333" xr:uid="{C4067367-6463-4FE4-A4A4-E3E11E4FD20E}"/>
    <cellStyle name="Millares [0] 4 3 4 4 2 2" xfId="6075" xr:uid="{0148CA0D-3835-4ADF-9539-AF2C9D2FEF6C}"/>
    <cellStyle name="Millares [0] 4 3 4 4 3" xfId="4833" xr:uid="{451DF655-7F3B-4322-AE26-936076588F10}"/>
    <cellStyle name="Millares [0] 4 3 4 5" xfId="2235" xr:uid="{1A592E65-8E13-45C6-83B2-6E2C43893F96}"/>
    <cellStyle name="Millares [0] 4 3 4 5 2" xfId="3488" xr:uid="{91987DE5-176B-44B5-9137-C16255EDE567}"/>
    <cellStyle name="Millares [0] 4 3 4 5 2 2" xfId="6230" xr:uid="{04F40D48-CF1C-43EE-8E17-8D06444B2B4F}"/>
    <cellStyle name="Millares [0] 4 3 4 5 3" xfId="4978" xr:uid="{A51FCBBE-C1AB-4804-9FE1-7D0B2F457D9A}"/>
    <cellStyle name="Millares [0] 4 3 4 6" xfId="2416" xr:uid="{F548D8EC-7196-4083-963E-34733D598CF3}"/>
    <cellStyle name="Millares [0] 4 3 4 6 2" xfId="3669" xr:uid="{BAE79A33-4990-45E4-8F69-8C8EF41B4C0C}"/>
    <cellStyle name="Millares [0] 4 3 4 6 2 2" xfId="6411" xr:uid="{1F78C480-81B5-4642-BD82-6CE821002D63}"/>
    <cellStyle name="Millares [0] 4 3 4 6 3" xfId="5159" xr:uid="{D18D31AE-15A0-4EA2-BDC0-E8CEE3C19A42}"/>
    <cellStyle name="Millares [0] 4 3 4 7" xfId="2571" xr:uid="{A9C0368D-A9A5-48C8-913C-052797F6A74D}"/>
    <cellStyle name="Millares [0] 4 3 4 7 2" xfId="3850" xr:uid="{CC5379BC-7654-451C-9ABF-26C038078CB9}"/>
    <cellStyle name="Millares [0] 4 3 4 7 2 2" xfId="6592" xr:uid="{BD8F29CE-FC27-442A-AF9B-8C258FC3D289}"/>
    <cellStyle name="Millares [0] 4 3 4 7 3" xfId="5314" xr:uid="{1C913998-A5CF-42EF-A460-9676CC8640D6}"/>
    <cellStyle name="Millares [0] 4 3 4 8" xfId="2672" xr:uid="{16D6AB01-9651-461D-A8AF-BD0F290834C1}"/>
    <cellStyle name="Millares [0] 4 3 4 8 2" xfId="5415" xr:uid="{C39E2278-159D-4B43-B853-88D029B007F0}"/>
    <cellStyle name="Millares [0] 4 3 4 9" xfId="4031" xr:uid="{47C97580-CAE7-41E8-9D40-2AA2BE037824}"/>
    <cellStyle name="Millares [0] 4 3 5" xfId="158" xr:uid="{134F428F-CE6A-4F49-A3F0-9C537DB043FF}"/>
    <cellStyle name="Millares [0] 4 3 5 2" xfId="345" xr:uid="{C0B17DC6-A3CD-4DF0-99CB-06DB341313D3}"/>
    <cellStyle name="Millares [0] 4 3 5 2 2" xfId="3050" xr:uid="{89B8A0E0-087A-4F70-9DF4-291545EC9658}"/>
    <cellStyle name="Millares [0] 4 3 5 2 2 2" xfId="5792" xr:uid="{44984816-08E9-4FA6-9E8D-56AC5B5631C7}"/>
    <cellStyle name="Millares [0] 4 3 5 2 3" xfId="1940" xr:uid="{D57FAD85-062B-41E7-8B3B-74354C5FAC00}"/>
    <cellStyle name="Millares [0] 4 3 5 2 3 2" xfId="4686" xr:uid="{A6D0AECF-8B08-4FA8-ACB7-E080CBD4D3C9}"/>
    <cellStyle name="Millares [0] 4 3 5 2 4" xfId="4240" xr:uid="{E03E15CB-6D86-42E7-9F79-3CA91015DAB7}"/>
    <cellStyle name="Millares [0] 4 3 5 3" xfId="527" xr:uid="{5A8BAC15-74AD-4CA0-974D-7A29786FE87C}"/>
    <cellStyle name="Millares [0] 4 3 5 3 2" xfId="3205" xr:uid="{83604C6A-086F-40EF-87B6-5F51312A1948}"/>
    <cellStyle name="Millares [0] 4 3 5 3 2 2" xfId="5947" xr:uid="{9AE17DF5-FD04-49B0-BC2A-F1B164B4C394}"/>
    <cellStyle name="Millares [0] 4 3 5 3 3" xfId="4421" xr:uid="{7D455C80-BF48-4927-BD1A-130D0A87FDFD}"/>
    <cellStyle name="Millares [0] 4 3 5 4" xfId="2113" xr:uid="{E918B4E9-3DBD-44B6-8194-68AA95E4D2EE}"/>
    <cellStyle name="Millares [0] 4 3 5 4 2" xfId="3360" xr:uid="{CBF36BE0-8882-46D9-83BC-61CCD9C6C8F4}"/>
    <cellStyle name="Millares [0] 4 3 5 4 2 2" xfId="6102" xr:uid="{94ABF654-B471-4929-9756-CB115574A102}"/>
    <cellStyle name="Millares [0] 4 3 5 4 3" xfId="4856" xr:uid="{B9FD7793-DBB2-4594-BB4C-076D14E143FD}"/>
    <cellStyle name="Millares [0] 4 3 5 5" xfId="2262" xr:uid="{DC284FDA-0924-4435-8695-C6EE328A4E6E}"/>
    <cellStyle name="Millares [0] 4 3 5 5 2" xfId="3515" xr:uid="{4B6C255D-69F1-4C0D-B52A-CDAFB206CA10}"/>
    <cellStyle name="Millares [0] 4 3 5 5 2 2" xfId="6257" xr:uid="{7943C48E-EF44-4D36-81F0-1292EF32B68E}"/>
    <cellStyle name="Millares [0] 4 3 5 5 3" xfId="5005" xr:uid="{402D9BBD-F3AF-41B5-9C93-291E1257812A}"/>
    <cellStyle name="Millares [0] 4 3 5 6" xfId="2443" xr:uid="{62745F01-74BA-4321-A2C8-B1BC5C6EB9A8}"/>
    <cellStyle name="Millares [0] 4 3 5 6 2" xfId="3696" xr:uid="{BE8CE083-1799-4C91-8C54-C3AED648C9D2}"/>
    <cellStyle name="Millares [0] 4 3 5 6 2 2" xfId="6438" xr:uid="{FE272D0D-BCDA-4F43-B27B-8238D2DF7509}"/>
    <cellStyle name="Millares [0] 4 3 5 6 3" xfId="5186" xr:uid="{5FE25CB4-E4C2-492F-B083-1CE744E5D8B6}"/>
    <cellStyle name="Millares [0] 4 3 5 7" xfId="2598" xr:uid="{761B0125-0DA5-44E5-A760-AA6E34AE3A53}"/>
    <cellStyle name="Millares [0] 4 3 5 7 2" xfId="3877" xr:uid="{2C25D653-6A38-4B7A-B38C-2BF9279B886D}"/>
    <cellStyle name="Millares [0] 4 3 5 7 2 2" xfId="6619" xr:uid="{6D0EDC8E-D5C4-4311-A9EB-A218602F1C0D}"/>
    <cellStyle name="Millares [0] 4 3 5 7 3" xfId="5341" xr:uid="{2C45CA9E-D40A-45B7-ABCB-B4D03E95C25B}"/>
    <cellStyle name="Millares [0] 4 3 5 8" xfId="2794" xr:uid="{C20F5DA4-42FB-47FE-94DD-B1A2B797ADFC}"/>
    <cellStyle name="Millares [0] 4 3 5 8 2" xfId="5536" xr:uid="{3EB78602-CCBE-4AE9-ADE8-9C5CD9050503}"/>
    <cellStyle name="Millares [0] 4 3 5 9" xfId="4058" xr:uid="{3AC27514-802E-41A9-A55D-82B765BFF51B}"/>
    <cellStyle name="Millares [0] 4 3 6" xfId="185" xr:uid="{FDCE32F6-D71E-47B8-8568-F51DEAD4CB70}"/>
    <cellStyle name="Millares [0] 4 3 6 2" xfId="369" xr:uid="{85A63B81-DDEB-410B-990D-6AC6E6A6CC23}"/>
    <cellStyle name="Millares [0] 4 3 6 2 2" xfId="3539" xr:uid="{0BE14975-D752-40D2-9BB1-432EDD94087F}"/>
    <cellStyle name="Millares [0] 4 3 6 2 2 2" xfId="6281" xr:uid="{CE1A36B3-CE01-4DE3-8347-3B87FF90637C}"/>
    <cellStyle name="Millares [0] 4 3 6 2 3" xfId="2286" xr:uid="{F3627EC5-A892-4956-AE7B-600963D9A59F}"/>
    <cellStyle name="Millares [0] 4 3 6 2 3 2" xfId="5029" xr:uid="{FD40501B-330B-4230-A446-007155A7DF32}"/>
    <cellStyle name="Millares [0] 4 3 6 2 4" xfId="4264" xr:uid="{3E788969-0E74-403B-A0D9-29E35A7270F6}"/>
    <cellStyle name="Millares [0] 4 3 6 3" xfId="551" xr:uid="{66D3B668-F814-466B-9FB8-C9DECFAF1B8F}"/>
    <cellStyle name="Millares [0] 4 3 6 3 2" xfId="3720" xr:uid="{311AF8D4-A09F-4856-90DF-3DF44BDD84B0}"/>
    <cellStyle name="Millares [0] 4 3 6 3 2 2" xfId="6462" xr:uid="{A90313C8-AA29-4319-8BD4-8F60DC2CE1BC}"/>
    <cellStyle name="Millares [0] 4 3 6 3 3" xfId="4445" xr:uid="{A8E969A5-9596-42CD-B07E-F18A17C18213}"/>
    <cellStyle name="Millares [0] 4 3 6 4" xfId="2622" xr:uid="{DE2EB69E-CFAF-4ACC-96C3-F221D21E2ED1}"/>
    <cellStyle name="Millares [0] 4 3 6 4 2" xfId="3901" xr:uid="{24C34196-C0D6-4146-B7FF-5B2AE3281D2F}"/>
    <cellStyle name="Millares [0] 4 3 6 4 2 2" xfId="6643" xr:uid="{1BF75232-18D5-44E2-98F5-4249EB076B27}"/>
    <cellStyle name="Millares [0] 4 3 6 4 3" xfId="5365" xr:uid="{1D662CA0-B5AF-41C1-9876-8CB403ACBE4E}"/>
    <cellStyle name="Millares [0] 4 3 6 5" xfId="2865" xr:uid="{5599B3E7-9D7E-4A64-8425-B7EE32581BE0}"/>
    <cellStyle name="Millares [0] 4 3 6 5 2" xfId="5607" xr:uid="{436D4883-69B9-4286-B916-174B9BA06F0C}"/>
    <cellStyle name="Millares [0] 4 3 6 6" xfId="4082" xr:uid="{C225B49D-E8AE-4A80-92C3-39E67D41417F}"/>
    <cellStyle name="Millares [0] 4 3 7" xfId="213" xr:uid="{767C1218-71EA-4B7D-960C-19ACC725298A}"/>
    <cellStyle name="Millares [0] 4 3 7 2" xfId="2919" xr:uid="{A121196B-2CBE-4C4B-B0EC-743937B0B4F8}"/>
    <cellStyle name="Millares [0] 4 3 7 2 2" xfId="5661" xr:uid="{1729CB9A-14DE-4FDC-B497-9E7BB8D61F7F}"/>
    <cellStyle name="Millares [0] 4 3 7 3" xfId="1827" xr:uid="{40452A6F-EDF3-40DE-B1F1-15437E861D08}"/>
    <cellStyle name="Millares [0] 4 3 7 3 2" xfId="4573" xr:uid="{B55FF864-35FC-4E23-80F9-374BFCB0E4B5}"/>
    <cellStyle name="Millares [0] 4 3 7 4" xfId="4109" xr:uid="{826DEF82-BB94-44BC-8391-BE81CAF4C16F}"/>
    <cellStyle name="Millares [0] 4 3 8" xfId="396" xr:uid="{BB797931-5D63-42ED-A445-49AAAD5EE650}"/>
    <cellStyle name="Millares [0] 4 3 8 2" xfId="3074" xr:uid="{23F1AFA1-14BF-4EAE-9D26-31806D879936}"/>
    <cellStyle name="Millares [0] 4 3 8 2 2" xfId="5816" xr:uid="{87BC7C87-AD07-4E88-828B-A8D5FE4E046B}"/>
    <cellStyle name="Millares [0] 4 3 8 3" xfId="4290" xr:uid="{E7AAF85F-74B9-4533-8F10-C8932883D5F3}"/>
    <cellStyle name="Millares [0] 4 3 9" xfId="1995" xr:uid="{57FA5831-4E92-4D8A-B7DA-9347512A75B1}"/>
    <cellStyle name="Millares [0] 4 3 9 2" xfId="3229" xr:uid="{AF604674-CD03-4EE6-A552-892AA9855DBB}"/>
    <cellStyle name="Millares [0] 4 3 9 2 2" xfId="5971" xr:uid="{ECDD9F53-2FB9-40CA-B1A0-73E480F82E3E}"/>
    <cellStyle name="Millares [0] 4 3 9 3" xfId="4738" xr:uid="{FFD6EA64-2BA5-499A-92CA-173D89374F4F}"/>
    <cellStyle name="Millares [0] 4 4" xfId="27" xr:uid="{11E65409-7188-4854-A129-6BD2E0995BF1}"/>
    <cellStyle name="Millares [0] 4 4 10" xfId="2318" xr:uid="{E09DC8FB-4EA5-465A-A4C3-9269B3CA122F}"/>
    <cellStyle name="Millares [0] 4 4 10 2" xfId="3571" xr:uid="{367F1ABE-4B0C-4C46-9D61-1DE1CDD86655}"/>
    <cellStyle name="Millares [0] 4 4 10 2 2" xfId="6313" xr:uid="{7B5430E5-E441-4671-A481-BB0B6CE57785}"/>
    <cellStyle name="Millares [0] 4 4 10 3" xfId="5061" xr:uid="{19BC9B48-7CC8-4A7D-9202-BCFCDFF1C548}"/>
    <cellStyle name="Millares [0] 4 4 11" xfId="2473" xr:uid="{9D795AA9-D51B-4500-BD35-950B272CE1D9}"/>
    <cellStyle name="Millares [0] 4 4 11 2" xfId="3752" xr:uid="{346CBE85-885D-4405-9A96-DCBAE1BCC6C4}"/>
    <cellStyle name="Millares [0] 4 4 11 2 2" xfId="6494" xr:uid="{7BE9639D-F492-4E0F-966E-5509B9910916}"/>
    <cellStyle name="Millares [0] 4 4 11 3" xfId="5216" xr:uid="{0283E557-3DA7-4FF2-A02A-946051AE1565}"/>
    <cellStyle name="Millares [0] 4 4 12" xfId="2678" xr:uid="{45DB9034-2CAF-4934-A80C-AB152413BE22}"/>
    <cellStyle name="Millares [0] 4 4 12 2" xfId="5421" xr:uid="{91480ED2-1867-4F8D-A0F9-B581AD338E5B}"/>
    <cellStyle name="Millares [0] 4 4 13" xfId="3933" xr:uid="{D63C4D82-7BA7-4A6E-853A-7BB85C7BF7CB}"/>
    <cellStyle name="Millares [0] 4 4 2" xfId="56" xr:uid="{DFDA00D8-E5FE-4593-936B-86E48336C4B8}"/>
    <cellStyle name="Millares [0] 4 4 2 10" xfId="3959" xr:uid="{B36371DA-8DB2-4F7D-820C-710E887B93BF}"/>
    <cellStyle name="Millares [0] 4 4 2 2" xfId="110" xr:uid="{D195509D-AB25-4871-9970-D8F46E7B3F35}"/>
    <cellStyle name="Millares [0] 4 4 2 2 2" xfId="298" xr:uid="{F19D0818-7AE3-41CD-BEB0-C473134303C0}"/>
    <cellStyle name="Millares [0] 4 4 2 2 2 2" xfId="3003" xr:uid="{EE51B710-E2BF-4EDB-A7C9-D09B6A5C97C6}"/>
    <cellStyle name="Millares [0] 4 4 2 2 2 2 2" xfId="5745" xr:uid="{0C473697-CAA5-48E7-AD11-16E14D407109}"/>
    <cellStyle name="Millares [0] 4 4 2 2 2 3" xfId="1897" xr:uid="{B138E163-D30D-4DD8-89FC-A0F262DB0024}"/>
    <cellStyle name="Millares [0] 4 4 2 2 2 3 2" xfId="4643" xr:uid="{25BF7A87-2D85-45FD-9D01-9B98D5B1A6A4}"/>
    <cellStyle name="Millares [0] 4 4 2 2 2 4" xfId="4193" xr:uid="{B068A8D7-31F9-4D59-8A7E-DF3DFCFB522A}"/>
    <cellStyle name="Millares [0] 4 4 2 2 3" xfId="480" xr:uid="{E81F612C-0E50-4A03-B494-B59AB0D23989}"/>
    <cellStyle name="Millares [0] 4 4 2 2 3 2" xfId="3158" xr:uid="{FCEFB540-4BB9-4994-A0B2-8244FB7EA540}"/>
    <cellStyle name="Millares [0] 4 4 2 2 3 2 2" xfId="5900" xr:uid="{EC02C1E4-D19C-4A7F-B65E-0321BDFDDCD3}"/>
    <cellStyle name="Millares [0] 4 4 2 2 3 3" xfId="4374" xr:uid="{525E4CD3-CCB4-44C8-912B-085EE9BF84A8}"/>
    <cellStyle name="Millares [0] 4 4 2 2 4" xfId="2070" xr:uid="{9CCEDE5E-EFAB-4800-AB7F-9BFB1CCBBC13}"/>
    <cellStyle name="Millares [0] 4 4 2 2 4 2" xfId="3313" xr:uid="{26295E44-7A93-421A-BAB7-5531854D0C45}"/>
    <cellStyle name="Millares [0] 4 4 2 2 4 2 2" xfId="6055" xr:uid="{83D4046C-85D9-40D5-9C8C-32E27E78FB43}"/>
    <cellStyle name="Millares [0] 4 4 2 2 4 3" xfId="4813" xr:uid="{F1DA0B9E-CD96-499A-B46D-F25B58AEE200}"/>
    <cellStyle name="Millares [0] 4 4 2 2 5" xfId="2215" xr:uid="{006DCE1B-A4E9-4C69-9BAC-5F172BA91573}"/>
    <cellStyle name="Millares [0] 4 4 2 2 5 2" xfId="3468" xr:uid="{44B9732D-D189-4E72-8388-ACE6E96C7221}"/>
    <cellStyle name="Millares [0] 4 4 2 2 5 2 2" xfId="6210" xr:uid="{1D8384EF-32A8-4002-9F8D-A36FA1D6BA47}"/>
    <cellStyle name="Millares [0] 4 4 2 2 5 3" xfId="4958" xr:uid="{8D6DF320-DEFC-47F4-99A2-56B2F082C941}"/>
    <cellStyle name="Millares [0] 4 4 2 2 6" xfId="2396" xr:uid="{190D6664-A143-4B1D-921E-C0B5F0F8D737}"/>
    <cellStyle name="Millares [0] 4 4 2 2 6 2" xfId="3649" xr:uid="{395247E7-1160-421B-BE4A-9619DD3A94CF}"/>
    <cellStyle name="Millares [0] 4 4 2 2 6 2 2" xfId="6391" xr:uid="{4ADA8104-5BE6-42F5-9E2D-C528C76C41CA}"/>
    <cellStyle name="Millares [0] 4 4 2 2 6 3" xfId="5139" xr:uid="{2ED0A09E-350C-48CB-96AD-C580AE9AE5C4}"/>
    <cellStyle name="Millares [0] 4 4 2 2 7" xfId="2551" xr:uid="{DFB99506-B949-4045-A96F-5ED7CA970B2B}"/>
    <cellStyle name="Millares [0] 4 4 2 2 7 2" xfId="3830" xr:uid="{961103F8-3558-4849-A25D-031D12E509BA}"/>
    <cellStyle name="Millares [0] 4 4 2 2 7 2 2" xfId="6572" xr:uid="{2AA5F496-7E09-4707-9282-4E1000F4B236}"/>
    <cellStyle name="Millares [0] 4 4 2 2 7 3" xfId="5294" xr:uid="{D0B93549-68E4-41BD-A5CB-FCD39690C87C}"/>
    <cellStyle name="Millares [0] 4 4 2 2 8" xfId="2757" xr:uid="{CD66B0E7-B917-4354-AD57-1EE32A25E076}"/>
    <cellStyle name="Millares [0] 4 4 2 2 8 2" xfId="5499" xr:uid="{F146FC91-6191-4B44-9EBA-86AC880994D9}"/>
    <cellStyle name="Millares [0] 4 4 2 2 9" xfId="4011" xr:uid="{16709384-854C-406D-8753-EA8122DAB8F2}"/>
    <cellStyle name="Millares [0] 4 4 2 3" xfId="246" xr:uid="{8989EC80-0270-4C14-A21D-F85C172FCEAC}"/>
    <cellStyle name="Millares [0] 4 4 2 3 2" xfId="2951" xr:uid="{1BEE8F93-91A1-4EA7-903A-82B5E0B02500}"/>
    <cellStyle name="Millares [0] 4 4 2 3 2 2" xfId="5693" xr:uid="{25543B5B-DEE0-4EC7-8667-D18E2EFF00D8}"/>
    <cellStyle name="Millares [0] 4 4 2 3 3" xfId="1845" xr:uid="{6FEBCCDE-57DD-419B-8846-19C762E0E02E}"/>
    <cellStyle name="Millares [0] 4 4 2 3 3 2" xfId="4591" xr:uid="{6B77BF38-4A07-498D-B8EE-855B12D7DD43}"/>
    <cellStyle name="Millares [0] 4 4 2 3 4" xfId="4141" xr:uid="{5E9F8321-31D6-4B95-9E72-63FE0B2352F9}"/>
    <cellStyle name="Millares [0] 4 4 2 4" xfId="428" xr:uid="{FCA5E7AE-A41B-4A33-B6A7-FE846B4B9BB0}"/>
    <cellStyle name="Millares [0] 4 4 2 4 2" xfId="3106" xr:uid="{7474917F-9F83-4567-862D-5E18B23FF7F7}"/>
    <cellStyle name="Millares [0] 4 4 2 4 2 2" xfId="5848" xr:uid="{7AA1CF0A-E273-4FF1-B345-C4944853B050}"/>
    <cellStyle name="Millares [0] 4 4 2 4 3" xfId="4322" xr:uid="{168F9419-0EC1-4A72-97BD-9D51D45606C5}"/>
    <cellStyle name="Millares [0] 4 4 2 5" xfId="2018" xr:uid="{7D7573E8-EFB1-4424-BAB5-FE11B9AA7506}"/>
    <cellStyle name="Millares [0] 4 4 2 5 2" xfId="3261" xr:uid="{81BD750C-64B8-4311-911D-181815AD38CB}"/>
    <cellStyle name="Millares [0] 4 4 2 5 2 2" xfId="6003" xr:uid="{BE4B30F2-97FE-4EBC-83C5-81AA92123B42}"/>
    <cellStyle name="Millares [0] 4 4 2 5 3" xfId="4761" xr:uid="{96A67DC5-AA66-4A43-BEDF-70C050EBEFBA}"/>
    <cellStyle name="Millares [0] 4 4 2 6" xfId="2163" xr:uid="{216B0F23-F109-4BA3-BA97-70C46A201FDA}"/>
    <cellStyle name="Millares [0] 4 4 2 6 2" xfId="3416" xr:uid="{B9462EF8-E2AD-4E61-ADE5-935B673D5597}"/>
    <cellStyle name="Millares [0] 4 4 2 6 2 2" xfId="6158" xr:uid="{A689C47A-1EAC-40A9-AFC1-C8C64D1A1A81}"/>
    <cellStyle name="Millares [0] 4 4 2 6 3" xfId="4906" xr:uid="{C66FBBF0-3C38-472D-B6F8-0C6FA7437F66}"/>
    <cellStyle name="Millares [0] 4 4 2 7" xfId="2344" xr:uid="{6AA485A0-90EF-413C-A50A-5CBB5CC4EAEB}"/>
    <cellStyle name="Millares [0] 4 4 2 7 2" xfId="3597" xr:uid="{F1A0DD61-0CD5-42D8-A359-B71032C43CA4}"/>
    <cellStyle name="Millares [0] 4 4 2 7 2 2" xfId="6339" xr:uid="{65AB3390-E08F-412A-94FD-00C42FECFA42}"/>
    <cellStyle name="Millares [0] 4 4 2 7 3" xfId="5087" xr:uid="{EC8CD0C8-BE5D-4445-90FC-EF8CE004C4F9}"/>
    <cellStyle name="Millares [0] 4 4 2 8" xfId="2499" xr:uid="{8D6EA9F4-BE6A-4DD9-8D62-78743F070AD5}"/>
    <cellStyle name="Millares [0] 4 4 2 8 2" xfId="3778" xr:uid="{88CCA934-0645-422F-86F1-09927A63A984}"/>
    <cellStyle name="Millares [0] 4 4 2 8 2 2" xfId="6520" xr:uid="{5D6B82C4-CB60-40E7-9A9E-D5EF42EBE8C3}"/>
    <cellStyle name="Millares [0] 4 4 2 8 3" xfId="5242" xr:uid="{7522A1A8-D6A6-4C9A-8080-FB0F3533ADD7}"/>
    <cellStyle name="Millares [0] 4 4 2 9" xfId="2705" xr:uid="{27882D88-2CCB-4F08-8296-372D2BB2A8C2}"/>
    <cellStyle name="Millares [0] 4 4 2 9 2" xfId="5447" xr:uid="{DD7113E8-89A8-4D3B-8FB2-8543B5359C07}"/>
    <cellStyle name="Millares [0] 4 4 3" xfId="84" xr:uid="{2F291DEA-6175-4775-AEFA-AEA80BBA7950}"/>
    <cellStyle name="Millares [0] 4 4 3 2" xfId="272" xr:uid="{D1260D08-F432-4E2E-96C3-62F0686BD3F4}"/>
    <cellStyle name="Millares [0] 4 4 3 2 2" xfId="2977" xr:uid="{C767E13A-0D20-4BFB-B5B3-CFFFDFDBA8A5}"/>
    <cellStyle name="Millares [0] 4 4 3 2 2 2" xfId="5719" xr:uid="{279C1009-6473-49B6-8C8C-3038B079D722}"/>
    <cellStyle name="Millares [0] 4 4 3 2 3" xfId="1871" xr:uid="{503A2846-E91B-4DF8-8EFA-9EECD3466DFB}"/>
    <cellStyle name="Millares [0] 4 4 3 2 3 2" xfId="4617" xr:uid="{74D70643-08DD-4A43-943F-6584AFF7E8BA}"/>
    <cellStyle name="Millares [0] 4 4 3 2 4" xfId="4167" xr:uid="{179C9B24-9C76-4423-88DB-43A394DD995B}"/>
    <cellStyle name="Millares [0] 4 4 3 3" xfId="454" xr:uid="{F99420DC-19E3-4208-90D4-A93713214812}"/>
    <cellStyle name="Millares [0] 4 4 3 3 2" xfId="3132" xr:uid="{1B5AA3EC-05E9-4ECD-BD87-2C098EB302A2}"/>
    <cellStyle name="Millares [0] 4 4 3 3 2 2" xfId="5874" xr:uid="{8CBFDE19-23C2-44A8-A8CD-E49B41024332}"/>
    <cellStyle name="Millares [0] 4 4 3 3 3" xfId="4348" xr:uid="{C90B337C-20E0-413B-96F6-4F8C3EE4A9C7}"/>
    <cellStyle name="Millares [0] 4 4 3 4" xfId="2044" xr:uid="{0E91B49E-28D0-4AFA-B0A7-7D839375E9BC}"/>
    <cellStyle name="Millares [0] 4 4 3 4 2" xfId="3287" xr:uid="{C4BBA828-C961-4C37-ABBB-BE8CBB95CD0B}"/>
    <cellStyle name="Millares [0] 4 4 3 4 2 2" xfId="6029" xr:uid="{F497252D-6805-45D5-A5F0-6842175EF9DA}"/>
    <cellStyle name="Millares [0] 4 4 3 4 3" xfId="4787" xr:uid="{874E3344-451F-41E3-A08F-4EE77E801CC3}"/>
    <cellStyle name="Millares [0] 4 4 3 5" xfId="2189" xr:uid="{92844024-18E3-4F3D-BED4-6429DF1FAF01}"/>
    <cellStyle name="Millares [0] 4 4 3 5 2" xfId="3442" xr:uid="{7F51309D-7225-4A28-9098-209816C661B6}"/>
    <cellStyle name="Millares [0] 4 4 3 5 2 2" xfId="6184" xr:uid="{62D6EEB7-3084-400C-BD0F-6F3A828CCA6E}"/>
    <cellStyle name="Millares [0] 4 4 3 5 3" xfId="4932" xr:uid="{046DB2A0-DAAF-434F-A43B-D181CA4F5954}"/>
    <cellStyle name="Millares [0] 4 4 3 6" xfId="2370" xr:uid="{55A941B5-7A5C-43D8-B0FC-514A009219D3}"/>
    <cellStyle name="Millares [0] 4 4 3 6 2" xfId="3623" xr:uid="{EEAB0DCA-455F-45DF-8EB6-E2B77A131BE3}"/>
    <cellStyle name="Millares [0] 4 4 3 6 2 2" xfId="6365" xr:uid="{A4224DC0-02C1-4C44-8BBA-02C4124B32BC}"/>
    <cellStyle name="Millares [0] 4 4 3 6 3" xfId="5113" xr:uid="{AFCF3520-504C-495A-A37C-DD5315838784}"/>
    <cellStyle name="Millares [0] 4 4 3 7" xfId="2525" xr:uid="{E1B96A71-38BF-4409-A260-8C4187763754}"/>
    <cellStyle name="Millares [0] 4 4 3 7 2" xfId="3804" xr:uid="{5001BC69-0965-447F-ADBB-1BE520978E36}"/>
    <cellStyle name="Millares [0] 4 4 3 7 2 2" xfId="6546" xr:uid="{07BF3BBC-80F4-4C54-9379-B4B7167FF7D9}"/>
    <cellStyle name="Millares [0] 4 4 3 7 3" xfId="5268" xr:uid="{6FA98355-8877-477F-9EFD-A0D5A8E09132}"/>
    <cellStyle name="Millares [0] 4 4 3 8" xfId="2731" xr:uid="{15C7BACD-D15D-495C-A080-CCE61BBB634C}"/>
    <cellStyle name="Millares [0] 4 4 3 8 2" xfId="5473" xr:uid="{9EBA79C7-213C-418C-B8E8-EF3B4097F460}"/>
    <cellStyle name="Millares [0] 4 4 3 9" xfId="3985" xr:uid="{606BACC3-3ECB-4E89-A392-58D40A8CB307}"/>
    <cellStyle name="Millares [0] 4 4 4" xfId="137" xr:uid="{498D6C03-BD4E-48BF-BDEB-68F736EE7002}"/>
    <cellStyle name="Millares [0] 4 4 4 2" xfId="324" xr:uid="{57C74A91-BF56-4959-87D8-D9DDF01D9581}"/>
    <cellStyle name="Millares [0] 4 4 4 2 2" xfId="3029" xr:uid="{1D0B2A84-4AB7-4C25-BB0E-BC9962E27E52}"/>
    <cellStyle name="Millares [0] 4 4 4 2 2 2" xfId="5771" xr:uid="{1DDE5851-B365-4EA7-B884-B4C9F3999576}"/>
    <cellStyle name="Millares [0] 4 4 4 2 3" xfId="1923" xr:uid="{9BF8E4D0-72EB-4821-8118-BC4217DF3BAF}"/>
    <cellStyle name="Millares [0] 4 4 4 2 3 2" xfId="4669" xr:uid="{7CD8014B-B40F-4687-943A-902E8C49E7C8}"/>
    <cellStyle name="Millares [0] 4 4 4 2 4" xfId="4219" xr:uid="{FA92D35B-923C-4C70-A084-E755FDDB2F35}"/>
    <cellStyle name="Millares [0] 4 4 4 3" xfId="506" xr:uid="{D5143D13-4C2A-4158-BD19-539C81719B50}"/>
    <cellStyle name="Millares [0] 4 4 4 3 2" xfId="3184" xr:uid="{C18AA0BA-662B-4ACD-B58C-B4A29F12B012}"/>
    <cellStyle name="Millares [0] 4 4 4 3 2 2" xfId="5926" xr:uid="{0979B2FC-B8C3-4F6E-A685-3FE99F1DD79A}"/>
    <cellStyle name="Millares [0] 4 4 4 3 3" xfId="4400" xr:uid="{95C9DE4A-D5EF-4E4E-B167-FA9A35A3A341}"/>
    <cellStyle name="Millares [0] 4 4 4 4" xfId="2096" xr:uid="{E94E8A30-0F47-4D9A-8ECF-131F8F664D4D}"/>
    <cellStyle name="Millares [0] 4 4 4 4 2" xfId="3339" xr:uid="{28328012-374F-4DC0-84D3-74B649A095F9}"/>
    <cellStyle name="Millares [0] 4 4 4 4 2 2" xfId="6081" xr:uid="{A5F6F536-5167-469C-9B0A-A82B6F15DA81}"/>
    <cellStyle name="Millares [0] 4 4 4 4 3" xfId="4839" xr:uid="{E8778B1A-799C-4E04-B92A-7BD9A59F67E3}"/>
    <cellStyle name="Millares [0] 4 4 4 5" xfId="2241" xr:uid="{F6E96D9A-086C-490C-9881-F3C0C3350776}"/>
    <cellStyle name="Millares [0] 4 4 4 5 2" xfId="3494" xr:uid="{9257B0F6-6B29-435C-A02C-E6ED285F2654}"/>
    <cellStyle name="Millares [0] 4 4 4 5 2 2" xfId="6236" xr:uid="{5FEB7F2F-2144-42C7-ACF3-3B4A20261DD8}"/>
    <cellStyle name="Millares [0] 4 4 4 5 3" xfId="4984" xr:uid="{02F825D6-C1CA-47DC-8BAC-9558F9483821}"/>
    <cellStyle name="Millares [0] 4 4 4 6" xfId="2422" xr:uid="{B26D1AEB-A8E9-447C-8C15-7D49D5C0F525}"/>
    <cellStyle name="Millares [0] 4 4 4 6 2" xfId="3675" xr:uid="{8D165686-4B52-43AD-9E56-0F614899F0EB}"/>
    <cellStyle name="Millares [0] 4 4 4 6 2 2" xfId="6417" xr:uid="{05C8C2F5-0BDC-4CC5-9DF7-179A7EAF6082}"/>
    <cellStyle name="Millares [0] 4 4 4 6 3" xfId="5165" xr:uid="{7223B6FC-FDAC-4038-87C8-2C3D95CFA75A}"/>
    <cellStyle name="Millares [0] 4 4 4 7" xfId="2577" xr:uid="{5243541B-1D33-43F0-AF33-008EC6C465AF}"/>
    <cellStyle name="Millares [0] 4 4 4 7 2" xfId="3856" xr:uid="{7FE8B149-D0B1-4A94-BF4E-02E57E2D8562}"/>
    <cellStyle name="Millares [0] 4 4 4 7 2 2" xfId="6598" xr:uid="{DB2643C3-B6C3-4F88-AEA9-2C633B0AEE06}"/>
    <cellStyle name="Millares [0] 4 4 4 7 3" xfId="5320" xr:uid="{5687FC3C-E3FC-4BDF-831F-D97F257B4D25}"/>
    <cellStyle name="Millares [0] 4 4 4 8" xfId="2811" xr:uid="{8CC9C6A5-C99A-4A38-9DD5-B75EC5348B81}"/>
    <cellStyle name="Millares [0] 4 4 4 8 2" xfId="5553" xr:uid="{BD19324E-AA02-4C77-91D4-A9E2F9BAE529}"/>
    <cellStyle name="Millares [0] 4 4 4 9" xfId="4037" xr:uid="{CD806B8D-F0FC-4F33-9680-A5271A4FC113}"/>
    <cellStyle name="Millares [0] 4 4 5" xfId="164" xr:uid="{DB337857-F726-4C5F-B8EB-C824ADD1EFE0}"/>
    <cellStyle name="Millares [0] 4 4 5 2" xfId="351" xr:uid="{86C4835A-641F-4C0C-A0B7-8B36263D63DD}"/>
    <cellStyle name="Millares [0] 4 4 5 2 2" xfId="3056" xr:uid="{C63B3126-22C8-4624-BDDA-6BAA07121C03}"/>
    <cellStyle name="Millares [0] 4 4 5 2 2 2" xfId="5798" xr:uid="{861A2790-CFF8-4C24-A123-80C9A14C73E5}"/>
    <cellStyle name="Millares [0] 4 4 5 2 3" xfId="1944" xr:uid="{3C600626-6637-4DD5-96B7-D0AA8783B687}"/>
    <cellStyle name="Millares [0] 4 4 5 2 3 2" xfId="4690" xr:uid="{122AEFA5-3663-49D2-A90D-EA4F42D0F5B6}"/>
    <cellStyle name="Millares [0] 4 4 5 2 4" xfId="4246" xr:uid="{3DDC17A9-6B5E-4D4A-BE27-2A7C50ACEEFF}"/>
    <cellStyle name="Millares [0] 4 4 5 3" xfId="533" xr:uid="{F8FFAECD-6FD9-4FA9-9F20-F9BC50CC4AAA}"/>
    <cellStyle name="Millares [0] 4 4 5 3 2" xfId="3211" xr:uid="{FDB28C03-7480-4E0D-A11A-8F6BCAB433C0}"/>
    <cellStyle name="Millares [0] 4 4 5 3 2 2" xfId="5953" xr:uid="{9C7B416B-23ED-4190-9F04-0C86042621CD}"/>
    <cellStyle name="Millares [0] 4 4 5 3 3" xfId="4427" xr:uid="{090777A1-6510-4017-9A05-9A421275464D}"/>
    <cellStyle name="Millares [0] 4 4 5 4" xfId="2117" xr:uid="{E1B29787-FA8D-4785-87C0-B4A8EF5DCF1D}"/>
    <cellStyle name="Millares [0] 4 4 5 4 2" xfId="3366" xr:uid="{02DA7EB7-AB53-4A63-9EDC-46410E55162C}"/>
    <cellStyle name="Millares [0] 4 4 5 4 2 2" xfId="6108" xr:uid="{F2B76733-96FF-48BC-A743-BB0EA4FDE8D4}"/>
    <cellStyle name="Millares [0] 4 4 5 4 3" xfId="4860" xr:uid="{AD8E1D63-3C84-47C0-B92B-7F68DAA6F736}"/>
    <cellStyle name="Millares [0] 4 4 5 5" xfId="2268" xr:uid="{5264FF61-7679-46EF-A026-DF5356453590}"/>
    <cellStyle name="Millares [0] 4 4 5 5 2" xfId="3521" xr:uid="{D3282CCF-22CE-4521-A0CE-13E5CEF7860E}"/>
    <cellStyle name="Millares [0] 4 4 5 5 2 2" xfId="6263" xr:uid="{220945B0-B89B-43D9-AF52-327943601E37}"/>
    <cellStyle name="Millares [0] 4 4 5 5 3" xfId="5011" xr:uid="{C11B2C06-53AB-41D4-B0E0-6FEB25CD663D}"/>
    <cellStyle name="Millares [0] 4 4 5 6" xfId="2449" xr:uid="{DECFC1C3-D253-4210-BCB7-C04CD94C9403}"/>
    <cellStyle name="Millares [0] 4 4 5 6 2" xfId="3702" xr:uid="{28BF7B28-FB7B-4CFC-9772-040B0B79B23B}"/>
    <cellStyle name="Millares [0] 4 4 5 6 2 2" xfId="6444" xr:uid="{647E5D10-1550-47F9-AE97-4FF851F4B7FA}"/>
    <cellStyle name="Millares [0] 4 4 5 6 3" xfId="5192" xr:uid="{D65862F9-240A-47CB-906C-C40BC43C967C}"/>
    <cellStyle name="Millares [0] 4 4 5 7" xfId="2604" xr:uid="{23BA4910-EFAC-4A94-ADE6-8DF00B24D54F}"/>
    <cellStyle name="Millares [0] 4 4 5 7 2" xfId="3883" xr:uid="{593302D8-D11C-4DC8-970D-8834DCCB625F}"/>
    <cellStyle name="Millares [0] 4 4 5 7 2 2" xfId="6625" xr:uid="{59F60567-1B87-4BA4-9EBF-8CC7A027425E}"/>
    <cellStyle name="Millares [0] 4 4 5 7 3" xfId="5347" xr:uid="{E8209D47-11BF-43C8-B331-B71FA85AF2F3}"/>
    <cellStyle name="Millares [0] 4 4 5 8" xfId="2882" xr:uid="{FC9D4176-D362-48E6-B551-C8A3AFF8E0B3}"/>
    <cellStyle name="Millares [0] 4 4 5 8 2" xfId="5624" xr:uid="{F46E4241-92FC-435B-B04B-4E3144E39117}"/>
    <cellStyle name="Millares [0] 4 4 5 9" xfId="4064" xr:uid="{36D3FBEC-5C6A-4D05-B0A5-23A4D2502A68}"/>
    <cellStyle name="Millares [0] 4 4 6" xfId="191" xr:uid="{BC57867B-3CC1-4F97-A08B-80F7A8178A8E}"/>
    <cellStyle name="Millares [0] 4 4 6 2" xfId="375" xr:uid="{4E0CD495-D984-4E7E-A3AB-52DD08FE03EC}"/>
    <cellStyle name="Millares [0] 4 4 6 2 2" xfId="3545" xr:uid="{D4782899-FE47-40D8-80ED-5B64AD1DF062}"/>
    <cellStyle name="Millares [0] 4 4 6 2 2 2" xfId="6287" xr:uid="{0D49AD17-EE55-4092-9F84-5974A6673461}"/>
    <cellStyle name="Millares [0] 4 4 6 2 3" xfId="2292" xr:uid="{0FC76B1F-FE29-41CA-BBBB-BFEEAFB47040}"/>
    <cellStyle name="Millares [0] 4 4 6 2 3 2" xfId="5035" xr:uid="{A362A518-09EA-4E5B-8C89-05598E1EE9A5}"/>
    <cellStyle name="Millares [0] 4 4 6 2 4" xfId="4270" xr:uid="{DC90E9E9-4342-4CF0-AF4C-CC9D13DFC57A}"/>
    <cellStyle name="Millares [0] 4 4 6 3" xfId="557" xr:uid="{196DD71A-0660-4262-ABFB-5C9DD7BA86DC}"/>
    <cellStyle name="Millares [0] 4 4 6 3 2" xfId="3726" xr:uid="{AB1A98F5-4806-41E8-A8B7-11A52A82EEFD}"/>
    <cellStyle name="Millares [0] 4 4 6 3 2 2" xfId="6468" xr:uid="{03F238CF-2DF6-4EA4-9F38-539DD42874B5}"/>
    <cellStyle name="Millares [0] 4 4 6 3 3" xfId="4451" xr:uid="{EBEEEBEC-A7D3-43CC-B11D-628D23EAB3B1}"/>
    <cellStyle name="Millares [0] 4 4 6 4" xfId="2628" xr:uid="{B322498E-F13E-43B2-8E71-FA4BD504EAD0}"/>
    <cellStyle name="Millares [0] 4 4 6 4 2" xfId="3907" xr:uid="{55246EB4-A11B-4A00-AF14-F35E1F1DD303}"/>
    <cellStyle name="Millares [0] 4 4 6 4 2 2" xfId="6649" xr:uid="{48ABC4A9-3214-4099-A2E9-77EAC1A445CA}"/>
    <cellStyle name="Millares [0] 4 4 6 4 3" xfId="5371" xr:uid="{95849998-3BCC-4805-B641-68813E732C15}"/>
    <cellStyle name="Millares [0] 4 4 6 5" xfId="2925" xr:uid="{FEB14980-7ECC-417F-B7CF-E52C21596A59}"/>
    <cellStyle name="Millares [0] 4 4 6 5 2" xfId="5667" xr:uid="{3181DD5C-8DED-48BD-9BE1-0D2B7A4417E6}"/>
    <cellStyle name="Millares [0] 4 4 6 6" xfId="4088" xr:uid="{2481F232-3127-47C4-970D-79BABFEF49F4}"/>
    <cellStyle name="Millares [0] 4 4 7" xfId="219" xr:uid="{E254CF47-89C7-4C36-900C-4D09F8B363EA}"/>
    <cellStyle name="Millares [0] 4 4 7 2" xfId="3080" xr:uid="{ECB41A83-6EE4-4081-94EA-E278A1000115}"/>
    <cellStyle name="Millares [0] 4 4 7 2 2" xfId="5822" xr:uid="{890FF3D6-4886-49B1-82CE-E9C466A72DA1}"/>
    <cellStyle name="Millares [0] 4 4 7 3" xfId="1957" xr:uid="{299D9FB9-C854-45E5-9DAB-D2D670466C17}"/>
    <cellStyle name="Millares [0] 4 4 7 3 2" xfId="4700" xr:uid="{6C0A20DA-F87D-4538-9441-98421B6A9D63}"/>
    <cellStyle name="Millares [0] 4 4 7 4" xfId="4115" xr:uid="{87EFF95C-5464-414D-BDEC-24AD1CE8CFCE}"/>
    <cellStyle name="Millares [0] 4 4 8" xfId="402" xr:uid="{81B94B25-6FEE-48A8-BEE9-A5961EA683E0}"/>
    <cellStyle name="Millares [0] 4 4 8 2" xfId="3235" xr:uid="{B2451CDE-EB89-427D-A40A-105CCD371877}"/>
    <cellStyle name="Millares [0] 4 4 8 2 2" xfId="5977" xr:uid="{AD294905-1441-4120-8975-FF459139F0A4}"/>
    <cellStyle name="Millares [0] 4 4 8 3" xfId="4296" xr:uid="{19459557-B566-40F3-8F0A-1D0576EEC666}"/>
    <cellStyle name="Millares [0] 4 4 9" xfId="2138" xr:uid="{D5A80F14-4029-46FF-A8FE-FFE18F73D320}"/>
    <cellStyle name="Millares [0] 4 4 9 2" xfId="3390" xr:uid="{3156AD6F-2D9C-49EF-9BC8-2A0DC8120260}"/>
    <cellStyle name="Millares [0] 4 4 9 2 2" xfId="6132" xr:uid="{96D53A6B-D11F-46FF-A44D-7F0F4F2A8C8E}"/>
    <cellStyle name="Millares [0] 4 4 9 3" xfId="4881" xr:uid="{7CE1B357-64FC-457B-834E-3FB86E332000}"/>
    <cellStyle name="Millares [0] 4 5" xfId="38" xr:uid="{AE79B90E-C851-40ED-8F54-29698CF938BF}"/>
    <cellStyle name="Millares [0] 4 5 10" xfId="3941" xr:uid="{DAE33A62-2297-4FDE-A1DB-07432374D116}"/>
    <cellStyle name="Millares [0] 4 5 2" xfId="92" xr:uid="{D0678BFE-A45A-4327-A5E3-7AD8EE0552CC}"/>
    <cellStyle name="Millares [0] 4 5 2 2" xfId="280" xr:uid="{9D3B9AA9-3F80-4A93-A7CC-64B5D75A5901}"/>
    <cellStyle name="Millares [0] 4 5 2 2 2" xfId="2985" xr:uid="{1B56378D-6FF1-41C3-B95B-C6E4C3E29F33}"/>
    <cellStyle name="Millares [0] 4 5 2 2 2 2" xfId="5727" xr:uid="{958AB373-CC41-4D3C-AA69-F4434B880F3E}"/>
    <cellStyle name="Millares [0] 4 5 2 2 3" xfId="1879" xr:uid="{4A8AEACC-D2E2-4030-B893-3109D5878F0C}"/>
    <cellStyle name="Millares [0] 4 5 2 2 3 2" xfId="4625" xr:uid="{FD4DC847-91F9-4DCE-B952-7EDBFF9808FC}"/>
    <cellStyle name="Millares [0] 4 5 2 2 4" xfId="4175" xr:uid="{2C49EAAE-9F1C-4E74-B97D-CFE6982BCEAA}"/>
    <cellStyle name="Millares [0] 4 5 2 3" xfId="462" xr:uid="{FC81D907-11BE-44E8-8B0F-0FCEE14A6ADB}"/>
    <cellStyle name="Millares [0] 4 5 2 3 2" xfId="3140" xr:uid="{3AE12350-74A6-40B3-8855-CEF0B6818CD6}"/>
    <cellStyle name="Millares [0] 4 5 2 3 2 2" xfId="5882" xr:uid="{ED886EA2-5895-49D9-AC8B-42C33F7C0FDA}"/>
    <cellStyle name="Millares [0] 4 5 2 3 3" xfId="4356" xr:uid="{E5B99EEC-0DA6-47A1-B6F6-682A5A32877E}"/>
    <cellStyle name="Millares [0] 4 5 2 4" xfId="2052" xr:uid="{37A2E488-7EFB-4A61-9A66-B99C31E08D14}"/>
    <cellStyle name="Millares [0] 4 5 2 4 2" xfId="3295" xr:uid="{400249D2-1EE9-4D56-8DB9-7C2FC72A1A28}"/>
    <cellStyle name="Millares [0] 4 5 2 4 2 2" xfId="6037" xr:uid="{C4EC518D-079D-4D31-9753-673E3B4BF765}"/>
    <cellStyle name="Millares [0] 4 5 2 4 3" xfId="4795" xr:uid="{07537E9E-80E5-4A42-9A64-17D77174A1FD}"/>
    <cellStyle name="Millares [0] 4 5 2 5" xfId="2197" xr:uid="{A76B6A93-4E0F-4DA8-953A-14D8BCD948A9}"/>
    <cellStyle name="Millares [0] 4 5 2 5 2" xfId="3450" xr:uid="{DF446FA2-7484-4BE8-B90E-E1567D4E5730}"/>
    <cellStyle name="Millares [0] 4 5 2 5 2 2" xfId="6192" xr:uid="{845DD89E-8C3F-4306-896E-E30DFCD3238A}"/>
    <cellStyle name="Millares [0] 4 5 2 5 3" xfId="4940" xr:uid="{A31FD12A-A60B-4F30-9CFC-A6FFF1FD7805}"/>
    <cellStyle name="Millares [0] 4 5 2 6" xfId="2378" xr:uid="{25C56F30-7888-4819-827E-55E7E5153715}"/>
    <cellStyle name="Millares [0] 4 5 2 6 2" xfId="3631" xr:uid="{8FC8482F-32EE-4E85-A925-8E261E313823}"/>
    <cellStyle name="Millares [0] 4 5 2 6 2 2" xfId="6373" xr:uid="{554FC376-D24D-48F2-B30B-A1E281E50A0C}"/>
    <cellStyle name="Millares [0] 4 5 2 6 3" xfId="5121" xr:uid="{066E2768-0E9A-4FAF-87D2-5FDCC917E2AE}"/>
    <cellStyle name="Millares [0] 4 5 2 7" xfId="2533" xr:uid="{5E7723CA-061D-4F68-A533-A14EBA035100}"/>
    <cellStyle name="Millares [0] 4 5 2 7 2" xfId="3812" xr:uid="{378624B2-3FD1-4CD0-9CE7-91BD26924740}"/>
    <cellStyle name="Millares [0] 4 5 2 7 2 2" xfId="6554" xr:uid="{058FB05A-7242-4E99-8562-75D7C39CCCF2}"/>
    <cellStyle name="Millares [0] 4 5 2 7 3" xfId="5276" xr:uid="{3FFAC45D-5B5A-4E96-8F45-5AD28DFF1721}"/>
    <cellStyle name="Millares [0] 4 5 2 8" xfId="2739" xr:uid="{A326B3C4-F338-4E40-AA30-AA52898217A9}"/>
    <cellStyle name="Millares [0] 4 5 2 8 2" xfId="5481" xr:uid="{3E278554-A185-4837-BD9C-AD6365092FD2}"/>
    <cellStyle name="Millares [0] 4 5 2 9" xfId="3993" xr:uid="{2E46D62A-47D9-475A-9DC8-3967DC954554}"/>
    <cellStyle name="Millares [0] 4 5 3" xfId="228" xr:uid="{19E5E31B-CFDF-49D9-8DF1-84EF43F469F7}"/>
    <cellStyle name="Millares [0] 4 5 3 2" xfId="2933" xr:uid="{695D2A12-6BDC-427B-B64D-CC80BB3276DE}"/>
    <cellStyle name="Millares [0] 4 5 3 2 2" xfId="5675" xr:uid="{363C2ED7-C99F-4308-8385-55FFC056E217}"/>
    <cellStyle name="Millares [0] 4 5 3 3" xfId="1831" xr:uid="{42068665-D492-459A-9590-C83A040EF21A}"/>
    <cellStyle name="Millares [0] 4 5 3 3 2" xfId="4577" xr:uid="{D14A3D01-47BA-4358-9272-141B0DDD0181}"/>
    <cellStyle name="Millares [0] 4 5 3 4" xfId="4123" xr:uid="{BCBE193E-F936-45C1-B348-A66978C4CC64}"/>
    <cellStyle name="Millares [0] 4 5 4" xfId="410" xr:uid="{B93BB9FC-B079-4B4E-85FB-BD8A8CA80096}"/>
    <cellStyle name="Millares [0] 4 5 4 2" xfId="3088" xr:uid="{B031DEF7-D597-4EAD-ABC1-2227FF37E7A6}"/>
    <cellStyle name="Millares [0] 4 5 4 2 2" xfId="5830" xr:uid="{76341345-697E-48CA-854E-F35DF203FF90}"/>
    <cellStyle name="Millares [0] 4 5 4 3" xfId="4304" xr:uid="{EA6A3FF2-03CC-4A3B-A0A6-307C92FB5CD9}"/>
    <cellStyle name="Millares [0] 4 5 5" xfId="2000" xr:uid="{CA0BEF53-6E15-4874-A64E-2C4595121115}"/>
    <cellStyle name="Millares [0] 4 5 5 2" xfId="3243" xr:uid="{6BD1494C-EBB9-48F2-9986-749CE20BE597}"/>
    <cellStyle name="Millares [0] 4 5 5 2 2" xfId="5985" xr:uid="{2A35752D-000F-4E5C-95EE-B2E8C06B914A}"/>
    <cellStyle name="Millares [0] 4 5 5 3" xfId="4743" xr:uid="{92659090-A298-49A4-BBCC-8FCF37A286CD}"/>
    <cellStyle name="Millares [0] 4 5 6" xfId="2145" xr:uid="{CA98DE47-078E-407B-A384-096F7E61436F}"/>
    <cellStyle name="Millares [0] 4 5 6 2" xfId="3398" xr:uid="{2D0C4C28-935D-4505-8E7A-9F53C70990B4}"/>
    <cellStyle name="Millares [0] 4 5 6 2 2" xfId="6140" xr:uid="{E2280597-570B-421E-B47E-94C81428B630}"/>
    <cellStyle name="Millares [0] 4 5 6 3" xfId="4888" xr:uid="{6D334D61-F4D2-4C03-B3DA-BC3FD198C159}"/>
    <cellStyle name="Millares [0] 4 5 7" xfId="2326" xr:uid="{19800F63-D94F-493D-AF86-27AA889133FE}"/>
    <cellStyle name="Millares [0] 4 5 7 2" xfId="3579" xr:uid="{812FCDE9-CEC3-4E7C-87C8-F7225CECE53A}"/>
    <cellStyle name="Millares [0] 4 5 7 2 2" xfId="6321" xr:uid="{99D6E0DB-0E40-437E-B433-3C6DF3927E48}"/>
    <cellStyle name="Millares [0] 4 5 7 3" xfId="5069" xr:uid="{F9D39010-2E7F-43A3-8CAD-08923FF6F8C3}"/>
    <cellStyle name="Millares [0] 4 5 8" xfId="2481" xr:uid="{00BFA364-3533-42F6-AA21-287410047EE5}"/>
    <cellStyle name="Millares [0] 4 5 8 2" xfId="3760" xr:uid="{6CE1AE8E-29E4-4569-BA36-EEDAAC91D67A}"/>
    <cellStyle name="Millares [0] 4 5 8 2 2" xfId="6502" xr:uid="{4CF2BFBB-9D00-453F-8540-0F8689EC8732}"/>
    <cellStyle name="Millares [0] 4 5 8 3" xfId="5224" xr:uid="{20A8EED6-F227-441B-9DDB-CA716D70A89D}"/>
    <cellStyle name="Millares [0] 4 5 9" xfId="2687" xr:uid="{DDEFDE2D-1AF6-449B-AF87-0BE2B61970DA}"/>
    <cellStyle name="Millares [0] 4 5 9 2" xfId="5429" xr:uid="{D419D580-22C0-4C80-B9E4-2DA9B12DB9C2}"/>
    <cellStyle name="Millares [0] 4 6" xfId="66" xr:uid="{143E7A64-3122-4DC3-9173-5DEE1ABD6731}"/>
    <cellStyle name="Millares [0] 4 6 2" xfId="254" xr:uid="{05AF04CF-3700-4881-A091-4F86C14AFA22}"/>
    <cellStyle name="Millares [0] 4 6 2 2" xfId="2959" xr:uid="{9F2DA3D2-DB2D-4480-80B3-E3CEFD8001DE}"/>
    <cellStyle name="Millares [0] 4 6 2 2 2" xfId="5701" xr:uid="{DB4ABB4C-B1A5-43F6-8E72-CD75305648C6}"/>
    <cellStyle name="Millares [0] 4 6 2 3" xfId="1853" xr:uid="{6AF4BDA1-16A6-4B9B-BDE9-D00599DFBF3B}"/>
    <cellStyle name="Millares [0] 4 6 2 3 2" xfId="4599" xr:uid="{9D89989F-03A0-4CF9-8BE4-9FFDF647F8ED}"/>
    <cellStyle name="Millares [0] 4 6 2 4" xfId="4149" xr:uid="{0C750EE9-1D57-4002-A2A7-2583716D2739}"/>
    <cellStyle name="Millares [0] 4 6 3" xfId="436" xr:uid="{A8BF2497-A447-403E-9EA8-0B6C00A6868F}"/>
    <cellStyle name="Millares [0] 4 6 3 2" xfId="3114" xr:uid="{1209B355-7620-41C4-B90F-635307F252C6}"/>
    <cellStyle name="Millares [0] 4 6 3 2 2" xfId="5856" xr:uid="{E8428B51-AD01-4075-B5DD-464E479D00C3}"/>
    <cellStyle name="Millares [0] 4 6 3 3" xfId="4330" xr:uid="{EF798630-21ED-4AAE-B5DA-466927691D36}"/>
    <cellStyle name="Millares [0] 4 6 4" xfId="2026" xr:uid="{CE4B74FA-9FB1-48AC-8EE5-07CB0C20C797}"/>
    <cellStyle name="Millares [0] 4 6 4 2" xfId="3269" xr:uid="{A1B29437-78C6-41CB-BDEE-381B09CE74FE}"/>
    <cellStyle name="Millares [0] 4 6 4 2 2" xfId="6011" xr:uid="{B8AC8356-67F7-4DA4-AB20-23CD72C90DFE}"/>
    <cellStyle name="Millares [0] 4 6 4 3" xfId="4769" xr:uid="{16CB9BBE-AB9C-4116-A387-46CF0ACB8A7F}"/>
    <cellStyle name="Millares [0] 4 6 5" xfId="2171" xr:uid="{F1286B52-D294-4424-B468-7A55910A39EA}"/>
    <cellStyle name="Millares [0] 4 6 5 2" xfId="3424" xr:uid="{8F6DD461-A7C4-4582-8145-F4F379D0E262}"/>
    <cellStyle name="Millares [0] 4 6 5 2 2" xfId="6166" xr:uid="{2F8C615F-A2AC-4738-9056-B92DA2B4E363}"/>
    <cellStyle name="Millares [0] 4 6 5 3" xfId="4914" xr:uid="{6C1ED7C6-0A88-4A95-A5CC-2968ED615A1B}"/>
    <cellStyle name="Millares [0] 4 6 6" xfId="2352" xr:uid="{5744B4B4-692D-49B7-BD09-C8BE0D771849}"/>
    <cellStyle name="Millares [0] 4 6 6 2" xfId="3605" xr:uid="{76B7C24D-1728-4AF7-AF16-8947A54EFAF4}"/>
    <cellStyle name="Millares [0] 4 6 6 2 2" xfId="6347" xr:uid="{83AF4035-C507-4D0A-9A9C-BFA150BC157C}"/>
    <cellStyle name="Millares [0] 4 6 6 3" xfId="5095" xr:uid="{3EB1CC0D-5001-478A-A98B-310C4E789E33}"/>
    <cellStyle name="Millares [0] 4 6 7" xfId="2507" xr:uid="{9DAB40D5-6E34-4128-AED8-506E1B91A27C}"/>
    <cellStyle name="Millares [0] 4 6 7 2" xfId="3786" xr:uid="{B73887E6-A1C7-4697-A852-D2767B6C964E}"/>
    <cellStyle name="Millares [0] 4 6 7 2 2" xfId="6528" xr:uid="{3026AE6A-A4A1-4662-A0D0-E8DB4D03099D}"/>
    <cellStyle name="Millares [0] 4 6 7 3" xfId="5250" xr:uid="{A66ADB58-A9EE-4AC1-96A0-07853F7658E4}"/>
    <cellStyle name="Millares [0] 4 6 8" xfId="2713" xr:uid="{B570221B-47B6-41E2-A05C-4B2833E7FE33}"/>
    <cellStyle name="Millares [0] 4 6 8 2" xfId="5455" xr:uid="{8D211F5E-04B6-4E74-BC2A-0E222864ED26}"/>
    <cellStyle name="Millares [0] 4 6 9" xfId="3967" xr:uid="{C7CF8236-842F-45C0-886B-9B11A11111E9}"/>
    <cellStyle name="Millares [0] 4 7" xfId="119" xr:uid="{DED16281-B5F4-4E4E-ABCD-AF4F1C71B737}"/>
    <cellStyle name="Millares [0] 4 7 2" xfId="306" xr:uid="{22AA00F3-CC4F-4FDB-8810-01F1D4A57088}"/>
    <cellStyle name="Millares [0] 4 7 2 2" xfId="3011" xr:uid="{43E41017-5C7A-4ACF-AFF3-4A59DD748BA3}"/>
    <cellStyle name="Millares [0] 4 7 2 2 2" xfId="5753" xr:uid="{4EB69DD4-E403-4767-8425-44165D894304}"/>
    <cellStyle name="Millares [0] 4 7 2 3" xfId="1905" xr:uid="{280B48A5-8B9B-4EFA-8AF7-91334560CB42}"/>
    <cellStyle name="Millares [0] 4 7 2 3 2" xfId="4651" xr:uid="{C48374AC-F855-4EFF-9FE5-6BCAE2F9F9F4}"/>
    <cellStyle name="Millares [0] 4 7 2 4" xfId="4201" xr:uid="{CA450AEC-3A63-4A4A-AFB6-499F259602C1}"/>
    <cellStyle name="Millares [0] 4 7 3" xfId="488" xr:uid="{5EAF3143-57C2-414D-8C26-D209911FEF8F}"/>
    <cellStyle name="Millares [0] 4 7 3 2" xfId="3166" xr:uid="{6C30F666-905C-4BEB-9A36-4385F33EA35F}"/>
    <cellStyle name="Millares [0] 4 7 3 2 2" xfId="5908" xr:uid="{91F36E0F-75AE-4AE5-A502-6E6FCC1F5424}"/>
    <cellStyle name="Millares [0] 4 7 3 3" xfId="4382" xr:uid="{EAB0D997-432E-4E8C-B97D-EA43A02DC9E3}"/>
    <cellStyle name="Millares [0] 4 7 4" xfId="2078" xr:uid="{246D3841-542E-4020-9D41-FA2DF1ED2DDD}"/>
    <cellStyle name="Millares [0] 4 7 4 2" xfId="3321" xr:uid="{6543CE23-9EF1-4496-9D67-61DA18FB5885}"/>
    <cellStyle name="Millares [0] 4 7 4 2 2" xfId="6063" xr:uid="{E8D8444A-CCCC-4CD1-823D-A543E4A36D1C}"/>
    <cellStyle name="Millares [0] 4 7 4 3" xfId="4821" xr:uid="{B54E1D21-CA6A-4399-A8C5-63ABAFFFCEB0}"/>
    <cellStyle name="Millares [0] 4 7 5" xfId="2223" xr:uid="{90676994-2F36-4844-B5C5-ECB9674DB2F2}"/>
    <cellStyle name="Millares [0] 4 7 5 2" xfId="3476" xr:uid="{8C67CB94-E82B-4DE8-A2DF-7256F1D3826B}"/>
    <cellStyle name="Millares [0] 4 7 5 2 2" xfId="6218" xr:uid="{E045F279-5067-47F4-BFFF-DA7053A99320}"/>
    <cellStyle name="Millares [0] 4 7 5 3" xfId="4966" xr:uid="{E902F349-54FC-43F1-B65B-607B1CAF5A44}"/>
    <cellStyle name="Millares [0] 4 7 6" xfId="2404" xr:uid="{265EE3C3-4BAF-4868-A857-3C4D3A4F6151}"/>
    <cellStyle name="Millares [0] 4 7 6 2" xfId="3657" xr:uid="{43F089F6-2DAD-4585-9283-5F2CEC658A57}"/>
    <cellStyle name="Millares [0] 4 7 6 2 2" xfId="6399" xr:uid="{BEBA8985-A294-418E-8D1A-EED112393F7C}"/>
    <cellStyle name="Millares [0] 4 7 6 3" xfId="5147" xr:uid="{2524CA1A-DFCD-4DFA-8B28-87608586F532}"/>
    <cellStyle name="Millares [0] 4 7 7" xfId="2559" xr:uid="{E8391F1B-12CB-4D0A-81C8-3CF86807E58A}"/>
    <cellStyle name="Millares [0] 4 7 7 2" xfId="3838" xr:uid="{3044C6BF-636F-40D8-8EB6-4C47F7F68D43}"/>
    <cellStyle name="Millares [0] 4 7 7 2 2" xfId="6580" xr:uid="{3194A4F9-BA46-4FA5-B8DC-FF44EFCCFF27}"/>
    <cellStyle name="Millares [0] 4 7 7 3" xfId="5302" xr:uid="{6377E111-1A9F-428B-8225-5B4D8A6FA630}"/>
    <cellStyle name="Millares [0] 4 7 8" xfId="2660" xr:uid="{F20C521E-8433-4919-B266-6BA121F0AA5D}"/>
    <cellStyle name="Millares [0] 4 7 8 2" xfId="5403" xr:uid="{67C0184C-B108-4CA2-830D-0C39D4165932}"/>
    <cellStyle name="Millares [0] 4 7 9" xfId="4019" xr:uid="{E1D5EC15-E422-46CD-AA24-25D2EB8B49A5}"/>
    <cellStyle name="Millares [0] 4 8" xfId="146" xr:uid="{CC36856F-9D0D-4DB2-881E-485396720952}"/>
    <cellStyle name="Millares [0] 4 8 2" xfId="333" xr:uid="{17B05975-04E4-44C3-8766-C38B3E6027AC}"/>
    <cellStyle name="Millares [0] 4 8 2 2" xfId="3038" xr:uid="{BDC3E69A-65EC-411D-A549-1F295752084D}"/>
    <cellStyle name="Millares [0] 4 8 2 2 2" xfId="5780" xr:uid="{10DA2360-4228-4F89-83B4-78C33B308127}"/>
    <cellStyle name="Millares [0] 4 8 2 3" xfId="1928" xr:uid="{A2346949-8F33-4A16-A168-A644EC92AD6D}"/>
    <cellStyle name="Millares [0] 4 8 2 3 2" xfId="4674" xr:uid="{5077D1CF-E997-48FE-9D13-C204A9C7DDEC}"/>
    <cellStyle name="Millares [0] 4 8 2 4" xfId="4228" xr:uid="{D904031B-3BA5-4453-8E97-70E3994C965C}"/>
    <cellStyle name="Millares [0] 4 8 3" xfId="515" xr:uid="{A8902EEE-8C43-4DF4-B49F-712935545C89}"/>
    <cellStyle name="Millares [0] 4 8 3 2" xfId="3193" xr:uid="{B3A6CFDC-1FFD-4197-A4F3-B90EE4EC6C27}"/>
    <cellStyle name="Millares [0] 4 8 3 2 2" xfId="5935" xr:uid="{0DBA91E7-6B4C-424E-90D3-02FBB2527484}"/>
    <cellStyle name="Millares [0] 4 8 3 3" xfId="4409" xr:uid="{69EB212D-323E-4A42-BB16-1577B94F8F5B}"/>
    <cellStyle name="Millares [0] 4 8 4" xfId="2101" xr:uid="{4B2F495B-66F2-46E5-B1B6-26EC9AABD48A}"/>
    <cellStyle name="Millares [0] 4 8 4 2" xfId="3348" xr:uid="{8AC0F4D8-9285-4F42-B5EB-A8CCAB16A81E}"/>
    <cellStyle name="Millares [0] 4 8 4 2 2" xfId="6090" xr:uid="{B8EA2610-A71B-4FCA-93B3-1047F3BC4AC2}"/>
    <cellStyle name="Millares [0] 4 8 4 3" xfId="4844" xr:uid="{195DA755-BB95-44EC-A929-B1EAF3C88C2E}"/>
    <cellStyle name="Millares [0] 4 8 5" xfId="2250" xr:uid="{9FC5BA16-4115-4D6C-B2D6-9E1E99DC2DA5}"/>
    <cellStyle name="Millares [0] 4 8 5 2" xfId="3503" xr:uid="{F5999C05-E0F0-4771-83CC-C6DDCF217E97}"/>
    <cellStyle name="Millares [0] 4 8 5 2 2" xfId="6245" xr:uid="{92C089FF-97EA-4AC9-8A78-180FBAABD46C}"/>
    <cellStyle name="Millares [0] 4 8 5 3" xfId="4993" xr:uid="{6DA89E72-8212-439E-8F75-6F3FC4EFEED1}"/>
    <cellStyle name="Millares [0] 4 8 6" xfId="2431" xr:uid="{1716B542-4648-478A-8C65-29C5F10E0B48}"/>
    <cellStyle name="Millares [0] 4 8 6 2" xfId="3684" xr:uid="{A0B02634-7F8F-4852-888A-3893D122FC56}"/>
    <cellStyle name="Millares [0] 4 8 6 2 2" xfId="6426" xr:uid="{AD9B2E56-4EA8-4394-8A6C-7FF52710E41A}"/>
    <cellStyle name="Millares [0] 4 8 6 3" xfId="5174" xr:uid="{DAFB80BD-8069-4D20-9148-33AA1A038C63}"/>
    <cellStyle name="Millares [0] 4 8 7" xfId="2586" xr:uid="{E85B9042-1D7C-4AF1-A0C5-E63FE4EA4D31}"/>
    <cellStyle name="Millares [0] 4 8 7 2" xfId="3865" xr:uid="{6368ACE9-E668-4E72-9138-2F4EE565ADD9}"/>
    <cellStyle name="Millares [0] 4 8 7 2 2" xfId="6607" xr:uid="{869F476D-EAB1-467F-ACAC-035330634106}"/>
    <cellStyle name="Millares [0] 4 8 7 3" xfId="5329" xr:uid="{3C478BE3-560F-45DF-B4CC-49AFB724285C}"/>
    <cellStyle name="Millares [0] 4 8 8" xfId="2775" xr:uid="{4E48F68E-23FA-432C-AEC7-37E9C310EE4A}"/>
    <cellStyle name="Millares [0] 4 8 8 2" xfId="5517" xr:uid="{9C054B39-4965-46FC-8E76-D41D2AE2AF78}"/>
    <cellStyle name="Millares [0] 4 8 9" xfId="4046" xr:uid="{97E81561-E096-4299-B8C7-2BB046433B86}"/>
    <cellStyle name="Millares [0] 4 9" xfId="173" xr:uid="{B5783427-90BC-4968-B8BC-518C712AC047}"/>
    <cellStyle name="Millares [0] 4 9 2" xfId="357" xr:uid="{F1430E5E-4694-449B-A1A8-15B07248E43D}"/>
    <cellStyle name="Millares [0] 4 9 2 2" xfId="3527" xr:uid="{45D5F558-B8F6-4A55-B934-130A2BD064F5}"/>
    <cellStyle name="Millares [0] 4 9 2 2 2" xfId="6269" xr:uid="{233D829B-CA22-434B-BCC8-1EA0CBF6614F}"/>
    <cellStyle name="Millares [0] 4 9 2 3" xfId="2274" xr:uid="{5B572F8D-BC17-4869-BC38-72E966F246EB}"/>
    <cellStyle name="Millares [0] 4 9 2 3 2" xfId="5017" xr:uid="{2E80827D-71E4-43E1-9013-EB2C7627ADBE}"/>
    <cellStyle name="Millares [0] 4 9 2 4" xfId="4252" xr:uid="{E75A5B23-9042-471B-83B6-2F6D66B22206}"/>
    <cellStyle name="Millares [0] 4 9 3" xfId="539" xr:uid="{86BF6B87-4B53-48C6-92A7-C39E6221548E}"/>
    <cellStyle name="Millares [0] 4 9 3 2" xfId="3708" xr:uid="{D301748C-6ED6-4BD7-A484-3221576A04F0}"/>
    <cellStyle name="Millares [0] 4 9 3 2 2" xfId="6450" xr:uid="{697111A2-3CAD-4BB1-8A74-EB7E07E65947}"/>
    <cellStyle name="Millares [0] 4 9 3 3" xfId="4433" xr:uid="{9E61F0B0-F324-4169-B424-0A8587B56A4D}"/>
    <cellStyle name="Millares [0] 4 9 4" xfId="2610" xr:uid="{B05C318E-7FB9-4F7C-829F-AF8A8B8F68C9}"/>
    <cellStyle name="Millares [0] 4 9 4 2" xfId="3889" xr:uid="{4E78D5A4-0402-4ADB-BB01-8B129F9037D7}"/>
    <cellStyle name="Millares [0] 4 9 4 2 2" xfId="6631" xr:uid="{8BCDB583-3367-4F04-8C34-952FD360E15E}"/>
    <cellStyle name="Millares [0] 4 9 4 3" xfId="5353" xr:uid="{89DFC032-35F0-4FCB-B5F9-23DAC16F55D3}"/>
    <cellStyle name="Millares [0] 4 9 5" xfId="2846" xr:uid="{F477B0D7-118D-4CCE-BCCB-36B341C07DF8}"/>
    <cellStyle name="Millares [0] 4 9 5 2" xfId="5588" xr:uid="{E0D4BBBE-4266-4C5E-98EA-1973BFC55D16}"/>
    <cellStyle name="Millares [0] 4 9 6" xfId="4070" xr:uid="{6ACB7DC4-1D10-4993-9D02-1748F48D6635}"/>
    <cellStyle name="Millares [0] 5" xfId="9" xr:uid="{8E9B861C-23A7-4EDF-A770-C8CB510594DC}"/>
    <cellStyle name="Millares [0] 5 10" xfId="204" xr:uid="{A81139D1-373E-4744-880D-FA2AD32526AB}"/>
    <cellStyle name="Millares [0] 5 10 2" xfId="2910" xr:uid="{AEF77D64-EA4A-4A99-AD23-57C42182861C}"/>
    <cellStyle name="Millares [0] 5 10 2 2" xfId="5652" xr:uid="{94B17885-E723-4B84-9D85-1890610BCF83}"/>
    <cellStyle name="Millares [0] 5 10 3" xfId="1821" xr:uid="{633DB64D-9353-4B5F-8133-73451FEBE6F3}"/>
    <cellStyle name="Millares [0] 5 10 3 2" xfId="4567" xr:uid="{903818B5-645C-4FB4-8744-6B5C818DBD08}"/>
    <cellStyle name="Millares [0] 5 10 4" xfId="4100" xr:uid="{3981D241-2973-4F38-A2A1-8F9094BB5DCD}"/>
    <cellStyle name="Millares [0] 5 11" xfId="387" xr:uid="{8FF8D466-2006-421D-A210-AD43C595EAAC}"/>
    <cellStyle name="Millares [0] 5 11 2" xfId="3065" xr:uid="{AFD55B92-8114-4AAC-9511-BDCD0AA3A7DD}"/>
    <cellStyle name="Millares [0] 5 11 2 2" xfId="5807" xr:uid="{95C3B3CD-7B7B-47C7-B9ED-222C79D0F1CF}"/>
    <cellStyle name="Millares [0] 5 11 3" xfId="4281" xr:uid="{0FA84645-96D8-4581-935A-F897CC6879FD}"/>
    <cellStyle name="Millares [0] 5 12" xfId="1989" xr:uid="{9424621A-C81D-416A-B85A-1267D322546E}"/>
    <cellStyle name="Millares [0] 5 12 2" xfId="3220" xr:uid="{BF55D62E-15BF-4663-A1A2-BE1F6C9723A0}"/>
    <cellStyle name="Millares [0] 5 12 2 2" xfId="5962" xr:uid="{FB8EC962-F561-4B8C-B478-9A246DC3AEED}"/>
    <cellStyle name="Millares [0] 5 12 3" xfId="4732" xr:uid="{AA51E420-69EF-449F-AD94-C27E53986014}"/>
    <cellStyle name="Millares [0] 5 13" xfId="2123" xr:uid="{8EFDB87C-A8D6-4990-A304-B9F9CD3AB35F}"/>
    <cellStyle name="Millares [0] 5 13 2" xfId="3375" xr:uid="{684F6DF4-D708-4A3A-8FE0-0DFA6E963AF0}"/>
    <cellStyle name="Millares [0] 5 13 2 2" xfId="6117" xr:uid="{783F17E2-9F27-49BC-B367-327E911F93DE}"/>
    <cellStyle name="Millares [0] 5 13 3" xfId="4866" xr:uid="{7B8DAE86-90A7-43F4-9677-C28640390AC7}"/>
    <cellStyle name="Millares [0] 5 14" xfId="2303" xr:uid="{088DABCA-1154-4EB4-BE7C-77E1177B3491}"/>
    <cellStyle name="Millares [0] 5 14 2" xfId="3556" xr:uid="{CEDC4953-AC57-4876-A981-A9AC9DAE5C6C}"/>
    <cellStyle name="Millares [0] 5 14 2 2" xfId="6298" xr:uid="{4573C09B-C6CF-4B25-B44C-49DEB6FCC217}"/>
    <cellStyle name="Millares [0] 5 14 3" xfId="5046" xr:uid="{22C90FA1-356F-4D2A-BCB2-D0EA93C72022}"/>
    <cellStyle name="Millares [0] 5 15" xfId="2458" xr:uid="{A3BB0E23-5DC0-42E0-841F-03EFA5FE2572}"/>
    <cellStyle name="Millares [0] 5 15 2" xfId="3737" xr:uid="{0131EBE5-78D9-4CF8-B47D-EF66BEECBE42}"/>
    <cellStyle name="Millares [0] 5 15 2 2" xfId="6479" xr:uid="{61A863DD-90F0-4FFB-A063-431A3EBCFFA1}"/>
    <cellStyle name="Millares [0] 5 15 3" xfId="5201" xr:uid="{E91D55B5-AD63-4492-8D5A-745649A5781E}"/>
    <cellStyle name="Millares [0] 5 16" xfId="2639" xr:uid="{B1265DE9-A5C2-464F-A89E-D7BF97B4B2B8}"/>
    <cellStyle name="Millares [0] 5 16 2" xfId="5382" xr:uid="{DF47A9D2-793B-4494-AF3C-F2C3E378B470}"/>
    <cellStyle name="Millares [0] 5 17" xfId="3918" xr:uid="{892F8A97-AA22-46FD-B1DE-23B7600DF001}"/>
    <cellStyle name="Millares [0] 5 2" xfId="16" xr:uid="{82C450AC-DB7E-4F3D-BFB9-1FFC5C19AB0D}"/>
    <cellStyle name="Millares [0] 5 2 10" xfId="2129" xr:uid="{861392EF-933D-42B0-9FA0-820C1AF2EB3F}"/>
    <cellStyle name="Millares [0] 5 2 10 2" xfId="3381" xr:uid="{9454A45F-9EDC-49A5-AE88-350B84F4A30A}"/>
    <cellStyle name="Millares [0] 5 2 10 2 2" xfId="6123" xr:uid="{1BBB8A75-A1E8-4825-8C09-B7C38A18FD0D}"/>
    <cellStyle name="Millares [0] 5 2 10 3" xfId="4872" xr:uid="{BA7C079F-B029-417F-8D48-280992374ACB}"/>
    <cellStyle name="Millares [0] 5 2 11" xfId="2309" xr:uid="{E8ABDE98-9A98-4E81-8B55-E0618A14ED80}"/>
    <cellStyle name="Millares [0] 5 2 11 2" xfId="3562" xr:uid="{ED39ED03-92A8-4262-8D4B-89E6116C74A0}"/>
    <cellStyle name="Millares [0] 5 2 11 2 2" xfId="6304" xr:uid="{70DCAB55-EB09-4B0B-8ACF-B107FCDD5A67}"/>
    <cellStyle name="Millares [0] 5 2 11 3" xfId="5052" xr:uid="{6AB58AF0-74EF-4F50-90C8-13144FF43DAE}"/>
    <cellStyle name="Millares [0] 5 2 12" xfId="2464" xr:uid="{182B8C40-AD8C-4871-9481-D005C3589B32}"/>
    <cellStyle name="Millares [0] 5 2 12 2" xfId="3743" xr:uid="{C01615EA-01AD-449B-9F16-AE3AECCFDA53}"/>
    <cellStyle name="Millares [0] 5 2 12 2 2" xfId="6485" xr:uid="{3E404CEC-A8A7-4463-87E3-05E443654A39}"/>
    <cellStyle name="Millares [0] 5 2 12 3" xfId="5207" xr:uid="{5A136CD6-CF91-44B6-B087-F9587469BCA1}"/>
    <cellStyle name="Millares [0] 5 2 13" xfId="2645" xr:uid="{C7D57217-F71C-48A0-A797-080AF8C2B6E2}"/>
    <cellStyle name="Millares [0] 5 2 13 2" xfId="5388" xr:uid="{AF8BBD94-9D69-4AA7-8F6F-A8C7F4CC1459}"/>
    <cellStyle name="Millares [0] 5 2 14" xfId="3924" xr:uid="{AB906B00-F3ED-4021-A345-B6CF4BE0AAA4}"/>
    <cellStyle name="Millares [0] 5 2 2" xfId="47" xr:uid="{C186AE0C-D2C1-4443-A102-D748985781F9}"/>
    <cellStyle name="Millares [0] 5 2 2 10" xfId="2657" xr:uid="{F0F07AB5-D343-4FB4-965B-F1D078BEC5EE}"/>
    <cellStyle name="Millares [0] 5 2 2 10 2" xfId="5400" xr:uid="{EEB3F1CC-80CE-4881-A272-45F3D8846342}"/>
    <cellStyle name="Millares [0] 5 2 2 11" xfId="3950" xr:uid="{9189380E-63BE-4412-A23A-1FF68A0FE401}"/>
    <cellStyle name="Millares [0] 5 2 2 2" xfId="101" xr:uid="{C91544F0-4CF7-4384-8CBD-C71C5DB60600}"/>
    <cellStyle name="Millares [0] 5 2 2 2 2" xfId="289" xr:uid="{0D60D928-AB4F-47E6-995E-267760B81763}"/>
    <cellStyle name="Millares [0] 5 2 2 2 2 2" xfId="2994" xr:uid="{E0E87A1C-C6F1-48DC-B95B-818169382133}"/>
    <cellStyle name="Millares [0] 5 2 2 2 2 2 2" xfId="5736" xr:uid="{CDF30A42-57E8-4D62-9CD3-F30857903090}"/>
    <cellStyle name="Millares [0] 5 2 2 2 2 3" xfId="1888" xr:uid="{5A443340-D8CB-4758-98C1-47EE387E507C}"/>
    <cellStyle name="Millares [0] 5 2 2 2 2 3 2" xfId="4634" xr:uid="{6787A8D6-1343-4A61-ACBC-63B5824576D2}"/>
    <cellStyle name="Millares [0] 5 2 2 2 2 4" xfId="4184" xr:uid="{E82E10A6-4A36-4888-AA8D-7F6B68A99827}"/>
    <cellStyle name="Millares [0] 5 2 2 2 3" xfId="471" xr:uid="{9B4F4736-9D9C-4439-B025-DE1D17729860}"/>
    <cellStyle name="Millares [0] 5 2 2 2 3 2" xfId="3149" xr:uid="{FE8E0E8F-4B18-4CCE-B66B-9B85E7B0805F}"/>
    <cellStyle name="Millares [0] 5 2 2 2 3 2 2" xfId="5891" xr:uid="{32E16E81-65A9-4BD7-BC53-AD19F74016B2}"/>
    <cellStyle name="Millares [0] 5 2 2 2 3 3" xfId="4365" xr:uid="{F53CBD52-F035-488C-A14E-61A2CBEB2670}"/>
    <cellStyle name="Millares [0] 5 2 2 2 4" xfId="2061" xr:uid="{FCD767AD-BDB1-4F54-A3AC-C24D557D9ABB}"/>
    <cellStyle name="Millares [0] 5 2 2 2 4 2" xfId="3304" xr:uid="{C98B7D82-E157-4961-AA6E-EDEE52A2C292}"/>
    <cellStyle name="Millares [0] 5 2 2 2 4 2 2" xfId="6046" xr:uid="{9FAB128F-5945-438D-A383-057DC6859A2F}"/>
    <cellStyle name="Millares [0] 5 2 2 2 4 3" xfId="4804" xr:uid="{26C7F77A-147C-42E8-B247-A199BBD15CE1}"/>
    <cellStyle name="Millares [0] 5 2 2 2 5" xfId="2206" xr:uid="{9B61A16A-EA72-4322-BA53-F21EF99F95C5}"/>
    <cellStyle name="Millares [0] 5 2 2 2 5 2" xfId="3459" xr:uid="{8EC934EA-79F6-4C8A-AF04-DD7D02291BCD}"/>
    <cellStyle name="Millares [0] 5 2 2 2 5 2 2" xfId="6201" xr:uid="{DFD0003A-BB55-42E9-8300-AABA06A85ADD}"/>
    <cellStyle name="Millares [0] 5 2 2 2 5 3" xfId="4949" xr:uid="{136FE0E4-15A5-458A-BE63-A5D31AED5EC2}"/>
    <cellStyle name="Millares [0] 5 2 2 2 6" xfId="2387" xr:uid="{7E2EC79A-447F-4E45-AF29-0D7A03729BB6}"/>
    <cellStyle name="Millares [0] 5 2 2 2 6 2" xfId="3640" xr:uid="{846FBFCF-0A1C-4CEE-8C7B-D9699A1AA1B6}"/>
    <cellStyle name="Millares [0] 5 2 2 2 6 2 2" xfId="6382" xr:uid="{CF5F4D72-E370-411B-A494-5E682B63D21E}"/>
    <cellStyle name="Millares [0] 5 2 2 2 6 3" xfId="5130" xr:uid="{5FA5AF4C-5DDF-495E-A643-422366DF8925}"/>
    <cellStyle name="Millares [0] 5 2 2 2 7" xfId="2542" xr:uid="{AB26B52A-34B3-4B2A-925E-2FBD85077750}"/>
    <cellStyle name="Millares [0] 5 2 2 2 7 2" xfId="3821" xr:uid="{E3AEB425-E628-4612-9CF7-23284E1B947F}"/>
    <cellStyle name="Millares [0] 5 2 2 2 7 2 2" xfId="6563" xr:uid="{DD6437BF-F612-4844-BC15-94BBEB88DD33}"/>
    <cellStyle name="Millares [0] 5 2 2 2 7 3" xfId="5285" xr:uid="{5FB1C218-499F-402B-B5C5-5E472985F824}"/>
    <cellStyle name="Millares [0] 5 2 2 2 8" xfId="2748" xr:uid="{EAA5C068-98A3-40DF-857F-9F9290410A46}"/>
    <cellStyle name="Millares [0] 5 2 2 2 8 2" xfId="5490" xr:uid="{8E001981-4A7E-4C4D-A9BD-DB0C093F56D2}"/>
    <cellStyle name="Millares [0] 5 2 2 2 9" xfId="4002" xr:uid="{17FAA2DF-7FD3-4576-9412-304957B5B634}"/>
    <cellStyle name="Millares [0] 5 2 2 3" xfId="237" xr:uid="{45EDD3DD-0F36-40B1-B022-659C46873B0D}"/>
    <cellStyle name="Millares [0] 5 2 2 3 2" xfId="2696" xr:uid="{1C0B7A6E-F999-4014-B27B-CCBB8870EC46}"/>
    <cellStyle name="Millares [0] 5 2 2 3 2 2" xfId="5438" xr:uid="{85EC03CC-91F9-43C4-B072-3B24DA6D3F2C}"/>
    <cellStyle name="Millares [0] 5 2 2 3 3" xfId="569" xr:uid="{F429342E-1588-40AC-A847-076B43E9D23E}"/>
    <cellStyle name="Millares [0] 5 2 2 3 3 2" xfId="4463" xr:uid="{0B69CC4D-60A5-475C-9124-3B6FFC614BE8}"/>
    <cellStyle name="Millares [0] 5 2 2 3 4" xfId="4132" xr:uid="{0E6D2D4A-C3E9-4F88-A0B3-204C83391631}"/>
    <cellStyle name="Millares [0] 5 2 2 4" xfId="419" xr:uid="{BC9C7F77-FF23-4C73-BF90-68860A4E85A9}"/>
    <cellStyle name="Millares [0] 5 2 2 4 2" xfId="2942" xr:uid="{34B46E57-1325-4B81-B5BD-1E9E01D77771}"/>
    <cellStyle name="Millares [0] 5 2 2 4 2 2" xfId="5684" xr:uid="{B90BB44A-5532-4C5E-B76F-3F6123746088}"/>
    <cellStyle name="Millares [0] 5 2 2 4 3" xfId="4313" xr:uid="{E5119673-183A-4B67-B05E-59C6980B1195}"/>
    <cellStyle name="Millares [0] 5 2 2 5" xfId="1968" xr:uid="{FC68EDC9-42E7-46C1-8CD2-BE65CCD9A224}"/>
    <cellStyle name="Millares [0] 5 2 2 5 2" xfId="3097" xr:uid="{AA9E3F9F-976E-4116-9B9C-78A99452B89F}"/>
    <cellStyle name="Millares [0] 5 2 2 5 2 2" xfId="5839" xr:uid="{A0944ABC-59AE-4B8C-A1AB-6DAFD218D628}"/>
    <cellStyle name="Millares [0] 5 2 2 5 3" xfId="4711" xr:uid="{9784B5B9-C04B-428C-8E8F-ED6C473EC881}"/>
    <cellStyle name="Millares [0] 5 2 2 6" xfId="2009" xr:uid="{0B1EFB0E-D997-4C16-915D-87A26247CCC2}"/>
    <cellStyle name="Millares [0] 5 2 2 6 2" xfId="3252" xr:uid="{A066CE13-3C1F-4A38-B6E6-26478E9CD075}"/>
    <cellStyle name="Millares [0] 5 2 2 6 2 2" xfId="5994" xr:uid="{00177482-B53D-4697-8E42-C232D380DF86}"/>
    <cellStyle name="Millares [0] 5 2 2 6 3" xfId="4752" xr:uid="{A822C359-BC52-45A0-9EB4-2AF99B6D161F}"/>
    <cellStyle name="Millares [0] 5 2 2 7" xfId="2154" xr:uid="{B30EBA22-A62D-4D92-895A-22744FF6A61D}"/>
    <cellStyle name="Millares [0] 5 2 2 7 2" xfId="3407" xr:uid="{D17F846A-2339-40F3-832B-83EE00ED54CA}"/>
    <cellStyle name="Millares [0] 5 2 2 7 2 2" xfId="6149" xr:uid="{59E7CEE8-A15E-4F42-BB96-E0D75F69F297}"/>
    <cellStyle name="Millares [0] 5 2 2 7 3" xfId="4897" xr:uid="{DD1DF2C8-E040-4359-9FB5-065AEFD1665A}"/>
    <cellStyle name="Millares [0] 5 2 2 8" xfId="2335" xr:uid="{37E864E1-5065-4DEC-8274-7812A802DA78}"/>
    <cellStyle name="Millares [0] 5 2 2 8 2" xfId="3588" xr:uid="{2FFE4E82-0746-487D-A12A-C6F386B67709}"/>
    <cellStyle name="Millares [0] 5 2 2 8 2 2" xfId="6330" xr:uid="{2673DB3D-6C14-4137-BCF3-26086DC5387E}"/>
    <cellStyle name="Millares [0] 5 2 2 8 3" xfId="5078" xr:uid="{88C0DAE5-00B2-4D5F-977A-8ED6F792DDB1}"/>
    <cellStyle name="Millares [0] 5 2 2 9" xfId="2490" xr:uid="{F22074B8-3195-4E2B-89B4-88FCAA28DF94}"/>
    <cellStyle name="Millares [0] 5 2 2 9 2" xfId="3769" xr:uid="{379F95F1-1AC6-404B-B153-961C177D0568}"/>
    <cellStyle name="Millares [0] 5 2 2 9 2 2" xfId="6511" xr:uid="{DE7AFA9C-6285-4A47-87A4-262EB94908AE}"/>
    <cellStyle name="Millares [0] 5 2 2 9 3" xfId="5233" xr:uid="{39BC77B8-F352-48D6-89E8-11CB2B553909}"/>
    <cellStyle name="Millares [0] 5 2 3" xfId="75" xr:uid="{0BEE8B5B-219F-4DA2-B2EB-1274668D634B}"/>
    <cellStyle name="Millares [0] 5 2 3 2" xfId="263" xr:uid="{94CFDD19-B441-41DD-8C70-939C0AC86414}"/>
    <cellStyle name="Millares [0] 5 2 3 2 2" xfId="2968" xr:uid="{8F4E5520-93AE-44F2-95BE-A54E0843FB7B}"/>
    <cellStyle name="Millares [0] 5 2 3 2 2 2" xfId="5710" xr:uid="{0B8BC396-07DE-407A-BB7B-876F05326A9B}"/>
    <cellStyle name="Millares [0] 5 2 3 2 3" xfId="1862" xr:uid="{D9EF7D52-04A1-408F-8603-891E7DD03E5F}"/>
    <cellStyle name="Millares [0] 5 2 3 2 3 2" xfId="4608" xr:uid="{4E6439E5-D6CD-4363-B38F-DE1407A39655}"/>
    <cellStyle name="Millares [0] 5 2 3 2 4" xfId="4158" xr:uid="{8F9F2079-B97A-4B2F-98F4-7F671580C238}"/>
    <cellStyle name="Millares [0] 5 2 3 3" xfId="445" xr:uid="{438CF77E-44BB-4ECB-AB44-B86989EC4241}"/>
    <cellStyle name="Millares [0] 5 2 3 3 2" xfId="3123" xr:uid="{4D816EA7-2534-4C04-961D-FAFF075A5F66}"/>
    <cellStyle name="Millares [0] 5 2 3 3 2 2" xfId="5865" xr:uid="{A359B0BB-65BE-4F64-88BB-2F0AA5005E8B}"/>
    <cellStyle name="Millares [0] 5 2 3 3 3" xfId="4339" xr:uid="{D5A03AFB-1095-4FA8-8B36-823221A19730}"/>
    <cellStyle name="Millares [0] 5 2 3 4" xfId="2035" xr:uid="{F9131F9A-FAD2-4308-A639-6D779EDBAFAF}"/>
    <cellStyle name="Millares [0] 5 2 3 4 2" xfId="3278" xr:uid="{71BF7362-D45A-4A1E-AD3F-77DBB9B7AB2E}"/>
    <cellStyle name="Millares [0] 5 2 3 4 2 2" xfId="6020" xr:uid="{04A4AFC0-3454-47C9-AFB0-8E44CDCBF563}"/>
    <cellStyle name="Millares [0] 5 2 3 4 3" xfId="4778" xr:uid="{2B4BBA1F-0D84-4FBA-A886-BAC7A25E80A1}"/>
    <cellStyle name="Millares [0] 5 2 3 5" xfId="2180" xr:uid="{B6850712-242D-4B68-969E-470A5A3DBDA6}"/>
    <cellStyle name="Millares [0] 5 2 3 5 2" xfId="3433" xr:uid="{795B68A2-5988-4B7C-B64A-8420553860C7}"/>
    <cellStyle name="Millares [0] 5 2 3 5 2 2" xfId="6175" xr:uid="{CB717379-36F1-44B0-A01E-6E2CC4635A0C}"/>
    <cellStyle name="Millares [0] 5 2 3 5 3" xfId="4923" xr:uid="{06921ECB-A108-412F-AA1E-676A31CD6B9B}"/>
    <cellStyle name="Millares [0] 5 2 3 6" xfId="2361" xr:uid="{A729D0CB-97A9-4A30-864D-DA3AF10F21CC}"/>
    <cellStyle name="Millares [0] 5 2 3 6 2" xfId="3614" xr:uid="{CEE51C81-E022-49B7-992B-4EBEAA93CD7C}"/>
    <cellStyle name="Millares [0] 5 2 3 6 2 2" xfId="6356" xr:uid="{5552DC71-5E6B-40F3-B48D-835DED416061}"/>
    <cellStyle name="Millares [0] 5 2 3 6 3" xfId="5104" xr:uid="{787986EA-97C9-49DE-B734-C3467A4D6061}"/>
    <cellStyle name="Millares [0] 5 2 3 7" xfId="2516" xr:uid="{35E12AB0-6740-42EC-BA64-BAA0D3E956D1}"/>
    <cellStyle name="Millares [0] 5 2 3 7 2" xfId="3795" xr:uid="{220B8D93-0C69-4725-859C-AAAB67BAF666}"/>
    <cellStyle name="Millares [0] 5 2 3 7 2 2" xfId="6537" xr:uid="{FB0CC9B7-52CB-4291-9BAC-DBB4ED9903CF}"/>
    <cellStyle name="Millares [0] 5 2 3 7 3" xfId="5259" xr:uid="{343F1CF2-DB33-4E50-86E0-854E99F4893F}"/>
    <cellStyle name="Millares [0] 5 2 3 8" xfId="2722" xr:uid="{EC818F3C-54FB-4B91-B8D1-C730C8A64C7A}"/>
    <cellStyle name="Millares [0] 5 2 3 8 2" xfId="5464" xr:uid="{77C3DF16-8B91-4BC3-BEE8-241C5E83F13B}"/>
    <cellStyle name="Millares [0] 5 2 3 9" xfId="3976" xr:uid="{F92D9976-2D0B-40C6-BC0D-2CBDF78E2115}"/>
    <cellStyle name="Millares [0] 5 2 4" xfId="128" xr:uid="{A1142332-20C2-48CD-8C4D-EE677B80BA80}"/>
    <cellStyle name="Millares [0] 5 2 4 2" xfId="315" xr:uid="{566FEA6B-B22C-4A1A-860B-B23D0A8B9A30}"/>
    <cellStyle name="Millares [0] 5 2 4 2 2" xfId="3020" xr:uid="{71305F10-08E1-43FD-8008-87C2C3E8A427}"/>
    <cellStyle name="Millares [0] 5 2 4 2 2 2" xfId="5762" xr:uid="{3A26A9E9-0126-4E7E-82CA-57F42DFAABD2}"/>
    <cellStyle name="Millares [0] 5 2 4 2 3" xfId="1914" xr:uid="{034DE873-0FAD-4E92-81BB-A1B62C03CFC2}"/>
    <cellStyle name="Millares [0] 5 2 4 2 3 2" xfId="4660" xr:uid="{7AE9B422-5606-4C55-B467-5A47D6F73053}"/>
    <cellStyle name="Millares [0] 5 2 4 2 4" xfId="4210" xr:uid="{0384C35F-2C96-481E-ACA4-6961C773C248}"/>
    <cellStyle name="Millares [0] 5 2 4 3" xfId="497" xr:uid="{7F62D3A1-DA21-48EF-8396-D9D53B0B1E7D}"/>
    <cellStyle name="Millares [0] 5 2 4 3 2" xfId="3175" xr:uid="{DF7CD1D7-CF96-4F0E-9F3C-31EEF5FD7538}"/>
    <cellStyle name="Millares [0] 5 2 4 3 2 2" xfId="5917" xr:uid="{0E0DEC30-0AE3-4590-B45A-C60245E9ED64}"/>
    <cellStyle name="Millares [0] 5 2 4 3 3" xfId="4391" xr:uid="{845EAFB7-57D1-4F42-8FB2-ACF36E766072}"/>
    <cellStyle name="Millares [0] 5 2 4 4" xfId="2087" xr:uid="{931EB4E2-22D5-4AEE-9D69-A1756C77CBB6}"/>
    <cellStyle name="Millares [0] 5 2 4 4 2" xfId="3330" xr:uid="{EDD21203-D430-43DF-9640-12892E70B6FD}"/>
    <cellStyle name="Millares [0] 5 2 4 4 2 2" xfId="6072" xr:uid="{3018F915-FE12-4FA1-A97B-034FC1058E1C}"/>
    <cellStyle name="Millares [0] 5 2 4 4 3" xfId="4830" xr:uid="{E54A958D-13DB-49DD-B801-6B8253F79257}"/>
    <cellStyle name="Millares [0] 5 2 4 5" xfId="2232" xr:uid="{68616010-F501-4BF8-B0CD-9B47196A4056}"/>
    <cellStyle name="Millares [0] 5 2 4 5 2" xfId="3485" xr:uid="{0130F68C-0E81-475B-BBFA-C10AAB477D1F}"/>
    <cellStyle name="Millares [0] 5 2 4 5 2 2" xfId="6227" xr:uid="{4F828867-524D-4F6D-BCC1-39A87BB2D644}"/>
    <cellStyle name="Millares [0] 5 2 4 5 3" xfId="4975" xr:uid="{906232A7-CC0A-4999-BD9C-E16CD0D30609}"/>
    <cellStyle name="Millares [0] 5 2 4 6" xfId="2413" xr:uid="{625C6614-BD16-491C-93BC-F379364B8350}"/>
    <cellStyle name="Millares [0] 5 2 4 6 2" xfId="3666" xr:uid="{BFD3E356-441F-497E-BF97-FD60DAC4C359}"/>
    <cellStyle name="Millares [0] 5 2 4 6 2 2" xfId="6408" xr:uid="{DBB1918D-BBD2-4027-9846-EE129A0BC2B0}"/>
    <cellStyle name="Millares [0] 5 2 4 6 3" xfId="5156" xr:uid="{E67D9CDA-EE38-4D58-A67F-E35EFE5B34AF}"/>
    <cellStyle name="Millares [0] 5 2 4 7" xfId="2568" xr:uid="{99158B6C-39B0-4A4F-98E6-BCAF6136CF9E}"/>
    <cellStyle name="Millares [0] 5 2 4 7 2" xfId="3847" xr:uid="{59FA1FF3-CDFE-4724-928C-EB5BB0EC61A7}"/>
    <cellStyle name="Millares [0] 5 2 4 7 2 2" xfId="6589" xr:uid="{26681237-3229-4D1E-8746-DDC886F3C79E}"/>
    <cellStyle name="Millares [0] 5 2 4 7 3" xfId="5311" xr:uid="{076FDAE9-3E25-4791-8ACD-B1D8B2536820}"/>
    <cellStyle name="Millares [0] 5 2 4 8" xfId="2669" xr:uid="{DCB1AFF5-DC67-4562-B9F8-CBA44D31E65A}"/>
    <cellStyle name="Millares [0] 5 2 4 8 2" xfId="5412" xr:uid="{5C6893DE-9D45-4F5D-996C-F51B2960A098}"/>
    <cellStyle name="Millares [0] 5 2 4 9" xfId="4028" xr:uid="{E2BFEA27-679B-4E14-9612-A4A164156083}"/>
    <cellStyle name="Millares [0] 5 2 5" xfId="155" xr:uid="{A71D7AAF-39F6-415D-BF19-D5A1E607C581}"/>
    <cellStyle name="Millares [0] 5 2 5 2" xfId="342" xr:uid="{41374335-2D16-4229-9217-B594A8D8D1F5}"/>
    <cellStyle name="Millares [0] 5 2 5 2 2" xfId="3047" xr:uid="{EAE80D2D-4710-4024-A2DE-6E5880CBB8AE}"/>
    <cellStyle name="Millares [0] 5 2 5 2 2 2" xfId="5789" xr:uid="{EC962F4E-0EDF-4406-99DF-D6B6248AB1EB}"/>
    <cellStyle name="Millares [0] 5 2 5 2 3" xfId="1937" xr:uid="{9D03354F-FEE8-4E99-9F6A-5C0274F1E728}"/>
    <cellStyle name="Millares [0] 5 2 5 2 3 2" xfId="4683" xr:uid="{F797C44C-4183-41B1-AB9F-A1C76113FA9F}"/>
    <cellStyle name="Millares [0] 5 2 5 2 4" xfId="4237" xr:uid="{1CD6213D-8573-46F8-B53A-F6B8C66A70BC}"/>
    <cellStyle name="Millares [0] 5 2 5 3" xfId="524" xr:uid="{6094CF05-782F-4044-ABB2-DECB37DD7061}"/>
    <cellStyle name="Millares [0] 5 2 5 3 2" xfId="3202" xr:uid="{95431597-A911-4332-87DD-08E7BC1D573B}"/>
    <cellStyle name="Millares [0] 5 2 5 3 2 2" xfId="5944" xr:uid="{BDF88EEF-0226-4210-B9BC-7E61F7075796}"/>
    <cellStyle name="Millares [0] 5 2 5 3 3" xfId="4418" xr:uid="{6C5DDE41-A022-48A4-A30A-9305E6632E23}"/>
    <cellStyle name="Millares [0] 5 2 5 4" xfId="2110" xr:uid="{62C2DA86-CAD2-4129-AC07-67F54BE42E39}"/>
    <cellStyle name="Millares [0] 5 2 5 4 2" xfId="3357" xr:uid="{0D831A91-2B46-4210-A00E-2C78457535D6}"/>
    <cellStyle name="Millares [0] 5 2 5 4 2 2" xfId="6099" xr:uid="{35D5EF97-89A0-4A8B-89AE-40C870C2BDB0}"/>
    <cellStyle name="Millares [0] 5 2 5 4 3" xfId="4853" xr:uid="{D709ED23-C190-4ABB-96A9-D8B5B48CBB2D}"/>
    <cellStyle name="Millares [0] 5 2 5 5" xfId="2259" xr:uid="{EC329D42-6880-419B-876E-4E9052F02265}"/>
    <cellStyle name="Millares [0] 5 2 5 5 2" xfId="3512" xr:uid="{209E5383-BF02-4D35-8E44-46B65DDCF9B9}"/>
    <cellStyle name="Millares [0] 5 2 5 5 2 2" xfId="6254" xr:uid="{E245962C-BCA7-45E7-A118-AFFDC75DB16F}"/>
    <cellStyle name="Millares [0] 5 2 5 5 3" xfId="5002" xr:uid="{25B7E093-05C5-4AA4-AF04-A8D50CE29D5F}"/>
    <cellStyle name="Millares [0] 5 2 5 6" xfId="2440" xr:uid="{E8714602-7FB0-495B-A094-D541AD252228}"/>
    <cellStyle name="Millares [0] 5 2 5 6 2" xfId="3693" xr:uid="{1DBDA844-FDF2-4B1A-B522-F60E8E841A28}"/>
    <cellStyle name="Millares [0] 5 2 5 6 2 2" xfId="6435" xr:uid="{857F1093-75F0-473B-9E83-E2403DA9055F}"/>
    <cellStyle name="Millares [0] 5 2 5 6 3" xfId="5183" xr:uid="{B22C51B8-632B-43FE-9BB5-ED45CE21D5DD}"/>
    <cellStyle name="Millares [0] 5 2 5 7" xfId="2595" xr:uid="{45563045-53A5-4226-8E08-FD94A52D0A91}"/>
    <cellStyle name="Millares [0] 5 2 5 7 2" xfId="3874" xr:uid="{EBFB2BF6-F4E6-4ADA-A66F-D28E0AFEA852}"/>
    <cellStyle name="Millares [0] 5 2 5 7 2 2" xfId="6616" xr:uid="{64795342-603C-48CF-A2A0-86E34C935BC8}"/>
    <cellStyle name="Millares [0] 5 2 5 7 3" xfId="5338" xr:uid="{15BD1DD9-6621-4161-B32F-9F419780C531}"/>
    <cellStyle name="Millares [0] 5 2 5 8" xfId="2810" xr:uid="{86A0DBD1-E80B-49A4-96EF-25AF383BBA2D}"/>
    <cellStyle name="Millares [0] 5 2 5 8 2" xfId="5552" xr:uid="{2318C8FC-2CBE-4A4C-8BBB-9528D4C55470}"/>
    <cellStyle name="Millares [0] 5 2 5 9" xfId="4055" xr:uid="{832167DD-9C71-4DC5-B5CA-4A7D56EF2003}"/>
    <cellStyle name="Millares [0] 5 2 6" xfId="182" xr:uid="{2AF5C289-C3EF-4B4E-BBB4-31259BD032BE}"/>
    <cellStyle name="Millares [0] 5 2 6 2" xfId="366" xr:uid="{2B2D9BB5-B08B-4819-B0B2-7441BBF9B571}"/>
    <cellStyle name="Millares [0] 5 2 6 2 2" xfId="3536" xr:uid="{C83DFD78-3258-41D8-BF25-94D9C8FF4055}"/>
    <cellStyle name="Millares [0] 5 2 6 2 2 2" xfId="6278" xr:uid="{065093B7-2128-4B58-ABC0-B91DEDAA4081}"/>
    <cellStyle name="Millares [0] 5 2 6 2 3" xfId="2283" xr:uid="{D2050FD9-DE78-43AE-AD9E-3C6FCC2C826D}"/>
    <cellStyle name="Millares [0] 5 2 6 2 3 2" xfId="5026" xr:uid="{E4837971-20B1-493E-B966-4AB7E5AFDF19}"/>
    <cellStyle name="Millares [0] 5 2 6 2 4" xfId="4261" xr:uid="{331F23ED-82AA-4A28-9B66-4B3FC5C4EDF6}"/>
    <cellStyle name="Millares [0] 5 2 6 3" xfId="548" xr:uid="{DF41173E-48F9-4888-AE58-1567CFA4C1C1}"/>
    <cellStyle name="Millares [0] 5 2 6 3 2" xfId="3717" xr:uid="{794176C5-99F7-4955-98C8-6AFBB5FBFA4D}"/>
    <cellStyle name="Millares [0] 5 2 6 3 2 2" xfId="6459" xr:uid="{754315F0-967D-4640-B04D-EA1E2CD9763C}"/>
    <cellStyle name="Millares [0] 5 2 6 3 3" xfId="4442" xr:uid="{8564B07F-2432-4D95-847C-A6247C04A64A}"/>
    <cellStyle name="Millares [0] 5 2 6 4" xfId="2619" xr:uid="{78BAE498-EF9C-40D5-B911-DF4546FBBF54}"/>
    <cellStyle name="Millares [0] 5 2 6 4 2" xfId="3898" xr:uid="{6A9AF3FA-36CE-4F8C-AAD4-97E8C53A8DD3}"/>
    <cellStyle name="Millares [0] 5 2 6 4 2 2" xfId="6640" xr:uid="{ACFEAAFC-6329-4392-AD9E-FD26AA04C1A1}"/>
    <cellStyle name="Millares [0] 5 2 6 4 3" xfId="5362" xr:uid="{4B195E49-27D3-4052-97ED-D7A41ECF4F62}"/>
    <cellStyle name="Millares [0] 5 2 6 5" xfId="2881" xr:uid="{7C694744-BBC8-42E2-9090-570A16947EFF}"/>
    <cellStyle name="Millares [0] 5 2 6 5 2" xfId="5623" xr:uid="{9A238829-421F-4F59-BC8D-0E5DDEB29FD8}"/>
    <cellStyle name="Millares [0] 5 2 6 6" xfId="4079" xr:uid="{55F55E4C-E9F5-4981-93F9-79302E60B858}"/>
    <cellStyle name="Millares [0] 5 2 7" xfId="210" xr:uid="{BCA8BADF-3EC0-4AED-B895-D7FAF6968829}"/>
    <cellStyle name="Millares [0] 5 2 7 2" xfId="2916" xr:uid="{BA8D8C26-2740-4EAE-9882-3564BCBF252E}"/>
    <cellStyle name="Millares [0] 5 2 7 2 2" xfId="5658" xr:uid="{61E02E6C-A254-459C-A2BE-EDD7D8281B63}"/>
    <cellStyle name="Millares [0] 5 2 7 3" xfId="1824" xr:uid="{37A932D0-03A8-468C-9FA3-4366F285B499}"/>
    <cellStyle name="Millares [0] 5 2 7 3 2" xfId="4570" xr:uid="{86F56B4E-C1C7-4D9C-A77F-212E86C07539}"/>
    <cellStyle name="Millares [0] 5 2 7 4" xfId="4106" xr:uid="{501988F3-C582-4AFD-9B86-75444A6154E5}"/>
    <cellStyle name="Millares [0] 5 2 8" xfId="393" xr:uid="{AD2079BA-E815-496B-A322-7414EED2C245}"/>
    <cellStyle name="Millares [0] 5 2 8 2" xfId="3071" xr:uid="{A54CD7A4-EDC6-42FB-907F-CAF94AE7F4DC}"/>
    <cellStyle name="Millares [0] 5 2 8 2 2" xfId="5813" xr:uid="{AB27599D-25B2-4F31-8EAA-84B888D229D0}"/>
    <cellStyle name="Millares [0] 5 2 8 3" xfId="4287" xr:uid="{BF5B2489-F3F6-4BE8-8903-FCD255BB5988}"/>
    <cellStyle name="Millares [0] 5 2 9" xfId="1992" xr:uid="{9818346D-4DAD-48B9-976E-F8909691DE1C}"/>
    <cellStyle name="Millares [0] 5 2 9 2" xfId="3226" xr:uid="{CA8276D5-7E9A-4D56-8E45-CB4337B5BEE2}"/>
    <cellStyle name="Millares [0] 5 2 9 2 2" xfId="5968" xr:uid="{1AAE87E5-1221-459C-99E8-A766CDE8CCC8}"/>
    <cellStyle name="Millares [0] 5 2 9 3" xfId="4735" xr:uid="{FCD7D2B6-CEC6-4CA4-9919-30C7E1C7EFC8}"/>
    <cellStyle name="Millares [0] 5 3" xfId="24" xr:uid="{5AAA6051-911D-46D4-9CAA-64D7D9325AA4}"/>
    <cellStyle name="Millares [0] 5 3 10" xfId="2315" xr:uid="{FCD8DD5F-E45C-453F-BFC4-94ED5AA0AC21}"/>
    <cellStyle name="Millares [0] 5 3 10 2" xfId="3568" xr:uid="{21FB6C09-9748-4A69-93B6-CC1C137B222F}"/>
    <cellStyle name="Millares [0] 5 3 10 2 2" xfId="6310" xr:uid="{536790B0-A89B-4D08-886C-B11218AB1121}"/>
    <cellStyle name="Millares [0] 5 3 10 3" xfId="5058" xr:uid="{E2A2B38A-D393-4F14-8F54-018A8FB63D45}"/>
    <cellStyle name="Millares [0] 5 3 11" xfId="2470" xr:uid="{0B1141E8-9C23-4942-B718-58C98BE68A74}"/>
    <cellStyle name="Millares [0] 5 3 11 2" xfId="3749" xr:uid="{2FA47BE5-4443-4F2D-A2DB-9A21B78FAE2E}"/>
    <cellStyle name="Millares [0] 5 3 11 2 2" xfId="6491" xr:uid="{01BF0879-E548-428D-AB70-770D8C9B169E}"/>
    <cellStyle name="Millares [0] 5 3 11 3" xfId="5213" xr:uid="{114B38BB-DFB1-4D34-B5D4-E8EE309187A7}"/>
    <cellStyle name="Millares [0] 5 3 12" xfId="2651" xr:uid="{2C60D408-9B43-478A-95D4-B6AEA8CFFEA6}"/>
    <cellStyle name="Millares [0] 5 3 12 2" xfId="5394" xr:uid="{EAD397B7-FC37-4C3B-B073-3BCF8B3535C8}"/>
    <cellStyle name="Millares [0] 5 3 13" xfId="3930" xr:uid="{3F28E8D9-75CB-459B-BD3E-08F1519101F8}"/>
    <cellStyle name="Millares [0] 5 3 2" xfId="53" xr:uid="{2BFEF1E5-A99C-4C48-A90D-9CA98B6E374D}"/>
    <cellStyle name="Millares [0] 5 3 2 10" xfId="3956" xr:uid="{944E9F66-183D-44ED-8178-907C7B3887C6}"/>
    <cellStyle name="Millares [0] 5 3 2 2" xfId="107" xr:uid="{037F8445-4D9D-47B1-A1B2-9B93582F2F90}"/>
    <cellStyle name="Millares [0] 5 3 2 2 2" xfId="295" xr:uid="{C11DCDC7-2832-4C3F-8F83-2B65298F850C}"/>
    <cellStyle name="Millares [0] 5 3 2 2 2 2" xfId="3000" xr:uid="{D4438D95-076C-4D1F-A069-1F45B61BCFD2}"/>
    <cellStyle name="Millares [0] 5 3 2 2 2 2 2" xfId="5742" xr:uid="{4ECA74DE-EC9D-4A6E-B9DD-99DDA79E5B73}"/>
    <cellStyle name="Millares [0] 5 3 2 2 2 3" xfId="1894" xr:uid="{80999D94-0C1D-4724-865C-7E22F76F1658}"/>
    <cellStyle name="Millares [0] 5 3 2 2 2 3 2" xfId="4640" xr:uid="{31C0EFA8-D116-4F50-85CF-435F8B457AEE}"/>
    <cellStyle name="Millares [0] 5 3 2 2 2 4" xfId="4190" xr:uid="{99F617B7-328D-4959-9A96-E262509ADF44}"/>
    <cellStyle name="Millares [0] 5 3 2 2 3" xfId="477" xr:uid="{46F96936-9DAA-442E-9DEA-CA74C41DD5F1}"/>
    <cellStyle name="Millares [0] 5 3 2 2 3 2" xfId="3155" xr:uid="{ECC706CB-2E66-4408-B460-D75FFA830B9B}"/>
    <cellStyle name="Millares [0] 5 3 2 2 3 2 2" xfId="5897" xr:uid="{4C3F5220-59FF-4569-B4D8-5CE70B7A19C6}"/>
    <cellStyle name="Millares [0] 5 3 2 2 3 3" xfId="4371" xr:uid="{5847ADDA-FF7C-467A-960D-6A53FC6F0451}"/>
    <cellStyle name="Millares [0] 5 3 2 2 4" xfId="2067" xr:uid="{7808571B-DC72-481E-859D-09EA1822354C}"/>
    <cellStyle name="Millares [0] 5 3 2 2 4 2" xfId="3310" xr:uid="{51F6D858-B9DB-41D8-978B-799BE781A025}"/>
    <cellStyle name="Millares [0] 5 3 2 2 4 2 2" xfId="6052" xr:uid="{EAE3472C-E341-4CE3-8E76-36EA37C2D7F0}"/>
    <cellStyle name="Millares [0] 5 3 2 2 4 3" xfId="4810" xr:uid="{7D88430A-FEE4-4AFD-802B-D04790C64640}"/>
    <cellStyle name="Millares [0] 5 3 2 2 5" xfId="2212" xr:uid="{AE7D855B-7C21-4553-8D8B-E8701310702E}"/>
    <cellStyle name="Millares [0] 5 3 2 2 5 2" xfId="3465" xr:uid="{632C084C-4702-4673-9F98-20069515D5AE}"/>
    <cellStyle name="Millares [0] 5 3 2 2 5 2 2" xfId="6207" xr:uid="{7E31A186-38B7-4F4A-9CFE-C28C1711D714}"/>
    <cellStyle name="Millares [0] 5 3 2 2 5 3" xfId="4955" xr:uid="{21FDC7C2-F5FC-4A9A-889F-3091F458CE09}"/>
    <cellStyle name="Millares [0] 5 3 2 2 6" xfId="2393" xr:uid="{641F28F7-9A25-48DD-8436-64A54F66BEAE}"/>
    <cellStyle name="Millares [0] 5 3 2 2 6 2" xfId="3646" xr:uid="{06DF1F81-4777-4E8D-83E0-ECD7FA36B35C}"/>
    <cellStyle name="Millares [0] 5 3 2 2 6 2 2" xfId="6388" xr:uid="{1822A1DA-EE75-4927-A4DE-AF8BC7A26110}"/>
    <cellStyle name="Millares [0] 5 3 2 2 6 3" xfId="5136" xr:uid="{09C55ABF-4BF0-43B6-A131-85B1B9C375E7}"/>
    <cellStyle name="Millares [0] 5 3 2 2 7" xfId="2548" xr:uid="{EF212CA6-6B3A-4B2B-9899-0BD70640D215}"/>
    <cellStyle name="Millares [0] 5 3 2 2 7 2" xfId="3827" xr:uid="{1ACE42F9-99C9-41D1-A473-8A5A9AE8F1D4}"/>
    <cellStyle name="Millares [0] 5 3 2 2 7 2 2" xfId="6569" xr:uid="{7791B5D0-20BA-4726-A383-AE16B99662DB}"/>
    <cellStyle name="Millares [0] 5 3 2 2 7 3" xfId="5291" xr:uid="{D98B6DE5-7C25-4FF7-80AC-335C3DBD95BC}"/>
    <cellStyle name="Millares [0] 5 3 2 2 8" xfId="2754" xr:uid="{B0C07B4B-9C75-4234-A59E-BE4D0B80B8EC}"/>
    <cellStyle name="Millares [0] 5 3 2 2 8 2" xfId="5496" xr:uid="{8981E1FB-2F7E-40FC-8E8C-EC93B5F1492D}"/>
    <cellStyle name="Millares [0] 5 3 2 2 9" xfId="4008" xr:uid="{DC0EBCAE-2DF4-4DE9-9346-80DC794F9774}"/>
    <cellStyle name="Millares [0] 5 3 2 3" xfId="243" xr:uid="{6FB8FA96-6F5D-4951-B6C3-A5FC6642FE3F}"/>
    <cellStyle name="Millares [0] 5 3 2 3 2" xfId="2948" xr:uid="{6E685D43-FB1E-4EDF-904D-6F521DD5A30A}"/>
    <cellStyle name="Millares [0] 5 3 2 3 2 2" xfId="5690" xr:uid="{55A58A7F-B0C7-41B6-B116-0CD1BB8FCB7A}"/>
    <cellStyle name="Millares [0] 5 3 2 3 3" xfId="1842" xr:uid="{E9D6644C-1386-4190-929A-D19E19E5A793}"/>
    <cellStyle name="Millares [0] 5 3 2 3 3 2" xfId="4588" xr:uid="{F99B2BC6-BF9B-4D4C-B9B1-324AEF62C1DF}"/>
    <cellStyle name="Millares [0] 5 3 2 3 4" xfId="4138" xr:uid="{FF45399B-D797-40C6-BABF-CFAF53DC4136}"/>
    <cellStyle name="Millares [0] 5 3 2 4" xfId="425" xr:uid="{36875BF4-29B4-497D-95D2-D264D0C74C12}"/>
    <cellStyle name="Millares [0] 5 3 2 4 2" xfId="3103" xr:uid="{BD361493-A71D-43DB-986F-5D8FAD9337CE}"/>
    <cellStyle name="Millares [0] 5 3 2 4 2 2" xfId="5845" xr:uid="{016471E3-53C2-4B99-98D7-F30A2CA0B676}"/>
    <cellStyle name="Millares [0] 5 3 2 4 3" xfId="4319" xr:uid="{9403E9C6-32AE-4A87-BF60-6EE7AA554A30}"/>
    <cellStyle name="Millares [0] 5 3 2 5" xfId="2015" xr:uid="{F537D4D6-AA51-4EE5-97E9-B7BDCA0EE062}"/>
    <cellStyle name="Millares [0] 5 3 2 5 2" xfId="3258" xr:uid="{93F13DA4-58EF-402C-A882-D870A1C5311E}"/>
    <cellStyle name="Millares [0] 5 3 2 5 2 2" xfId="6000" xr:uid="{9C85C624-A93C-4F30-BE3F-1C0252D77096}"/>
    <cellStyle name="Millares [0] 5 3 2 5 3" xfId="4758" xr:uid="{CA65B8F1-C9FA-4DE8-9C51-0901CF918FFB}"/>
    <cellStyle name="Millares [0] 5 3 2 6" xfId="2160" xr:uid="{BEBE4D7F-F09B-46CA-AE54-ED6A77B7BB27}"/>
    <cellStyle name="Millares [0] 5 3 2 6 2" xfId="3413" xr:uid="{B1B4DDBC-6C9C-4B5E-9696-C785519F50A8}"/>
    <cellStyle name="Millares [0] 5 3 2 6 2 2" xfId="6155" xr:uid="{6735CAEA-6A4F-43E5-8EBA-0A3BFF31625A}"/>
    <cellStyle name="Millares [0] 5 3 2 6 3" xfId="4903" xr:uid="{6C479633-B8CB-4505-B8D4-654179C2732D}"/>
    <cellStyle name="Millares [0] 5 3 2 7" xfId="2341" xr:uid="{AE714985-A5C5-4425-8723-6EE48BBAEC02}"/>
    <cellStyle name="Millares [0] 5 3 2 7 2" xfId="3594" xr:uid="{895BF46C-60FB-4492-9673-CC8BDF68FD48}"/>
    <cellStyle name="Millares [0] 5 3 2 7 2 2" xfId="6336" xr:uid="{6F7B9CEF-4D79-4FA4-A32C-E2ABC1A2773F}"/>
    <cellStyle name="Millares [0] 5 3 2 7 3" xfId="5084" xr:uid="{7E7A173F-271D-49EE-8764-78ECDEBC580B}"/>
    <cellStyle name="Millares [0] 5 3 2 8" xfId="2496" xr:uid="{099D8660-F8A2-494D-88D4-E1F63361CA79}"/>
    <cellStyle name="Millares [0] 5 3 2 8 2" xfId="3775" xr:uid="{82ACC769-5609-4B39-A58F-FDA2E22041F4}"/>
    <cellStyle name="Millares [0] 5 3 2 8 2 2" xfId="6517" xr:uid="{0F58A2C1-28D8-48A8-AD79-42C446CB4304}"/>
    <cellStyle name="Millares [0] 5 3 2 8 3" xfId="5239" xr:uid="{6846B9AE-C918-4450-89BE-81CE1B720ED6}"/>
    <cellStyle name="Millares [0] 5 3 2 9" xfId="2702" xr:uid="{01BBC802-5592-411B-B6B1-15ADB50FA172}"/>
    <cellStyle name="Millares [0] 5 3 2 9 2" xfId="5444" xr:uid="{C0049A27-881A-49C6-8830-9EC3A497D673}"/>
    <cellStyle name="Millares [0] 5 3 3" xfId="81" xr:uid="{66F19C56-2836-438F-93E6-1BA5BB448852}"/>
    <cellStyle name="Millares [0] 5 3 3 2" xfId="269" xr:uid="{D200BBE0-21F6-415F-8809-E72C3A18AB05}"/>
    <cellStyle name="Millares [0] 5 3 3 2 2" xfId="2974" xr:uid="{084776F4-B813-4C71-AC1D-A5FEAA07A142}"/>
    <cellStyle name="Millares [0] 5 3 3 2 2 2" xfId="5716" xr:uid="{788F2C64-ADAE-49B5-A342-BB6695FDD0AA}"/>
    <cellStyle name="Millares [0] 5 3 3 2 3" xfId="1868" xr:uid="{8F84EBD4-1977-42AC-8021-DC030298F269}"/>
    <cellStyle name="Millares [0] 5 3 3 2 3 2" xfId="4614" xr:uid="{B6058FF4-ECD3-4B72-9222-AB7996A18C38}"/>
    <cellStyle name="Millares [0] 5 3 3 2 4" xfId="4164" xr:uid="{F70C0C3F-7841-4DCA-A4BF-31C9D0EDE27F}"/>
    <cellStyle name="Millares [0] 5 3 3 3" xfId="451" xr:uid="{1BE2E491-912C-4852-A7F8-B717CEC6169F}"/>
    <cellStyle name="Millares [0] 5 3 3 3 2" xfId="3129" xr:uid="{3C8E2464-9618-43AE-BF4E-65E1993C79E3}"/>
    <cellStyle name="Millares [0] 5 3 3 3 2 2" xfId="5871" xr:uid="{AEBFE52B-0885-41CC-A46A-D6A5B9C5006B}"/>
    <cellStyle name="Millares [0] 5 3 3 3 3" xfId="4345" xr:uid="{10710D88-DD98-4FF9-909F-83D9FE3164F2}"/>
    <cellStyle name="Millares [0] 5 3 3 4" xfId="2041" xr:uid="{80E84BED-C95B-4707-83E4-32C391DABBF2}"/>
    <cellStyle name="Millares [0] 5 3 3 4 2" xfId="3284" xr:uid="{3A440C4E-1D78-4DD2-BB9F-DF4AAF237A00}"/>
    <cellStyle name="Millares [0] 5 3 3 4 2 2" xfId="6026" xr:uid="{0E5529D1-DA17-4D5C-94C9-89EB0A4C1516}"/>
    <cellStyle name="Millares [0] 5 3 3 4 3" xfId="4784" xr:uid="{D4FA2FC3-C501-4D0C-B8A2-1E6EAFF737B7}"/>
    <cellStyle name="Millares [0] 5 3 3 5" xfId="2186" xr:uid="{0669E5B4-77EA-4B59-9A26-09710F6E0F23}"/>
    <cellStyle name="Millares [0] 5 3 3 5 2" xfId="3439" xr:uid="{6EB8E410-E852-4F5D-856D-131513DDCF1D}"/>
    <cellStyle name="Millares [0] 5 3 3 5 2 2" xfId="6181" xr:uid="{597925D7-2DEA-4B6A-9B0F-8FEEA031E51A}"/>
    <cellStyle name="Millares [0] 5 3 3 5 3" xfId="4929" xr:uid="{01F95717-303F-4AE5-81B8-45A8BA7356E9}"/>
    <cellStyle name="Millares [0] 5 3 3 6" xfId="2367" xr:uid="{00A98F6A-7F1C-407F-BD12-F37F13A17825}"/>
    <cellStyle name="Millares [0] 5 3 3 6 2" xfId="3620" xr:uid="{E14352B8-31CE-4FFF-8ED2-CDFF6B126A81}"/>
    <cellStyle name="Millares [0] 5 3 3 6 2 2" xfId="6362" xr:uid="{545C2227-767E-4452-87A9-6CBD8075A6E0}"/>
    <cellStyle name="Millares [0] 5 3 3 6 3" xfId="5110" xr:uid="{423137AB-AD56-4F98-8E90-BFD28083B9CA}"/>
    <cellStyle name="Millares [0] 5 3 3 7" xfId="2522" xr:uid="{2364B190-F878-47CC-8FFC-4F0B043E4A0E}"/>
    <cellStyle name="Millares [0] 5 3 3 7 2" xfId="3801" xr:uid="{54C5FF4D-EE16-4147-9D17-88FE89725A9E}"/>
    <cellStyle name="Millares [0] 5 3 3 7 2 2" xfId="6543" xr:uid="{CA28424A-7F38-4A4F-9524-1123B3EDBB95}"/>
    <cellStyle name="Millares [0] 5 3 3 7 3" xfId="5265" xr:uid="{0A6CCCB4-F0D6-48D4-AE33-A48DAB8C9806}"/>
    <cellStyle name="Millares [0] 5 3 3 8" xfId="2728" xr:uid="{447E7D33-9EDA-4C01-8402-B6C2451AECB0}"/>
    <cellStyle name="Millares [0] 5 3 3 8 2" xfId="5470" xr:uid="{4BF24206-5392-4DAB-872B-FAAB709C3A80}"/>
    <cellStyle name="Millares [0] 5 3 3 9" xfId="3982" xr:uid="{F57A02E4-B445-4AF7-A209-20C753F4371B}"/>
    <cellStyle name="Millares [0] 5 3 4" xfId="134" xr:uid="{E0856274-9213-4BED-872A-BD66532D195C}"/>
    <cellStyle name="Millares [0] 5 3 4 2" xfId="321" xr:uid="{CAA881D1-37A3-44D0-89DE-F301BA59A1FE}"/>
    <cellStyle name="Millares [0] 5 3 4 2 2" xfId="3026" xr:uid="{5442B590-650A-4941-A849-87FA299F53CD}"/>
    <cellStyle name="Millares [0] 5 3 4 2 2 2" xfId="5768" xr:uid="{A3FCBC76-9B8A-4BEF-86B7-8432FDC35196}"/>
    <cellStyle name="Millares [0] 5 3 4 2 3" xfId="1920" xr:uid="{2E32BF54-0245-4046-8E5C-17EB0AA7FB07}"/>
    <cellStyle name="Millares [0] 5 3 4 2 3 2" xfId="4666" xr:uid="{56E1D34E-2777-46CD-9AD4-D8353296DD7E}"/>
    <cellStyle name="Millares [0] 5 3 4 2 4" xfId="4216" xr:uid="{E7F3D45F-8C45-4AFA-ABF4-8C5D79740E14}"/>
    <cellStyle name="Millares [0] 5 3 4 3" xfId="503" xr:uid="{C2876624-4F8C-4D85-BC22-96392F50BDF6}"/>
    <cellStyle name="Millares [0] 5 3 4 3 2" xfId="3181" xr:uid="{A382BF29-F4CF-424F-9280-7B3ABE2E4332}"/>
    <cellStyle name="Millares [0] 5 3 4 3 2 2" xfId="5923" xr:uid="{AF5EE82F-149F-407B-8554-97FAF553BB52}"/>
    <cellStyle name="Millares [0] 5 3 4 3 3" xfId="4397" xr:uid="{C20F67FB-7338-4480-A548-AEF83E92E4F4}"/>
    <cellStyle name="Millares [0] 5 3 4 4" xfId="2093" xr:uid="{E10917D6-B09F-4402-A42D-A443310EC0C8}"/>
    <cellStyle name="Millares [0] 5 3 4 4 2" xfId="3336" xr:uid="{970D85EB-50C7-4EC1-B6D6-6EE776D576D5}"/>
    <cellStyle name="Millares [0] 5 3 4 4 2 2" xfId="6078" xr:uid="{7BE6FD2B-6C27-4761-BADB-73058B8AE399}"/>
    <cellStyle name="Millares [0] 5 3 4 4 3" xfId="4836" xr:uid="{352BF74B-C19D-4686-BBBF-034C2A278B27}"/>
    <cellStyle name="Millares [0] 5 3 4 5" xfId="2238" xr:uid="{414766FF-867E-45C5-B663-3CA2B0BD4F01}"/>
    <cellStyle name="Millares [0] 5 3 4 5 2" xfId="3491" xr:uid="{68F6A40D-E829-48C5-B74D-3A592ED57173}"/>
    <cellStyle name="Millares [0] 5 3 4 5 2 2" xfId="6233" xr:uid="{104D2E02-F685-46FF-90AA-F276ED6228BC}"/>
    <cellStyle name="Millares [0] 5 3 4 5 3" xfId="4981" xr:uid="{6A3C7058-2BC3-42C5-A889-7FE3D1CA7C4B}"/>
    <cellStyle name="Millares [0] 5 3 4 6" xfId="2419" xr:uid="{CA3F6A89-DC2A-40D0-AACB-AD355A67C54A}"/>
    <cellStyle name="Millares [0] 5 3 4 6 2" xfId="3672" xr:uid="{6EEAFDDF-EECF-4B15-95DB-D67EAA4AEEBA}"/>
    <cellStyle name="Millares [0] 5 3 4 6 2 2" xfId="6414" xr:uid="{5CB29653-CD4A-438B-BF7D-7B549848236B}"/>
    <cellStyle name="Millares [0] 5 3 4 6 3" xfId="5162" xr:uid="{6009A072-3CBE-40F1-A347-8A6EA7C7A5BF}"/>
    <cellStyle name="Millares [0] 5 3 4 7" xfId="2574" xr:uid="{3455BFE0-6E37-41C1-B64C-DEA973C073F4}"/>
    <cellStyle name="Millares [0] 5 3 4 7 2" xfId="3853" xr:uid="{7F646750-639C-4F91-9BDD-FB1B7B876838}"/>
    <cellStyle name="Millares [0] 5 3 4 7 2 2" xfId="6595" xr:uid="{2EEEB6FB-328E-4DBD-9E0C-13E2EF555E6E}"/>
    <cellStyle name="Millares [0] 5 3 4 7 3" xfId="5317" xr:uid="{76A040D7-FB46-4019-AB1A-4643E43F7911}"/>
    <cellStyle name="Millares [0] 5 3 4 8" xfId="2675" xr:uid="{A4BDA418-FB44-4F52-81ED-13197D2BD8CA}"/>
    <cellStyle name="Millares [0] 5 3 4 8 2" xfId="5418" xr:uid="{5DF32BE3-BB23-4938-A850-7F6C508F697E}"/>
    <cellStyle name="Millares [0] 5 3 4 9" xfId="4034" xr:uid="{0BD21474-F210-4592-9523-3C7F32DD0269}"/>
    <cellStyle name="Millares [0] 5 3 5" xfId="161" xr:uid="{ADE0DD73-D806-4201-AA90-BA52166128DC}"/>
    <cellStyle name="Millares [0] 5 3 5 2" xfId="348" xr:uid="{FC82717D-AC60-44F5-9373-C25B78D73404}"/>
    <cellStyle name="Millares [0] 5 3 5 2 2" xfId="3208" xr:uid="{A219A32E-8853-4253-92F7-E6770B7707B9}"/>
    <cellStyle name="Millares [0] 5 3 5 2 2 2" xfId="5950" xr:uid="{501600C7-AD8C-4FF4-B32B-DF540F6A0D9D}"/>
    <cellStyle name="Millares [0] 5 3 5 2 3" xfId="1982" xr:uid="{B4474502-8DCC-4CEA-9E1A-065CEF81C1CB}"/>
    <cellStyle name="Millares [0] 5 3 5 2 3 2" xfId="4725" xr:uid="{DF011817-3838-4CC1-8820-A4374357C7D3}"/>
    <cellStyle name="Millares [0] 5 3 5 2 4" xfId="4243" xr:uid="{ECA5DD6B-4B75-43C1-B5D4-F7EDFB5C3990}"/>
    <cellStyle name="Millares [0] 5 3 5 3" xfId="530" xr:uid="{1193DAB0-3B14-4F85-BCCE-6A73FAEA2AC2}"/>
    <cellStyle name="Millares [0] 5 3 5 3 2" xfId="3363" xr:uid="{CFE770C2-507C-4050-8EAD-48F870C47543}"/>
    <cellStyle name="Millares [0] 5 3 5 3 2 2" xfId="6105" xr:uid="{B5942233-9AA1-40F6-A716-BAEDFACC849E}"/>
    <cellStyle name="Millares [0] 5 3 5 3 3" xfId="4424" xr:uid="{9D402CA3-C1E5-494A-9E91-758D17C0A092}"/>
    <cellStyle name="Millares [0] 5 3 5 4" xfId="2265" xr:uid="{BD7B8353-E4E3-4731-AAA2-38301305B3AC}"/>
    <cellStyle name="Millares [0] 5 3 5 4 2" xfId="3518" xr:uid="{1DA3F63A-28AF-4BBC-A094-F7E1644E9568}"/>
    <cellStyle name="Millares [0] 5 3 5 4 2 2" xfId="6260" xr:uid="{DE0ECC74-7F15-4B99-B7A5-3B9029855DEF}"/>
    <cellStyle name="Millares [0] 5 3 5 4 3" xfId="5008" xr:uid="{B1656A1B-CEB6-4E82-95FC-D792BEEE477A}"/>
    <cellStyle name="Millares [0] 5 3 5 5" xfId="2446" xr:uid="{A8D4C945-6874-496D-BB54-1FC5FA59BB0F}"/>
    <cellStyle name="Millares [0] 5 3 5 5 2" xfId="3699" xr:uid="{6BB640EC-A0B3-4C96-8317-13477C83623A}"/>
    <cellStyle name="Millares [0] 5 3 5 5 2 2" xfId="6441" xr:uid="{554C881D-2250-4C87-96FE-CB01C424A41D}"/>
    <cellStyle name="Millares [0] 5 3 5 5 3" xfId="5189" xr:uid="{9EA4C6DA-4A18-4D03-9B71-00919413BEB9}"/>
    <cellStyle name="Millares [0] 5 3 5 6" xfId="2601" xr:uid="{E64C61F8-E9D5-4E88-A315-F2E5E0F678C9}"/>
    <cellStyle name="Millares [0] 5 3 5 6 2" xfId="3880" xr:uid="{B575920D-1CEC-443C-B2B3-419B6A4E1C0C}"/>
    <cellStyle name="Millares [0] 5 3 5 6 2 2" xfId="6622" xr:uid="{2A8B08C8-304B-4660-BB13-44FF142335E6}"/>
    <cellStyle name="Millares [0] 5 3 5 6 3" xfId="5344" xr:uid="{661079CC-E6A9-4921-9F4B-74D1B97A9F90}"/>
    <cellStyle name="Millares [0] 5 3 5 7" xfId="3053" xr:uid="{1AFEC729-25B1-415C-A048-C4427759A89F}"/>
    <cellStyle name="Millares [0] 5 3 5 7 2" xfId="5795" xr:uid="{74587122-8CCA-4193-A6E6-6D482A9F6B91}"/>
    <cellStyle name="Millares [0] 5 3 5 8" xfId="4061" xr:uid="{3CA5D06D-F366-4159-8BB4-6503C3FBDB60}"/>
    <cellStyle name="Millares [0] 5 3 6" xfId="188" xr:uid="{138D6FD6-A587-4BAC-A005-C6B06D9C3DC5}"/>
    <cellStyle name="Millares [0] 5 3 6 2" xfId="372" xr:uid="{215ABA9B-6FB2-4F3F-B3A4-5CF970D650E2}"/>
    <cellStyle name="Millares [0] 5 3 6 2 2" xfId="3542" xr:uid="{C89DDF85-56C0-4A44-81C9-8B51E7A61DFB}"/>
    <cellStyle name="Millares [0] 5 3 6 2 2 2" xfId="6284" xr:uid="{EDF0AC87-538E-4184-8827-843C9F8083B9}"/>
    <cellStyle name="Millares [0] 5 3 6 2 3" xfId="2289" xr:uid="{01752267-03B0-410C-A62F-D68DD9025EE9}"/>
    <cellStyle name="Millares [0] 5 3 6 2 3 2" xfId="5032" xr:uid="{6F6A18E5-B524-4E3F-B0C9-CD26759A8262}"/>
    <cellStyle name="Millares [0] 5 3 6 2 4" xfId="4267" xr:uid="{CDE466B8-080D-425F-A716-B14FECE240A4}"/>
    <cellStyle name="Millares [0] 5 3 6 3" xfId="554" xr:uid="{D6A7A0C6-96C3-42F7-9DAE-66425F25CF83}"/>
    <cellStyle name="Millares [0] 5 3 6 3 2" xfId="3723" xr:uid="{6D695EFB-1496-47D6-A6B4-04968B467EE6}"/>
    <cellStyle name="Millares [0] 5 3 6 3 2 2" xfId="6465" xr:uid="{43ADE7A9-E97C-452D-B38A-8797093DF700}"/>
    <cellStyle name="Millares [0] 5 3 6 3 3" xfId="4448" xr:uid="{BBFEBAF2-3EBC-4587-9389-7CA87A0B0870}"/>
    <cellStyle name="Millares [0] 5 3 6 4" xfId="2625" xr:uid="{70F06A85-F48D-405C-81CF-D965113E8422}"/>
    <cellStyle name="Millares [0] 5 3 6 4 2" xfId="3904" xr:uid="{8DDA8DCF-0634-4C43-84DB-902837838A2F}"/>
    <cellStyle name="Millares [0] 5 3 6 4 2 2" xfId="6646" xr:uid="{BDCE394C-1A9A-4BDF-8CFB-E11005D5D148}"/>
    <cellStyle name="Millares [0] 5 3 6 4 3" xfId="5368" xr:uid="{CF4123BE-6C4D-461C-9465-597822D9C230}"/>
    <cellStyle name="Millares [0] 5 3 6 5" xfId="2922" xr:uid="{54A03D0E-1C00-420F-BF15-C8BB9D78F455}"/>
    <cellStyle name="Millares [0] 5 3 6 5 2" xfId="5664" xr:uid="{682555AE-37B6-4E46-8EBA-50F0AFAD8C36}"/>
    <cellStyle name="Millares [0] 5 3 6 6" xfId="4085" xr:uid="{6B041C53-003E-4A2B-9921-110D8F999884}"/>
    <cellStyle name="Millares [0] 5 3 7" xfId="216" xr:uid="{F18C7E9A-A60B-43CB-94C0-B8E7D7833CE0}"/>
    <cellStyle name="Millares [0] 5 3 7 2" xfId="3077" xr:uid="{309DDED3-4127-4B96-B58D-DCEB0297D3D3}"/>
    <cellStyle name="Millares [0] 5 3 7 2 2" xfId="5819" xr:uid="{126BA523-BCD3-429F-8E01-1AA49C710A69}"/>
    <cellStyle name="Millares [0] 5 3 7 3" xfId="1954" xr:uid="{F5C93BE7-6A88-4548-972D-BE508B94134D}"/>
    <cellStyle name="Millares [0] 5 3 7 3 2" xfId="4697" xr:uid="{26019BEB-F6DB-4B6E-90DF-835FED6D2B70}"/>
    <cellStyle name="Millares [0] 5 3 7 4" xfId="4112" xr:uid="{F0713D83-CCD7-433D-AA7D-F376E337BE11}"/>
    <cellStyle name="Millares [0] 5 3 8" xfId="399" xr:uid="{ED03AFF0-8B05-44F1-8708-FFDBC1A55733}"/>
    <cellStyle name="Millares [0] 5 3 8 2" xfId="3232" xr:uid="{B2CFE9E3-DEEF-4A69-8B34-FDC6D8947519}"/>
    <cellStyle name="Millares [0] 5 3 8 2 2" xfId="5974" xr:uid="{1AC0DDB1-DB9A-4FCC-8CA6-AC909C6CE1B0}"/>
    <cellStyle name="Millares [0] 5 3 8 3" xfId="4293" xr:uid="{21D89DE8-2CB2-4B58-9EDD-DC797AB403C5}"/>
    <cellStyle name="Millares [0] 5 3 9" xfId="2135" xr:uid="{4448F511-945D-44AA-92F8-34261ADBF659}"/>
    <cellStyle name="Millares [0] 5 3 9 2" xfId="3387" xr:uid="{509F593F-083D-42EE-90A5-DA44B989E86B}"/>
    <cellStyle name="Millares [0] 5 3 9 2 2" xfId="6129" xr:uid="{187A07B1-15A1-4A77-85EE-85C02A98B562}"/>
    <cellStyle name="Millares [0] 5 3 9 3" xfId="4878" xr:uid="{B497DF32-B2BB-4728-BC28-3BF8442E236E}"/>
    <cellStyle name="Millares [0] 5 4" xfId="30" xr:uid="{1B55B7EC-A9D3-4349-92D3-7A749F542209}"/>
    <cellStyle name="Millares [0] 5 4 10" xfId="2321" xr:uid="{68647D96-961D-4FEA-A975-2C11D108DD01}"/>
    <cellStyle name="Millares [0] 5 4 10 2" xfId="3574" xr:uid="{7D394FA4-E6AD-4B14-BCCE-ACF1E35C8AED}"/>
    <cellStyle name="Millares [0] 5 4 10 2 2" xfId="6316" xr:uid="{5FBA2BC7-B788-4D5D-ADB8-E9D600E535DB}"/>
    <cellStyle name="Millares [0] 5 4 10 3" xfId="5064" xr:uid="{C5F29D7E-4A39-4148-A4BB-657AA4244A18}"/>
    <cellStyle name="Millares [0] 5 4 11" xfId="2476" xr:uid="{D76F4F0D-3749-46DD-B017-513EC68FBB67}"/>
    <cellStyle name="Millares [0] 5 4 11 2" xfId="3755" xr:uid="{9A20AA19-2E98-4B94-B9BF-D5D5C66077F8}"/>
    <cellStyle name="Millares [0] 5 4 11 2 2" xfId="6497" xr:uid="{F4C1B48B-BE17-4790-827E-3ED5A78FA9C6}"/>
    <cellStyle name="Millares [0] 5 4 11 3" xfId="5219" xr:uid="{3ED45A9F-D83E-44EC-8F6A-E5584EDC7F69}"/>
    <cellStyle name="Millares [0] 5 4 12" xfId="2681" xr:uid="{0CDC2FBC-4FE6-4B5D-A488-600CC5EA0C22}"/>
    <cellStyle name="Millares [0] 5 4 12 2" xfId="5424" xr:uid="{384A07CB-7273-4EBD-8223-57E26A325EC7}"/>
    <cellStyle name="Millares [0] 5 4 13" xfId="3936" xr:uid="{D837025E-1F2C-497C-9184-50A354E9BD81}"/>
    <cellStyle name="Millares [0] 5 4 2" xfId="59" xr:uid="{F15B79A3-87C3-410B-884D-20654F4C1423}"/>
    <cellStyle name="Millares [0] 5 4 2 10" xfId="3962" xr:uid="{DA11926D-08B9-462B-8CBB-45F3E743EAB9}"/>
    <cellStyle name="Millares [0] 5 4 2 2" xfId="113" xr:uid="{69D6E078-AB0B-4371-8C06-644CC6257462}"/>
    <cellStyle name="Millares [0] 5 4 2 2 2" xfId="301" xr:uid="{95D6FD21-9E81-4C39-A9B0-FD5EC1EC38D0}"/>
    <cellStyle name="Millares [0] 5 4 2 2 2 2" xfId="3006" xr:uid="{F8A114E4-C134-48A5-9AC0-884B6E5B9218}"/>
    <cellStyle name="Millares [0] 5 4 2 2 2 2 2" xfId="5748" xr:uid="{20212017-9D0C-4956-B0BF-83F27E6F5630}"/>
    <cellStyle name="Millares [0] 5 4 2 2 2 3" xfId="1900" xr:uid="{DDAAC044-0CAE-4CC2-BC99-9A57E8EADBC9}"/>
    <cellStyle name="Millares [0] 5 4 2 2 2 3 2" xfId="4646" xr:uid="{F8C652B0-535C-4D27-958E-8F537E5875D7}"/>
    <cellStyle name="Millares [0] 5 4 2 2 2 4" xfId="4196" xr:uid="{0D31C76C-C9AD-40C9-A306-CA5DC8AF2E31}"/>
    <cellStyle name="Millares [0] 5 4 2 2 3" xfId="483" xr:uid="{B4890767-AE6A-4A22-B792-AE7F0B540529}"/>
    <cellStyle name="Millares [0] 5 4 2 2 3 2" xfId="3161" xr:uid="{39704494-A39F-4836-B0C9-68719D44E0A8}"/>
    <cellStyle name="Millares [0] 5 4 2 2 3 2 2" xfId="5903" xr:uid="{D4C1F506-5EB8-428C-90D2-DF8084670628}"/>
    <cellStyle name="Millares [0] 5 4 2 2 3 3" xfId="4377" xr:uid="{9A69C9F8-841C-4757-8C4C-2D86A4C456ED}"/>
    <cellStyle name="Millares [0] 5 4 2 2 4" xfId="2073" xr:uid="{49895AE9-56A1-4C2B-A4EA-5979ACEB1BE9}"/>
    <cellStyle name="Millares [0] 5 4 2 2 4 2" xfId="3316" xr:uid="{51644394-FF0A-41A5-ADB9-9FF52F6F29C1}"/>
    <cellStyle name="Millares [0] 5 4 2 2 4 2 2" xfId="6058" xr:uid="{94DCD8DE-5523-47E0-A26E-8D72961BC101}"/>
    <cellStyle name="Millares [0] 5 4 2 2 4 3" xfId="4816" xr:uid="{368BD1B9-FC18-4626-88A7-46EA53BA5A7E}"/>
    <cellStyle name="Millares [0] 5 4 2 2 5" xfId="2218" xr:uid="{118B22F7-47CE-48A1-82AA-5FA60EFC3814}"/>
    <cellStyle name="Millares [0] 5 4 2 2 5 2" xfId="3471" xr:uid="{3BE1674E-CC79-4B66-A61B-74E4CD431CB8}"/>
    <cellStyle name="Millares [0] 5 4 2 2 5 2 2" xfId="6213" xr:uid="{AAC292ED-C475-45A8-803B-BB08F67EA3F9}"/>
    <cellStyle name="Millares [0] 5 4 2 2 5 3" xfId="4961" xr:uid="{65C0788F-6959-45A3-8923-D69967671190}"/>
    <cellStyle name="Millares [0] 5 4 2 2 6" xfId="2399" xr:uid="{AE3D2431-54D5-4AA3-8BA6-0E7D9E8219D9}"/>
    <cellStyle name="Millares [0] 5 4 2 2 6 2" xfId="3652" xr:uid="{AC6FC743-D1D0-473C-A6DB-51F12A90B2FF}"/>
    <cellStyle name="Millares [0] 5 4 2 2 6 2 2" xfId="6394" xr:uid="{6F1982A1-C764-45DD-9335-23FC7BA4AF3D}"/>
    <cellStyle name="Millares [0] 5 4 2 2 6 3" xfId="5142" xr:uid="{12F76A04-95EA-43A7-89C1-2F1528173138}"/>
    <cellStyle name="Millares [0] 5 4 2 2 7" xfId="2554" xr:uid="{370769F9-FD0C-4EF0-91FD-67FA6BCCC513}"/>
    <cellStyle name="Millares [0] 5 4 2 2 7 2" xfId="3833" xr:uid="{179A0342-352D-4754-A908-B48131A9B65A}"/>
    <cellStyle name="Millares [0] 5 4 2 2 7 2 2" xfId="6575" xr:uid="{90D01A91-DAC6-4A9C-83A8-39AC084D2668}"/>
    <cellStyle name="Millares [0] 5 4 2 2 7 3" xfId="5297" xr:uid="{A8DA581F-AA08-4761-90A5-0958EB63FD83}"/>
    <cellStyle name="Millares [0] 5 4 2 2 8" xfId="2760" xr:uid="{B6859AC5-6D56-4331-9A7F-09D95472CBD8}"/>
    <cellStyle name="Millares [0] 5 4 2 2 8 2" xfId="5502" xr:uid="{B31D861D-11B1-4C89-B0CD-C5E15DA14D63}"/>
    <cellStyle name="Millares [0] 5 4 2 2 9" xfId="4014" xr:uid="{F74007BF-6287-4475-8923-0056BFD68626}"/>
    <cellStyle name="Millares [0] 5 4 2 3" xfId="249" xr:uid="{22389D60-81B5-4475-8F19-9539AA518AE4}"/>
    <cellStyle name="Millares [0] 5 4 2 3 2" xfId="2954" xr:uid="{9A2B22DC-C215-458E-83F6-4A9C240E582E}"/>
    <cellStyle name="Millares [0] 5 4 2 3 2 2" xfId="5696" xr:uid="{190EEF73-0779-4430-B523-3A87BA8300C3}"/>
    <cellStyle name="Millares [0] 5 4 2 3 3" xfId="1848" xr:uid="{B1EFED4E-57B6-4E9B-9DC8-4E21343D75A0}"/>
    <cellStyle name="Millares [0] 5 4 2 3 3 2" xfId="4594" xr:uid="{E4905651-759E-4BB9-AAD1-C13206BE9B72}"/>
    <cellStyle name="Millares [0] 5 4 2 3 4" xfId="4144" xr:uid="{C9078B1C-0844-4B50-9B10-8943C14974B1}"/>
    <cellStyle name="Millares [0] 5 4 2 4" xfId="431" xr:uid="{ACFA8716-0BA1-4FFE-8152-5031445CF057}"/>
    <cellStyle name="Millares [0] 5 4 2 4 2" xfId="3109" xr:uid="{8F2D10D3-1419-4024-BB4E-2E8989480DD8}"/>
    <cellStyle name="Millares [0] 5 4 2 4 2 2" xfId="5851" xr:uid="{E916F814-6263-4096-AD6C-E71FB6421390}"/>
    <cellStyle name="Millares [0] 5 4 2 4 3" xfId="4325" xr:uid="{D26B97AA-40CC-4460-A5F7-EFC86F0E10C2}"/>
    <cellStyle name="Millares [0] 5 4 2 5" xfId="2021" xr:uid="{2B185CC4-9FAE-41F9-A878-D822ABE01E02}"/>
    <cellStyle name="Millares [0] 5 4 2 5 2" xfId="3264" xr:uid="{E59443EB-93EA-4639-9D2E-95E35F2E7C5B}"/>
    <cellStyle name="Millares [0] 5 4 2 5 2 2" xfId="6006" xr:uid="{62CDE40D-69A3-4C52-8F6B-842E991C83CA}"/>
    <cellStyle name="Millares [0] 5 4 2 5 3" xfId="4764" xr:uid="{2A723E5A-C183-4C3E-BAC3-DA9C43084297}"/>
    <cellStyle name="Millares [0] 5 4 2 6" xfId="2166" xr:uid="{ED273CF2-A4E5-45A8-A7AC-083325EE23DB}"/>
    <cellStyle name="Millares [0] 5 4 2 6 2" xfId="3419" xr:uid="{050264E9-CBBD-431E-92ED-228B23DE97FA}"/>
    <cellStyle name="Millares [0] 5 4 2 6 2 2" xfId="6161" xr:uid="{A41A4D51-60FA-4D17-A081-E1ABA8FA26F6}"/>
    <cellStyle name="Millares [0] 5 4 2 6 3" xfId="4909" xr:uid="{58A272E9-9F33-410C-80DD-D889F919DA9B}"/>
    <cellStyle name="Millares [0] 5 4 2 7" xfId="2347" xr:uid="{8652386B-8468-4774-92DB-F87F56853468}"/>
    <cellStyle name="Millares [0] 5 4 2 7 2" xfId="3600" xr:uid="{3505859F-1569-44B5-97A4-6D96931CA462}"/>
    <cellStyle name="Millares [0] 5 4 2 7 2 2" xfId="6342" xr:uid="{632E7BF8-6B5B-48B2-925A-B2C63D6042F6}"/>
    <cellStyle name="Millares [0] 5 4 2 7 3" xfId="5090" xr:uid="{2A3872CC-B4FA-4A8B-9606-864DC1DAACA8}"/>
    <cellStyle name="Millares [0] 5 4 2 8" xfId="2502" xr:uid="{9CE5FFCB-82F9-4036-B018-68A0599A104C}"/>
    <cellStyle name="Millares [0] 5 4 2 8 2" xfId="3781" xr:uid="{11E5B499-F0E2-49AC-882B-C70DD25413E5}"/>
    <cellStyle name="Millares [0] 5 4 2 8 2 2" xfId="6523" xr:uid="{B527A60F-1C01-4B0F-A6B1-C5C44F2FCC82}"/>
    <cellStyle name="Millares [0] 5 4 2 8 3" xfId="5245" xr:uid="{C1DB662D-2E87-411C-978F-2F338EA4CE1F}"/>
    <cellStyle name="Millares [0] 5 4 2 9" xfId="2708" xr:uid="{D850D92B-5FAB-439F-A017-1F9340B4FB7C}"/>
    <cellStyle name="Millares [0] 5 4 2 9 2" xfId="5450" xr:uid="{32DAACE0-8144-4620-BD49-3BA78819BF7E}"/>
    <cellStyle name="Millares [0] 5 4 3" xfId="87" xr:uid="{EC582E8D-F9F4-4FB3-ABAF-E3BCF579634F}"/>
    <cellStyle name="Millares [0] 5 4 3 2" xfId="275" xr:uid="{9FC26E5C-128E-4647-AD9B-E539FA47824D}"/>
    <cellStyle name="Millares [0] 5 4 3 2 2" xfId="2980" xr:uid="{61F32CE3-AF5D-4466-85B8-4652DF3E5FAA}"/>
    <cellStyle name="Millares [0] 5 4 3 2 2 2" xfId="5722" xr:uid="{AF5AA305-EA2A-4F8E-97C4-48ADE593F772}"/>
    <cellStyle name="Millares [0] 5 4 3 2 3" xfId="1874" xr:uid="{6D98E5FE-21A1-4119-84DC-2B059A214E7B}"/>
    <cellStyle name="Millares [0] 5 4 3 2 3 2" xfId="4620" xr:uid="{F9F7A577-AB63-4DE4-AE8A-699274F23F7B}"/>
    <cellStyle name="Millares [0] 5 4 3 2 4" xfId="4170" xr:uid="{E871FA34-AF9D-47D5-9529-82268CB82921}"/>
    <cellStyle name="Millares [0] 5 4 3 3" xfId="457" xr:uid="{1B583FD5-4CB3-4E0A-8562-F116E09D587C}"/>
    <cellStyle name="Millares [0] 5 4 3 3 2" xfId="3135" xr:uid="{404CF15D-8D71-4B3A-BA1C-014B992AE201}"/>
    <cellStyle name="Millares [0] 5 4 3 3 2 2" xfId="5877" xr:uid="{65A488A6-8CF5-4AE4-9737-A70C6A690747}"/>
    <cellStyle name="Millares [0] 5 4 3 3 3" xfId="4351" xr:uid="{1C589AFD-7458-4A01-805B-1EDA039AC1B5}"/>
    <cellStyle name="Millares [0] 5 4 3 4" xfId="2047" xr:uid="{B779E6A4-9669-49C6-AA19-F8596E8E2D66}"/>
    <cellStyle name="Millares [0] 5 4 3 4 2" xfId="3290" xr:uid="{6D464203-B0E7-41AE-AA36-1D1E0B5C2096}"/>
    <cellStyle name="Millares [0] 5 4 3 4 2 2" xfId="6032" xr:uid="{97971DE7-EE44-4BA2-B0A9-266EDB49DA46}"/>
    <cellStyle name="Millares [0] 5 4 3 4 3" xfId="4790" xr:uid="{940EBE3E-9087-4B4A-8704-6D38DB74D698}"/>
    <cellStyle name="Millares [0] 5 4 3 5" xfId="2192" xr:uid="{6DA64C0D-1303-49E0-8B75-5E7664669C5F}"/>
    <cellStyle name="Millares [0] 5 4 3 5 2" xfId="3445" xr:uid="{1503CB6C-25AB-4F89-8042-BFFB2AFEF67F}"/>
    <cellStyle name="Millares [0] 5 4 3 5 2 2" xfId="6187" xr:uid="{E7FB17CF-2BD9-491B-A17A-7EEBBE9410C5}"/>
    <cellStyle name="Millares [0] 5 4 3 5 3" xfId="4935" xr:uid="{A5095806-B719-44C3-8586-ECBD5DC4610F}"/>
    <cellStyle name="Millares [0] 5 4 3 6" xfId="2373" xr:uid="{C56359E8-D629-4885-BC66-C713DC0DC25F}"/>
    <cellStyle name="Millares [0] 5 4 3 6 2" xfId="3626" xr:uid="{912A5BED-F28C-48DD-9736-6B4718A74549}"/>
    <cellStyle name="Millares [0] 5 4 3 6 2 2" xfId="6368" xr:uid="{CB8DF2D9-ECD4-4755-8A67-E1CC6658D126}"/>
    <cellStyle name="Millares [0] 5 4 3 6 3" xfId="5116" xr:uid="{7053B508-B5D1-4DBA-A38D-887E5A72CA25}"/>
    <cellStyle name="Millares [0] 5 4 3 7" xfId="2528" xr:uid="{50D15111-1CCF-425A-904A-4830A2FB539C}"/>
    <cellStyle name="Millares [0] 5 4 3 7 2" xfId="3807" xr:uid="{E811C462-A385-49D0-96A2-24B0ACA1ADC4}"/>
    <cellStyle name="Millares [0] 5 4 3 7 2 2" xfId="6549" xr:uid="{0EDBDB10-7750-4C10-B912-FE48A4927B36}"/>
    <cellStyle name="Millares [0] 5 4 3 7 3" xfId="5271" xr:uid="{F3445CC5-6132-4697-A1ED-F34FCF3116FD}"/>
    <cellStyle name="Millares [0] 5 4 3 8" xfId="2734" xr:uid="{1399CF4F-F6BC-44AA-9AB1-CFFD4669750F}"/>
    <cellStyle name="Millares [0] 5 4 3 8 2" xfId="5476" xr:uid="{F2723B03-6E5F-4156-BCD2-157B3A5F0EE5}"/>
    <cellStyle name="Millares [0] 5 4 3 9" xfId="3988" xr:uid="{EC2CD2F3-412B-4CF9-A535-14EDE35E1B90}"/>
    <cellStyle name="Millares [0] 5 4 4" xfId="140" xr:uid="{CDCF3584-594E-4274-B420-22002A69C912}"/>
    <cellStyle name="Millares [0] 5 4 4 2" xfId="327" xr:uid="{30C8AAF0-78F6-4D69-BD1F-C3522534DA7C}"/>
    <cellStyle name="Millares [0] 5 4 4 2 2" xfId="3187" xr:uid="{3B0B6F7C-8104-4447-B2E2-A13940DEE82D}"/>
    <cellStyle name="Millares [0] 5 4 4 2 2 2" xfId="5929" xr:uid="{F36A9E0B-FC5B-4D97-BAC9-6759ED3F81FA}"/>
    <cellStyle name="Millares [0] 5 4 4 2 3" xfId="1979" xr:uid="{5423B520-23ED-46D1-8780-661EDD4D5D91}"/>
    <cellStyle name="Millares [0] 5 4 4 2 3 2" xfId="4722" xr:uid="{80D08AC9-E352-4B08-B100-A64503B81044}"/>
    <cellStyle name="Millares [0] 5 4 4 2 4" xfId="4222" xr:uid="{2A81B32F-594E-4C78-A423-F7DCE18B731D}"/>
    <cellStyle name="Millares [0] 5 4 4 3" xfId="509" xr:uid="{665BE9A8-74F5-4347-9D64-794A96275E8B}"/>
    <cellStyle name="Millares [0] 5 4 4 3 2" xfId="3342" xr:uid="{3A87084F-B1CF-4AAE-A4C1-A064FD1198EB}"/>
    <cellStyle name="Millares [0] 5 4 4 3 2 2" xfId="6084" xr:uid="{BDF8DA22-87C0-4AAB-AD1D-FBA103E53A5B}"/>
    <cellStyle name="Millares [0] 5 4 4 3 3" xfId="4403" xr:uid="{4ED24A54-0746-4A2B-8FAD-1206CF8F069C}"/>
    <cellStyle name="Millares [0] 5 4 4 4" xfId="2244" xr:uid="{C2657E57-9DEC-4499-B04F-265F5399C996}"/>
    <cellStyle name="Millares [0] 5 4 4 4 2" xfId="3497" xr:uid="{7950EFF2-DAF4-4A32-A426-2D26168632D2}"/>
    <cellStyle name="Millares [0] 5 4 4 4 2 2" xfId="6239" xr:uid="{5888ED99-8A50-4901-BD84-CC5AA4B5326B}"/>
    <cellStyle name="Millares [0] 5 4 4 4 3" xfId="4987" xr:uid="{969FA2C8-ABA8-42C3-A7B7-A9EFE50F02F4}"/>
    <cellStyle name="Millares [0] 5 4 4 5" xfId="2425" xr:uid="{17A1F90D-15F6-432D-959C-9B1842B0275B}"/>
    <cellStyle name="Millares [0] 5 4 4 5 2" xfId="3678" xr:uid="{ED216E26-350E-4CE9-804B-E66890CD3287}"/>
    <cellStyle name="Millares [0] 5 4 4 5 2 2" xfId="6420" xr:uid="{711E5634-5F50-454B-AE76-66B651FB5DAC}"/>
    <cellStyle name="Millares [0] 5 4 4 5 3" xfId="5168" xr:uid="{3D0EAE73-441A-461E-8E1C-08E46C870DC0}"/>
    <cellStyle name="Millares [0] 5 4 4 6" xfId="2580" xr:uid="{66D3D1F7-1EBE-45C2-9F50-1129C49C0925}"/>
    <cellStyle name="Millares [0] 5 4 4 6 2" xfId="3859" xr:uid="{B49A3FDF-E333-4FCE-A4F7-47C861C351B6}"/>
    <cellStyle name="Millares [0] 5 4 4 6 2 2" xfId="6601" xr:uid="{A83D95FF-0ED7-465C-9F9C-CEE5AB461F2D}"/>
    <cellStyle name="Millares [0] 5 4 4 6 3" xfId="5323" xr:uid="{E9952813-5FBF-4358-83B4-CECEB369AA29}"/>
    <cellStyle name="Millares [0] 5 4 4 7" xfId="3032" xr:uid="{4FA9E673-AD0F-414F-AFC0-6EC9EED9C739}"/>
    <cellStyle name="Millares [0] 5 4 4 7 2" xfId="5774" xr:uid="{43595955-4A34-4192-9145-45069CB357AE}"/>
    <cellStyle name="Millares [0] 5 4 4 8" xfId="4040" xr:uid="{734BA9A7-6918-4375-8574-FE7D48D888A2}"/>
    <cellStyle name="Millares [0] 5 4 5" xfId="167" xr:uid="{A2B1021A-1F93-46AC-B511-5708A632E80F}"/>
    <cellStyle name="Millares [0] 5 4 5 2" xfId="354" xr:uid="{56A10899-40E6-4060-84B2-735E17AFB1E7}"/>
    <cellStyle name="Millares [0] 5 4 5 2 2" xfId="3214" xr:uid="{C0F4CEDC-31A4-427E-973A-9FA82791D523}"/>
    <cellStyle name="Millares [0] 5 4 5 2 2 2" xfId="5956" xr:uid="{88D99F5E-D43D-4624-9D88-49432E0A2A6B}"/>
    <cellStyle name="Millares [0] 5 4 5 2 3" xfId="1985" xr:uid="{49B973BC-5608-425E-8B9F-331A15EDFC9E}"/>
    <cellStyle name="Millares [0] 5 4 5 2 3 2" xfId="4728" xr:uid="{CC5D4D92-026D-465C-9740-7106ED4CC275}"/>
    <cellStyle name="Millares [0] 5 4 5 2 4" xfId="4249" xr:uid="{F6ADB8F6-0934-4C38-8FAB-861C1DE62C8A}"/>
    <cellStyle name="Millares [0] 5 4 5 3" xfId="536" xr:uid="{D98808E5-6F66-441D-BE5D-89A88F4B8D5F}"/>
    <cellStyle name="Millares [0] 5 4 5 3 2" xfId="3369" xr:uid="{3899E0D9-8609-4F45-8392-C95D8282C388}"/>
    <cellStyle name="Millares [0] 5 4 5 3 2 2" xfId="6111" xr:uid="{7367E4A0-3E7D-414F-B426-A9DFE0A9194B}"/>
    <cellStyle name="Millares [0] 5 4 5 3 3" xfId="4430" xr:uid="{5B9363AF-B624-442C-A333-DE84D36E57AA}"/>
    <cellStyle name="Millares [0] 5 4 5 4" xfId="2271" xr:uid="{1E12B3C1-5A43-42AA-9E8E-3971B5165B7B}"/>
    <cellStyle name="Millares [0] 5 4 5 4 2" xfId="3524" xr:uid="{EFC49AD5-7085-4B0A-A44C-E1F01D58F3C7}"/>
    <cellStyle name="Millares [0] 5 4 5 4 2 2" xfId="6266" xr:uid="{5EC4F342-E16E-4C01-9F23-7B528A84B70D}"/>
    <cellStyle name="Millares [0] 5 4 5 4 3" xfId="5014" xr:uid="{6CF9A27B-17F7-4436-9679-36D7BB9BC784}"/>
    <cellStyle name="Millares [0] 5 4 5 5" xfId="2452" xr:uid="{C6AC73E5-041B-4D55-8A7E-FE477C7B5C45}"/>
    <cellStyle name="Millares [0] 5 4 5 5 2" xfId="3705" xr:uid="{04222C4E-3ECF-4AF0-AF47-D3F17DD733F8}"/>
    <cellStyle name="Millares [0] 5 4 5 5 2 2" xfId="6447" xr:uid="{15A35CD0-C579-4AD9-ABA4-A97C5795B126}"/>
    <cellStyle name="Millares [0] 5 4 5 5 3" xfId="5195" xr:uid="{99A4C3F0-E50C-4532-8F91-6253303680BF}"/>
    <cellStyle name="Millares [0] 5 4 5 6" xfId="2607" xr:uid="{18B448BA-5115-4716-BB27-9F6FEE59A468}"/>
    <cellStyle name="Millares [0] 5 4 5 6 2" xfId="3886" xr:uid="{1BB30600-7A92-4F0F-8D58-C6C5CBB2F8A9}"/>
    <cellStyle name="Millares [0] 5 4 5 6 2 2" xfId="6628" xr:uid="{EBE3A6F3-2DBB-4988-81A4-A98B2C6E701B}"/>
    <cellStyle name="Millares [0] 5 4 5 6 3" xfId="5350" xr:uid="{ABD95683-C3F6-467C-8226-0262971B35A3}"/>
    <cellStyle name="Millares [0] 5 4 5 7" xfId="3059" xr:uid="{06FF325F-335A-4079-B79C-93BFA56EDB81}"/>
    <cellStyle name="Millares [0] 5 4 5 7 2" xfId="5801" xr:uid="{B132F330-7FC3-4E73-87F1-38B865734B76}"/>
    <cellStyle name="Millares [0] 5 4 5 8" xfId="4067" xr:uid="{18C99638-9681-485A-ABDF-F6DEE736650C}"/>
    <cellStyle name="Millares [0] 5 4 6" xfId="194" xr:uid="{D9C053C5-72AF-4FBF-9602-09882B3C6167}"/>
    <cellStyle name="Millares [0] 5 4 6 2" xfId="378" xr:uid="{C1BB1EA5-102E-4CFA-B153-04ECA7E28E3D}"/>
    <cellStyle name="Millares [0] 5 4 6 2 2" xfId="3548" xr:uid="{ED5ACE84-D95E-4DEB-AE86-B62F68FD66CA}"/>
    <cellStyle name="Millares [0] 5 4 6 2 2 2" xfId="6290" xr:uid="{52445CCC-7CBB-40DD-896B-80EA8521602A}"/>
    <cellStyle name="Millares [0] 5 4 6 2 3" xfId="2295" xr:uid="{F77D8EF3-1200-4D60-A414-FBE417B8DABD}"/>
    <cellStyle name="Millares [0] 5 4 6 2 3 2" xfId="5038" xr:uid="{D6795C0D-562A-42B6-910B-DC8D71A3DD9B}"/>
    <cellStyle name="Millares [0] 5 4 6 2 4" xfId="4273" xr:uid="{2B7953DC-2C34-4A5D-BAC3-897ED896112D}"/>
    <cellStyle name="Millares [0] 5 4 6 3" xfId="560" xr:uid="{DFC7EDA3-8294-4729-9C5B-3A501856CE96}"/>
    <cellStyle name="Millares [0] 5 4 6 3 2" xfId="3729" xr:uid="{0D5B7C91-C983-4189-A03F-2AD6F1DA85DA}"/>
    <cellStyle name="Millares [0] 5 4 6 3 2 2" xfId="6471" xr:uid="{6B6A0951-4193-4C27-A740-DBEFD685CF8B}"/>
    <cellStyle name="Millares [0] 5 4 6 3 3" xfId="4454" xr:uid="{93119123-EC3D-469E-8EB2-0E32459ACB28}"/>
    <cellStyle name="Millares [0] 5 4 6 4" xfId="2631" xr:uid="{1B5952C1-9E92-4C8B-9C14-D154C60C9DFE}"/>
    <cellStyle name="Millares [0] 5 4 6 4 2" xfId="3910" xr:uid="{718C72C6-1E55-4560-B0E5-06F3789DBB70}"/>
    <cellStyle name="Millares [0] 5 4 6 4 2 2" xfId="6652" xr:uid="{0146A699-3A96-4478-A3DC-BB093F03C01A}"/>
    <cellStyle name="Millares [0] 5 4 6 4 3" xfId="5374" xr:uid="{8F5C4778-CFBB-47EC-9E35-36F02C8F2ACF}"/>
    <cellStyle name="Millares [0] 5 4 6 5" xfId="2928" xr:uid="{3D178094-B434-43CB-831A-65ECFF618DD6}"/>
    <cellStyle name="Millares [0] 5 4 6 5 2" xfId="5670" xr:uid="{9485F0EC-1A2A-4DB4-A83E-B5217ED19C73}"/>
    <cellStyle name="Millares [0] 5 4 6 6" xfId="4091" xr:uid="{5D8E64D1-B602-4561-B993-465002E23136}"/>
    <cellStyle name="Millares [0] 5 4 7" xfId="222" xr:uid="{4F53F563-2600-4F30-B258-225CAD86A03A}"/>
    <cellStyle name="Millares [0] 5 4 7 2" xfId="3083" xr:uid="{E2C5FDD9-05BB-4CF0-A8A5-160465B64223}"/>
    <cellStyle name="Millares [0] 5 4 7 2 2" xfId="5825" xr:uid="{D5163750-8EC2-4AE4-87D3-568C7A605F38}"/>
    <cellStyle name="Millares [0] 5 4 7 3" xfId="1960" xr:uid="{A86C12EF-7871-4CB3-BB77-997792DB615B}"/>
    <cellStyle name="Millares [0] 5 4 7 3 2" xfId="4703" xr:uid="{1CFE1935-3592-4750-BB95-AF91B5EEED74}"/>
    <cellStyle name="Millares [0] 5 4 7 4" xfId="4118" xr:uid="{5A11C85C-D7F0-49AB-A799-4F485371C2DA}"/>
    <cellStyle name="Millares [0] 5 4 8" xfId="405" xr:uid="{F3D4C7EF-C786-4597-8154-90EE697BB988}"/>
    <cellStyle name="Millares [0] 5 4 8 2" xfId="3238" xr:uid="{70BF1FC2-06CA-45BF-8C89-E62E8B5C2472}"/>
    <cellStyle name="Millares [0] 5 4 8 2 2" xfId="5980" xr:uid="{9F58115D-F7AA-48C3-8D39-41265D6D2B51}"/>
    <cellStyle name="Millares [0] 5 4 8 3" xfId="4299" xr:uid="{8B34F8CA-B646-48F8-B39C-19D369198FAD}"/>
    <cellStyle name="Millares [0] 5 4 9" xfId="2141" xr:uid="{E1CE919C-3D99-436F-8C46-9F4D03EE0ED8}"/>
    <cellStyle name="Millares [0] 5 4 9 2" xfId="3393" xr:uid="{0F501D36-A5ED-4CFD-8C75-2E2901A1F59A}"/>
    <cellStyle name="Millares [0] 5 4 9 2 2" xfId="6135" xr:uid="{16DE8D4B-0C68-477D-AFB5-FEB02D2920F3}"/>
    <cellStyle name="Millares [0] 5 4 9 3" xfId="4884" xr:uid="{43D6C381-2AA3-4220-953F-14C778B89748}"/>
    <cellStyle name="Millares [0] 5 5" xfId="41" xr:uid="{52CA1CF4-2EE4-423C-9D0D-967A4E9030D8}"/>
    <cellStyle name="Millares [0] 5 5 10" xfId="3944" xr:uid="{DE1E66C8-5A05-475B-AD2B-135DA576000A}"/>
    <cellStyle name="Millares [0] 5 5 2" xfId="95" xr:uid="{3153B217-D06A-4AC4-B383-7D4AD10843C1}"/>
    <cellStyle name="Millares [0] 5 5 2 2" xfId="283" xr:uid="{5014AC42-D159-418D-96F7-2FA040BB09D5}"/>
    <cellStyle name="Millares [0] 5 5 2 2 2" xfId="2988" xr:uid="{A013352F-8073-4A19-B96C-8C041BBDE98C}"/>
    <cellStyle name="Millares [0] 5 5 2 2 2 2" xfId="5730" xr:uid="{D0D489BC-D860-4786-804A-FF80980B2EFB}"/>
    <cellStyle name="Millares [0] 5 5 2 2 3" xfId="1882" xr:uid="{3988B5D2-18FB-4B02-94BD-3BFE999219A1}"/>
    <cellStyle name="Millares [0] 5 5 2 2 3 2" xfId="4628" xr:uid="{2F9679C4-A00D-4A66-86A0-E6BDFA17D7D7}"/>
    <cellStyle name="Millares [0] 5 5 2 2 4" xfId="4178" xr:uid="{E4838A7D-2DF5-448C-9A6C-9C4B86D06EAD}"/>
    <cellStyle name="Millares [0] 5 5 2 3" xfId="465" xr:uid="{72E19CE0-2B17-41D5-8DB2-9FAFFEFFDA07}"/>
    <cellStyle name="Millares [0] 5 5 2 3 2" xfId="3143" xr:uid="{C407E277-7DD4-416E-9445-BAEA721A75B5}"/>
    <cellStyle name="Millares [0] 5 5 2 3 2 2" xfId="5885" xr:uid="{2F76493A-3BEF-41B3-9A76-320D4CC45725}"/>
    <cellStyle name="Millares [0] 5 5 2 3 3" xfId="4359" xr:uid="{E4095D88-E1EA-400D-A978-2394D83047DC}"/>
    <cellStyle name="Millares [0] 5 5 2 4" xfId="2055" xr:uid="{1EED3FBB-541D-454E-A332-5D822B4C1D23}"/>
    <cellStyle name="Millares [0] 5 5 2 4 2" xfId="3298" xr:uid="{0719DDD3-5689-43D4-80EA-00D94C2461C1}"/>
    <cellStyle name="Millares [0] 5 5 2 4 2 2" xfId="6040" xr:uid="{4A863626-ACCC-421F-BAA9-218109E415BD}"/>
    <cellStyle name="Millares [0] 5 5 2 4 3" xfId="4798" xr:uid="{821914CC-1639-4C47-AB55-F82CACBD1FC1}"/>
    <cellStyle name="Millares [0] 5 5 2 5" xfId="2200" xr:uid="{4053434D-C408-49C6-82AB-C84073D840DB}"/>
    <cellStyle name="Millares [0] 5 5 2 5 2" xfId="3453" xr:uid="{90E8C8EC-2D24-4128-8BD6-D62FE69FC7FD}"/>
    <cellStyle name="Millares [0] 5 5 2 5 2 2" xfId="6195" xr:uid="{078C44FD-135F-46C5-85FF-24094B7B49B4}"/>
    <cellStyle name="Millares [0] 5 5 2 5 3" xfId="4943" xr:uid="{10F90FF8-1A11-4CA9-8BA8-23DDED0C78B3}"/>
    <cellStyle name="Millares [0] 5 5 2 6" xfId="2381" xr:uid="{64FB9899-1D7C-4C43-86A6-83EBB861EE7F}"/>
    <cellStyle name="Millares [0] 5 5 2 6 2" xfId="3634" xr:uid="{49A2C344-F819-4B76-AF6D-65B797F49F22}"/>
    <cellStyle name="Millares [0] 5 5 2 6 2 2" xfId="6376" xr:uid="{3D6E4840-AC37-4AE0-A799-8C23D078DAA8}"/>
    <cellStyle name="Millares [0] 5 5 2 6 3" xfId="5124" xr:uid="{0BAF2DE8-3181-4500-85F5-5093F815170B}"/>
    <cellStyle name="Millares [0] 5 5 2 7" xfId="2536" xr:uid="{91E85A20-9F01-48C1-A9F4-6D55F3C3A084}"/>
    <cellStyle name="Millares [0] 5 5 2 7 2" xfId="3815" xr:uid="{F22FA2F3-7BF3-4BB6-9B0F-9F1E83E4F92A}"/>
    <cellStyle name="Millares [0] 5 5 2 7 2 2" xfId="6557" xr:uid="{D92D4C6F-8733-45EB-9590-DB8647B85383}"/>
    <cellStyle name="Millares [0] 5 5 2 7 3" xfId="5279" xr:uid="{BCB44034-7377-416E-8244-346356A37BE2}"/>
    <cellStyle name="Millares [0] 5 5 2 8" xfId="2742" xr:uid="{3F111DE9-3CB8-44AA-AEBA-B15AE1F50783}"/>
    <cellStyle name="Millares [0] 5 5 2 8 2" xfId="5484" xr:uid="{9E64999D-2606-4DD3-8021-A5E7013C7804}"/>
    <cellStyle name="Millares [0] 5 5 2 9" xfId="3996" xr:uid="{C21306B9-43F9-4E2A-9EC6-262F380D05C3}"/>
    <cellStyle name="Millares [0] 5 5 3" xfId="231" xr:uid="{EEA9C57E-F9B6-476F-888A-8E10344D8C9C}"/>
    <cellStyle name="Millares [0] 5 5 3 2" xfId="2936" xr:uid="{72CE51EC-1B21-439F-A114-4643F68E1D9A}"/>
    <cellStyle name="Millares [0] 5 5 3 2 2" xfId="5678" xr:uid="{D95D479D-092B-40C6-8BE4-506A5F8B2404}"/>
    <cellStyle name="Millares [0] 5 5 3 3" xfId="1834" xr:uid="{42071C1D-E379-4184-B9F6-395A473ACA63}"/>
    <cellStyle name="Millares [0] 5 5 3 3 2" xfId="4580" xr:uid="{9A2DC6B4-FFFA-44E5-A941-5274036892C9}"/>
    <cellStyle name="Millares [0] 5 5 3 4" xfId="4126" xr:uid="{E1CE2209-A036-4572-835E-E9CE275806CB}"/>
    <cellStyle name="Millares [0] 5 5 4" xfId="413" xr:uid="{B34A590A-8902-49CA-AFDA-8C5E2CBF1CE2}"/>
    <cellStyle name="Millares [0] 5 5 4 2" xfId="3091" xr:uid="{E7C95E95-278A-4A5C-8DD4-97DCCD69DD31}"/>
    <cellStyle name="Millares [0] 5 5 4 2 2" xfId="5833" xr:uid="{F1D6CBBD-D4BE-4A0C-A59B-CB210CDA5FDA}"/>
    <cellStyle name="Millares [0] 5 5 4 3" xfId="4307" xr:uid="{49EDAE8D-23A2-4BD8-8575-D7A448470E9C}"/>
    <cellStyle name="Millares [0] 5 5 5" xfId="2003" xr:uid="{4FE690C8-9733-413E-BB4B-F03437A146D8}"/>
    <cellStyle name="Millares [0] 5 5 5 2" xfId="3246" xr:uid="{18A23F80-C8F9-41B9-B64B-63B204C210D1}"/>
    <cellStyle name="Millares [0] 5 5 5 2 2" xfId="5988" xr:uid="{6D600514-B394-4A7C-A67D-C77D9B9D2B48}"/>
    <cellStyle name="Millares [0] 5 5 5 3" xfId="4746" xr:uid="{D3AEDCE6-9F1B-4579-97C2-68152DB05EA0}"/>
    <cellStyle name="Millares [0] 5 5 6" xfId="2148" xr:uid="{02581E8C-09EB-499B-A8EC-0262A1000EDD}"/>
    <cellStyle name="Millares [0] 5 5 6 2" xfId="3401" xr:uid="{59BB2ED8-A7EA-4543-818B-1A6F4BD8F9B9}"/>
    <cellStyle name="Millares [0] 5 5 6 2 2" xfId="6143" xr:uid="{73D3CC2A-B59F-43B1-B946-80B36FF9C433}"/>
    <cellStyle name="Millares [0] 5 5 6 3" xfId="4891" xr:uid="{D8BE1FE9-80D1-487C-8D7C-F11B146EBAF0}"/>
    <cellStyle name="Millares [0] 5 5 7" xfId="2329" xr:uid="{645D2267-A2A8-4036-982A-BF04A189C1C5}"/>
    <cellStyle name="Millares [0] 5 5 7 2" xfId="3582" xr:uid="{C2149B5E-D9F5-4F9D-A5EB-B933361E09E9}"/>
    <cellStyle name="Millares [0] 5 5 7 2 2" xfId="6324" xr:uid="{8E4453C4-8854-46AB-94F7-E3C1267BEF51}"/>
    <cellStyle name="Millares [0] 5 5 7 3" xfId="5072" xr:uid="{607ED641-63D2-4BF7-BADF-FA3F69F4CCE5}"/>
    <cellStyle name="Millares [0] 5 5 8" xfId="2484" xr:uid="{E8280994-6D65-44CF-BEF3-A825C4231655}"/>
    <cellStyle name="Millares [0] 5 5 8 2" xfId="3763" xr:uid="{3F7BBB75-516C-4068-A60A-6FED790748B6}"/>
    <cellStyle name="Millares [0] 5 5 8 2 2" xfId="6505" xr:uid="{CFC05E02-2A3D-42CB-B876-E1E31872349C}"/>
    <cellStyle name="Millares [0] 5 5 8 3" xfId="5227" xr:uid="{80EC12BE-E876-4F18-BD71-AE535B80BE54}"/>
    <cellStyle name="Millares [0] 5 5 9" xfId="2690" xr:uid="{2658C235-2224-49AD-9517-4E0BDBE9562E}"/>
    <cellStyle name="Millares [0] 5 5 9 2" xfId="5432" xr:uid="{30708B16-1EF4-44AF-9F5A-9FCBE17FBB68}"/>
    <cellStyle name="Millares [0] 5 6" xfId="69" xr:uid="{F69C3C2F-2DB9-4C06-8DAF-553465E3828F}"/>
    <cellStyle name="Millares [0] 5 6 2" xfId="257" xr:uid="{9EFADAA4-51F3-4DAB-90CB-704A7607F673}"/>
    <cellStyle name="Millares [0] 5 6 2 2" xfId="2962" xr:uid="{B263CC02-F790-4488-ADB4-4CEA035FA12A}"/>
    <cellStyle name="Millares [0] 5 6 2 2 2" xfId="5704" xr:uid="{52296F35-630A-486B-9940-327FC932983D}"/>
    <cellStyle name="Millares [0] 5 6 2 3" xfId="1856" xr:uid="{9B0A1285-D913-4770-9F0F-93DBE54E4746}"/>
    <cellStyle name="Millares [0] 5 6 2 3 2" xfId="4602" xr:uid="{201D251C-4924-49EF-AED2-B0C4C6A900A4}"/>
    <cellStyle name="Millares [0] 5 6 2 4" xfId="4152" xr:uid="{A19D86E2-BD6A-4FFE-9BFE-CE231A877E50}"/>
    <cellStyle name="Millares [0] 5 6 3" xfId="439" xr:uid="{36CF2BF9-F1A7-4B20-A486-A6DAF24BA28B}"/>
    <cellStyle name="Millares [0] 5 6 3 2" xfId="3117" xr:uid="{2F0E01F0-3C82-449B-84AF-09D84420020A}"/>
    <cellStyle name="Millares [0] 5 6 3 2 2" xfId="5859" xr:uid="{829AF191-4DF6-42EA-A867-61F6C5F29994}"/>
    <cellStyle name="Millares [0] 5 6 3 3" xfId="4333" xr:uid="{233066B2-3872-41AE-A648-9219B737F383}"/>
    <cellStyle name="Millares [0] 5 6 4" xfId="2029" xr:uid="{FF9256BD-42C2-4A1B-82C1-C49E848B9053}"/>
    <cellStyle name="Millares [0] 5 6 4 2" xfId="3272" xr:uid="{79FBBE80-CA55-4771-8277-36AC8BC30355}"/>
    <cellStyle name="Millares [0] 5 6 4 2 2" xfId="6014" xr:uid="{0DC3C0C5-CE8F-4617-8E22-FFF0BDA37703}"/>
    <cellStyle name="Millares [0] 5 6 4 3" xfId="4772" xr:uid="{36EBC30B-B6C3-482B-8AE2-72F6FE0D2BE3}"/>
    <cellStyle name="Millares [0] 5 6 5" xfId="2174" xr:uid="{9ABAD27E-CBDC-46A9-AEA5-C3DBC13856DE}"/>
    <cellStyle name="Millares [0] 5 6 5 2" xfId="3427" xr:uid="{C6B9F642-2F97-4FCB-B9CB-FF895194FDA0}"/>
    <cellStyle name="Millares [0] 5 6 5 2 2" xfId="6169" xr:uid="{2D17CD2A-4263-4DAB-BEC0-D06A406F23DF}"/>
    <cellStyle name="Millares [0] 5 6 5 3" xfId="4917" xr:uid="{05F64175-5FA5-4F5D-9B17-BED327A827B3}"/>
    <cellStyle name="Millares [0] 5 6 6" xfId="2355" xr:uid="{C82964B3-E6EC-44DB-9754-24D4C419A084}"/>
    <cellStyle name="Millares [0] 5 6 6 2" xfId="3608" xr:uid="{88ED0846-78D9-4F11-8C6F-48CBB57E8D8D}"/>
    <cellStyle name="Millares [0] 5 6 6 2 2" xfId="6350" xr:uid="{3462CEE3-A556-40D9-8CBA-3DFB86DE6CD3}"/>
    <cellStyle name="Millares [0] 5 6 6 3" xfId="5098" xr:uid="{80707B1B-D113-4A6A-A960-4D56A02932EC}"/>
    <cellStyle name="Millares [0] 5 6 7" xfId="2510" xr:uid="{B6B60CC2-9389-41CC-BD3B-C2B3D322F88B}"/>
    <cellStyle name="Millares [0] 5 6 7 2" xfId="3789" xr:uid="{B3BE158A-C0D8-4717-AD83-F09AC04FFCA5}"/>
    <cellStyle name="Millares [0] 5 6 7 2 2" xfId="6531" xr:uid="{47474231-19B3-4D67-A7A8-D3A596535D36}"/>
    <cellStyle name="Millares [0] 5 6 7 3" xfId="5253" xr:uid="{DEF397C3-021F-4978-BC2C-490B2E37948D}"/>
    <cellStyle name="Millares [0] 5 6 8" xfId="2716" xr:uid="{613BB1C8-7752-477C-9B20-E95B433D3980}"/>
    <cellStyle name="Millares [0] 5 6 8 2" xfId="5458" xr:uid="{F36B1330-FECD-405B-9332-443257220E2E}"/>
    <cellStyle name="Millares [0] 5 6 9" xfId="3970" xr:uid="{AF453A4A-D8EF-4123-8751-E9BA91A6A127}"/>
    <cellStyle name="Millares [0] 5 7" xfId="122" xr:uid="{66B8F159-2F64-45BE-AE74-1BFC8CF03D74}"/>
    <cellStyle name="Millares [0] 5 7 2" xfId="309" xr:uid="{7EA7A417-2306-4E9B-8F50-6F9A9BDF7057}"/>
    <cellStyle name="Millares [0] 5 7 2 2" xfId="3014" xr:uid="{420770DB-5991-4CB9-A71F-2FA4A8A53696}"/>
    <cellStyle name="Millares [0] 5 7 2 2 2" xfId="5756" xr:uid="{21526F4D-6DDA-4A65-A2D3-55080671F190}"/>
    <cellStyle name="Millares [0] 5 7 2 3" xfId="1908" xr:uid="{3882EF11-42D3-4CD9-BF1C-BDCF81D23DB9}"/>
    <cellStyle name="Millares [0] 5 7 2 3 2" xfId="4654" xr:uid="{3E4091EA-27D2-4EE3-A69F-68952E70D681}"/>
    <cellStyle name="Millares [0] 5 7 2 4" xfId="4204" xr:uid="{640BBEE9-9EE2-4E0F-B357-35EBFF2BFFC7}"/>
    <cellStyle name="Millares [0] 5 7 3" xfId="491" xr:uid="{84FDC4C5-B4A9-4708-9595-EB2075E13077}"/>
    <cellStyle name="Millares [0] 5 7 3 2" xfId="3169" xr:uid="{D18B5D7B-C34A-4ED9-B320-C568C28B42D1}"/>
    <cellStyle name="Millares [0] 5 7 3 2 2" xfId="5911" xr:uid="{952D6E6F-2058-4E5D-A673-10FB92C718D8}"/>
    <cellStyle name="Millares [0] 5 7 3 3" xfId="4385" xr:uid="{C8C4D60A-1B5D-4EE9-A9A8-D62138DEEE48}"/>
    <cellStyle name="Millares [0] 5 7 4" xfId="2081" xr:uid="{01BECADC-6372-477D-A19E-8F77461BD581}"/>
    <cellStyle name="Millares [0] 5 7 4 2" xfId="3324" xr:uid="{DF16F12C-8F1E-4283-BF02-02DA3970AD78}"/>
    <cellStyle name="Millares [0] 5 7 4 2 2" xfId="6066" xr:uid="{563E59D2-021A-419A-98BC-FC05BDE4EDAE}"/>
    <cellStyle name="Millares [0] 5 7 4 3" xfId="4824" xr:uid="{9F4D2CEC-643C-4C30-858C-D6157AA2F4BF}"/>
    <cellStyle name="Millares [0] 5 7 5" xfId="2226" xr:uid="{B1E9B391-F421-486B-95EE-E0D9C9D6F089}"/>
    <cellStyle name="Millares [0] 5 7 5 2" xfId="3479" xr:uid="{12F4E319-7493-42E2-8463-F954C4EE4757}"/>
    <cellStyle name="Millares [0] 5 7 5 2 2" xfId="6221" xr:uid="{58EEEA34-A517-49C4-AAE2-476889AE6DE3}"/>
    <cellStyle name="Millares [0] 5 7 5 3" xfId="4969" xr:uid="{BB4DC70A-F380-46B4-B401-7A84832D84C8}"/>
    <cellStyle name="Millares [0] 5 7 6" xfId="2407" xr:uid="{9450EB9E-0CAE-46C9-BBBA-838F40DDE9B7}"/>
    <cellStyle name="Millares [0] 5 7 6 2" xfId="3660" xr:uid="{74EFB57F-4B32-4434-8958-4EB356ABE180}"/>
    <cellStyle name="Millares [0] 5 7 6 2 2" xfId="6402" xr:uid="{6D9BC357-5CF3-4839-9522-23FF23ED86D1}"/>
    <cellStyle name="Millares [0] 5 7 6 3" xfId="5150" xr:uid="{904F4FD8-893A-4EEB-A34B-128DAD50B3F4}"/>
    <cellStyle name="Millares [0] 5 7 7" xfId="2562" xr:uid="{1D46A907-F6E4-44CC-8BEA-7E8D8DE25F22}"/>
    <cellStyle name="Millares [0] 5 7 7 2" xfId="3841" xr:uid="{496F69A2-1539-46BE-ABF3-8A15FC0FA623}"/>
    <cellStyle name="Millares [0] 5 7 7 2 2" xfId="6583" xr:uid="{1668055B-0AD9-4D23-90C4-01CE62CC14E2}"/>
    <cellStyle name="Millares [0] 5 7 7 3" xfId="5305" xr:uid="{86B4827A-0252-437C-8110-8D8BF01D58E2}"/>
    <cellStyle name="Millares [0] 5 7 8" xfId="2663" xr:uid="{82AC4258-EAF4-4DBE-BBD1-8D6758538CFA}"/>
    <cellStyle name="Millares [0] 5 7 8 2" xfId="5406" xr:uid="{C85B235E-7627-452C-8700-55BF4B998094}"/>
    <cellStyle name="Millares [0] 5 7 9" xfId="4022" xr:uid="{E46A7E07-D76E-4DFF-A063-499F3B877554}"/>
    <cellStyle name="Millares [0] 5 8" xfId="149" xr:uid="{CE94BBF8-7F43-4704-A9BA-D5808E45D303}"/>
    <cellStyle name="Millares [0] 5 8 2" xfId="336" xr:uid="{AB750F3F-2A68-4AF0-953A-7E6849A4A251}"/>
    <cellStyle name="Millares [0] 5 8 2 2" xfId="3041" xr:uid="{2EAB8A80-5B3D-45FA-A54E-77E8AD90C79D}"/>
    <cellStyle name="Millares [0] 5 8 2 2 2" xfId="5783" xr:uid="{FB63BB94-F090-4824-A6E6-397546F3B1CB}"/>
    <cellStyle name="Millares [0] 5 8 2 3" xfId="1931" xr:uid="{7C4A596D-FDCF-4756-BA52-AF9C5D265A4F}"/>
    <cellStyle name="Millares [0] 5 8 2 3 2" xfId="4677" xr:uid="{AD90F323-2D58-4E98-8512-1540131D731D}"/>
    <cellStyle name="Millares [0] 5 8 2 4" xfId="4231" xr:uid="{B4039935-89EC-4863-ABDB-4C80D3352853}"/>
    <cellStyle name="Millares [0] 5 8 3" xfId="518" xr:uid="{87CA643F-043C-4BC4-A8A1-6AE4C12ED859}"/>
    <cellStyle name="Millares [0] 5 8 3 2" xfId="3196" xr:uid="{E5171F48-AD09-44F1-B37C-EF087BE7B2E0}"/>
    <cellStyle name="Millares [0] 5 8 3 2 2" xfId="5938" xr:uid="{F0932852-7CA7-4879-A5FC-3BDD3E74E4CA}"/>
    <cellStyle name="Millares [0] 5 8 3 3" xfId="4412" xr:uid="{994E2218-2417-4457-99B4-3916CCB2E49C}"/>
    <cellStyle name="Millares [0] 5 8 4" xfId="2104" xr:uid="{2C37BDAC-6C2A-4E1E-89F1-5D537C7A5F0B}"/>
    <cellStyle name="Millares [0] 5 8 4 2" xfId="3351" xr:uid="{B9FEB21F-2CA2-4525-B476-440CDA0A839A}"/>
    <cellStyle name="Millares [0] 5 8 4 2 2" xfId="6093" xr:uid="{BF06B734-067B-4FA7-BB70-09DE90987798}"/>
    <cellStyle name="Millares [0] 5 8 4 3" xfId="4847" xr:uid="{45307241-1F61-4B85-AA09-9FCD1BAF6A1F}"/>
    <cellStyle name="Millares [0] 5 8 5" xfId="2253" xr:uid="{E9A7FB5C-3A90-4BC9-8725-45A17C9788C9}"/>
    <cellStyle name="Millares [0] 5 8 5 2" xfId="3506" xr:uid="{100858B2-33F8-49FE-BE0F-B7E3015FFED4}"/>
    <cellStyle name="Millares [0] 5 8 5 2 2" xfId="6248" xr:uid="{3B5E8814-D84E-4C8B-A206-2183B685511A}"/>
    <cellStyle name="Millares [0] 5 8 5 3" xfId="4996" xr:uid="{52544C92-C247-45FC-809C-D0D3D2FBEE10}"/>
    <cellStyle name="Millares [0] 5 8 6" xfId="2434" xr:uid="{9A38C2A5-0FCA-4FB8-AEAE-14D87CC4450D}"/>
    <cellStyle name="Millares [0] 5 8 6 2" xfId="3687" xr:uid="{45002BE0-3177-41F7-A8DD-68708BC0AA7C}"/>
    <cellStyle name="Millares [0] 5 8 6 2 2" xfId="6429" xr:uid="{512BEF2C-7F31-49BB-A157-2CE5623FFFBC}"/>
    <cellStyle name="Millares [0] 5 8 6 3" xfId="5177" xr:uid="{F9C5F10B-F33D-4155-8D98-12C59C79E282}"/>
    <cellStyle name="Millares [0] 5 8 7" xfId="2589" xr:uid="{BEC3C396-BD91-4C18-A85D-32FE151CB194}"/>
    <cellStyle name="Millares [0] 5 8 7 2" xfId="3868" xr:uid="{46B93324-016D-4299-B77F-0F5F3EF75B94}"/>
    <cellStyle name="Millares [0] 5 8 7 2 2" xfId="6610" xr:uid="{20FF75B1-B161-4CDD-A718-725FE9C91394}"/>
    <cellStyle name="Millares [0] 5 8 7 3" xfId="5332" xr:uid="{0F78EED5-DF5D-4B2E-AFEA-B12CA51EDDC1}"/>
    <cellStyle name="Millares [0] 5 8 8" xfId="2774" xr:uid="{F4ED37DD-983D-440A-B346-387E4459DE23}"/>
    <cellStyle name="Millares [0] 5 8 8 2" xfId="5516" xr:uid="{CFD38FAE-E9E0-4B04-A0AE-E86B414F520F}"/>
    <cellStyle name="Millares [0] 5 8 9" xfId="4049" xr:uid="{91E30ADD-121D-4F87-A9A1-3769E73B083E}"/>
    <cellStyle name="Millares [0] 5 9" xfId="176" xr:uid="{9844F9F2-83D3-40A0-AA16-011EFECF98B2}"/>
    <cellStyle name="Millares [0] 5 9 2" xfId="360" xr:uid="{1F6BF85F-82AC-4B9A-885E-5F00A30667C8}"/>
    <cellStyle name="Millares [0] 5 9 2 2" xfId="3530" xr:uid="{CF904045-43B9-41A3-B886-2A36951A4E04}"/>
    <cellStyle name="Millares [0] 5 9 2 2 2" xfId="6272" xr:uid="{36F73A2E-B089-4619-A445-8B8E8045758C}"/>
    <cellStyle name="Millares [0] 5 9 2 3" xfId="2277" xr:uid="{F2936553-7C08-4722-9F3E-A08C4CD0FB14}"/>
    <cellStyle name="Millares [0] 5 9 2 3 2" xfId="5020" xr:uid="{BDCB0206-55AB-46E4-8B6C-B6EE85EC11DD}"/>
    <cellStyle name="Millares [0] 5 9 2 4" xfId="4255" xr:uid="{435C8239-7667-4380-A5E1-5AEF691E7F25}"/>
    <cellStyle name="Millares [0] 5 9 3" xfId="542" xr:uid="{70E503DC-6220-4A5A-9AD2-84A789B4D3E7}"/>
    <cellStyle name="Millares [0] 5 9 3 2" xfId="3711" xr:uid="{21F05CA2-EE93-4633-9F54-458F3B961614}"/>
    <cellStyle name="Millares [0] 5 9 3 2 2" xfId="6453" xr:uid="{046A7B1C-A8C4-4043-B5A7-754C03E67EB6}"/>
    <cellStyle name="Millares [0] 5 9 3 3" xfId="4436" xr:uid="{DA24FD95-89DE-4DA9-9794-48CD7A5B3BC4}"/>
    <cellStyle name="Millares [0] 5 9 4" xfId="2613" xr:uid="{6E1B71E3-5E49-4E3F-A0F6-B4BAFCF1538C}"/>
    <cellStyle name="Millares [0] 5 9 4 2" xfId="3892" xr:uid="{F851F576-B33E-4373-8E9D-90E5A08BF527}"/>
    <cellStyle name="Millares [0] 5 9 4 2 2" xfId="6634" xr:uid="{665796E7-E819-4402-8F54-06E5FE138AD4}"/>
    <cellStyle name="Millares [0] 5 9 4 3" xfId="5356" xr:uid="{11A82186-C61E-4F69-84D2-5EDDF62D07B7}"/>
    <cellStyle name="Millares [0] 5 9 5" xfId="2845" xr:uid="{FFEE392E-6F33-4936-B179-74FE16661244}"/>
    <cellStyle name="Millares [0] 5 9 5 2" xfId="5587" xr:uid="{3C326809-1082-45B1-871D-41A7B2D2119D}"/>
    <cellStyle name="Millares [0] 5 9 6" xfId="4073" xr:uid="{B9EC0635-CBFE-4DCF-B205-302BF421CCE3}"/>
    <cellStyle name="Millares [0] 6" xfId="11" xr:uid="{F6AB000A-0DDD-4614-9E3D-2F0E17DD72D8}"/>
    <cellStyle name="Millares [0] 6 10" xfId="2124" xr:uid="{A38B5471-87AF-4C0A-A08A-85D31796653C}"/>
    <cellStyle name="Millares [0] 6 10 2" xfId="3376" xr:uid="{EE520FD5-A958-4FBA-A300-00B00E142CDC}"/>
    <cellStyle name="Millares [0] 6 10 2 2" xfId="6118" xr:uid="{CB144AF6-EA14-409F-925C-526579CBCD86}"/>
    <cellStyle name="Millares [0] 6 10 3" xfId="4867" xr:uid="{ED5E8B9B-1E8A-4999-B69B-7FC291483E78}"/>
    <cellStyle name="Millares [0] 6 11" xfId="2304" xr:uid="{600E7B9F-9FCB-445E-8A00-75FB6E3A29CB}"/>
    <cellStyle name="Millares [0] 6 11 2" xfId="3557" xr:uid="{63D0432E-8D69-44F8-B24E-415F3F74F2E2}"/>
    <cellStyle name="Millares [0] 6 11 2 2" xfId="6299" xr:uid="{6607ACA4-B28F-42C3-9A12-F4F66858BBC1}"/>
    <cellStyle name="Millares [0] 6 11 3" xfId="5047" xr:uid="{ACD12B35-92BF-403B-A097-0D5C1862725B}"/>
    <cellStyle name="Millares [0] 6 12" xfId="2459" xr:uid="{AA61AB21-1DBD-4E37-81E9-FF43A013FB58}"/>
    <cellStyle name="Millares [0] 6 12 2" xfId="3738" xr:uid="{BD9677B5-3F55-43A7-8D0B-C6ED11E1FB4C}"/>
    <cellStyle name="Millares [0] 6 12 2 2" xfId="6480" xr:uid="{BBC5BEB6-C241-466A-9B88-ADAD229296B1}"/>
    <cellStyle name="Millares [0] 6 12 3" xfId="5202" xr:uid="{C53AC772-0E13-4055-A0A9-79B874B7B32E}"/>
    <cellStyle name="Millares [0] 6 13" xfId="2640" xr:uid="{997EFAE1-AC52-49BC-B734-DD1CCD6E0339}"/>
    <cellStyle name="Millares [0] 6 13 2" xfId="5383" xr:uid="{78852038-39F3-4B75-9747-4819C9D5A23E}"/>
    <cellStyle name="Millares [0] 6 14" xfId="3919" xr:uid="{F3AF63BC-4B3A-409B-9D95-8B500129F32F}"/>
    <cellStyle name="Millares [0] 6 2" xfId="42" xr:uid="{F59D1A0D-3D95-4C14-9F1F-B386FC200381}"/>
    <cellStyle name="Millares [0] 6 2 10" xfId="2330" xr:uid="{FE3F0C4E-A91E-42E5-9C2F-436C650A5112}"/>
    <cellStyle name="Millares [0] 6 2 10 2" xfId="3583" xr:uid="{37B2848B-E6D3-406B-9783-54E0F4ABFFBC}"/>
    <cellStyle name="Millares [0] 6 2 10 2 2" xfId="6325" xr:uid="{24EB81F2-6498-470D-94CE-F39E390A6D0F}"/>
    <cellStyle name="Millares [0] 6 2 10 3" xfId="5073" xr:uid="{A27B1456-8C21-400D-A1D3-6558E4636131}"/>
    <cellStyle name="Millares [0] 6 2 11" xfId="2485" xr:uid="{28EE8BB4-6DB8-48B6-A7DC-FC8DED4EA7BD}"/>
    <cellStyle name="Millares [0] 6 2 11 2" xfId="3764" xr:uid="{F22FE97B-5823-4D35-9F9F-8B9B0B7A1A83}"/>
    <cellStyle name="Millares [0] 6 2 11 2 2" xfId="6506" xr:uid="{A53AD1C2-ECCF-4C02-965C-CC9BA6048312}"/>
    <cellStyle name="Millares [0] 6 2 11 3" xfId="5228" xr:uid="{A2737161-F908-4AE6-A69E-E486E3E47D47}"/>
    <cellStyle name="Millares [0] 6 2 12" xfId="2652" xr:uid="{7B0319C2-A27F-4632-A455-64133E730982}"/>
    <cellStyle name="Millares [0] 6 2 12 2" xfId="5395" xr:uid="{BEBA4EA5-5A7D-4B98-A5DF-3EEFBAB8B260}"/>
    <cellStyle name="Millares [0] 6 2 13" xfId="3945" xr:uid="{EF0E0095-4246-4E45-B7FC-F8A2931B358E}"/>
    <cellStyle name="Millares [0] 6 2 2" xfId="96" xr:uid="{811FE155-DCAE-4108-9B47-4E22C6005E17}"/>
    <cellStyle name="Millares [0] 6 2 2 2" xfId="284" xr:uid="{0341E62A-811E-422D-A1B2-F9C2B5963FB8}"/>
    <cellStyle name="Millares [0] 6 2 2 2 2" xfId="2989" xr:uid="{9C05BAD7-4E70-4F40-AE8D-CF4813DE0732}"/>
    <cellStyle name="Millares [0] 6 2 2 2 2 2" xfId="5731" xr:uid="{E9D42006-AA46-4651-A499-833B068E0125}"/>
    <cellStyle name="Millares [0] 6 2 2 2 3" xfId="1883" xr:uid="{310179AF-1630-447C-A183-2549F09CC794}"/>
    <cellStyle name="Millares [0] 6 2 2 2 3 2" xfId="4629" xr:uid="{DEA518C8-2774-4CDE-B316-247418B6C00F}"/>
    <cellStyle name="Millares [0] 6 2 2 2 4" xfId="4179" xr:uid="{02850691-4566-4FDC-8EB5-054FD65D609A}"/>
    <cellStyle name="Millares [0] 6 2 2 3" xfId="466" xr:uid="{D6014D63-D0ED-44ED-A729-43B7039F454E}"/>
    <cellStyle name="Millares [0] 6 2 2 3 2" xfId="3144" xr:uid="{0F6E4DEF-B740-407E-AEF6-B89761F0E4C0}"/>
    <cellStyle name="Millares [0] 6 2 2 3 2 2" xfId="5886" xr:uid="{B2652FFE-A11B-4039-A48E-670E01F95EA9}"/>
    <cellStyle name="Millares [0] 6 2 2 3 3" xfId="4360" xr:uid="{E9808AA1-D323-4DE9-8B95-C5369F4D1E5B}"/>
    <cellStyle name="Millares [0] 6 2 2 4" xfId="2056" xr:uid="{CA9A0CA9-8717-4297-8156-E2AB50D85D56}"/>
    <cellStyle name="Millares [0] 6 2 2 4 2" xfId="3299" xr:uid="{1008AE80-D20D-48C8-9B52-5BFB5FAD3C4F}"/>
    <cellStyle name="Millares [0] 6 2 2 4 2 2" xfId="6041" xr:uid="{4E644E0A-ED88-4389-9A56-96EABBA8B8F7}"/>
    <cellStyle name="Millares [0] 6 2 2 4 3" xfId="4799" xr:uid="{9D6917FF-FE5D-43A0-99B2-F19D2EA28681}"/>
    <cellStyle name="Millares [0] 6 2 2 5" xfId="2201" xr:uid="{FC18D17B-5359-488A-B111-DB13205F9E4A}"/>
    <cellStyle name="Millares [0] 6 2 2 5 2" xfId="3454" xr:uid="{3527F937-A83F-485E-9DD9-D4352FA63F30}"/>
    <cellStyle name="Millares [0] 6 2 2 5 2 2" xfId="6196" xr:uid="{9540E328-19F8-4E21-9504-74AE974DF061}"/>
    <cellStyle name="Millares [0] 6 2 2 5 3" xfId="4944" xr:uid="{CBC442D3-4611-49FD-808B-8EE8BB44B089}"/>
    <cellStyle name="Millares [0] 6 2 2 6" xfId="2382" xr:uid="{AD602B4E-60D0-47CD-8614-7F2D706839FD}"/>
    <cellStyle name="Millares [0] 6 2 2 6 2" xfId="3635" xr:uid="{5BEA30C0-CFA2-43F9-8107-7DF15A7CB3ED}"/>
    <cellStyle name="Millares [0] 6 2 2 6 2 2" xfId="6377" xr:uid="{1700751C-E546-4761-B740-2422E75184BE}"/>
    <cellStyle name="Millares [0] 6 2 2 6 3" xfId="5125" xr:uid="{C308BA24-9CFC-41FF-9756-FF710E8FC2EB}"/>
    <cellStyle name="Millares [0] 6 2 2 7" xfId="2537" xr:uid="{27CF484E-75EA-4536-9E2D-D8E04B29C3C8}"/>
    <cellStyle name="Millares [0] 6 2 2 7 2" xfId="3816" xr:uid="{CC19BB36-AA22-42F9-A502-349A844BA7D4}"/>
    <cellStyle name="Millares [0] 6 2 2 7 2 2" xfId="6558" xr:uid="{0E8B3EBC-7513-4948-80FD-CFEAB997C006}"/>
    <cellStyle name="Millares [0] 6 2 2 7 3" xfId="5280" xr:uid="{7BA9FB6B-7BCB-4BF0-B8B7-554CA7665489}"/>
    <cellStyle name="Millares [0] 6 2 2 8" xfId="2743" xr:uid="{3FB94D07-0015-4CC4-9846-592A37EEABC7}"/>
    <cellStyle name="Millares [0] 6 2 2 8 2" xfId="5485" xr:uid="{96DA8953-427D-442A-94B4-72F7D944F7C8}"/>
    <cellStyle name="Millares [0] 6 2 2 9" xfId="3997" xr:uid="{6EF0FF67-EBE1-4D48-B259-AA04A8718531}"/>
    <cellStyle name="Millares [0] 6 2 3" xfId="232" xr:uid="{5E84C5B1-3B77-448F-BF28-A5A73F520097}"/>
    <cellStyle name="Millares [0] 6 2 3 2" xfId="2691" xr:uid="{82D0C4CF-C8DF-4885-B85A-32BD8C72C33D}"/>
    <cellStyle name="Millares [0] 6 2 3 2 2" xfId="5433" xr:uid="{18540158-DEA4-45DA-A325-6412D98869EB}"/>
    <cellStyle name="Millares [0] 6 2 3 3" xfId="564" xr:uid="{A3BC41B6-32CB-43AB-A883-0747CC9897A1}"/>
    <cellStyle name="Millares [0] 6 2 3 3 2" xfId="4458" xr:uid="{6912A362-529D-46F4-A52E-080E06B61FA9}"/>
    <cellStyle name="Millares [0] 6 2 3 4" xfId="4127" xr:uid="{88E1ACD6-3826-45D2-92DF-F6CCACDC98D7}"/>
    <cellStyle name="Millares [0] 6 2 4" xfId="414" xr:uid="{66E094CE-EEA0-4E6B-8556-F0D5BC25A46E}"/>
    <cellStyle name="Millares [0] 6 2 4 2" xfId="2819" xr:uid="{518D9D97-0C3A-4B7A-A647-C11AE4AE212C}"/>
    <cellStyle name="Millares [0] 6 2 4 2 2" xfId="5561" xr:uid="{E253417A-8B70-4639-B677-87D39AC3CBF4}"/>
    <cellStyle name="Millares [0] 6 2 4 3" xfId="4308" xr:uid="{8D21458D-C514-4D08-B1DC-525C023BBE64}"/>
    <cellStyle name="Millares [0] 6 2 5" xfId="1807" xr:uid="{2AA470D1-CA92-42D8-BFA1-B69E97DB96C4}"/>
    <cellStyle name="Millares [0] 6 2 5 2" xfId="2890" xr:uid="{9BD77208-13C8-40CD-9220-EC214DDEE62B}"/>
    <cellStyle name="Millares [0] 6 2 5 2 2" xfId="5632" xr:uid="{A3DE535F-A5D1-43F8-A9FE-E7E2C109CE38}"/>
    <cellStyle name="Millares [0] 6 2 5 3" xfId="4553" xr:uid="{BF41BE6C-31A0-4AD0-BBE0-4FF4BECB7475}"/>
    <cellStyle name="Millares [0] 6 2 6" xfId="1835" xr:uid="{DC6BE726-AD3E-439A-8B4F-AFBFA9262373}"/>
    <cellStyle name="Millares [0] 6 2 6 2" xfId="2937" xr:uid="{B9772015-72DC-4C40-BC5A-912C7DE9BDFB}"/>
    <cellStyle name="Millares [0] 6 2 6 2 2" xfId="5679" xr:uid="{DF2572D0-FF71-4FD2-A10B-47DEBAF32E8F}"/>
    <cellStyle name="Millares [0] 6 2 6 3" xfId="4581" xr:uid="{7DA193F4-A731-461D-A2D7-4F67B14DCD9D}"/>
    <cellStyle name="Millares [0] 6 2 7" xfId="1963" xr:uid="{73A48F37-FD38-44FA-A794-DBBB469770CF}"/>
    <cellStyle name="Millares [0] 6 2 7 2" xfId="3092" xr:uid="{4AC65213-304C-404E-ACD7-ACA7ADB60700}"/>
    <cellStyle name="Millares [0] 6 2 7 2 2" xfId="5834" xr:uid="{E4EBF95F-4874-47AD-8903-DC3D085E6A28}"/>
    <cellStyle name="Millares [0] 6 2 7 3" xfId="4706" xr:uid="{3852CCB5-57CC-4048-B549-02E03A3E05A6}"/>
    <cellStyle name="Millares [0] 6 2 8" xfId="2004" xr:uid="{3916C0D6-CD07-470E-989F-7566FC8D659D}"/>
    <cellStyle name="Millares [0] 6 2 8 2" xfId="3247" xr:uid="{EAD52CED-3831-4511-B5CC-18B520F187C8}"/>
    <cellStyle name="Millares [0] 6 2 8 2 2" xfId="5989" xr:uid="{0F35A588-0406-4CD2-BD9E-01F6FF944C31}"/>
    <cellStyle name="Millares [0] 6 2 8 3" xfId="4747" xr:uid="{40919C9F-7390-402A-86F2-2046D935D20F}"/>
    <cellStyle name="Millares [0] 6 2 9" xfId="2149" xr:uid="{0FDF7E6E-A829-4C0A-B3C3-36003FB5CF76}"/>
    <cellStyle name="Millares [0] 6 2 9 2" xfId="3402" xr:uid="{9BB6E2C6-E0F4-42B3-8DD1-E55F2C8E404E}"/>
    <cellStyle name="Millares [0] 6 2 9 2 2" xfId="6144" xr:uid="{8C5E722C-E100-4657-AF8F-D7927C0A8CE9}"/>
    <cellStyle name="Millares [0] 6 2 9 3" xfId="4892" xr:uid="{9C425F8F-C0CD-4E6C-BC2B-CB71B158906E}"/>
    <cellStyle name="Millares [0] 6 3" xfId="70" xr:uid="{75966218-F2F2-478A-B3AE-9988179912EF}"/>
    <cellStyle name="Millares [0] 6 3 2" xfId="258" xr:uid="{9E585A45-7E28-4D1F-9F99-A701C9571573}"/>
    <cellStyle name="Millares [0] 6 3 2 2" xfId="2963" xr:uid="{2AC6FE35-4B31-4357-9787-592E84A69588}"/>
    <cellStyle name="Millares [0] 6 3 2 2 2" xfId="5705" xr:uid="{8EBBA351-53CA-4FD5-8FE6-44A323B9FD99}"/>
    <cellStyle name="Millares [0] 6 3 2 3" xfId="1857" xr:uid="{7D69ED11-2EFA-4303-AAD7-42AAA3294295}"/>
    <cellStyle name="Millares [0] 6 3 2 3 2" xfId="4603" xr:uid="{D0270C63-6FFF-417C-BA76-73A26F1237A4}"/>
    <cellStyle name="Millares [0] 6 3 2 4" xfId="4153" xr:uid="{2C89753A-3CE8-45DA-AB45-D7AB6799F5CD}"/>
    <cellStyle name="Millares [0] 6 3 3" xfId="440" xr:uid="{A74CFC04-12A0-4E15-8229-41BBF747023A}"/>
    <cellStyle name="Millares [0] 6 3 3 2" xfId="3118" xr:uid="{E27C8C61-C891-4A92-9C49-E4575EDFCF1C}"/>
    <cellStyle name="Millares [0] 6 3 3 2 2" xfId="5860" xr:uid="{6F50F0C6-0AF3-4998-B33C-A420DA7300D9}"/>
    <cellStyle name="Millares [0] 6 3 3 3" xfId="4334" xr:uid="{AC28CFC3-1CFC-49E3-BD9C-A6620E99D207}"/>
    <cellStyle name="Millares [0] 6 3 4" xfId="2030" xr:uid="{C0671498-1443-4099-924A-C6A9452DDB00}"/>
    <cellStyle name="Millares [0] 6 3 4 2" xfId="3273" xr:uid="{B9DB96FB-8C1D-44E9-B007-B67EF8A442EF}"/>
    <cellStyle name="Millares [0] 6 3 4 2 2" xfId="6015" xr:uid="{75F16FD4-CC72-4707-9B13-2ADB4E223B5A}"/>
    <cellStyle name="Millares [0] 6 3 4 3" xfId="4773" xr:uid="{DAA5144A-6288-412F-8C00-3391C8CFC00D}"/>
    <cellStyle name="Millares [0] 6 3 5" xfId="2175" xr:uid="{F03356A3-945E-4E76-9700-F474CDA225CA}"/>
    <cellStyle name="Millares [0] 6 3 5 2" xfId="3428" xr:uid="{42D71F30-5EC6-48D5-861C-DEE5862A66F7}"/>
    <cellStyle name="Millares [0] 6 3 5 2 2" xfId="6170" xr:uid="{89BE2E0C-EDC3-424E-97B8-59520B00ECBD}"/>
    <cellStyle name="Millares [0] 6 3 5 3" xfId="4918" xr:uid="{92375CAC-0479-463C-A989-88F0071242CB}"/>
    <cellStyle name="Millares [0] 6 3 6" xfId="2356" xr:uid="{D03C3B20-D938-43DF-A994-D4B85AC58AE9}"/>
    <cellStyle name="Millares [0] 6 3 6 2" xfId="3609" xr:uid="{CA440ADD-47EC-42AF-A841-DE67CAB3B634}"/>
    <cellStyle name="Millares [0] 6 3 6 2 2" xfId="6351" xr:uid="{322F8B75-3B53-4732-8ED7-1D54D412D24C}"/>
    <cellStyle name="Millares [0] 6 3 6 3" xfId="5099" xr:uid="{05892FC6-7306-4916-A801-FD2505B9C558}"/>
    <cellStyle name="Millares [0] 6 3 7" xfId="2511" xr:uid="{5E2DFD2C-ECA6-420B-ACB4-EA9432FB4E13}"/>
    <cellStyle name="Millares [0] 6 3 7 2" xfId="3790" xr:uid="{CDA3CA93-1A95-4CFA-9822-680B2F588077}"/>
    <cellStyle name="Millares [0] 6 3 7 2 2" xfId="6532" xr:uid="{8918B03E-E668-46CB-ABF7-9C653F51F96F}"/>
    <cellStyle name="Millares [0] 6 3 7 3" xfId="5254" xr:uid="{ABC1C1B5-4739-4038-9C0C-ED2576EE038D}"/>
    <cellStyle name="Millares [0] 6 3 8" xfId="2717" xr:uid="{514AA5A9-37C4-46E4-A334-8027AEC5DC73}"/>
    <cellStyle name="Millares [0] 6 3 8 2" xfId="5459" xr:uid="{0E657351-7636-4F35-A780-96C34F5C74BA}"/>
    <cellStyle name="Millares [0] 6 3 9" xfId="3971" xr:uid="{E3D90E5A-D39B-4162-98A1-1488B44BFB66}"/>
    <cellStyle name="Millares [0] 6 4" xfId="123" xr:uid="{803AE0AD-223B-4B99-9B13-3FA1DB47294E}"/>
    <cellStyle name="Millares [0] 6 4 2" xfId="310" xr:uid="{244B74FD-D3D4-4CA3-9958-46D7398EA33B}"/>
    <cellStyle name="Millares [0] 6 4 2 2" xfId="3015" xr:uid="{22870B51-AD18-4096-9A3B-2A1E54DEA591}"/>
    <cellStyle name="Millares [0] 6 4 2 2 2" xfId="5757" xr:uid="{7E1DDC77-53F3-4579-A3E4-EC955667B05F}"/>
    <cellStyle name="Millares [0] 6 4 2 3" xfId="1909" xr:uid="{F86BAB7D-357B-43E8-9F23-646575938BA0}"/>
    <cellStyle name="Millares [0] 6 4 2 3 2" xfId="4655" xr:uid="{BCFCCC3B-6786-4E8E-8145-A08B2E72055E}"/>
    <cellStyle name="Millares [0] 6 4 2 4" xfId="4205" xr:uid="{1444276F-2E4F-4A04-9F05-29C55CC2FB00}"/>
    <cellStyle name="Millares [0] 6 4 3" xfId="492" xr:uid="{4C33EFE9-1494-4325-BCA0-F116D9B0F440}"/>
    <cellStyle name="Millares [0] 6 4 3 2" xfId="3170" xr:uid="{3F1EEF68-4B6C-4AC0-AB52-3A9E1E15CAAD}"/>
    <cellStyle name="Millares [0] 6 4 3 2 2" xfId="5912" xr:uid="{61AC1FB1-5D39-4256-B8B0-FAA9E5C0339A}"/>
    <cellStyle name="Millares [0] 6 4 3 3" xfId="4386" xr:uid="{8270196B-98C0-4376-AE11-95EAC513A30E}"/>
    <cellStyle name="Millares [0] 6 4 4" xfId="2082" xr:uid="{4FEA0110-7C7A-4FEB-AAB5-D3D44D62E4AE}"/>
    <cellStyle name="Millares [0] 6 4 4 2" xfId="3325" xr:uid="{32E468AD-93AB-4F3D-9AFB-86BE6F3B300F}"/>
    <cellStyle name="Millares [0] 6 4 4 2 2" xfId="6067" xr:uid="{C444084C-2B4A-4513-9DCA-DB23C2C721AB}"/>
    <cellStyle name="Millares [0] 6 4 4 3" xfId="4825" xr:uid="{B0FD37CB-CF4E-4A0C-9C92-13EFC5D34205}"/>
    <cellStyle name="Millares [0] 6 4 5" xfId="2227" xr:uid="{62F76239-7087-499A-9970-BC0B4766D03E}"/>
    <cellStyle name="Millares [0] 6 4 5 2" xfId="3480" xr:uid="{AF5C03DA-927E-4965-9751-5B145C0E8A41}"/>
    <cellStyle name="Millares [0] 6 4 5 2 2" xfId="6222" xr:uid="{2D2A625F-E4F2-4996-B141-B9B2734C1D9B}"/>
    <cellStyle name="Millares [0] 6 4 5 3" xfId="4970" xr:uid="{E5E1293A-92C5-4D6A-87C5-340FB4922F2E}"/>
    <cellStyle name="Millares [0] 6 4 6" xfId="2408" xr:uid="{E7B477CC-FDD1-4AE6-9B98-1918966F1874}"/>
    <cellStyle name="Millares [0] 6 4 6 2" xfId="3661" xr:uid="{5F3C0DED-718C-4B5C-80D9-BBA3A31EE530}"/>
    <cellStyle name="Millares [0] 6 4 6 2 2" xfId="6403" xr:uid="{AF932C62-C36B-4C68-B627-BE29294FBF33}"/>
    <cellStyle name="Millares [0] 6 4 6 3" xfId="5151" xr:uid="{5DF121B4-9FA7-4B38-A6F4-960EA330B3AB}"/>
    <cellStyle name="Millares [0] 6 4 7" xfId="2563" xr:uid="{3702FD73-EFC8-46C0-8F93-9A282D27AD1A}"/>
    <cellStyle name="Millares [0] 6 4 7 2" xfId="3842" xr:uid="{C1848A55-E64C-464F-8F5A-DDB58AD4B59A}"/>
    <cellStyle name="Millares [0] 6 4 7 2 2" xfId="6584" xr:uid="{36932A26-8A17-4B36-AA60-A475A10A824D}"/>
    <cellStyle name="Millares [0] 6 4 7 3" xfId="5306" xr:uid="{4ABDD6EF-E8F4-4301-8C1F-9214BB95AB49}"/>
    <cellStyle name="Millares [0] 6 4 8" xfId="2664" xr:uid="{D08E981E-2C38-4585-9D5F-97EC26226D81}"/>
    <cellStyle name="Millares [0] 6 4 8 2" xfId="5407" xr:uid="{4C0F25DF-EBFD-4874-B1D6-EE06A8E1B3A2}"/>
    <cellStyle name="Millares [0] 6 4 9" xfId="4023" xr:uid="{2C8F1632-DA67-41ED-A1B9-4BDB6A2A71D2}"/>
    <cellStyle name="Millares [0] 6 5" xfId="150" xr:uid="{E33A7A2A-F53C-47F0-BFA5-472CF7AF3BBD}"/>
    <cellStyle name="Millares [0] 6 5 2" xfId="337" xr:uid="{9AD49DBD-03F6-4235-ADED-88D310C680D2}"/>
    <cellStyle name="Millares [0] 6 5 2 2" xfId="3042" xr:uid="{C37427A2-E159-4838-8745-C95CDEE04C42}"/>
    <cellStyle name="Millares [0] 6 5 2 2 2" xfId="5784" xr:uid="{11A65084-2B83-49A5-BDDC-0698B40A585A}"/>
    <cellStyle name="Millares [0] 6 5 2 3" xfId="1932" xr:uid="{D58D0D9F-B3DE-4437-9AB0-F119F5E6A67A}"/>
    <cellStyle name="Millares [0] 6 5 2 3 2" xfId="4678" xr:uid="{328917B2-01E0-4942-AFBA-1037ED424228}"/>
    <cellStyle name="Millares [0] 6 5 2 4" xfId="4232" xr:uid="{ACD1B166-99D1-4FB1-88C3-13BABF342A4F}"/>
    <cellStyle name="Millares [0] 6 5 3" xfId="519" xr:uid="{16D62009-B7D5-4B87-98A8-5331778635EA}"/>
    <cellStyle name="Millares [0] 6 5 3 2" xfId="3197" xr:uid="{28F24627-4BA8-49DD-9917-C38DF372D292}"/>
    <cellStyle name="Millares [0] 6 5 3 2 2" xfId="5939" xr:uid="{704BDDCA-ECC3-4086-9099-A18F07882318}"/>
    <cellStyle name="Millares [0] 6 5 3 3" xfId="4413" xr:uid="{3E62137A-E8A2-49AC-A24E-14986F46C9A3}"/>
    <cellStyle name="Millares [0] 6 5 4" xfId="2105" xr:uid="{1F59773C-6CCC-4F68-A8F7-28B25257CEE0}"/>
    <cellStyle name="Millares [0] 6 5 4 2" xfId="3352" xr:uid="{E2F75D06-A467-47F9-8743-4F96BFF1DD79}"/>
    <cellStyle name="Millares [0] 6 5 4 2 2" xfId="6094" xr:uid="{C3D20C69-E9D7-43B8-BBBF-AAEC3F205606}"/>
    <cellStyle name="Millares [0] 6 5 4 3" xfId="4848" xr:uid="{DADC748F-F853-422A-98F1-C07900A92BA7}"/>
    <cellStyle name="Millares [0] 6 5 5" xfId="2254" xr:uid="{709D65DE-2C22-4C4B-8171-35CC077B513F}"/>
    <cellStyle name="Millares [0] 6 5 5 2" xfId="3507" xr:uid="{A2182CD9-9E61-4E34-96A2-1D7F5DF48852}"/>
    <cellStyle name="Millares [0] 6 5 5 2 2" xfId="6249" xr:uid="{2C3505C2-17AB-42F4-ABAE-0C5108EE6546}"/>
    <cellStyle name="Millares [0] 6 5 5 3" xfId="4997" xr:uid="{68C1CE38-5279-4B96-9672-33D9C596EB8D}"/>
    <cellStyle name="Millares [0] 6 5 6" xfId="2435" xr:uid="{D860304B-2599-479A-9725-27E518EDC7AC}"/>
    <cellStyle name="Millares [0] 6 5 6 2" xfId="3688" xr:uid="{6BD29EAB-CF23-4DE2-B39F-E2CC793C4CA2}"/>
    <cellStyle name="Millares [0] 6 5 6 2 2" xfId="6430" xr:uid="{8FF95D1D-7AA5-429B-A726-EE3832C1F173}"/>
    <cellStyle name="Millares [0] 6 5 6 3" xfId="5178" xr:uid="{2AB14E74-4EC3-4157-92B6-907BDB475F99}"/>
    <cellStyle name="Millares [0] 6 5 7" xfId="2590" xr:uid="{69860B8A-D739-4388-A88D-AE730238DA94}"/>
    <cellStyle name="Millares [0] 6 5 7 2" xfId="3869" xr:uid="{CEEDDF9F-9E31-4BB6-9EE6-D688B5147A45}"/>
    <cellStyle name="Millares [0] 6 5 7 2 2" xfId="6611" xr:uid="{7B30F32B-3382-4AC4-9751-F142DC093AD8}"/>
    <cellStyle name="Millares [0] 6 5 7 3" xfId="5333" xr:uid="{9A45699B-CD9A-4286-96BE-4CD43BBD5322}"/>
    <cellStyle name="Millares [0] 6 5 8" xfId="2783" xr:uid="{912F27BF-636C-4153-B5A6-8AC89C7F188E}"/>
    <cellStyle name="Millares [0] 6 5 8 2" xfId="5525" xr:uid="{1B4CBA56-EE2D-4C36-A0EB-0BFB9C9DBAC6}"/>
    <cellStyle name="Millares [0] 6 5 9" xfId="4050" xr:uid="{6EF9C325-A861-410C-8EC1-40561BA4D685}"/>
    <cellStyle name="Millares [0] 6 6" xfId="177" xr:uid="{EF3734F5-FDAD-4FC5-8F3A-EB5EB1F58621}"/>
    <cellStyle name="Millares [0] 6 6 2" xfId="361" xr:uid="{2E9323C2-5713-4AFC-BC90-90525385134D}"/>
    <cellStyle name="Millares [0] 6 6 2 2" xfId="3531" xr:uid="{5EC54B42-C1F6-48EE-B1DF-E0D0CD02D179}"/>
    <cellStyle name="Millares [0] 6 6 2 2 2" xfId="6273" xr:uid="{D44BE80C-FCCC-41DC-88ED-B1A5EF964183}"/>
    <cellStyle name="Millares [0] 6 6 2 3" xfId="2278" xr:uid="{F44FCC6B-54D8-4D7D-8587-C2D527DAB975}"/>
    <cellStyle name="Millares [0] 6 6 2 3 2" xfId="5021" xr:uid="{1DB84739-BA74-4E12-B973-FFF632A71B17}"/>
    <cellStyle name="Millares [0] 6 6 2 4" xfId="4256" xr:uid="{2CF50155-8B55-4BAE-A9D8-5F3EDBDC7E26}"/>
    <cellStyle name="Millares [0] 6 6 3" xfId="543" xr:uid="{D3218489-DEEA-4574-B411-C8409E070F33}"/>
    <cellStyle name="Millares [0] 6 6 3 2" xfId="3712" xr:uid="{F7F3567E-CF3B-497C-98E5-998C093AEBCB}"/>
    <cellStyle name="Millares [0] 6 6 3 2 2" xfId="6454" xr:uid="{F149C466-71CA-4816-9530-BF7E800F354D}"/>
    <cellStyle name="Millares [0] 6 6 3 3" xfId="4437" xr:uid="{053C2B09-5FF6-4103-B7D9-B01A50ED8DBB}"/>
    <cellStyle name="Millares [0] 6 6 4" xfId="2614" xr:uid="{5C1934E2-8857-468F-AAA2-583242185469}"/>
    <cellStyle name="Millares [0] 6 6 4 2" xfId="3893" xr:uid="{0EC36F24-1DB6-4CD1-B5CD-6EAF72A5C6F8}"/>
    <cellStyle name="Millares [0] 6 6 4 2 2" xfId="6635" xr:uid="{BB28C6AA-55A9-460E-B269-119B4EAA4D2C}"/>
    <cellStyle name="Millares [0] 6 6 4 3" xfId="5357" xr:uid="{721CEAAD-CEE5-46FB-A302-F0D61345BDD4}"/>
    <cellStyle name="Millares [0] 6 6 5" xfId="2854" xr:uid="{6DD2E9B6-BF6B-4A8C-AA3B-DE77768E81FF}"/>
    <cellStyle name="Millares [0] 6 6 5 2" xfId="5596" xr:uid="{2CF53168-0F80-40B1-BCDD-810E9917F21C}"/>
    <cellStyle name="Millares [0] 6 6 6" xfId="4074" xr:uid="{9B2727E8-BD1C-4A1F-824A-CCCD5D0A5F6F}"/>
    <cellStyle name="Millares [0] 6 7" xfId="205" xr:uid="{61DE1A52-38B9-494A-97D9-B093CB6C60C7}"/>
    <cellStyle name="Millares [0] 6 7 2" xfId="2911" xr:uid="{16FE8829-0D90-4526-829F-4F087D89A264}"/>
    <cellStyle name="Millares [0] 6 7 2 2" xfId="5653" xr:uid="{1C5388FC-6FFF-4FB2-AC8C-76869ABAEA11}"/>
    <cellStyle name="Millares [0] 6 7 3" xfId="1822" xr:uid="{1AEE7136-285B-4A12-814C-D8436610FB28}"/>
    <cellStyle name="Millares [0] 6 7 3 2" xfId="4568" xr:uid="{28965FF9-880F-49B3-A98E-441CC6DE0699}"/>
    <cellStyle name="Millares [0] 6 7 4" xfId="4101" xr:uid="{ACBD6D9C-F399-4C39-9D79-64435CD5C4F0}"/>
    <cellStyle name="Millares [0] 6 8" xfId="388" xr:uid="{51FD284D-6744-4D6F-98B6-7D4B65CC1869}"/>
    <cellStyle name="Millares [0] 6 8 2" xfId="3066" xr:uid="{FE7598F6-9767-455B-9F35-84C81D55F8E9}"/>
    <cellStyle name="Millares [0] 6 8 2 2" xfId="5808" xr:uid="{92C4C607-ED90-44AF-87EC-A18762DF16E4}"/>
    <cellStyle name="Millares [0] 6 8 3" xfId="4282" xr:uid="{D18501F0-55A0-4265-B857-85415A8784C9}"/>
    <cellStyle name="Millares [0] 6 9" xfId="1990" xr:uid="{330A8F39-23D6-439A-8A0C-6DDA89CD5D09}"/>
    <cellStyle name="Millares [0] 6 9 2" xfId="3221" xr:uid="{5BC30811-9599-4B2B-90E2-BDFFBC4C4540}"/>
    <cellStyle name="Millares [0] 6 9 2 2" xfId="5963" xr:uid="{87556A17-F76A-450B-816C-C98261F9DF6C}"/>
    <cellStyle name="Millares [0] 6 9 3" xfId="4733" xr:uid="{942D7933-85CE-48DA-A653-1E5288778C35}"/>
    <cellStyle name="Millares [0] 7" xfId="19" xr:uid="{E1B3D008-523E-4C51-86CC-B10FEE5B4264}"/>
    <cellStyle name="Millares [0] 7 10" xfId="2130" xr:uid="{4AA0653B-CC87-415D-98A4-F793B4E6B001}"/>
    <cellStyle name="Millares [0] 7 10 2" xfId="3382" xr:uid="{48C40F8B-6139-4509-8E36-AD4D9165CCCB}"/>
    <cellStyle name="Millares [0] 7 10 2 2" xfId="6124" xr:uid="{DBD3B645-2239-4859-8720-BD13A34FC8A3}"/>
    <cellStyle name="Millares [0] 7 10 3" xfId="4873" xr:uid="{475405F8-FF7D-4678-873B-EB06D531F8ED}"/>
    <cellStyle name="Millares [0] 7 11" xfId="2310" xr:uid="{BDF8293C-4469-46DD-9D63-3DE096353C4A}"/>
    <cellStyle name="Millares [0] 7 11 2" xfId="3563" xr:uid="{BB407256-850D-449C-81D2-C52AFAAD7AA0}"/>
    <cellStyle name="Millares [0] 7 11 2 2" xfId="6305" xr:uid="{A210D02D-541A-442A-A027-E8A43976F588}"/>
    <cellStyle name="Millares [0] 7 11 3" xfId="5053" xr:uid="{84D869E6-4CFD-4BCB-98C8-944B23B5A58C}"/>
    <cellStyle name="Millares [0] 7 12" xfId="2465" xr:uid="{F151C266-E555-45DE-8BE1-AAE59EB3A962}"/>
    <cellStyle name="Millares [0] 7 12 2" xfId="3744" xr:uid="{8CAA5B57-ACC8-4372-80F4-517CA132BEF7}"/>
    <cellStyle name="Millares [0] 7 12 2 2" xfId="6486" xr:uid="{DBDA3410-9CB2-45DC-86B4-14D4717B8611}"/>
    <cellStyle name="Millares [0] 7 12 3" xfId="5208" xr:uid="{B23C035C-8886-44AD-BB3A-2263A58FFDDE}"/>
    <cellStyle name="Millares [0] 7 13" xfId="2658" xr:uid="{05042610-3A54-4FA0-BB90-1D2126B4B204}"/>
    <cellStyle name="Millares [0] 7 13 2" xfId="5401" xr:uid="{65654174-ACB9-40FA-9866-3A0B4CECDCE1}"/>
    <cellStyle name="Millares [0] 7 14" xfId="3925" xr:uid="{3AD5D6AA-D8D8-4199-9501-6E07D4988C37}"/>
    <cellStyle name="Millares [0] 7 2" xfId="48" xr:uid="{7CA315F8-E5D7-4626-B629-96D2B6F226CA}"/>
    <cellStyle name="Millares [0] 7 2 10" xfId="2491" xr:uid="{861921AC-B932-4584-8D8C-73E363A2F1D2}"/>
    <cellStyle name="Millares [0] 7 2 10 2" xfId="3770" xr:uid="{F06503B8-B752-488D-9B79-776FD566472E}"/>
    <cellStyle name="Millares [0] 7 2 10 2 2" xfId="6512" xr:uid="{4F90EBEE-86F5-41C7-98CA-8684BFFAB74B}"/>
    <cellStyle name="Millares [0] 7 2 10 3" xfId="5234" xr:uid="{F5315C02-BC9F-465A-8237-457F73278CDA}"/>
    <cellStyle name="Millares [0] 7 2 11" xfId="2697" xr:uid="{F00C7D7F-F0A4-4222-B6D0-31EC10B9D1AF}"/>
    <cellStyle name="Millares [0] 7 2 11 2" xfId="5439" xr:uid="{5C2D3325-4D0A-44DE-B7AA-25C06750B129}"/>
    <cellStyle name="Millares [0] 7 2 12" xfId="3951" xr:uid="{EE813A2C-FADC-4717-B5C1-1E5AFF6489FC}"/>
    <cellStyle name="Millares [0] 7 2 2" xfId="102" xr:uid="{1224C012-9A74-48CA-A4AC-8A5A91032B39}"/>
    <cellStyle name="Millares [0] 7 2 2 2" xfId="290" xr:uid="{793FE3A7-58A7-4ED9-BD5D-E6611E9B410D}"/>
    <cellStyle name="Millares [0] 7 2 2 2 2" xfId="2995" xr:uid="{3AE3C5CD-8290-446B-BA58-BCB68B40CF8D}"/>
    <cellStyle name="Millares [0] 7 2 2 2 2 2" xfId="5737" xr:uid="{21E1C33A-673F-408D-8134-39821724E867}"/>
    <cellStyle name="Millares [0] 7 2 2 2 3" xfId="1889" xr:uid="{C3962AE5-18CB-444B-8444-5C9D216F20DE}"/>
    <cellStyle name="Millares [0] 7 2 2 2 3 2" xfId="4635" xr:uid="{9E475AFC-B8AE-41EB-9FA6-FEBD87B541D7}"/>
    <cellStyle name="Millares [0] 7 2 2 2 4" xfId="4185" xr:uid="{6BCE4D42-CA3D-48A6-85B6-7EDA6661197B}"/>
    <cellStyle name="Millares [0] 7 2 2 3" xfId="472" xr:uid="{BD54C3CF-E274-4D9C-AEEF-0A0EBBC37EB3}"/>
    <cellStyle name="Millares [0] 7 2 2 3 2" xfId="3150" xr:uid="{DBDAAF21-5705-44A3-ADA2-2C73574677EF}"/>
    <cellStyle name="Millares [0] 7 2 2 3 2 2" xfId="5892" xr:uid="{C284D2E8-C1C5-4FC9-890F-2840656BCA82}"/>
    <cellStyle name="Millares [0] 7 2 2 3 3" xfId="4366" xr:uid="{405ED170-643E-420B-A892-14BAE82F46DF}"/>
    <cellStyle name="Millares [0] 7 2 2 4" xfId="2062" xr:uid="{2B11334F-C69B-4AE6-B1F8-6E5D04A8155E}"/>
    <cellStyle name="Millares [0] 7 2 2 4 2" xfId="3305" xr:uid="{72B44F8C-3E03-4DC3-A65A-34DCF947D886}"/>
    <cellStyle name="Millares [0] 7 2 2 4 2 2" xfId="6047" xr:uid="{E3708D92-9E2F-4511-8CC4-660978CF0C1C}"/>
    <cellStyle name="Millares [0] 7 2 2 4 3" xfId="4805" xr:uid="{74DE01C3-1B79-4567-9602-A2D27B5CA1E1}"/>
    <cellStyle name="Millares [0] 7 2 2 5" xfId="2207" xr:uid="{40876277-C0F0-4F6F-B27C-7867F8BC094F}"/>
    <cellStyle name="Millares [0] 7 2 2 5 2" xfId="3460" xr:uid="{C000ABC5-793F-4FC6-8ED8-8181E41B1C87}"/>
    <cellStyle name="Millares [0] 7 2 2 5 2 2" xfId="6202" xr:uid="{A0FB5613-AA1F-4430-8036-BEF995DE7F82}"/>
    <cellStyle name="Millares [0] 7 2 2 5 3" xfId="4950" xr:uid="{7EC0F51A-EE58-472C-9D8E-25791158FA14}"/>
    <cellStyle name="Millares [0] 7 2 2 6" xfId="2388" xr:uid="{1CF77046-F2F5-4ADC-8525-30030D9EBFDA}"/>
    <cellStyle name="Millares [0] 7 2 2 6 2" xfId="3641" xr:uid="{D5F3C794-A4E9-4671-BBF1-59AC523DC99C}"/>
    <cellStyle name="Millares [0] 7 2 2 6 2 2" xfId="6383" xr:uid="{62B98ACC-5A45-43DD-9C53-40322C76233C}"/>
    <cellStyle name="Millares [0] 7 2 2 6 3" xfId="5131" xr:uid="{CD9DD960-E0C7-4402-B1CF-5E7DA057A73E}"/>
    <cellStyle name="Millares [0] 7 2 2 7" xfId="2543" xr:uid="{8E012B02-1B7F-4F11-8B19-D7CB345BEF5E}"/>
    <cellStyle name="Millares [0] 7 2 2 7 2" xfId="3822" xr:uid="{1C598A6F-209E-4B93-B92D-2862D68ADDD6}"/>
    <cellStyle name="Millares [0] 7 2 2 7 2 2" xfId="6564" xr:uid="{70047A55-1C5F-42A5-AA01-0327809924A0}"/>
    <cellStyle name="Millares [0] 7 2 2 7 3" xfId="5286" xr:uid="{CBD13681-FA4F-414F-A40E-4997249F18B1}"/>
    <cellStyle name="Millares [0] 7 2 2 8" xfId="2749" xr:uid="{AC8E7D9F-6DE3-4D61-A93B-DC36543CBBF9}"/>
    <cellStyle name="Millares [0] 7 2 2 8 2" xfId="5491" xr:uid="{C1A1B545-E1A6-4D1B-AE1F-F175CF474BCD}"/>
    <cellStyle name="Millares [0] 7 2 2 9" xfId="4003" xr:uid="{0B2ABF7B-78C3-4907-9206-E070F73B83CA}"/>
    <cellStyle name="Millares [0] 7 2 3" xfId="238" xr:uid="{EA88007A-4E3D-4057-BB5E-333BDCCB2F4C}"/>
    <cellStyle name="Millares [0] 7 2 3 2" xfId="2823" xr:uid="{601638B1-482C-4764-AF2B-809C29DD81D4}"/>
    <cellStyle name="Millares [0] 7 2 3 2 2" xfId="5565" xr:uid="{CFDF5C9F-C37E-4774-8A52-02A622919541}"/>
    <cellStyle name="Millares [0] 7 2 3 3" xfId="1758" xr:uid="{1A46137C-449C-42E4-BBE0-8CE12B9CF239}"/>
    <cellStyle name="Millares [0] 7 2 3 3 2" xfId="4504" xr:uid="{7CB6AF0C-C164-438C-8245-38559C061DE4}"/>
    <cellStyle name="Millares [0] 7 2 3 4" xfId="4133" xr:uid="{547C6D65-E0EA-4DAF-9594-0B7EAC9521FF}"/>
    <cellStyle name="Millares [0] 7 2 4" xfId="420" xr:uid="{81A792F3-9780-4FDB-835A-E7CC8C7B2291}"/>
    <cellStyle name="Millares [0] 7 2 4 2" xfId="2894" xr:uid="{4B41CB5C-7025-45BE-A2E2-26C9A47F9675}"/>
    <cellStyle name="Millares [0] 7 2 4 2 2" xfId="5636" xr:uid="{98D7A1C2-84B9-4091-ABBD-BE5A72932806}"/>
    <cellStyle name="Millares [0] 7 2 4 3" xfId="4314" xr:uid="{81E1E2B6-8D91-4249-A867-EBE9EEBA8AB7}"/>
    <cellStyle name="Millares [0] 7 2 5" xfId="1837" xr:uid="{6CDF4461-61BE-4407-9797-072F5C3AD6B1}"/>
    <cellStyle name="Millares [0] 7 2 5 2" xfId="2943" xr:uid="{D5E6F200-7947-4059-8569-85550FA4DA6D}"/>
    <cellStyle name="Millares [0] 7 2 5 2 2" xfId="5685" xr:uid="{2373DA71-CD3E-496B-8E13-B5F47CBB9F2D}"/>
    <cellStyle name="Millares [0] 7 2 5 3" xfId="4583" xr:uid="{09A424BB-BF25-45CA-A223-39E52069B0E9}"/>
    <cellStyle name="Millares [0] 7 2 6" xfId="1969" xr:uid="{98275A87-84F2-4DD4-9973-4EB2AE477701}"/>
    <cellStyle name="Millares [0] 7 2 6 2" xfId="3098" xr:uid="{250D722C-04A1-428F-A5BF-A07FDAF9E119}"/>
    <cellStyle name="Millares [0] 7 2 6 2 2" xfId="5840" xr:uid="{3FE48882-39F6-4793-BF60-94AF24EE8ADF}"/>
    <cellStyle name="Millares [0] 7 2 6 3" xfId="4712" xr:uid="{41317137-22B7-4743-BD6A-BDED8497A48C}"/>
    <cellStyle name="Millares [0] 7 2 7" xfId="2010" xr:uid="{FB44C778-6C01-4B06-A92F-6CA68F655A14}"/>
    <cellStyle name="Millares [0] 7 2 7 2" xfId="3253" xr:uid="{9927041D-8AC5-452A-B571-CECB4B753927}"/>
    <cellStyle name="Millares [0] 7 2 7 2 2" xfId="5995" xr:uid="{C3D573B2-1A64-45BD-A01D-77DE67C4193F}"/>
    <cellStyle name="Millares [0] 7 2 7 3" xfId="4753" xr:uid="{D06CFCC4-730A-483A-8EFF-EC4CE4EBBA4E}"/>
    <cellStyle name="Millares [0] 7 2 8" xfId="2155" xr:uid="{015B5254-9B2E-40EC-948F-CA5045F142C5}"/>
    <cellStyle name="Millares [0] 7 2 8 2" xfId="3408" xr:uid="{8FA46F2A-3F6D-4412-8405-70B1A9F5FABB}"/>
    <cellStyle name="Millares [0] 7 2 8 2 2" xfId="6150" xr:uid="{42BD01EF-B2D0-419E-971B-E9A6E6956879}"/>
    <cellStyle name="Millares [0] 7 2 8 3" xfId="4898" xr:uid="{7155C5C3-15FC-4152-9EB0-F7C3AFF183B3}"/>
    <cellStyle name="Millares [0] 7 2 9" xfId="2336" xr:uid="{22870C9C-D585-4ED6-946F-85F7A08AA848}"/>
    <cellStyle name="Millares [0] 7 2 9 2" xfId="3589" xr:uid="{B60635F3-008B-4AD2-BE8F-55DFE35C4062}"/>
    <cellStyle name="Millares [0] 7 2 9 2 2" xfId="6331" xr:uid="{00216A76-E231-457D-8613-6B9129C56BA6}"/>
    <cellStyle name="Millares [0] 7 2 9 3" xfId="5079" xr:uid="{5C4E83B6-8BAB-49B1-8FD7-CA05AA46A189}"/>
    <cellStyle name="Millares [0] 7 3" xfId="76" xr:uid="{EB6EC14D-EDD1-4022-A971-88B78E7F9105}"/>
    <cellStyle name="Millares [0] 7 3 2" xfId="264" xr:uid="{10DDA815-3EAD-4957-BF6C-5C56BA56D4A1}"/>
    <cellStyle name="Millares [0] 7 3 2 2" xfId="2969" xr:uid="{6D22BC2F-063B-4D8A-8F69-A91359735C3D}"/>
    <cellStyle name="Millares [0] 7 3 2 2 2" xfId="5711" xr:uid="{580548FE-D684-4A9E-A1DC-5EEA48E4D16F}"/>
    <cellStyle name="Millares [0] 7 3 2 3" xfId="1863" xr:uid="{9AE66085-748A-465C-BD40-390C77F2C6B2}"/>
    <cellStyle name="Millares [0] 7 3 2 3 2" xfId="4609" xr:uid="{456DEA87-055F-4B77-B169-BE8F384F3D42}"/>
    <cellStyle name="Millares [0] 7 3 2 4" xfId="4159" xr:uid="{073A5F5D-355A-4033-A3FD-1EDDF38A60D5}"/>
    <cellStyle name="Millares [0] 7 3 3" xfId="446" xr:uid="{C5BDDA81-159F-4250-AE52-64F8C8DA54EB}"/>
    <cellStyle name="Millares [0] 7 3 3 2" xfId="3124" xr:uid="{D9BE81A8-E7DB-4DF8-B8BC-F190D96B0204}"/>
    <cellStyle name="Millares [0] 7 3 3 2 2" xfId="5866" xr:uid="{443942D2-A669-40A8-8596-85DBA4C532D7}"/>
    <cellStyle name="Millares [0] 7 3 3 3" xfId="4340" xr:uid="{FAB352AC-EA4E-4FD9-9BB1-F09035D58B71}"/>
    <cellStyle name="Millares [0] 7 3 4" xfId="2036" xr:uid="{B7A3BEF2-DC70-4AFA-B5E4-83E38CD925B8}"/>
    <cellStyle name="Millares [0] 7 3 4 2" xfId="3279" xr:uid="{CDFD90D1-E26C-48D5-AC0D-A567EA2983E9}"/>
    <cellStyle name="Millares [0] 7 3 4 2 2" xfId="6021" xr:uid="{FC40E090-4376-4A7F-8562-59ED5BDA1883}"/>
    <cellStyle name="Millares [0] 7 3 4 3" xfId="4779" xr:uid="{2C0250E2-32E2-4876-B4BF-CA14336911EB}"/>
    <cellStyle name="Millares [0] 7 3 5" xfId="2181" xr:uid="{53CB1DCF-0CF6-49A5-AB95-044804275B9F}"/>
    <cellStyle name="Millares [0] 7 3 5 2" xfId="3434" xr:uid="{43EA2263-DD41-466E-81BA-3632B2E3D9FB}"/>
    <cellStyle name="Millares [0] 7 3 5 2 2" xfId="6176" xr:uid="{3E30D15B-2D54-4BDC-B858-5335FFAB532E}"/>
    <cellStyle name="Millares [0] 7 3 5 3" xfId="4924" xr:uid="{BECD04B5-3333-4172-ACCD-71E775BA37C5}"/>
    <cellStyle name="Millares [0] 7 3 6" xfId="2362" xr:uid="{DC8A8D61-2A29-492F-BF30-F354EB88E7FF}"/>
    <cellStyle name="Millares [0] 7 3 6 2" xfId="3615" xr:uid="{932CB4D5-F413-4642-9B38-2AB604147B3C}"/>
    <cellStyle name="Millares [0] 7 3 6 2 2" xfId="6357" xr:uid="{0B805F1B-3A82-4921-AA2B-28503C879E11}"/>
    <cellStyle name="Millares [0] 7 3 6 3" xfId="5105" xr:uid="{DCB7C4ED-8A52-4EB7-A24B-237275A452E8}"/>
    <cellStyle name="Millares [0] 7 3 7" xfId="2517" xr:uid="{C27B1469-D13A-4721-9EBE-6715FADE45CC}"/>
    <cellStyle name="Millares [0] 7 3 7 2" xfId="3796" xr:uid="{56E387D6-5550-46CB-80D9-3F1F8BC53BE6}"/>
    <cellStyle name="Millares [0] 7 3 7 2 2" xfId="6538" xr:uid="{22CC7AB8-6FC8-4CFA-A021-54DBC0CC90DE}"/>
    <cellStyle name="Millares [0] 7 3 7 3" xfId="5260" xr:uid="{FFFE4F78-E411-4073-8E9D-A7D6285DC551}"/>
    <cellStyle name="Millares [0] 7 3 8" xfId="2723" xr:uid="{22E09853-343D-4C93-9A5A-BE88D5BAA42C}"/>
    <cellStyle name="Millares [0] 7 3 8 2" xfId="5465" xr:uid="{9A075D0E-5DD4-470A-88F5-B89E75F0396C}"/>
    <cellStyle name="Millares [0] 7 3 9" xfId="3977" xr:uid="{BA7FC039-6D74-4686-A89E-A88B9646D5B0}"/>
    <cellStyle name="Millares [0] 7 4" xfId="129" xr:uid="{FDFB842B-E634-415E-ADD7-4AEA1DF8ED3A}"/>
    <cellStyle name="Millares [0] 7 4 2" xfId="316" xr:uid="{F0176AB7-F076-4731-BA0A-879A70867B49}"/>
    <cellStyle name="Millares [0] 7 4 2 2" xfId="3021" xr:uid="{63097722-8A3F-4913-AC15-E32CE8A1D8F1}"/>
    <cellStyle name="Millares [0] 7 4 2 2 2" xfId="5763" xr:uid="{A901D3AB-49DD-4FC2-B7F6-F155D5B34F2E}"/>
    <cellStyle name="Millares [0] 7 4 2 3" xfId="1915" xr:uid="{214D6C5D-6154-44E6-931D-265BB9FDE533}"/>
    <cellStyle name="Millares [0] 7 4 2 3 2" xfId="4661" xr:uid="{94D760B8-86F0-4380-93B4-55ADCF55DBCC}"/>
    <cellStyle name="Millares [0] 7 4 2 4" xfId="4211" xr:uid="{47BD3AE2-9A8F-4D6F-93E7-52FAD6F7EF7A}"/>
    <cellStyle name="Millares [0] 7 4 3" xfId="498" xr:uid="{CF7F02BB-C022-4C93-905F-CE7C1F16386F}"/>
    <cellStyle name="Millares [0] 7 4 3 2" xfId="3176" xr:uid="{CEEF07CD-B4CC-4F59-8F85-238F347C076F}"/>
    <cellStyle name="Millares [0] 7 4 3 2 2" xfId="5918" xr:uid="{56C19750-8F89-4019-977B-6AF4B159FA59}"/>
    <cellStyle name="Millares [0] 7 4 3 3" xfId="4392" xr:uid="{FFFFFB16-ED62-4974-8290-17040B76BF82}"/>
    <cellStyle name="Millares [0] 7 4 4" xfId="2088" xr:uid="{2A886AB1-B3AD-4CE2-B17F-FF3D7A485C0C}"/>
    <cellStyle name="Millares [0] 7 4 4 2" xfId="3331" xr:uid="{DAEE2027-1690-4073-80B3-D03896F51367}"/>
    <cellStyle name="Millares [0] 7 4 4 2 2" xfId="6073" xr:uid="{C1EFE5C0-A9CC-4C29-A19E-AF0ACED4459A}"/>
    <cellStyle name="Millares [0] 7 4 4 3" xfId="4831" xr:uid="{320D1086-60C5-402D-8E44-D1082174F39F}"/>
    <cellStyle name="Millares [0] 7 4 5" xfId="2233" xr:uid="{1863D43F-DDCA-421E-BA58-703C0FB185D7}"/>
    <cellStyle name="Millares [0] 7 4 5 2" xfId="3486" xr:uid="{824CACD0-D819-4E69-A9FB-9A0FEE7D2EB8}"/>
    <cellStyle name="Millares [0] 7 4 5 2 2" xfId="6228" xr:uid="{DAD18B3D-BA36-4670-8239-C3C358C40FBE}"/>
    <cellStyle name="Millares [0] 7 4 5 3" xfId="4976" xr:uid="{650537FA-CFBA-4A01-AA21-CACA1D24EB96}"/>
    <cellStyle name="Millares [0] 7 4 6" xfId="2414" xr:uid="{1F02E263-7164-4316-AC55-841A70674D91}"/>
    <cellStyle name="Millares [0] 7 4 6 2" xfId="3667" xr:uid="{567FD266-B79E-4BE9-875F-87BB3B6BB4CD}"/>
    <cellStyle name="Millares [0] 7 4 6 2 2" xfId="6409" xr:uid="{D6A67594-9486-4A4D-B232-D670CABC77D6}"/>
    <cellStyle name="Millares [0] 7 4 6 3" xfId="5157" xr:uid="{8542E1EA-1C29-4120-A4F2-71D8A2D543CE}"/>
    <cellStyle name="Millares [0] 7 4 7" xfId="2569" xr:uid="{D6C0564E-73E9-4705-9560-1232E62D542F}"/>
    <cellStyle name="Millares [0] 7 4 7 2" xfId="3848" xr:uid="{F0964DC3-5376-4F2C-B35D-0C31EDE6C8C1}"/>
    <cellStyle name="Millares [0] 7 4 7 2 2" xfId="6590" xr:uid="{32D4BF20-667A-4E9C-BBC9-2943089F0089}"/>
    <cellStyle name="Millares [0] 7 4 7 3" xfId="5312" xr:uid="{1BC43E99-49FC-4DB0-9868-06EA6BBA408F}"/>
    <cellStyle name="Millares [0] 7 4 8" xfId="2670" xr:uid="{0714F941-D0E1-4F79-BC88-E6CBAF469F50}"/>
    <cellStyle name="Millares [0] 7 4 8 2" xfId="5413" xr:uid="{563F76DF-0590-44E5-8A4D-55F2FE69A6DE}"/>
    <cellStyle name="Millares [0] 7 4 9" xfId="4029" xr:uid="{D2930878-164E-45D2-ABAB-5B1BA6ED8E0F}"/>
    <cellStyle name="Millares [0] 7 5" xfId="156" xr:uid="{2772D8CF-7836-426B-B607-65D7D8E7F436}"/>
    <cellStyle name="Millares [0] 7 5 2" xfId="343" xr:uid="{F644F2BD-56D4-4384-BDDE-3955AF4E5A61}"/>
    <cellStyle name="Millares [0] 7 5 2 2" xfId="3048" xr:uid="{4DA169E9-A023-4E8B-BCE7-24161EF41CAE}"/>
    <cellStyle name="Millares [0] 7 5 2 2 2" xfId="5790" xr:uid="{D7C7FF47-A583-44B1-8790-0D0FBD156B7E}"/>
    <cellStyle name="Millares [0] 7 5 2 3" xfId="1938" xr:uid="{F684BCD3-3795-4B78-8F1C-D789B6C1EE23}"/>
    <cellStyle name="Millares [0] 7 5 2 3 2" xfId="4684" xr:uid="{5EFD532B-FC2A-4DE0-9A93-66E9ABE80395}"/>
    <cellStyle name="Millares [0] 7 5 2 4" xfId="4238" xr:uid="{3F39B9E1-930F-4126-8E21-3C2C8F947619}"/>
    <cellStyle name="Millares [0] 7 5 3" xfId="525" xr:uid="{17939DF2-9378-4502-A12F-E51D10875EBF}"/>
    <cellStyle name="Millares [0] 7 5 3 2" xfId="3203" xr:uid="{8B82FF95-AD76-48B1-B1AD-1EB408CA24FA}"/>
    <cellStyle name="Millares [0] 7 5 3 2 2" xfId="5945" xr:uid="{1A33D8A5-1DD6-4C4E-BD72-1CCA9A3E86C3}"/>
    <cellStyle name="Millares [0] 7 5 3 3" xfId="4419" xr:uid="{2665CCFD-39F9-42A5-A567-6236A4F7B475}"/>
    <cellStyle name="Millares [0] 7 5 4" xfId="2111" xr:uid="{C3C1A424-DC87-4F5C-817B-B2708CF3F416}"/>
    <cellStyle name="Millares [0] 7 5 4 2" xfId="3358" xr:uid="{FE8BAAED-C7EF-4694-B30E-223DBBFB29C0}"/>
    <cellStyle name="Millares [0] 7 5 4 2 2" xfId="6100" xr:uid="{7D95663D-C6C0-47CB-A889-D344D86713D9}"/>
    <cellStyle name="Millares [0] 7 5 4 3" xfId="4854" xr:uid="{C6B966EB-B9B8-46E3-BCE4-E2076ED1D6A9}"/>
    <cellStyle name="Millares [0] 7 5 5" xfId="2260" xr:uid="{CA6C9FA9-ADEA-48C8-B82B-2D8FCCC89AFE}"/>
    <cellStyle name="Millares [0] 7 5 5 2" xfId="3513" xr:uid="{7417142A-F693-48BF-ABDF-03F44D6876DD}"/>
    <cellStyle name="Millares [0] 7 5 5 2 2" xfId="6255" xr:uid="{2B300D5B-1E63-45B7-8940-1272C0D9C016}"/>
    <cellStyle name="Millares [0] 7 5 5 3" xfId="5003" xr:uid="{A1039685-9315-477D-96BB-90BCB9141CBA}"/>
    <cellStyle name="Millares [0] 7 5 6" xfId="2441" xr:uid="{F4F5D132-6366-4A6A-8C5E-0CA86AB78A77}"/>
    <cellStyle name="Millares [0] 7 5 6 2" xfId="3694" xr:uid="{CB877FA0-16E9-4EB8-8449-C1B16C6CA8BA}"/>
    <cellStyle name="Millares [0] 7 5 6 2 2" xfId="6436" xr:uid="{517FD3F8-9176-487E-9006-BC6641C62357}"/>
    <cellStyle name="Millares [0] 7 5 6 3" xfId="5184" xr:uid="{EA43A0ED-2308-4806-A083-3408BE8168FC}"/>
    <cellStyle name="Millares [0] 7 5 7" xfId="2596" xr:uid="{94E788F5-8C9C-43AD-80BB-3E290BED49DA}"/>
    <cellStyle name="Millares [0] 7 5 7 2" xfId="3875" xr:uid="{574B0D7F-0879-49F2-A8C4-F89A6CE1AD5D}"/>
    <cellStyle name="Millares [0] 7 5 7 2 2" xfId="6617" xr:uid="{01FD9E82-7D08-46A2-BE07-ECE8FBA2826E}"/>
    <cellStyle name="Millares [0] 7 5 7 3" xfId="5339" xr:uid="{1A34476D-37D5-4FF4-986E-8A7ABB89C6A0}"/>
    <cellStyle name="Millares [0] 7 5 8" xfId="2787" xr:uid="{3BD51E87-62C8-40B5-9C10-20FC6E32614A}"/>
    <cellStyle name="Millares [0] 7 5 8 2" xfId="5529" xr:uid="{B8307223-F8F0-4359-80C4-059764A20FA5}"/>
    <cellStyle name="Millares [0] 7 5 9" xfId="4056" xr:uid="{D30C6DAB-5891-4A51-8B73-24120631B4A0}"/>
    <cellStyle name="Millares [0] 7 6" xfId="183" xr:uid="{0BDD3CFB-7F83-4BB5-AA78-E1536C872D0C}"/>
    <cellStyle name="Millares [0] 7 6 2" xfId="367" xr:uid="{2FDA1814-CF1F-4972-9D93-E029B12E22E7}"/>
    <cellStyle name="Millares [0] 7 6 2 2" xfId="3537" xr:uid="{86002655-C514-4A9C-B38C-85C8B6337D3D}"/>
    <cellStyle name="Millares [0] 7 6 2 2 2" xfId="6279" xr:uid="{DD7B4248-24C2-4960-A506-940B34DE8C3A}"/>
    <cellStyle name="Millares [0] 7 6 2 3" xfId="2284" xr:uid="{F9F515C0-1038-4A51-BEA6-03BADC6F0C88}"/>
    <cellStyle name="Millares [0] 7 6 2 3 2" xfId="5027" xr:uid="{478491FD-3F2D-4C22-9CBD-2767CB1ECB1F}"/>
    <cellStyle name="Millares [0] 7 6 2 4" xfId="4262" xr:uid="{2651DE82-61FC-45D2-B59F-683B1F78D355}"/>
    <cellStyle name="Millares [0] 7 6 3" xfId="549" xr:uid="{F20CB7B9-F443-4FFD-B60E-4969140595F7}"/>
    <cellStyle name="Millares [0] 7 6 3 2" xfId="3718" xr:uid="{25950F4D-4F88-415F-A6CB-2155EB1ABAB3}"/>
    <cellStyle name="Millares [0] 7 6 3 2 2" xfId="6460" xr:uid="{9FC447CC-02F7-431B-9E25-5F6A8085752A}"/>
    <cellStyle name="Millares [0] 7 6 3 3" xfId="4443" xr:uid="{88EE7A8D-28F9-4C67-A530-1FDDEFE3DB6B}"/>
    <cellStyle name="Millares [0] 7 6 4" xfId="2620" xr:uid="{AAA236F1-B0D2-4253-BB03-E35606416FCA}"/>
    <cellStyle name="Millares [0] 7 6 4 2" xfId="3899" xr:uid="{84BE6D5D-7A4E-46C5-8F63-C77D51014225}"/>
    <cellStyle name="Millares [0] 7 6 4 2 2" xfId="6641" xr:uid="{43062BF0-B4E6-4A5B-8BCD-5A4C8DF22155}"/>
    <cellStyle name="Millares [0] 7 6 4 3" xfId="5363" xr:uid="{2B852927-F260-4049-B82D-71885C488F30}"/>
    <cellStyle name="Millares [0] 7 6 5" xfId="2858" xr:uid="{054F43E7-813A-44C2-A887-E447E7A6DD52}"/>
    <cellStyle name="Millares [0] 7 6 5 2" xfId="5600" xr:uid="{2007247E-40F4-4BAD-97FC-E0727BD0BD87}"/>
    <cellStyle name="Millares [0] 7 6 6" xfId="4080" xr:uid="{71E78566-3FD2-4D38-A852-DCA5BDEE684B}"/>
    <cellStyle name="Millares [0] 7 7" xfId="211" xr:uid="{0E73CDE7-F8F3-409B-9026-1F0FE324078B}"/>
    <cellStyle name="Millares [0] 7 7 2" xfId="2917" xr:uid="{D8B70A06-D6C9-4996-8BAF-6B3EA32E705E}"/>
    <cellStyle name="Millares [0] 7 7 2 2" xfId="5659" xr:uid="{93BCB4FC-318E-4218-B34B-583D362934F0}"/>
    <cellStyle name="Millares [0] 7 7 3" xfId="1825" xr:uid="{A0AEFE0D-7744-43C5-8D74-4AB6F939D24A}"/>
    <cellStyle name="Millares [0] 7 7 3 2" xfId="4571" xr:uid="{4A8C0E80-0342-4CA4-BA91-78AF4D681FCE}"/>
    <cellStyle name="Millares [0] 7 7 4" xfId="4107" xr:uid="{3B25BE46-0F3C-415B-9C9F-FB1FAF0D622F}"/>
    <cellStyle name="Millares [0] 7 8" xfId="394" xr:uid="{BB490F67-0467-4181-8D61-A841F497E3D3}"/>
    <cellStyle name="Millares [0] 7 8 2" xfId="3072" xr:uid="{FA4CDA99-1F6C-480A-84A0-15FDC8520BCE}"/>
    <cellStyle name="Millares [0] 7 8 2 2" xfId="5814" xr:uid="{2C09950E-6F44-4363-A105-72D8BA284B62}"/>
    <cellStyle name="Millares [0] 7 8 3" xfId="4288" xr:uid="{6CD83B96-DCBC-4EB9-92C9-4190645808B1}"/>
    <cellStyle name="Millares [0] 7 9" xfId="1993" xr:uid="{3E151886-BF10-40D0-82D5-FCD38D1DFB2D}"/>
    <cellStyle name="Millares [0] 7 9 2" xfId="3227" xr:uid="{E618900A-3B79-422D-AD9F-52DE5E8B3EDC}"/>
    <cellStyle name="Millares [0] 7 9 2 2" xfId="5969" xr:uid="{CE3D094C-64D2-406D-BEAF-6086D24C963E}"/>
    <cellStyle name="Millares [0] 7 9 3" xfId="4736" xr:uid="{506B8D92-4942-412B-A347-36F0745B240E}"/>
    <cellStyle name="Millares [0] 8" xfId="25" xr:uid="{AEB2488C-F1F4-4E05-9BB0-C908D52DAFDB}"/>
    <cellStyle name="Millares [0] 8 10" xfId="2316" xr:uid="{671D594C-F643-4CE1-A125-CF6CB8DCD9E2}"/>
    <cellStyle name="Millares [0] 8 10 2" xfId="3569" xr:uid="{E9102C03-70DE-468C-94D1-A06A51D4A377}"/>
    <cellStyle name="Millares [0] 8 10 2 2" xfId="6311" xr:uid="{D02458F8-B80B-4421-BFEB-417D9C777BBE}"/>
    <cellStyle name="Millares [0] 8 10 3" xfId="5059" xr:uid="{258C4EB1-6DCF-4CBA-8754-DCF2A3F5616C}"/>
    <cellStyle name="Millares [0] 8 11" xfId="2471" xr:uid="{191C70BE-E522-4C38-BF65-D85E1E37B8B4}"/>
    <cellStyle name="Millares [0] 8 11 2" xfId="3750" xr:uid="{D4371674-DA74-415E-866E-22A2A41BFC54}"/>
    <cellStyle name="Millares [0] 8 11 2 2" xfId="6492" xr:uid="{FE257A96-2DCB-4886-9F64-4831BDD097F1}"/>
    <cellStyle name="Millares [0] 8 11 3" xfId="5214" xr:uid="{9A407DA4-26AB-438E-B9F1-A10C944D191D}"/>
    <cellStyle name="Millares [0] 8 12" xfId="2676" xr:uid="{990F2DA4-2FF0-4ECA-9AED-906023A56AA0}"/>
    <cellStyle name="Millares [0] 8 12 2" xfId="5419" xr:uid="{A009C40E-D1DD-466E-B50D-F89A120668C6}"/>
    <cellStyle name="Millares [0] 8 13" xfId="3931" xr:uid="{7327DE9A-4A70-47BA-AD42-09A3DFE3DF88}"/>
    <cellStyle name="Millares [0] 8 2" xfId="54" xr:uid="{3561F5F9-EBE5-46CF-B029-9383B04E8EDB}"/>
    <cellStyle name="Millares [0] 8 2 10" xfId="2497" xr:uid="{CB8D5584-93B9-4228-9C18-F84B8CCC2003}"/>
    <cellStyle name="Millares [0] 8 2 10 2" xfId="3776" xr:uid="{F68E53A0-D702-4FDA-B732-54B3A0986D47}"/>
    <cellStyle name="Millares [0] 8 2 10 2 2" xfId="6518" xr:uid="{C6D29D7C-9DCD-4B79-8185-07B901183BBA}"/>
    <cellStyle name="Millares [0] 8 2 10 3" xfId="5240" xr:uid="{593E1657-65A0-4290-BA28-E3B4CED5D0A5}"/>
    <cellStyle name="Millares [0] 8 2 11" xfId="2703" xr:uid="{8DCD3185-D3C7-40D8-9941-D56B4798B23A}"/>
    <cellStyle name="Millares [0] 8 2 11 2" xfId="5445" xr:uid="{7057924B-B2C7-488A-8C2F-73DF44879F19}"/>
    <cellStyle name="Millares [0] 8 2 12" xfId="3957" xr:uid="{797EEA68-136D-4139-A20D-A2FC2422BC71}"/>
    <cellStyle name="Millares [0] 8 2 2" xfId="108" xr:uid="{F6B89C98-580B-4CB6-9F6B-D0BF4BE30042}"/>
    <cellStyle name="Millares [0] 8 2 2 2" xfId="296" xr:uid="{75915FFD-11D6-40DE-8CB2-08AFC3887E78}"/>
    <cellStyle name="Millares [0] 8 2 2 2 2" xfId="3001" xr:uid="{F51DC6B2-BCCE-41CC-8144-52C6CDCB54FC}"/>
    <cellStyle name="Millares [0] 8 2 2 2 2 2" xfId="5743" xr:uid="{C9C3D778-5DEE-4900-A234-7D9AF91B2DA8}"/>
    <cellStyle name="Millares [0] 8 2 2 2 3" xfId="1895" xr:uid="{8E845CF5-3DE3-4EF6-A8ED-08D47C85980F}"/>
    <cellStyle name="Millares [0] 8 2 2 2 3 2" xfId="4641" xr:uid="{B218757E-F194-40F5-B564-FF8867F03E58}"/>
    <cellStyle name="Millares [0] 8 2 2 2 4" xfId="4191" xr:uid="{08587779-FD96-491B-BA52-7C87D9C76DA9}"/>
    <cellStyle name="Millares [0] 8 2 2 3" xfId="478" xr:uid="{D01AAFA9-0DC2-4B4F-A8DB-EA62A6D45B3C}"/>
    <cellStyle name="Millares [0] 8 2 2 3 2" xfId="3156" xr:uid="{0801FD2F-99EF-4178-9F91-056A93683208}"/>
    <cellStyle name="Millares [0] 8 2 2 3 2 2" xfId="5898" xr:uid="{760AB13F-4795-435D-8918-DFE5DA6734C6}"/>
    <cellStyle name="Millares [0] 8 2 2 3 3" xfId="4372" xr:uid="{DB5FDD76-1364-43BA-B6F1-E9D428F57BF5}"/>
    <cellStyle name="Millares [0] 8 2 2 4" xfId="2068" xr:uid="{9CFB653D-45D6-48B4-AA37-23BA0A3673FD}"/>
    <cellStyle name="Millares [0] 8 2 2 4 2" xfId="3311" xr:uid="{1F35A0AB-502D-4306-B041-2109F6E3AF32}"/>
    <cellStyle name="Millares [0] 8 2 2 4 2 2" xfId="6053" xr:uid="{5E9173C4-6FE6-4782-83AA-9368392A0AE0}"/>
    <cellStyle name="Millares [0] 8 2 2 4 3" xfId="4811" xr:uid="{1803B0DA-F4E2-4204-824D-41D7D06C8A5D}"/>
    <cellStyle name="Millares [0] 8 2 2 5" xfId="2213" xr:uid="{EC37C359-0DC6-4B7C-8F3F-53C5CA2EFB1C}"/>
    <cellStyle name="Millares [0] 8 2 2 5 2" xfId="3466" xr:uid="{980D107F-011D-4254-B542-B88FA708C3F9}"/>
    <cellStyle name="Millares [0] 8 2 2 5 2 2" xfId="6208" xr:uid="{5D9F5B97-A8FC-465D-968C-AB9008D9C5BE}"/>
    <cellStyle name="Millares [0] 8 2 2 5 3" xfId="4956" xr:uid="{2985796F-24DB-4BD2-A631-8F31CEC0FE71}"/>
    <cellStyle name="Millares [0] 8 2 2 6" xfId="2394" xr:uid="{C630003A-0D7E-42E0-ADC7-C4C8CEB17C99}"/>
    <cellStyle name="Millares [0] 8 2 2 6 2" xfId="3647" xr:uid="{091302BF-D7F3-4E46-BB1B-59C4370CDFDB}"/>
    <cellStyle name="Millares [0] 8 2 2 6 2 2" xfId="6389" xr:uid="{B78EEF4F-D356-4669-A308-52783E3E4EE3}"/>
    <cellStyle name="Millares [0] 8 2 2 6 3" xfId="5137" xr:uid="{7D92A79B-BA18-44D5-B94F-ED02D1264935}"/>
    <cellStyle name="Millares [0] 8 2 2 7" xfId="2549" xr:uid="{3D6A6959-BCFC-4026-844A-3C68D267A046}"/>
    <cellStyle name="Millares [0] 8 2 2 7 2" xfId="3828" xr:uid="{954A4D5C-9497-468A-919F-5B34A0321B53}"/>
    <cellStyle name="Millares [0] 8 2 2 7 2 2" xfId="6570" xr:uid="{AA901232-C241-4765-B3A5-69664BD61323}"/>
    <cellStyle name="Millares [0] 8 2 2 7 3" xfId="5292" xr:uid="{4D453356-AA17-41E1-A023-CF77C0D180C7}"/>
    <cellStyle name="Millares [0] 8 2 2 8" xfId="2755" xr:uid="{69F18D4A-07EA-409E-A3D9-8097215556C7}"/>
    <cellStyle name="Millares [0] 8 2 2 8 2" xfId="5497" xr:uid="{85E183E3-D272-4696-8477-ACBC88931DB1}"/>
    <cellStyle name="Millares [0] 8 2 2 9" xfId="4009" xr:uid="{BEE1C83F-F34D-4747-8D72-0CC7E5495F57}"/>
    <cellStyle name="Millares [0] 8 2 3" xfId="244" xr:uid="{0DC189C6-CC27-45EB-8B33-9F8638E87400}"/>
    <cellStyle name="Millares [0] 8 2 3 2" xfId="2829" xr:uid="{E74E3D27-1F72-4B11-8CCA-2A0C385C3099}"/>
    <cellStyle name="Millares [0] 8 2 3 2 2" xfId="5571" xr:uid="{888B24EC-CCF0-46CF-9D6F-76AE8ADB0E29}"/>
    <cellStyle name="Millares [0] 8 2 3 3" xfId="1764" xr:uid="{101E9164-68D9-42EC-BD56-63EBD858315F}"/>
    <cellStyle name="Millares [0] 8 2 3 3 2" xfId="4510" xr:uid="{518FB2E3-A837-46D5-AA0D-3A0B4AFAEB4C}"/>
    <cellStyle name="Millares [0] 8 2 3 4" xfId="4139" xr:uid="{6E5EE5C7-0F10-48A8-9A7D-C347F75B2308}"/>
    <cellStyle name="Millares [0] 8 2 4" xfId="426" xr:uid="{158B3C3B-146A-4092-9403-5EC7E6076B04}"/>
    <cellStyle name="Millares [0] 8 2 4 2" xfId="2900" xr:uid="{C93794A0-75D8-4709-90DD-2CF15443FBCD}"/>
    <cellStyle name="Millares [0] 8 2 4 2 2" xfId="5642" xr:uid="{061C12DB-AB08-43E3-966E-2C871C7861B4}"/>
    <cellStyle name="Millares [0] 8 2 4 3" xfId="4320" xr:uid="{8839049A-797A-470F-ADDD-EBC608A5960E}"/>
    <cellStyle name="Millares [0] 8 2 5" xfId="1843" xr:uid="{0D7C948D-CE6E-440D-B44A-222F05C51B97}"/>
    <cellStyle name="Millares [0] 8 2 5 2" xfId="2949" xr:uid="{DF83F0BD-B787-4225-A4B5-BB1D29C15EA6}"/>
    <cellStyle name="Millares [0] 8 2 5 2 2" xfId="5691" xr:uid="{58B8F97A-0E7B-4689-B100-089878DE6C56}"/>
    <cellStyle name="Millares [0] 8 2 5 3" xfId="4589" xr:uid="{B2C18A7B-2332-41C4-BC55-ABC2ED4656F5}"/>
    <cellStyle name="Millares [0] 8 2 6" xfId="1972" xr:uid="{54795B6C-C3E6-416B-85C8-EC224453627A}"/>
    <cellStyle name="Millares [0] 8 2 6 2" xfId="3104" xr:uid="{93F4EA59-CDBC-4D64-AC94-2B4482A46B41}"/>
    <cellStyle name="Millares [0] 8 2 6 2 2" xfId="5846" xr:uid="{A35F25C7-D2C1-4262-80E1-A7D83539ACB4}"/>
    <cellStyle name="Millares [0] 8 2 6 3" xfId="4715" xr:uid="{7A13C138-041F-4A0C-B7A3-C366F89366A1}"/>
    <cellStyle name="Millares [0] 8 2 7" xfId="2016" xr:uid="{13CD697A-5BE7-4F44-9302-EF58478EE35D}"/>
    <cellStyle name="Millares [0] 8 2 7 2" xfId="3259" xr:uid="{30AD9839-F74D-40DB-A55B-DD574D5998CA}"/>
    <cellStyle name="Millares [0] 8 2 7 2 2" xfId="6001" xr:uid="{3DED4F84-BADE-41BD-92EF-8DBBBEB321C5}"/>
    <cellStyle name="Millares [0] 8 2 7 3" xfId="4759" xr:uid="{3C57168F-7310-48E1-B4CC-442722F0F82E}"/>
    <cellStyle name="Millares [0] 8 2 8" xfId="2161" xr:uid="{0CEB62FE-10FE-484E-9B77-9D5EB79DD6D4}"/>
    <cellStyle name="Millares [0] 8 2 8 2" xfId="3414" xr:uid="{718D1A59-7BAB-4054-8A19-27D9142EDED7}"/>
    <cellStyle name="Millares [0] 8 2 8 2 2" xfId="6156" xr:uid="{05925F5C-BACB-44F7-B041-C1FC9EF05637}"/>
    <cellStyle name="Millares [0] 8 2 8 3" xfId="4904" xr:uid="{67574A49-4C97-44C0-81FE-DA72D4D35A08}"/>
    <cellStyle name="Millares [0] 8 2 9" xfId="2342" xr:uid="{4EC7EC78-56FB-4D1D-AE53-CFFAB21282BC}"/>
    <cellStyle name="Millares [0] 8 2 9 2" xfId="3595" xr:uid="{45C465B2-8DEC-4877-99E1-3C58361BE534}"/>
    <cellStyle name="Millares [0] 8 2 9 2 2" xfId="6337" xr:uid="{24A41833-DD8C-41DE-AFEC-CE81E1F9CE75}"/>
    <cellStyle name="Millares [0] 8 2 9 3" xfId="5085" xr:uid="{A19D0B41-293A-44A1-B289-50E17CE8DB07}"/>
    <cellStyle name="Millares [0] 8 3" xfId="82" xr:uid="{BCC6D476-FAD1-45C0-AF88-DF71859603FA}"/>
    <cellStyle name="Millares [0] 8 3 2" xfId="270" xr:uid="{FD0483E9-23E5-4FB5-A3DF-BBD73BF79E88}"/>
    <cellStyle name="Millares [0] 8 3 2 2" xfId="2975" xr:uid="{3C3C44EA-51AF-4F97-9F73-64A7A2CCC2CA}"/>
    <cellStyle name="Millares [0] 8 3 2 2 2" xfId="5717" xr:uid="{63B805D6-1C27-4DA0-B11D-8FA9E736D9C9}"/>
    <cellStyle name="Millares [0] 8 3 2 3" xfId="1869" xr:uid="{549A4C06-35AD-45FF-B927-F0F397D01A19}"/>
    <cellStyle name="Millares [0] 8 3 2 3 2" xfId="4615" xr:uid="{896C5FC1-23CC-4A83-BC42-705E6A9952FF}"/>
    <cellStyle name="Millares [0] 8 3 2 4" xfId="4165" xr:uid="{FA7F9973-423B-4E67-8DA0-FE03AB7CF47B}"/>
    <cellStyle name="Millares [0] 8 3 3" xfId="452" xr:uid="{E2731ECF-5C83-4AFC-BB22-2A93DA405C85}"/>
    <cellStyle name="Millares [0] 8 3 3 2" xfId="3130" xr:uid="{393E4A9C-FF6B-4C2C-ABC1-A18ABBAD248F}"/>
    <cellStyle name="Millares [0] 8 3 3 2 2" xfId="5872" xr:uid="{4D3788A6-65EE-49F3-B252-9538F57ADEEF}"/>
    <cellStyle name="Millares [0] 8 3 3 3" xfId="4346" xr:uid="{149F28F6-45F0-4134-B01B-BE1108CEC5C6}"/>
    <cellStyle name="Millares [0] 8 3 4" xfId="2042" xr:uid="{BCE750D4-E98C-4483-9D96-4777759E855C}"/>
    <cellStyle name="Millares [0] 8 3 4 2" xfId="3285" xr:uid="{49647E3D-533F-4DC3-A50C-C68134027D08}"/>
    <cellStyle name="Millares [0] 8 3 4 2 2" xfId="6027" xr:uid="{AAF357E0-72CB-4B06-A483-560C1ACC4476}"/>
    <cellStyle name="Millares [0] 8 3 4 3" xfId="4785" xr:uid="{00DB8EA3-32CD-4938-99D0-F05AEA2BBDF4}"/>
    <cellStyle name="Millares [0] 8 3 5" xfId="2187" xr:uid="{1DC1E17C-C62D-4719-B54E-4BE620D228EC}"/>
    <cellStyle name="Millares [0] 8 3 5 2" xfId="3440" xr:uid="{CAF3ADAB-01DC-4ECC-A43F-BB58BEAE893B}"/>
    <cellStyle name="Millares [0] 8 3 5 2 2" xfId="6182" xr:uid="{AC2A5408-B880-47AD-B74E-C426138A9358}"/>
    <cellStyle name="Millares [0] 8 3 5 3" xfId="4930" xr:uid="{B68D0103-3EE4-4700-90AD-DD018A868A06}"/>
    <cellStyle name="Millares [0] 8 3 6" xfId="2368" xr:uid="{2D3C9DD2-07A3-4B93-8D35-DD4D55C1FAB3}"/>
    <cellStyle name="Millares [0] 8 3 6 2" xfId="3621" xr:uid="{F8E34895-C6C0-4199-A0B2-5FFA0B23EE33}"/>
    <cellStyle name="Millares [0] 8 3 6 2 2" xfId="6363" xr:uid="{B29D0AA4-8D60-41B6-92BA-C047B3E727DF}"/>
    <cellStyle name="Millares [0] 8 3 6 3" xfId="5111" xr:uid="{698433BC-4E4B-4D17-B122-72BB02A78090}"/>
    <cellStyle name="Millares [0] 8 3 7" xfId="2523" xr:uid="{8C81EA02-65A3-49ED-90B2-DF27F91BFC5B}"/>
    <cellStyle name="Millares [0] 8 3 7 2" xfId="3802" xr:uid="{A5560C51-E098-4DFE-8261-6CECBFA9526D}"/>
    <cellStyle name="Millares [0] 8 3 7 2 2" xfId="6544" xr:uid="{7C569911-0964-4BB8-94EB-D2E37E0AA784}"/>
    <cellStyle name="Millares [0] 8 3 7 3" xfId="5266" xr:uid="{33C43514-1FDF-4D06-949D-95F114EEF5B4}"/>
    <cellStyle name="Millares [0] 8 3 8" xfId="2729" xr:uid="{6582465C-2A13-4A75-A207-C011C267408A}"/>
    <cellStyle name="Millares [0] 8 3 8 2" xfId="5471" xr:uid="{DD432477-EA94-445D-86FD-B0A3D711B4C7}"/>
    <cellStyle name="Millares [0] 8 3 9" xfId="3983" xr:uid="{8CEF2033-C0AE-4161-A247-375946AF4B9C}"/>
    <cellStyle name="Millares [0] 8 4" xfId="135" xr:uid="{C640D715-1913-4CE0-8BBE-8426293602C0}"/>
    <cellStyle name="Millares [0] 8 4 2" xfId="322" xr:uid="{AFDCE941-3F9A-4264-9014-EF5A62447452}"/>
    <cellStyle name="Millares [0] 8 4 2 2" xfId="3027" xr:uid="{6FC46154-2DA8-4EED-B66B-FB58ACF5F1DB}"/>
    <cellStyle name="Millares [0] 8 4 2 2 2" xfId="5769" xr:uid="{5B671084-6C71-4332-92F9-CC89A68E424B}"/>
    <cellStyle name="Millares [0] 8 4 2 3" xfId="1921" xr:uid="{9E042B90-0944-4B53-BBA6-5125DF3D5EB3}"/>
    <cellStyle name="Millares [0] 8 4 2 3 2" xfId="4667" xr:uid="{B5B2A043-A27D-4C1E-9485-A4B73E272314}"/>
    <cellStyle name="Millares [0] 8 4 2 4" xfId="4217" xr:uid="{2328A424-C48E-447C-A494-B93D06C3A20A}"/>
    <cellStyle name="Millares [0] 8 4 3" xfId="504" xr:uid="{A6F2BE3F-BC36-40AB-8FC9-94988308D4C9}"/>
    <cellStyle name="Millares [0] 8 4 3 2" xfId="3182" xr:uid="{AA0D7341-E95D-4A66-A821-06D71A231818}"/>
    <cellStyle name="Millares [0] 8 4 3 2 2" xfId="5924" xr:uid="{CA31F7DC-9ABB-4856-88A3-A3A6B375EA40}"/>
    <cellStyle name="Millares [0] 8 4 3 3" xfId="4398" xr:uid="{76B48398-AF43-4896-8A96-3DAEBE897124}"/>
    <cellStyle name="Millares [0] 8 4 4" xfId="2094" xr:uid="{6F763F54-F67E-480A-BA28-EA12B0901344}"/>
    <cellStyle name="Millares [0] 8 4 4 2" xfId="3337" xr:uid="{47D0251A-4B35-4032-865F-D9F02E85148A}"/>
    <cellStyle name="Millares [0] 8 4 4 2 2" xfId="6079" xr:uid="{41F61B08-E32B-4F8D-A56B-861701E357E8}"/>
    <cellStyle name="Millares [0] 8 4 4 3" xfId="4837" xr:uid="{5FC9F125-3FEE-4ED1-B29B-6DBCA6004161}"/>
    <cellStyle name="Millares [0] 8 4 5" xfId="2239" xr:uid="{FF6691F9-E8E1-49A4-89C2-FD69F7784744}"/>
    <cellStyle name="Millares [0] 8 4 5 2" xfId="3492" xr:uid="{8B0D7720-AD5D-4339-9879-44334F597763}"/>
    <cellStyle name="Millares [0] 8 4 5 2 2" xfId="6234" xr:uid="{7E19F06A-0A8B-44A4-A9E6-A0B529588B7D}"/>
    <cellStyle name="Millares [0] 8 4 5 3" xfId="4982" xr:uid="{CBC3FAD0-039B-404A-9EA7-842AFA5B4CC4}"/>
    <cellStyle name="Millares [0] 8 4 6" xfId="2420" xr:uid="{7AA54FEB-6F03-43F4-AF37-2E9CA1A56C61}"/>
    <cellStyle name="Millares [0] 8 4 6 2" xfId="3673" xr:uid="{0D1E5C24-26CD-4ACA-9314-3933183B9CDD}"/>
    <cellStyle name="Millares [0] 8 4 6 2 2" xfId="6415" xr:uid="{147791BD-392B-463F-8E3C-7B9A210D118C}"/>
    <cellStyle name="Millares [0] 8 4 6 3" xfId="5163" xr:uid="{5B395872-AAA6-44B1-A91A-D1FE043D60EA}"/>
    <cellStyle name="Millares [0] 8 4 7" xfId="2575" xr:uid="{F5B776F4-73D5-441F-B509-0123B8B7D63D}"/>
    <cellStyle name="Millares [0] 8 4 7 2" xfId="3854" xr:uid="{AF98B8D4-3BF2-4A7E-9992-6DF5371026B1}"/>
    <cellStyle name="Millares [0] 8 4 7 2 2" xfId="6596" xr:uid="{252B60DA-C338-4A1C-98D7-DD0F84011535}"/>
    <cellStyle name="Millares [0] 8 4 7 3" xfId="5318" xr:uid="{A0603F11-683C-40C1-BCE0-30453F0187C6}"/>
    <cellStyle name="Millares [0] 8 4 8" xfId="2793" xr:uid="{B9AA4F60-FB3F-489B-B626-01FFD44129BC}"/>
    <cellStyle name="Millares [0] 8 4 8 2" xfId="5535" xr:uid="{DCC744BF-BE82-4BE1-8FA3-6DA5A5A75F89}"/>
    <cellStyle name="Millares [0] 8 4 9" xfId="4035" xr:uid="{50842BD7-8B23-45B7-A692-2CFB18076770}"/>
    <cellStyle name="Millares [0] 8 5" xfId="162" xr:uid="{2C83CAC9-0E68-4ABC-A98F-FB5CF56F4A03}"/>
    <cellStyle name="Millares [0] 8 5 2" xfId="349" xr:uid="{AF5D5529-1C57-4DBF-B8A8-FA7FCFAFA531}"/>
    <cellStyle name="Millares [0] 8 5 2 2" xfId="3054" xr:uid="{E236BD91-CF68-4C93-B84B-090BE616B030}"/>
    <cellStyle name="Millares [0] 8 5 2 2 2" xfId="5796" xr:uid="{952F9F15-0140-4718-B11F-DA222FD66DCE}"/>
    <cellStyle name="Millares [0] 8 5 2 3" xfId="1942" xr:uid="{326767B0-E566-4D4E-BF16-CDCE419717C7}"/>
    <cellStyle name="Millares [0] 8 5 2 3 2" xfId="4688" xr:uid="{01055C94-B665-443E-ADB8-AD6A5FFF7BF1}"/>
    <cellStyle name="Millares [0] 8 5 2 4" xfId="4244" xr:uid="{1C7CB7C7-3F5D-40BF-81B8-F2923551616C}"/>
    <cellStyle name="Millares [0] 8 5 3" xfId="531" xr:uid="{9ECE9E13-40EC-46DD-87C5-48AF903FD96C}"/>
    <cellStyle name="Millares [0] 8 5 3 2" xfId="3209" xr:uid="{850FD03D-4212-4E68-B4A4-3FA707E3B9D6}"/>
    <cellStyle name="Millares [0] 8 5 3 2 2" xfId="5951" xr:uid="{2AFA513C-9CED-4352-A8AD-4AD4B19762B9}"/>
    <cellStyle name="Millares [0] 8 5 3 3" xfId="4425" xr:uid="{07782214-C965-4C82-A70B-23CC50973473}"/>
    <cellStyle name="Millares [0] 8 5 4" xfId="2115" xr:uid="{51CEE16A-CCC7-4D5F-9AFC-3C3C07697728}"/>
    <cellStyle name="Millares [0] 8 5 4 2" xfId="3364" xr:uid="{F8CF6B3E-AA87-4898-8578-69B0D8D55FF2}"/>
    <cellStyle name="Millares [0] 8 5 4 2 2" xfId="6106" xr:uid="{1252F057-B513-45BF-B407-D012100255B0}"/>
    <cellStyle name="Millares [0] 8 5 4 3" xfId="4858" xr:uid="{68EC9D21-5F5F-4CEB-8598-654740693EC6}"/>
    <cellStyle name="Millares [0] 8 5 5" xfId="2266" xr:uid="{E120D06D-9268-474F-93A5-A8016C38520F}"/>
    <cellStyle name="Millares [0] 8 5 5 2" xfId="3519" xr:uid="{F33B75B1-6A47-4679-BAB8-8224B35228C4}"/>
    <cellStyle name="Millares [0] 8 5 5 2 2" xfId="6261" xr:uid="{FDBB17DC-ABB9-4FC5-93E9-4EE5FF5B60C0}"/>
    <cellStyle name="Millares [0] 8 5 5 3" xfId="5009" xr:uid="{6D5DECC7-58A2-4D05-8763-3E9B9A673ADF}"/>
    <cellStyle name="Millares [0] 8 5 6" xfId="2447" xr:uid="{5E1F6295-2E4E-4784-B6E7-0D7E6DADDE32}"/>
    <cellStyle name="Millares [0] 8 5 6 2" xfId="3700" xr:uid="{1F6879A5-D7F4-45A9-8934-0A7BBDB22FB1}"/>
    <cellStyle name="Millares [0] 8 5 6 2 2" xfId="6442" xr:uid="{F3E8B7CE-D02B-49D1-9DD1-B87F5A37BFF1}"/>
    <cellStyle name="Millares [0] 8 5 6 3" xfId="5190" xr:uid="{EE362886-AA3A-48E0-98A1-68E50B9AB272}"/>
    <cellStyle name="Millares [0] 8 5 7" xfId="2602" xr:uid="{6B7B980F-2962-4892-830F-A77E42B36F9A}"/>
    <cellStyle name="Millares [0] 8 5 7 2" xfId="3881" xr:uid="{96456230-8383-4823-B9C9-F5E8C888F90A}"/>
    <cellStyle name="Millares [0] 8 5 7 2 2" xfId="6623" xr:uid="{6CE84F89-1FF9-4396-9C99-EA47BB4AEBE1}"/>
    <cellStyle name="Millares [0] 8 5 7 3" xfId="5345" xr:uid="{F9370BE8-C0A4-454E-ACC4-A81F595DC17E}"/>
    <cellStyle name="Millares [0] 8 5 8" xfId="2864" xr:uid="{74B88CD1-63EF-4D4B-BA82-6479AFC5163C}"/>
    <cellStyle name="Millares [0] 8 5 8 2" xfId="5606" xr:uid="{84C30B07-F96F-41BE-91A2-B5EADDC0A170}"/>
    <cellStyle name="Millares [0] 8 5 9" xfId="4062" xr:uid="{4C780FDE-0CE1-4CE8-9F78-2E0B9AE3D820}"/>
    <cellStyle name="Millares [0] 8 6" xfId="189" xr:uid="{BF6F48D6-0D80-4CEB-8AB8-55F6B4FCE2D0}"/>
    <cellStyle name="Millares [0] 8 6 2" xfId="373" xr:uid="{B5856BC3-3A8B-4149-B706-9B4544DB740C}"/>
    <cellStyle name="Millares [0] 8 6 2 2" xfId="3543" xr:uid="{B8E71819-D666-4667-AF2C-3586F35D58A4}"/>
    <cellStyle name="Millares [0] 8 6 2 2 2" xfId="6285" xr:uid="{D8280D0C-6D04-47A2-8543-F9A20437DD4C}"/>
    <cellStyle name="Millares [0] 8 6 2 3" xfId="2290" xr:uid="{2EB71576-97C1-4685-855C-E0CFA81E65B5}"/>
    <cellStyle name="Millares [0] 8 6 2 3 2" xfId="5033" xr:uid="{7E24D108-56A6-4DE0-82BD-39D06219D782}"/>
    <cellStyle name="Millares [0] 8 6 2 4" xfId="4268" xr:uid="{6F9A7089-85BC-4E04-B813-A258A231397B}"/>
    <cellStyle name="Millares [0] 8 6 3" xfId="555" xr:uid="{60B7D9F1-8783-4B34-85F9-AB10A7A973B5}"/>
    <cellStyle name="Millares [0] 8 6 3 2" xfId="3724" xr:uid="{5E6503DC-4BD1-4B3D-A682-8E823BCCD4A4}"/>
    <cellStyle name="Millares [0] 8 6 3 2 2" xfId="6466" xr:uid="{C0B226A7-F501-4999-AF51-6172E6C5CD02}"/>
    <cellStyle name="Millares [0] 8 6 3 3" xfId="4449" xr:uid="{37CA2C76-0AFF-4A54-BE93-72F876089095}"/>
    <cellStyle name="Millares [0] 8 6 4" xfId="2626" xr:uid="{E9E33287-5B73-450B-A1A5-BAF67D71257E}"/>
    <cellStyle name="Millares [0] 8 6 4 2" xfId="3905" xr:uid="{0A8AC86F-22B2-418F-962D-52827D6CC4BF}"/>
    <cellStyle name="Millares [0] 8 6 4 2 2" xfId="6647" xr:uid="{08F8E2F0-0204-4F86-BA46-0D18F7CD1AD6}"/>
    <cellStyle name="Millares [0] 8 6 4 3" xfId="5369" xr:uid="{F4C6612F-85D7-4B15-8949-A58A4FA2AE75}"/>
    <cellStyle name="Millares [0] 8 6 5" xfId="2923" xr:uid="{1CA9515D-3E21-4662-B312-2E739E0D54F6}"/>
    <cellStyle name="Millares [0] 8 6 5 2" xfId="5665" xr:uid="{7F0BDD28-B892-4170-85E2-76BC4A2D4F41}"/>
    <cellStyle name="Millares [0] 8 6 6" xfId="4086" xr:uid="{096FB325-7D6C-453C-9556-E83CB2397EAD}"/>
    <cellStyle name="Millares [0] 8 7" xfId="217" xr:uid="{7B608E75-DC92-45EB-A75D-FBA829DE4689}"/>
    <cellStyle name="Millares [0] 8 7 2" xfId="3078" xr:uid="{0DBCC9B6-C0AD-4677-881A-4B00B4DA78BA}"/>
    <cellStyle name="Millares [0] 8 7 2 2" xfId="5820" xr:uid="{24336B82-94EE-41F8-9B6B-83DEB0CF7C60}"/>
    <cellStyle name="Millares [0] 8 7 3" xfId="1955" xr:uid="{590E6B38-5738-4142-9801-0790F23B35C7}"/>
    <cellStyle name="Millares [0] 8 7 3 2" xfId="4698" xr:uid="{51C0D4BC-8F29-48D4-89FB-090CF058A088}"/>
    <cellStyle name="Millares [0] 8 7 4" xfId="4113" xr:uid="{E2D4C8CD-DBF3-4427-A434-A08368DD9E94}"/>
    <cellStyle name="Millares [0] 8 8" xfId="400" xr:uid="{4D32D956-4429-4308-A32F-E3FFEAD442F9}"/>
    <cellStyle name="Millares [0] 8 8 2" xfId="3233" xr:uid="{F620306A-A18F-44B4-B00D-4E1AA8532CF2}"/>
    <cellStyle name="Millares [0] 8 8 2 2" xfId="5975" xr:uid="{F46B9480-7898-473B-B116-44D11EB3EF81}"/>
    <cellStyle name="Millares [0] 8 8 3" xfId="4294" xr:uid="{3A17984B-2635-46EB-83D2-1D7307D8F8D4}"/>
    <cellStyle name="Millares [0] 8 9" xfId="2136" xr:uid="{985E1D91-96FA-465D-9809-00C834089FCA}"/>
    <cellStyle name="Millares [0] 8 9 2" xfId="3388" xr:uid="{F02C06AA-3312-47E6-8174-B9565B33C93C}"/>
    <cellStyle name="Millares [0] 8 9 2 2" xfId="6130" xr:uid="{EAFC2C5C-52D9-46D2-BC3A-74FB2C23E14C}"/>
    <cellStyle name="Millares [0] 8 9 3" xfId="4879" xr:uid="{037D3FCC-9552-434D-9A5A-D75367903EB6}"/>
    <cellStyle name="Millares [0] 9" xfId="32" xr:uid="{41D2F75A-F426-4799-B60C-070BE72BF757}"/>
    <cellStyle name="Millares [0] 9 10" xfId="2322" xr:uid="{8B9380FD-2A7C-455B-9FAA-840EC6E2AC55}"/>
    <cellStyle name="Millares [0] 9 10 2" xfId="3575" xr:uid="{63DAC986-3C45-4010-A28C-851396F05BA1}"/>
    <cellStyle name="Millares [0] 9 10 2 2" xfId="6317" xr:uid="{E5270792-6820-43DF-9523-627F4FC336A3}"/>
    <cellStyle name="Millares [0] 9 10 3" xfId="5065" xr:uid="{9804CAB2-9E33-476C-B77D-784A49538CCB}"/>
    <cellStyle name="Millares [0] 9 11" xfId="2477" xr:uid="{1CCC5E53-5ABA-440D-844E-6BC70149CB77}"/>
    <cellStyle name="Millares [0] 9 11 2" xfId="3756" xr:uid="{8989B424-E007-4F22-A1EF-4F9ABEC4A371}"/>
    <cellStyle name="Millares [0] 9 11 2 2" xfId="6498" xr:uid="{EF8AB326-64C4-48D4-B5F7-1C3E022D0CEF}"/>
    <cellStyle name="Millares [0] 9 11 3" xfId="5220" xr:uid="{3619EC79-B676-4B27-A489-2C37218290F0}"/>
    <cellStyle name="Millares [0] 9 12" xfId="2682" xr:uid="{7042C403-9B93-449B-916D-564C3F1D2174}"/>
    <cellStyle name="Millares [0] 9 12 2" xfId="5425" xr:uid="{41A35E37-A708-43BA-A09A-4A6AF082BDEB}"/>
    <cellStyle name="Millares [0] 9 13" xfId="3937" xr:uid="{85C0D34F-901C-44DA-9D8A-6B7CB249371E}"/>
    <cellStyle name="Millares [0] 9 2" xfId="61" xr:uid="{76537FDC-9E44-40D3-9CC2-882E33EDB182}"/>
    <cellStyle name="Millares [0] 9 2 10" xfId="2503" xr:uid="{9BF27FD1-A672-4061-A19D-4AF18448B9E3}"/>
    <cellStyle name="Millares [0] 9 2 10 2" xfId="3782" xr:uid="{D0F7486E-B006-4731-8C2F-C234BBAF5A8E}"/>
    <cellStyle name="Millares [0] 9 2 10 2 2" xfId="6524" xr:uid="{ACD85D02-B977-4588-B7CE-B4E2540D5E41}"/>
    <cellStyle name="Millares [0] 9 2 10 3" xfId="5246" xr:uid="{B598EB32-9C4A-4BFA-B2C4-F0C58443BBBB}"/>
    <cellStyle name="Millares [0] 9 2 11" xfId="2709" xr:uid="{318CA6EA-EABB-4F60-B57C-31184C47BE86}"/>
    <cellStyle name="Millares [0] 9 2 11 2" xfId="5451" xr:uid="{77A07E0A-148E-4F29-A940-8632DFD69877}"/>
    <cellStyle name="Millares [0] 9 2 12" xfId="3963" xr:uid="{0C22CAB4-4DC6-4046-9B5A-5D3E0A55A160}"/>
    <cellStyle name="Millares [0] 9 2 2" xfId="114" xr:uid="{7220AA70-75FA-4F84-B82C-85E72A71C4F8}"/>
    <cellStyle name="Millares [0] 9 2 2 2" xfId="302" xr:uid="{3962CFCC-72D7-47AA-8B9F-98300AF19D4F}"/>
    <cellStyle name="Millares [0] 9 2 2 2 2" xfId="3007" xr:uid="{93E963C9-995F-46D3-8C05-F191C4667493}"/>
    <cellStyle name="Millares [0] 9 2 2 2 2 2" xfId="5749" xr:uid="{55A4909D-8549-4A52-ADEF-8A2451D5A787}"/>
    <cellStyle name="Millares [0] 9 2 2 2 3" xfId="1901" xr:uid="{342BFBDE-F969-4305-A8EB-8BF261601A19}"/>
    <cellStyle name="Millares [0] 9 2 2 2 3 2" xfId="4647" xr:uid="{70C3AAA7-F8BD-4F67-9B8C-6A46CFAA7518}"/>
    <cellStyle name="Millares [0] 9 2 2 2 4" xfId="4197" xr:uid="{C992B04A-2201-4CA3-9B5F-22B756FA36D3}"/>
    <cellStyle name="Millares [0] 9 2 2 3" xfId="484" xr:uid="{25A24E33-6E19-4803-AFF3-E04A9D40A5DB}"/>
    <cellStyle name="Millares [0] 9 2 2 3 2" xfId="3162" xr:uid="{00AE4BA5-C654-4DBC-9D54-3037E13B029F}"/>
    <cellStyle name="Millares [0] 9 2 2 3 2 2" xfId="5904" xr:uid="{1A171BCE-7969-4065-9DE6-797562133A43}"/>
    <cellStyle name="Millares [0] 9 2 2 3 3" xfId="4378" xr:uid="{C5BF4D0C-19B7-4D73-9AC3-03585156D084}"/>
    <cellStyle name="Millares [0] 9 2 2 4" xfId="2074" xr:uid="{644BAAB2-0C6C-45B5-BFE7-92C35C83EC7A}"/>
    <cellStyle name="Millares [0] 9 2 2 4 2" xfId="3317" xr:uid="{BFF9ECC3-8B73-4A67-9586-4DA63FBB1126}"/>
    <cellStyle name="Millares [0] 9 2 2 4 2 2" xfId="6059" xr:uid="{60099A46-9334-454A-AEFD-F2DB94107D58}"/>
    <cellStyle name="Millares [0] 9 2 2 4 3" xfId="4817" xr:uid="{BF215D2A-3DD8-488E-94CA-3B3849C46091}"/>
    <cellStyle name="Millares [0] 9 2 2 5" xfId="2219" xr:uid="{3166A16C-0072-4D3E-9141-FF33D0FA64DB}"/>
    <cellStyle name="Millares [0] 9 2 2 5 2" xfId="3472" xr:uid="{A9E50CFB-B571-44CC-BBEE-EFBA2AD02C4A}"/>
    <cellStyle name="Millares [0] 9 2 2 5 2 2" xfId="6214" xr:uid="{DB856198-2E3F-44AF-87B3-67004DEC15DE}"/>
    <cellStyle name="Millares [0] 9 2 2 5 3" xfId="4962" xr:uid="{4B67547E-7810-405B-B8B2-B065879D373F}"/>
    <cellStyle name="Millares [0] 9 2 2 6" xfId="2400" xr:uid="{5E5AB571-93BA-4B02-A2E8-B5C9BF097033}"/>
    <cellStyle name="Millares [0] 9 2 2 6 2" xfId="3653" xr:uid="{3B399C16-DC69-4829-BAC1-292366393C9D}"/>
    <cellStyle name="Millares [0] 9 2 2 6 2 2" xfId="6395" xr:uid="{08C8071D-A44E-49DF-BC88-2FDA1796E697}"/>
    <cellStyle name="Millares [0] 9 2 2 6 3" xfId="5143" xr:uid="{114855D5-5673-4680-86B8-50F939870ACD}"/>
    <cellStyle name="Millares [0] 9 2 2 7" xfId="2555" xr:uid="{E1F06E07-207D-4858-A5AE-D1FED073F5E3}"/>
    <cellStyle name="Millares [0] 9 2 2 7 2" xfId="3834" xr:uid="{EF3E04E6-5BF4-4AC0-A944-5C30CEDC3021}"/>
    <cellStyle name="Millares [0] 9 2 2 7 2 2" xfId="6576" xr:uid="{E20F9381-295B-4F78-9FCF-596C052740B3}"/>
    <cellStyle name="Millares [0] 9 2 2 7 3" xfId="5298" xr:uid="{5E862CC9-9600-4CCE-B0B5-EAE11994861A}"/>
    <cellStyle name="Millares [0] 9 2 2 8" xfId="2761" xr:uid="{4678990D-3DA7-47A6-9BE8-A985C94B2ABC}"/>
    <cellStyle name="Millares [0] 9 2 2 8 2" xfId="5503" xr:uid="{BE3F0F1C-3484-4881-9142-FE080B39FF31}"/>
    <cellStyle name="Millares [0] 9 2 2 9" xfId="4015" xr:uid="{370FC9F5-2DB2-44E1-9C31-79523B48F5DA}"/>
    <cellStyle name="Millares [0] 9 2 3" xfId="250" xr:uid="{6FF1469F-1D02-49A4-AE23-8DCFDEFF0959}"/>
    <cellStyle name="Millares [0] 9 2 3 2" xfId="2833" xr:uid="{625E7868-D70D-4CD7-8EED-619EE2C72C5F}"/>
    <cellStyle name="Millares [0] 9 2 3 2 2" xfId="5575" xr:uid="{EBC19411-0636-42D8-95A6-5133F8C2AD3D}"/>
    <cellStyle name="Millares [0] 9 2 3 3" xfId="1768" xr:uid="{5F35AB2E-9454-4A5F-AFED-33C1CF5C5169}"/>
    <cellStyle name="Millares [0] 9 2 3 3 2" xfId="4514" xr:uid="{5897FA4C-E0DE-4E4A-8E91-85B61918E655}"/>
    <cellStyle name="Millares [0] 9 2 3 4" xfId="4145" xr:uid="{3C85D482-637B-4200-83B3-A0BCA2ECE33F}"/>
    <cellStyle name="Millares [0] 9 2 4" xfId="432" xr:uid="{217EA6DD-3722-4679-A70C-46ACD6DCFCF0}"/>
    <cellStyle name="Millares [0] 9 2 4 2" xfId="2904" xr:uid="{4B41EE2F-5DE0-49A4-8504-930558A1B88D}"/>
    <cellStyle name="Millares [0] 9 2 4 2 2" xfId="5646" xr:uid="{CE685A35-41F8-48CD-A086-9DE6069FFC36}"/>
    <cellStyle name="Millares [0] 9 2 4 3" xfId="4326" xr:uid="{8D7162F4-B4A3-4F9B-BF79-2C10A6CA1CB9}"/>
    <cellStyle name="Millares [0] 9 2 5" xfId="1849" xr:uid="{C8E08356-3721-4973-A46B-E9CB9B83005B}"/>
    <cellStyle name="Millares [0] 9 2 5 2" xfId="2955" xr:uid="{FBE46C3F-8CFB-445D-89BF-C03798C2E46B}"/>
    <cellStyle name="Millares [0] 9 2 5 2 2" xfId="5697" xr:uid="{0EE4F536-45D8-456A-9C3F-97500F507494}"/>
    <cellStyle name="Millares [0] 9 2 5 3" xfId="4595" xr:uid="{1BD29767-A093-4261-A3C3-38689AD15E7A}"/>
    <cellStyle name="Millares [0] 9 2 6" xfId="1973" xr:uid="{000F44CB-4DDB-4EB4-AFA9-C6C5F07465AC}"/>
    <cellStyle name="Millares [0] 9 2 6 2" xfId="3110" xr:uid="{77112643-0ED9-4950-B297-EEDE407B6D59}"/>
    <cellStyle name="Millares [0] 9 2 6 2 2" xfId="5852" xr:uid="{C9A470AC-7B1A-4418-803D-22AB19F9E9EF}"/>
    <cellStyle name="Millares [0] 9 2 6 3" xfId="4716" xr:uid="{49357BC4-3EE0-4DA1-8EF8-330C48E5FD27}"/>
    <cellStyle name="Millares [0] 9 2 7" xfId="2022" xr:uid="{CA727AAC-84DD-4EDE-BDF1-6AD805BFDCD8}"/>
    <cellStyle name="Millares [0] 9 2 7 2" xfId="3265" xr:uid="{B1D74563-5C4D-4ADC-B383-01E183D3E388}"/>
    <cellStyle name="Millares [0] 9 2 7 2 2" xfId="6007" xr:uid="{3A93F365-670D-4BF6-A3E3-858E95789E32}"/>
    <cellStyle name="Millares [0] 9 2 7 3" xfId="4765" xr:uid="{ADAFE72C-E61D-4DD4-8262-27637649B8DE}"/>
    <cellStyle name="Millares [0] 9 2 8" xfId="2167" xr:uid="{EB697685-1DF4-4B89-BAD0-7D7BA31D2FE7}"/>
    <cellStyle name="Millares [0] 9 2 8 2" xfId="3420" xr:uid="{ED88F08E-4C90-4368-8D12-0D8B7B27E2F7}"/>
    <cellStyle name="Millares [0] 9 2 8 2 2" xfId="6162" xr:uid="{74CD4B59-6D7C-46FE-9421-6C3FCD10889D}"/>
    <cellStyle name="Millares [0] 9 2 8 3" xfId="4910" xr:uid="{8E711A5B-B6C1-45D9-90FA-8275D96F5067}"/>
    <cellStyle name="Millares [0] 9 2 9" xfId="2348" xr:uid="{CDF0F11D-AB81-45C2-9C99-D98FF2EAB50C}"/>
    <cellStyle name="Millares [0] 9 2 9 2" xfId="3601" xr:uid="{9E1A59C5-62EB-41E5-BA91-C45661D2E593}"/>
    <cellStyle name="Millares [0] 9 2 9 2 2" xfId="6343" xr:uid="{1B6EDE20-D139-438D-A507-84EE35901BFC}"/>
    <cellStyle name="Millares [0] 9 2 9 3" xfId="5091" xr:uid="{A6038FB7-9EE7-473B-AF84-C117451806B4}"/>
    <cellStyle name="Millares [0] 9 3" xfId="88" xr:uid="{22774F17-BC1B-4BE3-8C63-15F554611F9E}"/>
    <cellStyle name="Millares [0] 9 3 2" xfId="276" xr:uid="{929231F3-9367-4AA3-B663-B7A09900E116}"/>
    <cellStyle name="Millares [0] 9 3 2 2" xfId="2981" xr:uid="{DCA6C52C-0EFF-4EA3-9774-06FEE4D4EF0D}"/>
    <cellStyle name="Millares [0] 9 3 2 2 2" xfId="5723" xr:uid="{B010B06E-893A-43C3-A3D5-84C4BD289DE6}"/>
    <cellStyle name="Millares [0] 9 3 2 3" xfId="1875" xr:uid="{A67A19D0-6C8B-4BDF-8598-58B96E780F35}"/>
    <cellStyle name="Millares [0] 9 3 2 3 2" xfId="4621" xr:uid="{DAE7EF46-E168-4BF6-84A1-BA8F4ED8E1AC}"/>
    <cellStyle name="Millares [0] 9 3 2 4" xfId="4171" xr:uid="{A77A75C3-1824-431E-B97F-A3CA68F04228}"/>
    <cellStyle name="Millares [0] 9 3 3" xfId="458" xr:uid="{5BF3C36A-101E-4DA4-84C8-75E074E2D6EA}"/>
    <cellStyle name="Millares [0] 9 3 3 2" xfId="3136" xr:uid="{DB025F94-540E-4BE4-BCD5-C8FAC3A38A13}"/>
    <cellStyle name="Millares [0] 9 3 3 2 2" xfId="5878" xr:uid="{7CBCA4EC-D7AC-4AB5-8B6D-C87811A6EE49}"/>
    <cellStyle name="Millares [0] 9 3 3 3" xfId="4352" xr:uid="{122CFADB-4E4B-4883-86E9-E0759CE2D491}"/>
    <cellStyle name="Millares [0] 9 3 4" xfId="2048" xr:uid="{5E90A291-6B70-411A-AA81-1CB07D17D882}"/>
    <cellStyle name="Millares [0] 9 3 4 2" xfId="3291" xr:uid="{4377B0B8-0198-4F01-9EDD-1256FCD23642}"/>
    <cellStyle name="Millares [0] 9 3 4 2 2" xfId="6033" xr:uid="{F39E1A21-84FF-468E-9D94-588644403841}"/>
    <cellStyle name="Millares [0] 9 3 4 3" xfId="4791" xr:uid="{921F73E4-2B2D-4593-BC2D-8309A3141918}"/>
    <cellStyle name="Millares [0] 9 3 5" xfId="2193" xr:uid="{2404BB5D-5198-491A-A2DA-765D290357F2}"/>
    <cellStyle name="Millares [0] 9 3 5 2" xfId="3446" xr:uid="{CEA7BE52-7DA5-4504-B5A2-F27DAD2034ED}"/>
    <cellStyle name="Millares [0] 9 3 5 2 2" xfId="6188" xr:uid="{C53676C7-E457-4DA2-807C-34228E60F22E}"/>
    <cellStyle name="Millares [0] 9 3 5 3" xfId="4936" xr:uid="{514F565B-1644-4D30-9FF2-955FA61DA317}"/>
    <cellStyle name="Millares [0] 9 3 6" xfId="2374" xr:uid="{30633F1E-A8E9-421A-824D-1EFA1026E677}"/>
    <cellStyle name="Millares [0] 9 3 6 2" xfId="3627" xr:uid="{BB6F2F69-DBEC-4D71-899B-C06AA2A6AC4C}"/>
    <cellStyle name="Millares [0] 9 3 6 2 2" xfId="6369" xr:uid="{D6AA74FA-BD0C-4DB8-8F3A-C43F11492BCF}"/>
    <cellStyle name="Millares [0] 9 3 6 3" xfId="5117" xr:uid="{40F2812B-1CF1-4B83-AD7D-8329F1ED0A25}"/>
    <cellStyle name="Millares [0] 9 3 7" xfId="2529" xr:uid="{A912F994-D0C7-4076-A1D5-B3CEC263EC9E}"/>
    <cellStyle name="Millares [0] 9 3 7 2" xfId="3808" xr:uid="{2283A47D-089B-48DD-B357-C7CFCAFB49CF}"/>
    <cellStyle name="Millares [0] 9 3 7 2 2" xfId="6550" xr:uid="{898A0BFD-697A-44A2-BB2D-028D03D59882}"/>
    <cellStyle name="Millares [0] 9 3 7 3" xfId="5272" xr:uid="{692CD39B-2947-4C23-9B6F-14F969E3D829}"/>
    <cellStyle name="Millares [0] 9 3 8" xfId="2735" xr:uid="{DCF04595-1437-49AC-BAB7-FEF358DC8787}"/>
    <cellStyle name="Millares [0] 9 3 8 2" xfId="5477" xr:uid="{1E22B2B3-13B4-45C0-9C31-FF0931F0395A}"/>
    <cellStyle name="Millares [0] 9 3 9" xfId="3989" xr:uid="{503A9D4A-14F2-4E85-B4C3-36C46F0C68C8}"/>
    <cellStyle name="Millares [0] 9 4" xfId="141" xr:uid="{EE8704B7-4386-4A4B-843D-CDE792BEB6BE}"/>
    <cellStyle name="Millares [0] 9 4 2" xfId="328" xr:uid="{0E9279A3-245F-495C-A18D-E6374A040F92}"/>
    <cellStyle name="Millares [0] 9 4 2 2" xfId="3033" xr:uid="{67048927-41BD-4604-B534-343288BB2DA1}"/>
    <cellStyle name="Millares [0] 9 4 2 2 2" xfId="5775" xr:uid="{76CDB075-1A21-4DBB-99E2-0DF78A60A7A0}"/>
    <cellStyle name="Millares [0] 9 4 2 3" xfId="1924" xr:uid="{803BA4A8-7E28-43E4-A421-DDCAD7313E7A}"/>
    <cellStyle name="Millares [0] 9 4 2 3 2" xfId="4670" xr:uid="{17E91218-CF51-4DC8-8C08-FD29444F1041}"/>
    <cellStyle name="Millares [0] 9 4 2 4" xfId="4223" xr:uid="{C1356079-3D6F-4680-B204-FEDBCC1EFCB5}"/>
    <cellStyle name="Millares [0] 9 4 3" xfId="510" xr:uid="{80881837-E865-4327-8444-931AC50D328A}"/>
    <cellStyle name="Millares [0] 9 4 3 2" xfId="3188" xr:uid="{66535B94-A608-4F3A-8631-A791E80F944D}"/>
    <cellStyle name="Millares [0] 9 4 3 2 2" xfId="5930" xr:uid="{2AEA586A-733B-446E-AF02-EF022C17DAD9}"/>
    <cellStyle name="Millares [0] 9 4 3 3" xfId="4404" xr:uid="{22AB11D4-1901-42FC-8800-813248F612A3}"/>
    <cellStyle name="Millares [0] 9 4 4" xfId="2097" xr:uid="{BF5B86B3-BD6B-4BE4-99DA-2598399801C5}"/>
    <cellStyle name="Millares [0] 9 4 4 2" xfId="3343" xr:uid="{6C8A6AE9-3A77-48F9-B4B8-83C5AB5FC1AD}"/>
    <cellStyle name="Millares [0] 9 4 4 2 2" xfId="6085" xr:uid="{ADEC5F46-6D52-4594-BE7A-928405C50BD6}"/>
    <cellStyle name="Millares [0] 9 4 4 3" xfId="4840" xr:uid="{33F0BD15-D20F-43BD-B9B5-155DAF68181B}"/>
    <cellStyle name="Millares [0] 9 4 5" xfId="2245" xr:uid="{5C76B5E8-60C0-4C8A-AA74-9A4C04234DFF}"/>
    <cellStyle name="Millares [0] 9 4 5 2" xfId="3498" xr:uid="{94267CF5-97BF-4434-9A92-934AF6872388}"/>
    <cellStyle name="Millares [0] 9 4 5 2 2" xfId="6240" xr:uid="{B97EC14E-87B2-43B5-A7B0-2337488F0B7D}"/>
    <cellStyle name="Millares [0] 9 4 5 3" xfId="4988" xr:uid="{100D0BAF-A17C-4842-86BB-4DE58655B4DE}"/>
    <cellStyle name="Millares [0] 9 4 6" xfId="2426" xr:uid="{F104571B-20A8-4980-BF1F-9191E2EAFDAE}"/>
    <cellStyle name="Millares [0] 9 4 6 2" xfId="3679" xr:uid="{9480FE52-0F5A-4EF9-8DD6-E54612263A7D}"/>
    <cellStyle name="Millares [0] 9 4 6 2 2" xfId="6421" xr:uid="{71F80902-247D-443F-A9E3-D66B7A9345F0}"/>
    <cellStyle name="Millares [0] 9 4 6 3" xfId="5169" xr:uid="{2D9110D0-D26A-48EA-B692-FC1D3D4A12ED}"/>
    <cellStyle name="Millares [0] 9 4 7" xfId="2581" xr:uid="{826B6640-C389-400E-9FA6-2E2291A2C616}"/>
    <cellStyle name="Millares [0] 9 4 7 2" xfId="3860" xr:uid="{50C3E1B5-9624-4151-A7AB-FB4A59B8CCF5}"/>
    <cellStyle name="Millares [0] 9 4 7 2 2" xfId="6602" xr:uid="{99EFFB62-5426-4D2A-A6EF-BD8EBDDE05FC}"/>
    <cellStyle name="Millares [0] 9 4 7 3" xfId="5324" xr:uid="{30F59031-1EC5-4B1A-A75D-A95E75C0A805}"/>
    <cellStyle name="Millares [0] 9 4 8" xfId="2797" xr:uid="{3419612D-76C7-4A59-B742-E852456D55C6}"/>
    <cellStyle name="Millares [0] 9 4 8 2" xfId="5539" xr:uid="{C7615A9C-01AD-4268-93A8-A91582209121}"/>
    <cellStyle name="Millares [0] 9 4 9" xfId="4041" xr:uid="{5C909358-9103-4399-8ABC-65990BA274A4}"/>
    <cellStyle name="Millares [0] 9 5" xfId="195" xr:uid="{90ED9B22-FD0B-489B-ADA4-36432F404CE2}"/>
    <cellStyle name="Millares [0] 9 5 2" xfId="379" xr:uid="{74029791-3983-4F5A-86E1-A312C860101E}"/>
    <cellStyle name="Millares [0] 9 5 2 2" xfId="3549" xr:uid="{161721E9-C0BD-4438-A3DE-0591CD914BE1}"/>
    <cellStyle name="Millares [0] 9 5 2 2 2" xfId="6291" xr:uid="{454E69ED-E7AD-4969-BFFF-B631A970E770}"/>
    <cellStyle name="Millares [0] 9 5 2 3" xfId="2296" xr:uid="{6EC0186F-50E6-43B1-BB1E-ED6DE4DE8F69}"/>
    <cellStyle name="Millares [0] 9 5 2 3 2" xfId="5039" xr:uid="{7E7894C6-1808-4FE8-8961-E3F610BD9AFE}"/>
    <cellStyle name="Millares [0] 9 5 2 4" xfId="4274" xr:uid="{2214317E-4966-4138-88B3-CD1B1BF17C1B}"/>
    <cellStyle name="Millares [0] 9 5 3" xfId="561" xr:uid="{102D912C-E4B2-4B27-B929-539279562174}"/>
    <cellStyle name="Millares [0] 9 5 3 2" xfId="3730" xr:uid="{9E10CDEB-7FC7-44A6-9472-8191C5D82EA4}"/>
    <cellStyle name="Millares [0] 9 5 3 2 2" xfId="6472" xr:uid="{6C328B40-D80C-4EEA-897D-E88F22F9AFE9}"/>
    <cellStyle name="Millares [0] 9 5 3 3" xfId="4455" xr:uid="{2648F25F-B8EF-4811-B5EF-C3EDB12631BA}"/>
    <cellStyle name="Millares [0] 9 5 4" xfId="2632" xr:uid="{6ED0CB5B-C82F-4FE6-84A2-AE53F906F544}"/>
    <cellStyle name="Millares [0] 9 5 4 2" xfId="3911" xr:uid="{5D8B341C-38F2-450B-B0CE-BDC4CD8C2ADD}"/>
    <cellStyle name="Millares [0] 9 5 4 2 2" xfId="6653" xr:uid="{D3626A29-2DC3-4A00-95E4-A3A28BC1B77C}"/>
    <cellStyle name="Millares [0] 9 5 4 3" xfId="5375" xr:uid="{7F3BD373-1EFF-441E-8AEE-EB054CB1A9C3}"/>
    <cellStyle name="Millares [0] 9 5 5" xfId="2868" xr:uid="{C4DF6635-A459-4077-9926-A695D1B007B6}"/>
    <cellStyle name="Millares [0] 9 5 5 2" xfId="5610" xr:uid="{3612CD25-C062-444C-8D83-8AB96FB2D067}"/>
    <cellStyle name="Millares [0] 9 5 6" xfId="4092" xr:uid="{F9685548-A632-494A-8F09-299CD3F79F3F}"/>
    <cellStyle name="Millares [0] 9 6" xfId="223" xr:uid="{31D76A80-1E38-4C70-BA31-E23644441A00}"/>
    <cellStyle name="Millares [0] 9 6 2" xfId="2929" xr:uid="{39AE9B52-75DE-4087-926B-C7AAEDD428D9}"/>
    <cellStyle name="Millares [0] 9 6 2 2" xfId="5671" xr:uid="{62D955CA-888B-42D4-9990-3A1F9B55BF80}"/>
    <cellStyle name="Millares [0] 9 6 3" xfId="1829" xr:uid="{FC580840-CED0-4B7A-BFEB-BAA267D6B828}"/>
    <cellStyle name="Millares [0] 9 6 3 2" xfId="4575" xr:uid="{7B9CF701-2860-4143-8141-E709A1EB756A}"/>
    <cellStyle name="Millares [0] 9 6 4" xfId="4119" xr:uid="{3EE72DDC-7E0B-43EA-9975-B1D0B920216E}"/>
    <cellStyle name="Millares [0] 9 7" xfId="406" xr:uid="{6E106082-F29E-4A1D-8816-506710202B14}"/>
    <cellStyle name="Millares [0] 9 7 2" xfId="3084" xr:uid="{FC84CDB4-4B65-4F09-910E-E46C475F6B27}"/>
    <cellStyle name="Millares [0] 9 7 2 2" xfId="5826" xr:uid="{78CF094C-F002-4973-82E2-82E751C80083}"/>
    <cellStyle name="Millares [0] 9 7 3" xfId="4300" xr:uid="{5096C7FD-0D48-4CAC-AB2F-76A019FEFD1F}"/>
    <cellStyle name="Millares [0] 9 8" xfId="1997" xr:uid="{D156DAE0-A146-49B2-8175-3A054C47B4D6}"/>
    <cellStyle name="Millares [0] 9 8 2" xfId="3239" xr:uid="{50A94C47-D0AC-4C91-94E7-6A21706991D6}"/>
    <cellStyle name="Millares [0] 9 8 2 2" xfId="5981" xr:uid="{E0DE931B-474A-4D2F-873E-E2F36CBBDE13}"/>
    <cellStyle name="Millares [0] 9 8 3" xfId="4740" xr:uid="{57C59E66-6D64-4406-8537-46AE372ABCC9}"/>
    <cellStyle name="Millares [0] 9 9" xfId="2142" xr:uid="{66DF2919-690E-4EBE-9384-CD5CDE6A2FF7}"/>
    <cellStyle name="Millares [0] 9 9 2" xfId="3394" xr:uid="{156719FF-CFD0-4C96-B99C-34A2123633FE}"/>
    <cellStyle name="Millares [0] 9 9 2 2" xfId="6136" xr:uid="{5878EA56-974C-4B47-9D9A-6B466C4FD7C5}"/>
    <cellStyle name="Millares [0] 9 9 3" xfId="4885" xr:uid="{18DBBAD7-A135-48D3-91C3-37C898193A05}"/>
    <cellStyle name="Millares 12" xfId="573" xr:uid="{C0B3053E-AD12-4DDA-9051-F6FB712EC02F}"/>
    <cellStyle name="Millares 12 2" xfId="1702" xr:uid="{B422B90A-8904-44F0-8E9A-A25B072DA49A}"/>
    <cellStyle name="Millares 12 2 2" xfId="1751" xr:uid="{6BDF94C8-8A28-4FB1-A34D-17600B0BA6F9}"/>
    <cellStyle name="Millares 12 2 2 2" xfId="1802" xr:uid="{E52AC5B7-83B5-4728-8BFC-B4A81F7AB6F8}"/>
    <cellStyle name="Millares 12 2 2 2 2" xfId="2885" xr:uid="{B246BF57-1963-4F43-82C8-55B5A1678FA2}"/>
    <cellStyle name="Millares 12 2 2 2 2 2" xfId="5627" xr:uid="{444C4B24-510B-44D8-B271-FC33162D836E}"/>
    <cellStyle name="Millares 12 2 2 2 3" xfId="4548" xr:uid="{1C64F6F5-CC5B-482A-AB79-302A5A6F9A5E}"/>
    <cellStyle name="Millares 12 2 2 3" xfId="2814" xr:uid="{2A7C4E36-1F0B-400C-AC6C-E70DF775E8DA}"/>
    <cellStyle name="Millares 12 2 2 3 2" xfId="5556" xr:uid="{3000FC26-D7B7-45CA-B83B-9EB1870EAE28}"/>
    <cellStyle name="Millares 12 2 2 4" xfId="4497" xr:uid="{9F24302B-F93A-47FA-BA10-364408AEC096}"/>
    <cellStyle name="Millares 12 2 3" xfId="1778" xr:uid="{002CCE91-2734-4336-9AD2-0FB81C09321C}"/>
    <cellStyle name="Millares 12 2 3 2" xfId="2849" xr:uid="{59AB5430-C82E-4381-B0CD-53B234B3B92A}"/>
    <cellStyle name="Millares 12 2 3 2 2" xfId="5591" xr:uid="{5F14A5B5-073A-48DA-8226-09DC4D1ED329}"/>
    <cellStyle name="Millares 12 2 3 3" xfId="4524" xr:uid="{EED1CCE9-4D42-4FE9-A3BE-B5125B2F5D19}"/>
    <cellStyle name="Millares 12 2 4" xfId="2778" xr:uid="{75B8489A-2A84-4849-9C18-C7E5F6EA8EA2}"/>
    <cellStyle name="Millares 12 2 4 2" xfId="5520" xr:uid="{CA991FDF-6816-4DBB-9953-EE40C5C1C6B3}"/>
    <cellStyle name="Millares 12 2 5" xfId="4471" xr:uid="{F66105C9-1209-41E2-9983-92948BC0EDBB}"/>
    <cellStyle name="Millares 12 3" xfId="1709" xr:uid="{F6F1A8AA-2E33-4830-A079-5BA66899933E}"/>
    <cellStyle name="Millares 12 3 2" xfId="1759" xr:uid="{B30370A6-33EF-4AAD-B29E-75EE9CD448AC}"/>
    <cellStyle name="Millares 12 3 2 2" xfId="1811" xr:uid="{3BC3FDA6-48BA-4D47-97FC-1B3A0CF17C99}"/>
    <cellStyle name="Millares 12 3 2 2 2" xfId="2895" xr:uid="{B4AE2A19-0974-497C-B219-6D1328ED89F6}"/>
    <cellStyle name="Millares 12 3 2 2 2 2" xfId="5637" xr:uid="{D97529AD-8D68-442D-A3E6-E648AA86A8CA}"/>
    <cellStyle name="Millares 12 3 2 2 3" xfId="4557" xr:uid="{634096E6-3D6F-4883-A729-6F3ABC0445AF}"/>
    <cellStyle name="Millares 12 3 2 3" xfId="2824" xr:uid="{1EF2C071-B913-4046-8FF8-E85C9302CCD3}"/>
    <cellStyle name="Millares 12 3 2 3 2" xfId="5566" xr:uid="{9A92E930-A217-482B-9608-E6009946D6A0}"/>
    <cellStyle name="Millares 12 3 2 4" xfId="4505" xr:uid="{65A2D20F-EB3F-4163-A415-8D018F9C36FC}"/>
    <cellStyle name="Millares 12 3 3" xfId="1785" xr:uid="{E8913FD4-F12D-4857-8336-E750940515BE}"/>
    <cellStyle name="Millares 12 3 3 2" xfId="2859" xr:uid="{93BEBF18-A04D-4A84-A9CF-F3C4F2FE9796}"/>
    <cellStyle name="Millares 12 3 3 2 2" xfId="5601" xr:uid="{F0E3FE6A-32E3-453E-969B-8BD3DDB47400}"/>
    <cellStyle name="Millares 12 3 3 3" xfId="4531" xr:uid="{6BB018AA-D998-47C8-BA16-21CB62894385}"/>
    <cellStyle name="Millares 12 3 4" xfId="2788" xr:uid="{18282D4A-B48A-4C43-91DB-AA16686C7096}"/>
    <cellStyle name="Millares 12 3 4 2" xfId="5530" xr:uid="{37192DDD-8BC2-42BB-A736-D071DF65253E}"/>
    <cellStyle name="Millares 12 3 5" xfId="4478" xr:uid="{E747EDC4-12D0-4764-A50F-7F63F3A937EA}"/>
    <cellStyle name="Millares 12 4" xfId="1740" xr:uid="{E45DC5BF-3863-4B6E-A7AA-AFF2B5C52BA5}"/>
    <cellStyle name="Millares 12 4 2" xfId="1797" xr:uid="{3AE770ED-81D7-4A6C-BF5B-678C76507DC1}"/>
    <cellStyle name="Millares 12 4 2 2" xfId="2878" xr:uid="{98963160-817C-43EF-A61C-A6D451D6DEA4}"/>
    <cellStyle name="Millares 12 4 2 2 2" xfId="5620" xr:uid="{68BF1416-1EE0-4A2A-BBC3-5F189DCBF550}"/>
    <cellStyle name="Millares 12 4 2 3" xfId="4543" xr:uid="{5D30501C-07F3-4BA8-8FF3-3C0FA21975C8}"/>
    <cellStyle name="Millares 12 4 3" xfId="2807" xr:uid="{0DE2ABB2-37C0-4DC1-938E-5A35FA5D21C0}"/>
    <cellStyle name="Millares 12 4 3 2" xfId="5549" xr:uid="{29C589E0-A58E-40CB-831C-A3797B795C81}"/>
    <cellStyle name="Millares 12 4 4" xfId="4492" xr:uid="{13FCA765-96EE-4096-8BE2-CE69237EC70F}"/>
    <cellStyle name="Millares 12 5" xfId="1771" xr:uid="{E80C1245-8499-41C3-A82F-4E2BBF677B25}"/>
    <cellStyle name="Millares 12 5 2" xfId="2840" xr:uid="{787C3941-D3E0-485D-947B-F00E64C60B77}"/>
    <cellStyle name="Millares 12 5 2 2" xfId="5582" xr:uid="{984A2A92-3F75-48D5-AEE4-6FFA956F8AA7}"/>
    <cellStyle name="Millares 12 5 3" xfId="4517" xr:uid="{4C1B4F44-93FA-4C2B-B057-C43051B96F94}"/>
    <cellStyle name="Millares 12 6" xfId="2769" xr:uid="{6C81DE61-5DCA-4B76-AB26-82ECE810CF70}"/>
    <cellStyle name="Millares 12 6 2" xfId="5511" xr:uid="{F07BD498-4C29-41B6-A85F-22804F45C8A3}"/>
    <cellStyle name="Millares 12 7" xfId="4464" xr:uid="{CD2A8C6C-A509-4262-B8A2-AF94B78B5D70}"/>
    <cellStyle name="Millares 2" xfId="117" xr:uid="{22EED68B-ECA5-4437-AD39-B83006EEB68B}"/>
    <cellStyle name="Millares 2 2" xfId="574" xr:uid="{64B4FC01-6ACC-4B6F-8A7A-9FA42A285766}"/>
    <cellStyle name="Millares 2 3" xfId="170" xr:uid="{46642CAB-4A85-4BD1-83A4-5CBA66C34335}"/>
    <cellStyle name="Millares 2 3 2" xfId="1947" xr:uid="{7EE3E56D-FC1E-4F68-BEBF-549A4CE4A900}"/>
    <cellStyle name="Millares 2 3 3" xfId="1694" xr:uid="{BF23694A-5225-4A28-9901-E1DFCC1C878D}"/>
    <cellStyle name="Millares 2 4" xfId="1691" xr:uid="{64A28008-C8BC-4E01-B7BD-5FE021CEE892}"/>
    <cellStyle name="Millares 2 5" xfId="571" xr:uid="{43DB0489-BD5C-418D-BABB-3825C0486B5D}"/>
    <cellStyle name="Millares 3" xfId="169" xr:uid="{D2E0ABCD-A535-4AB8-B452-B3C989338052}"/>
    <cellStyle name="Millares 3 19 2" xfId="1698" xr:uid="{E0DCE2C3-709B-47CF-BF16-A66D55B76C4B}"/>
    <cellStyle name="Millares 3 2" xfId="576" xr:uid="{62B90AE1-B251-4CC0-987E-1271C21F29F3}"/>
    <cellStyle name="Millares 3 3" xfId="1946" xr:uid="{87898E03-0102-499E-87C6-80DD050A199D}"/>
    <cellStyle name="Millares 3 4" xfId="575" xr:uid="{B8C75DF6-E8A4-4ED7-A6D3-3DE6426EF796}"/>
    <cellStyle name="Millares 4" xfId="171" xr:uid="{B4FED915-3BEF-4D25-8C06-46269406FB48}"/>
    <cellStyle name="Millares 4 2" xfId="1948" xr:uid="{FCC493B4-7012-4B23-93BD-672D44D6591E}"/>
    <cellStyle name="Millares 4 3" xfId="1660" xr:uid="{208BAF40-3466-489A-9E10-09F5A6BAB3B4}"/>
    <cellStyle name="Millares 5" xfId="1695" xr:uid="{9FFF968F-D0F7-4C35-8A61-A91B673510C2}"/>
    <cellStyle name="Millares 5 2 5" xfId="1701" xr:uid="{1E8CEBC6-2A2B-45F6-96B3-BBA8EE9B94F1}"/>
    <cellStyle name="Millares 5 2 5 2" xfId="1708" xr:uid="{185E6727-2617-4D90-8206-F55F922B513F}"/>
    <cellStyle name="Millares 5 2 5 2 2" xfId="1757" xr:uid="{3983538B-169E-4698-BB94-35316C545ADA}"/>
    <cellStyle name="Millares 5 2 5 2 2 2" xfId="1810" xr:uid="{58D8FA84-2C96-4D3A-9428-6B8B08780AE5}"/>
    <cellStyle name="Millares 5 2 5 2 2 2 2" xfId="2893" xr:uid="{DA5FE5D0-621B-4A17-AC34-BA022A5C3E4E}"/>
    <cellStyle name="Millares 5 2 5 2 2 2 2 2" xfId="5635" xr:uid="{C59347D9-9273-471F-8BDB-54E2A509A68D}"/>
    <cellStyle name="Millares 5 2 5 2 2 2 3" xfId="4556" xr:uid="{CF0FD298-9DFC-4C53-BB58-CDAA740232EC}"/>
    <cellStyle name="Millares 5 2 5 2 2 3" xfId="2822" xr:uid="{4C1D1D12-C54E-49EA-A849-C82020F78D99}"/>
    <cellStyle name="Millares 5 2 5 2 2 3 2" xfId="5564" xr:uid="{1A09A58B-15B6-49A8-B61E-7F3968350A88}"/>
    <cellStyle name="Millares 5 2 5 2 2 4" xfId="4503" xr:uid="{CBD17309-9723-479A-BE90-CBEB10AB0077}"/>
    <cellStyle name="Millares 5 2 5 2 3" xfId="1784" xr:uid="{AD7DEC4D-BA07-49F3-942C-A2FAE4E8E9F2}"/>
    <cellStyle name="Millares 5 2 5 2 3 2" xfId="2857" xr:uid="{F506C894-E606-4326-9F59-CFC68FAF4FFC}"/>
    <cellStyle name="Millares 5 2 5 2 3 2 2" xfId="5599" xr:uid="{CB49AE8C-2440-4DB8-87AA-44F34035BDFB}"/>
    <cellStyle name="Millares 5 2 5 2 3 3" xfId="4530" xr:uid="{7310AE92-0F26-43C8-A044-4990F43A5A1F}"/>
    <cellStyle name="Millares 5 2 5 2 4" xfId="2786" xr:uid="{F6A202B8-456A-44E1-A14A-7C20C94D830D}"/>
    <cellStyle name="Millares 5 2 5 2 4 2" xfId="5528" xr:uid="{EDE27452-DFF3-4BF1-81B3-76720439F738}"/>
    <cellStyle name="Millares 5 2 5 2 5" xfId="4477" xr:uid="{ADB61314-73DC-4FEE-A750-9D0A0E94B2E2}"/>
    <cellStyle name="Millares 5 2 5 3" xfId="1715" xr:uid="{C2F32CB8-1FD7-4A9F-9839-2B1D3DD860A4}"/>
    <cellStyle name="Millares 5 2 5 3 2" xfId="1767" xr:uid="{29506602-13E8-4F70-95D9-6B776D663CE7}"/>
    <cellStyle name="Millares 5 2 5 3 2 2" xfId="1817" xr:uid="{F31F75A5-EDDC-4295-8E5E-8E166DA1BCB3}"/>
    <cellStyle name="Millares 5 2 5 3 2 2 2" xfId="2903" xr:uid="{3858F02E-5BDC-4604-BC6F-03AE1CD76C6C}"/>
    <cellStyle name="Millares 5 2 5 3 2 2 2 2" xfId="5645" xr:uid="{C66D69AA-4D91-43D1-810E-EA271606748A}"/>
    <cellStyle name="Millares 5 2 5 3 2 2 3" xfId="4563" xr:uid="{1E6CE884-C72C-4BC4-A04E-25EBB4642AA1}"/>
    <cellStyle name="Millares 5 2 5 3 2 3" xfId="2832" xr:uid="{D3B67D50-5EBE-4E2E-A4E3-438A76A9674C}"/>
    <cellStyle name="Millares 5 2 5 3 2 3 2" xfId="5574" xr:uid="{CE4CB9C0-062F-48D1-B0B4-C194781DA4E8}"/>
    <cellStyle name="Millares 5 2 5 3 2 4" xfId="4513" xr:uid="{23EF2348-DC7B-4E6F-A209-FA87580AF967}"/>
    <cellStyle name="Millares 5 2 5 3 3" xfId="1791" xr:uid="{CC21723F-9DC2-417B-A0B0-70509E5D7EFC}"/>
    <cellStyle name="Millares 5 2 5 3 3 2" xfId="2867" xr:uid="{6A9C2D6D-0572-4DC5-9A79-639B1D1B1250}"/>
    <cellStyle name="Millares 5 2 5 3 3 2 2" xfId="5609" xr:uid="{A6DAED9B-B83C-4992-8C3B-48239B99CC59}"/>
    <cellStyle name="Millares 5 2 5 3 3 3" xfId="4537" xr:uid="{C286EF24-26A3-40FB-8CB8-EDD56DF7EEC9}"/>
    <cellStyle name="Millares 5 2 5 3 4" xfId="2796" xr:uid="{5C77768C-CBE4-4483-BD78-F39D9D9F330F}"/>
    <cellStyle name="Millares 5 2 5 3 4 2" xfId="5538" xr:uid="{52B59311-81C2-43B3-92DA-A9F6E9645C60}"/>
    <cellStyle name="Millares 5 2 5 3 5" xfId="4484" xr:uid="{88D0BA5A-A73B-4023-9957-D11CF4EA2A9D}"/>
    <cellStyle name="Millares 5 2 5 4" xfId="1750" xr:uid="{AAE69053-A75F-4FFC-A956-92BDE8CA3229}"/>
    <cellStyle name="Millares 5 2 5 4 2" xfId="1801" xr:uid="{45170C9C-02BF-40F8-A714-4A2F4ED55945}"/>
    <cellStyle name="Millares 5 2 5 4 2 2" xfId="2884" xr:uid="{23E70B08-B4CA-41E2-831C-19E833CAD2F7}"/>
    <cellStyle name="Millares 5 2 5 4 2 2 2" xfId="5626" xr:uid="{EAD358B7-2788-4263-8470-56778EDDA0F6}"/>
    <cellStyle name="Millares 5 2 5 4 2 3" xfId="4547" xr:uid="{493A0F32-3B16-49B7-B70A-D3B612A8A013}"/>
    <cellStyle name="Millares 5 2 5 4 3" xfId="2813" xr:uid="{272D8FE6-3AAF-4183-AFE6-D3B648283EA8}"/>
    <cellStyle name="Millares 5 2 5 4 3 2" xfId="5555" xr:uid="{B6766E04-103E-44E3-BA47-A5D74B027079}"/>
    <cellStyle name="Millares 5 2 5 4 4" xfId="4496" xr:uid="{E117F359-C38E-43A6-8DB7-8378BECF99BD}"/>
    <cellStyle name="Millares 5 2 5 5" xfId="1777" xr:uid="{F45E1D94-9E14-429E-B345-5F6216E87EA1}"/>
    <cellStyle name="Millares 5 2 5 5 2" xfId="2848" xr:uid="{48995BB9-57FA-41A6-9883-F89280D932BA}"/>
    <cellStyle name="Millares 5 2 5 5 2 2" xfId="5590" xr:uid="{3FD16995-DEA7-4BB1-869A-DA5438DEFF91}"/>
    <cellStyle name="Millares 5 2 5 5 3" xfId="4523" xr:uid="{DC7106F3-72F9-49D8-AEA0-D01E56AF7C26}"/>
    <cellStyle name="Millares 5 2 5 6" xfId="2777" xr:uid="{CA2E135B-0AF6-4A69-AF11-150C743B70C9}"/>
    <cellStyle name="Millares 5 2 5 6 2" xfId="5519" xr:uid="{064644FA-F0CD-441D-934A-A1DCA3897FD3}"/>
    <cellStyle name="Millares 5 2 5 7" xfId="4470" xr:uid="{783F7297-4EB9-4338-BBE9-F5C8C09152AD}"/>
    <cellStyle name="Millares 6" xfId="577" xr:uid="{0D63835A-7370-4348-A03F-22B811B349AD}"/>
    <cellStyle name="Millares 6 10" xfId="4465" xr:uid="{0304C0B8-9E38-40F3-94F3-0FC295CA6DDE}"/>
    <cellStyle name="Millares 6 2" xfId="578" xr:uid="{16DF3DA2-F257-43F4-989B-9BC5E84E8375}"/>
    <cellStyle name="Millares 6 2 2" xfId="1704" xr:uid="{1C60CA18-8E5A-4F0E-A459-DCB7ABDF6449}"/>
    <cellStyle name="Millares 6 2 2 2" xfId="1753" xr:uid="{BE637532-81CC-49E5-BF38-0FFA17C203AB}"/>
    <cellStyle name="Millares 6 2 2 2 2" xfId="1804" xr:uid="{45367012-B01F-4290-9E38-5FE45997C109}"/>
    <cellStyle name="Millares 6 2 2 2 2 2" xfId="2887" xr:uid="{E4EE4FC6-11BA-4863-BD2C-CAFC05984D9D}"/>
    <cellStyle name="Millares 6 2 2 2 2 2 2" xfId="5629" xr:uid="{CDF9A552-BE66-42CB-B25C-9E39CF59CAD0}"/>
    <cellStyle name="Millares 6 2 2 2 2 3" xfId="4550" xr:uid="{ABF6C587-083D-48C0-84A2-9DD7832E3E2F}"/>
    <cellStyle name="Millares 6 2 2 2 3" xfId="2816" xr:uid="{FE5932E0-7748-4142-BB5C-2FD29DED1B96}"/>
    <cellStyle name="Millares 6 2 2 2 3 2" xfId="5558" xr:uid="{C1C26CC6-82E1-4D8F-9B89-191A1B3456E8}"/>
    <cellStyle name="Millares 6 2 2 2 4" xfId="4499" xr:uid="{9C8FE523-758A-491E-9716-59E6392FA8DB}"/>
    <cellStyle name="Millares 6 2 2 3" xfId="1780" xr:uid="{32BADC32-260B-4459-9543-19140DC013D1}"/>
    <cellStyle name="Millares 6 2 2 3 2" xfId="2851" xr:uid="{17E3B4B6-FC27-482C-881A-72D2B154A80D}"/>
    <cellStyle name="Millares 6 2 2 3 2 2" xfId="5593" xr:uid="{77E08C3C-92B2-4A96-B86E-8B57DFDC9EA0}"/>
    <cellStyle name="Millares 6 2 2 3 3" xfId="4526" xr:uid="{8617E118-673E-485C-9C91-8B9C9A7E68F1}"/>
    <cellStyle name="Millares 6 2 2 4" xfId="2780" xr:uid="{8EBD22A6-36F7-46D5-B609-42748B29D827}"/>
    <cellStyle name="Millares 6 2 2 4 2" xfId="5522" xr:uid="{08EE91F8-50D3-430B-BCDF-99DC348D88FF}"/>
    <cellStyle name="Millares 6 2 2 5" xfId="4473" xr:uid="{ACF0D3D8-5288-4F87-A14A-F88C38E4244C}"/>
    <cellStyle name="Millares 6 2 3" xfId="1700" xr:uid="{C9C30BCB-2091-4143-A47E-54C6EEADEE0C}"/>
    <cellStyle name="Millares 6 2 3 2" xfId="1707" xr:uid="{921A1935-44D6-4040-9D06-ECCCD32F20F9}"/>
    <cellStyle name="Millares 6 2 3 2 2" xfId="1756" xr:uid="{9306DA4F-0202-47C8-8316-EA04A9CD7A1F}"/>
    <cellStyle name="Millares 6 2 3 2 2 2" xfId="1809" xr:uid="{A3782D02-1AEE-4147-B627-05E3AB6927CC}"/>
    <cellStyle name="Millares 6 2 3 2 2 2 2" xfId="2892" xr:uid="{C10185DC-5DE5-4117-939D-FFDD229A1855}"/>
    <cellStyle name="Millares 6 2 3 2 2 2 2 2" xfId="5634" xr:uid="{B8084485-5A3D-44B0-BFBE-270813861FB0}"/>
    <cellStyle name="Millares 6 2 3 2 2 2 3" xfId="4555" xr:uid="{6AA52412-62DF-4C12-9630-BC4752CB6645}"/>
    <cellStyle name="Millares 6 2 3 2 2 3" xfId="2821" xr:uid="{F66F2F04-A0FB-4FF9-A90D-DFA90650E926}"/>
    <cellStyle name="Millares 6 2 3 2 2 3 2" xfId="5563" xr:uid="{4569AFAF-E262-431C-8F7E-26DA3B0AE16B}"/>
    <cellStyle name="Millares 6 2 3 2 2 4" xfId="4502" xr:uid="{92437CF6-6ADD-4A97-B4DE-42C42257368F}"/>
    <cellStyle name="Millares 6 2 3 2 3" xfId="1783" xr:uid="{4EE7BF8A-9496-454E-9679-1CC265B08222}"/>
    <cellStyle name="Millares 6 2 3 2 3 2" xfId="2856" xr:uid="{7BC44F3B-F751-4BE2-A0F0-3D17620DB492}"/>
    <cellStyle name="Millares 6 2 3 2 3 2 2" xfId="5598" xr:uid="{A55365B5-6946-41A9-9407-A7471D9B9BD4}"/>
    <cellStyle name="Millares 6 2 3 2 3 3" xfId="4529" xr:uid="{35A38F18-F6C8-4A84-9C4E-B51B710DC309}"/>
    <cellStyle name="Millares 6 2 3 2 4" xfId="2785" xr:uid="{2221063D-2B81-4B29-99DE-7B8F07458BC1}"/>
    <cellStyle name="Millares 6 2 3 2 4 2" xfId="5527" xr:uid="{9B87735E-5980-4B24-8DC5-51E6AD69D8A0}"/>
    <cellStyle name="Millares 6 2 3 2 5" xfId="4476" xr:uid="{B1B01479-6094-4B1E-8AB6-4FBFB42FFCCB}"/>
    <cellStyle name="Millares 6 2 3 3" xfId="1714" xr:uid="{617CA6A0-418E-4F61-8EEC-F962E99B1786}"/>
    <cellStyle name="Millares 6 2 3 3 2" xfId="1766" xr:uid="{5B3D53A6-95F7-49F4-8833-ABB4E4337129}"/>
    <cellStyle name="Millares 6 2 3 3 2 2" xfId="1816" xr:uid="{83CF0BDA-65D3-4392-815B-D701679A2DDF}"/>
    <cellStyle name="Millares 6 2 3 3 2 2 2" xfId="2902" xr:uid="{2C45D324-7EDF-48D8-AB5B-2DA7846DA5EF}"/>
    <cellStyle name="Millares 6 2 3 3 2 2 2 2" xfId="5644" xr:uid="{E6D6ED0E-53D9-49F7-974A-EB68E3F9A6C4}"/>
    <cellStyle name="Millares 6 2 3 3 2 2 3" xfId="4562" xr:uid="{D717B2F5-593C-47F6-AA42-424B53A9F093}"/>
    <cellStyle name="Millares 6 2 3 3 2 3" xfId="2831" xr:uid="{6D960A0B-85CD-4D27-A0A9-CD71048E2A0C}"/>
    <cellStyle name="Millares 6 2 3 3 2 3 2" xfId="5573" xr:uid="{47DB27A3-6633-4175-B587-F4E00830E877}"/>
    <cellStyle name="Millares 6 2 3 3 2 4" xfId="4512" xr:uid="{6A13C9B4-6026-4005-ACAA-30F803F728E7}"/>
    <cellStyle name="Millares 6 2 3 3 3" xfId="1790" xr:uid="{34EC856A-B5FD-4EF2-8FE9-EF50E0FA2A83}"/>
    <cellStyle name="Millares 6 2 3 3 3 2" xfId="2866" xr:uid="{670B12C8-1EAA-41E4-B5F3-5D6EC9DF0419}"/>
    <cellStyle name="Millares 6 2 3 3 3 2 2" xfId="5608" xr:uid="{6A11C931-3FE6-4409-BE9A-7F67E07BBB40}"/>
    <cellStyle name="Millares 6 2 3 3 3 3" xfId="4536" xr:uid="{4B95EDEB-1E24-4D45-8E18-D16112CDB795}"/>
    <cellStyle name="Millares 6 2 3 3 4" xfId="2795" xr:uid="{8DCE3EA2-F73C-4B54-841B-DE79A34D0E45}"/>
    <cellStyle name="Millares 6 2 3 3 4 2" xfId="5537" xr:uid="{CD9C111E-5636-426F-891F-01CEBEE72416}"/>
    <cellStyle name="Millares 6 2 3 3 5" xfId="4483" xr:uid="{47E3F1CD-E860-4F45-8A9D-B4BD6AF8AF8B}"/>
    <cellStyle name="Millares 6 2 3 4" xfId="1749" xr:uid="{75A41227-F2CE-4BEB-9A0D-7CFB16378C1D}"/>
    <cellStyle name="Millares 6 2 3 4 2" xfId="1800" xr:uid="{5B9CEA78-B0A2-4AC4-98E0-29CE524EC91B}"/>
    <cellStyle name="Millares 6 2 3 4 2 2" xfId="2883" xr:uid="{C41245C2-6248-4CF4-94AB-D104CBF8AD87}"/>
    <cellStyle name="Millares 6 2 3 4 2 2 2" xfId="5625" xr:uid="{1B2444AE-DDD8-4998-BBD2-0582A0E250D1}"/>
    <cellStyle name="Millares 6 2 3 4 2 3" xfId="4546" xr:uid="{2F3C3927-EA0C-4E55-BDAC-DB48EA321586}"/>
    <cellStyle name="Millares 6 2 3 4 3" xfId="2812" xr:uid="{D417F3AD-56EE-4998-B279-F7305AB95954}"/>
    <cellStyle name="Millares 6 2 3 4 3 2" xfId="5554" xr:uid="{A1547390-F199-4125-9125-557AF01C417B}"/>
    <cellStyle name="Millares 6 2 3 4 4" xfId="4495" xr:uid="{784DC383-C604-4BAB-84DB-15E345A6A03B}"/>
    <cellStyle name="Millares 6 2 3 5" xfId="1776" xr:uid="{2193FDBB-B5C7-47C6-89CF-72CDC4751D76}"/>
    <cellStyle name="Millares 6 2 3 5 2" xfId="2847" xr:uid="{C202059E-FB0C-4284-9F27-880F2193395E}"/>
    <cellStyle name="Millares 6 2 3 5 2 2" xfId="5589" xr:uid="{694E36D6-10C9-4C65-8C0B-143E38BE5086}"/>
    <cellStyle name="Millares 6 2 3 5 3" xfId="4522" xr:uid="{4131F6C8-D5E0-4686-B75A-C591FD3B1548}"/>
    <cellStyle name="Millares 6 2 3 6" xfId="2776" xr:uid="{2661D12D-9AD8-42B5-8D21-02A08FB91A7A}"/>
    <cellStyle name="Millares 6 2 3 6 2" xfId="5518" xr:uid="{05769829-8BD1-4CA3-B842-4F91AA419003}"/>
    <cellStyle name="Millares 6 2 3 7" xfId="4469" xr:uid="{1942552D-C92B-409B-8994-D4AD0C682BA6}"/>
    <cellStyle name="Millares 6 2 4" xfId="1711" xr:uid="{2B5A79C8-F6EC-49CB-8793-91C07CA0DD60}"/>
    <cellStyle name="Millares 6 2 4 2" xfId="1761" xr:uid="{50717965-AF5A-433F-8FD9-017506EEE703}"/>
    <cellStyle name="Millares 6 2 4 2 2" xfId="1813" xr:uid="{228C9967-AB28-4A2F-A28C-5B00BA9E6D42}"/>
    <cellStyle name="Millares 6 2 4 2 2 2" xfId="2897" xr:uid="{83B77C6B-53E2-41E4-A1CA-C476D33B7A32}"/>
    <cellStyle name="Millares 6 2 4 2 2 2 2" xfId="5639" xr:uid="{FC68B20D-3C6A-457E-AF76-17E491B30A26}"/>
    <cellStyle name="Millares 6 2 4 2 2 3" xfId="4559" xr:uid="{7F41E649-EE3E-4F79-AB59-1B726927DA63}"/>
    <cellStyle name="Millares 6 2 4 2 3" xfId="2826" xr:uid="{7D84DD3F-E730-437F-BEBC-4216758B7128}"/>
    <cellStyle name="Millares 6 2 4 2 3 2" xfId="5568" xr:uid="{B1CC3A19-10B9-40E2-AB9B-6451D34CF88F}"/>
    <cellStyle name="Millares 6 2 4 2 4" xfId="4507" xr:uid="{8A42AE76-C6A0-4C40-8FEE-B490A6350DC4}"/>
    <cellStyle name="Millares 6 2 4 3" xfId="1787" xr:uid="{4249ADAE-8A84-4FE0-A57F-39E05B1A6EA7}"/>
    <cellStyle name="Millares 6 2 4 3 2" xfId="2861" xr:uid="{0B27A6F9-92D0-4D1C-BEF2-9050929F16C6}"/>
    <cellStyle name="Millares 6 2 4 3 2 2" xfId="5603" xr:uid="{F00BE8E4-42B5-4E59-9022-60B3B94D18C4}"/>
    <cellStyle name="Millares 6 2 4 3 3" xfId="4533" xr:uid="{F0C50A81-EED7-4414-9957-358B0398B5FA}"/>
    <cellStyle name="Millares 6 2 4 4" xfId="2790" xr:uid="{C4B4255C-79DA-42C3-9614-2DB07AD77B91}"/>
    <cellStyle name="Millares 6 2 4 4 2" xfId="5532" xr:uid="{7B45F040-F840-4ECA-BF14-3AE559028D96}"/>
    <cellStyle name="Millares 6 2 4 5" xfId="4480" xr:uid="{1698956D-912D-4AB0-BF72-84C70F8E0A8E}"/>
    <cellStyle name="Millares 6 2 5" xfId="1727" xr:uid="{173C9274-E281-465A-BDF2-FB4B55DAEC32}"/>
    <cellStyle name="Millares 6 2 5 2" xfId="1794" xr:uid="{B5A30A1F-A9A5-4CDE-B998-3EBFA7AB20D2}"/>
    <cellStyle name="Millares 6 2 5 2 2" xfId="2872" xr:uid="{7A0B46DB-A527-4CEA-96EF-A1C38B95E7E1}"/>
    <cellStyle name="Millares 6 2 5 2 2 2" xfId="5614" xr:uid="{3CE1544A-D3B3-4A72-940D-1993715AD10A}"/>
    <cellStyle name="Millares 6 2 5 2 3" xfId="4540" xr:uid="{882AC0FB-C339-4719-9C90-0F5907503E44}"/>
    <cellStyle name="Millares 6 2 5 3" xfId="2801" xr:uid="{E49CED40-EA28-4A96-A695-6FB681CC46B5}"/>
    <cellStyle name="Millares 6 2 5 3 2" xfId="5543" xr:uid="{93D58EEA-548B-45F4-B8DF-F5C9C2503FA5}"/>
    <cellStyle name="Millares 6 2 5 4" xfId="4488" xr:uid="{ED333A96-7672-4971-AB8F-AC28AC5F49B3}"/>
    <cellStyle name="Millares 6 2 6" xfId="1773" xr:uid="{7044B2C8-55D0-4726-A219-6F3867D3E4AB}"/>
    <cellStyle name="Millares 6 2 6 2" xfId="2842" xr:uid="{29748A8D-4F05-4352-8585-CDD85E35F27B}"/>
    <cellStyle name="Millares 6 2 6 2 2" xfId="5584" xr:uid="{5EC4B27E-64DC-43D6-9402-C432BEA5BDA7}"/>
    <cellStyle name="Millares 6 2 6 3" xfId="4519" xr:uid="{810EF483-F293-4848-9941-79B49A9F8658}"/>
    <cellStyle name="Millares 6 2 7" xfId="2771" xr:uid="{E7D67A80-0119-4B46-8EEC-E55886C81A8B}"/>
    <cellStyle name="Millares 6 2 7 2" xfId="5513" xr:uid="{6FC69A43-CDDD-41E3-97CD-709AFF7595C5}"/>
    <cellStyle name="Millares 6 2 8" xfId="4466" xr:uid="{6CCCAD8B-EE24-4FDF-BA47-055C85E9D57D}"/>
    <cellStyle name="Millares 6 3" xfId="1663" xr:uid="{EE422D4F-FA8F-46BE-8972-FFCBE9F3FF6C}"/>
    <cellStyle name="Millares 6 3 2" xfId="1706" xr:uid="{7158676B-994F-405B-B6EA-57D9A9F8FAF3}"/>
    <cellStyle name="Millares 6 3 2 2" xfId="1755" xr:uid="{96FF8F62-79B0-409D-8F6D-B33830A28FBB}"/>
    <cellStyle name="Millares 6 3 2 2 2" xfId="1806" xr:uid="{BBF9968B-2FD9-445B-BE91-8865B1FD40ED}"/>
    <cellStyle name="Millares 6 3 2 2 2 2" xfId="2889" xr:uid="{F417F4EE-DEE3-4A9B-810B-718D123FC549}"/>
    <cellStyle name="Millares 6 3 2 2 2 2 2" xfId="5631" xr:uid="{B5F74DE1-6FC3-40E0-BB90-888E260794E7}"/>
    <cellStyle name="Millares 6 3 2 2 2 3" xfId="4552" xr:uid="{59C47D4F-A82B-43A2-A83A-A4DD3A5D0259}"/>
    <cellStyle name="Millares 6 3 2 2 3" xfId="2818" xr:uid="{99C50EA6-AB95-41F9-A9AC-E58FA4175EE3}"/>
    <cellStyle name="Millares 6 3 2 2 3 2" xfId="5560" xr:uid="{DF046B13-3651-4797-82E5-EB3C51BE6D4D}"/>
    <cellStyle name="Millares 6 3 2 2 4" xfId="4501" xr:uid="{FBF46837-734B-4992-9504-F037E93A093B}"/>
    <cellStyle name="Millares 6 3 2 3" xfId="1782" xr:uid="{736AB619-6CA5-4F4A-A881-07F1CDB6D825}"/>
    <cellStyle name="Millares 6 3 2 3 2" xfId="2853" xr:uid="{C9377606-6BED-4330-8749-AFCF626ECB85}"/>
    <cellStyle name="Millares 6 3 2 3 2 2" xfId="5595" xr:uid="{F607B034-CA15-4A5F-A4E6-D1BDD4A54309}"/>
    <cellStyle name="Millares 6 3 2 3 3" xfId="4528" xr:uid="{108C44F4-6E54-48F1-AAFF-C45A3F85874C}"/>
    <cellStyle name="Millares 6 3 2 4" xfId="2782" xr:uid="{000399E3-5DAD-4E92-8A5C-CE0BF1C77E47}"/>
    <cellStyle name="Millares 6 3 2 4 2" xfId="5524" xr:uid="{7FF81802-CD7C-44B4-ACD1-777C6008FB48}"/>
    <cellStyle name="Millares 6 3 2 5" xfId="4475" xr:uid="{1E278D60-7DCE-4A2C-BC69-8D63A9324C80}"/>
    <cellStyle name="Millares 6 3 3" xfId="1713" xr:uid="{3CF2C04A-C57B-414C-8E31-4883F2EF89CC}"/>
    <cellStyle name="Millares 6 3 3 2" xfId="1763" xr:uid="{83AEEC68-AD2B-4DDA-8974-98A972A948E3}"/>
    <cellStyle name="Millares 6 3 3 2 2" xfId="1815" xr:uid="{B9662968-94AB-4A5B-97BE-3E08EBCDE391}"/>
    <cellStyle name="Millares 6 3 3 2 2 2" xfId="2899" xr:uid="{05D3B81E-E2C6-4119-849A-5D04A9651D0E}"/>
    <cellStyle name="Millares 6 3 3 2 2 2 2" xfId="5641" xr:uid="{5AE63815-BF3A-4117-9B9B-2EADEED48121}"/>
    <cellStyle name="Millares 6 3 3 2 2 3" xfId="4561" xr:uid="{AF791160-81BF-4968-B9C4-4FE89CE86C30}"/>
    <cellStyle name="Millares 6 3 3 2 3" xfId="2828" xr:uid="{E650FADB-3F66-4774-A0C0-427AE7859918}"/>
    <cellStyle name="Millares 6 3 3 2 3 2" xfId="5570" xr:uid="{FB0879BF-AA4D-44C5-8FDE-2EAC13E0A584}"/>
    <cellStyle name="Millares 6 3 3 2 4" xfId="4509" xr:uid="{A02B9DF9-A948-4645-8013-31F5C2A7B596}"/>
    <cellStyle name="Millares 6 3 3 3" xfId="1789" xr:uid="{8BBF2878-89E4-4643-9DF8-5042C4F45185}"/>
    <cellStyle name="Millares 6 3 3 3 2" xfId="2863" xr:uid="{E7C1C670-8195-43DD-9062-5CEBA5942594}"/>
    <cellStyle name="Millares 6 3 3 3 2 2" xfId="5605" xr:uid="{0F39AA91-3DB4-4457-8EB5-BFDE96ED343B}"/>
    <cellStyle name="Millares 6 3 3 3 3" xfId="4535" xr:uid="{CE587859-3D50-4D86-8E86-16FDC710E928}"/>
    <cellStyle name="Millares 6 3 3 4" xfId="2792" xr:uid="{D38EDE56-FAFA-47E3-A559-45C91127655E}"/>
    <cellStyle name="Millares 6 3 3 4 2" xfId="5534" xr:uid="{FAFEC836-4042-4544-94BB-1A85D2A2E8A8}"/>
    <cellStyle name="Millares 6 3 3 5" xfId="4482" xr:uid="{714A529C-9D74-4E4F-9BA6-59AF7BE951AF}"/>
    <cellStyle name="Millares 6 3 4" xfId="1742" xr:uid="{E25A58A4-9E6B-4336-8D39-B0358FE03AF3}"/>
    <cellStyle name="Millares 6 3 4 2" xfId="1799" xr:uid="{1642FC6F-DE93-4A18-A652-F7588728E25D}"/>
    <cellStyle name="Millares 6 3 4 2 2" xfId="2880" xr:uid="{799AD0D8-C544-48C8-AC69-0F5059F8D699}"/>
    <cellStyle name="Millares 6 3 4 2 2 2" xfId="5622" xr:uid="{655F853F-7B3F-42AD-A963-8ED4A911E383}"/>
    <cellStyle name="Millares 6 3 4 2 3" xfId="4545" xr:uid="{CCE79CC8-43C1-4742-BC36-1F1DBDEF7F37}"/>
    <cellStyle name="Millares 6 3 4 3" xfId="2809" xr:uid="{92AAC3A9-0696-4857-9768-DE349965EBC6}"/>
    <cellStyle name="Millares 6 3 4 3 2" xfId="5551" xr:uid="{408C3840-C4A5-4ACC-A31A-E38B3DE028CD}"/>
    <cellStyle name="Millares 6 3 4 4" xfId="4494" xr:uid="{93CBE7B6-1E39-4B24-862E-EA6B02ED9C50}"/>
    <cellStyle name="Millares 6 3 5" xfId="1775" xr:uid="{D02DD43C-9D06-40CA-B774-84D4343300E3}"/>
    <cellStyle name="Millares 6 3 5 2" xfId="2844" xr:uid="{8C756996-5D70-455A-A8F8-FA980B87D931}"/>
    <cellStyle name="Millares 6 3 5 2 2" xfId="5586" xr:uid="{12DF35A5-35F1-4EEB-B7EA-A1C77272FAD5}"/>
    <cellStyle name="Millares 6 3 5 3" xfId="4521" xr:uid="{BDA3272A-3612-4F59-B470-D253520F9361}"/>
    <cellStyle name="Millares 6 3 6" xfId="2773" xr:uid="{EF7B8A30-C218-411A-9891-1444F811707B}"/>
    <cellStyle name="Millares 6 3 6 2" xfId="5515" xr:uid="{5F97B6C5-D72D-4418-9751-96049511AB74}"/>
    <cellStyle name="Millares 6 3 7" xfId="4468" xr:uid="{39761A58-E794-4248-BCCD-CD4694E6A3F1}"/>
    <cellStyle name="Millares 6 4" xfId="1662" xr:uid="{E03FA8BF-F42D-41C3-9DFA-E6ADED6CE187}"/>
    <cellStyle name="Millares 6 4 2" xfId="1705" xr:uid="{4086F547-47B9-4C51-A365-5E954D72C5AB}"/>
    <cellStyle name="Millares 6 4 2 2" xfId="1754" xr:uid="{05B02BFA-B598-4F66-953A-652EB279F0B2}"/>
    <cellStyle name="Millares 6 4 2 2 2" xfId="1805" xr:uid="{FCD49D3D-3130-4356-A6D2-BBA903526C11}"/>
    <cellStyle name="Millares 6 4 2 2 2 2" xfId="2888" xr:uid="{9C6E9ABE-ECA2-4EF6-BC7D-C78681FE5D6E}"/>
    <cellStyle name="Millares 6 4 2 2 2 2 2" xfId="5630" xr:uid="{9F41FE71-FD21-41EA-94DA-72C56AA2DE03}"/>
    <cellStyle name="Millares 6 4 2 2 2 3" xfId="4551" xr:uid="{5E5ABD62-B7BA-482C-BA11-B8B5DE5126FF}"/>
    <cellStyle name="Millares 6 4 2 2 3" xfId="2817" xr:uid="{4370EF3B-1393-481F-BDC2-B66F82E81581}"/>
    <cellStyle name="Millares 6 4 2 2 3 2" xfId="5559" xr:uid="{E680B194-45A0-47E4-B07D-E0EA5AF66CE5}"/>
    <cellStyle name="Millares 6 4 2 2 4" xfId="4500" xr:uid="{B501B463-F762-4DCE-ADA7-43E1DD92FA53}"/>
    <cellStyle name="Millares 6 4 2 3" xfId="1781" xr:uid="{6203BDD7-E7D6-4F46-B93E-57A17DD15B8B}"/>
    <cellStyle name="Millares 6 4 2 3 2" xfId="2852" xr:uid="{5ADF3F20-389C-458D-B38B-6B6E821F1498}"/>
    <cellStyle name="Millares 6 4 2 3 2 2" xfId="5594" xr:uid="{C2A7988B-8360-451F-867D-33640E396851}"/>
    <cellStyle name="Millares 6 4 2 3 3" xfId="4527" xr:uid="{7B5A792D-ADB6-470C-9713-9E6FF10B5DC3}"/>
    <cellStyle name="Millares 6 4 2 4" xfId="2781" xr:uid="{D4D0936E-5625-4DEB-ACE0-B36B93B421BD}"/>
    <cellStyle name="Millares 6 4 2 4 2" xfId="5523" xr:uid="{9EF1D02C-104B-4B18-8E55-22B0CE9DA7F5}"/>
    <cellStyle name="Millares 6 4 2 5" xfId="4474" xr:uid="{BFA8249E-4730-4FA5-8B07-4E76E1C0C1DA}"/>
    <cellStyle name="Millares 6 4 3" xfId="1712" xr:uid="{C04A4021-B4B9-4828-B465-F07EB34F200B}"/>
    <cellStyle name="Millares 6 4 3 2" xfId="1762" xr:uid="{DA544E27-3CE7-4F08-B8BC-8E55BB448715}"/>
    <cellStyle name="Millares 6 4 3 2 2" xfId="1814" xr:uid="{A306DC80-A00C-4D1A-AA23-720246BDB975}"/>
    <cellStyle name="Millares 6 4 3 2 2 2" xfId="2898" xr:uid="{5A76D25A-A119-41E7-9EBD-7B32DEBEACAE}"/>
    <cellStyle name="Millares 6 4 3 2 2 2 2" xfId="5640" xr:uid="{CD39B7B1-F983-44DA-8799-E61360BD1E77}"/>
    <cellStyle name="Millares 6 4 3 2 2 3" xfId="4560" xr:uid="{DD4B672C-C282-446B-8926-B2D2EC4CF380}"/>
    <cellStyle name="Millares 6 4 3 2 3" xfId="2827" xr:uid="{B69D851E-E115-4CE8-8ADB-ED5FFD18CFE7}"/>
    <cellStyle name="Millares 6 4 3 2 3 2" xfId="5569" xr:uid="{066D64B6-C0A7-43D2-B997-0BF21F8A71A9}"/>
    <cellStyle name="Millares 6 4 3 2 4" xfId="4508" xr:uid="{7DFB7873-9EA9-4E0E-AD60-C1CFF3506104}"/>
    <cellStyle name="Millares 6 4 3 3" xfId="1788" xr:uid="{EC3A9A3B-0A2A-4CA4-8ABA-3602677F5300}"/>
    <cellStyle name="Millares 6 4 3 3 2" xfId="2862" xr:uid="{2070C89E-B4C7-43CB-954D-BCB0A6C0543B}"/>
    <cellStyle name="Millares 6 4 3 3 2 2" xfId="5604" xr:uid="{836FDC9C-7921-4467-B658-9BBE536C3CD5}"/>
    <cellStyle name="Millares 6 4 3 3 3" xfId="4534" xr:uid="{AB24C547-B7C8-42A7-A11C-045084B8583E}"/>
    <cellStyle name="Millares 6 4 3 4" xfId="2791" xr:uid="{17BFB781-E960-4109-843D-16709005C41A}"/>
    <cellStyle name="Millares 6 4 3 4 2" xfId="5533" xr:uid="{B05DA3D5-5FED-4D64-97E2-90BC6F1D8C18}"/>
    <cellStyle name="Millares 6 4 3 5" xfId="4481" xr:uid="{D8AEA569-7075-4F3F-962D-08D6B9E2D321}"/>
    <cellStyle name="Millares 6 4 4" xfId="1741" xr:uid="{07F32D5F-F87F-4A4E-9470-C7D6B160CEAF}"/>
    <cellStyle name="Millares 6 4 4 2" xfId="1798" xr:uid="{FA764EC2-42FC-4BDD-AAC3-BF1352F6C011}"/>
    <cellStyle name="Millares 6 4 4 2 2" xfId="2879" xr:uid="{FAEB0657-7BBC-4F59-8B76-6935237328FC}"/>
    <cellStyle name="Millares 6 4 4 2 2 2" xfId="5621" xr:uid="{8D537FC1-FC66-420B-A4E1-C35697745479}"/>
    <cellStyle name="Millares 6 4 4 2 3" xfId="4544" xr:uid="{D684AA9F-CD90-45CB-9BAA-7B5C19F9D8BB}"/>
    <cellStyle name="Millares 6 4 4 3" xfId="2808" xr:uid="{1EBD6B79-F49A-41E1-85B5-2FF0152F1435}"/>
    <cellStyle name="Millares 6 4 4 3 2" xfId="5550" xr:uid="{6D4C5796-5F7A-4B7F-903C-464103CEFF9A}"/>
    <cellStyle name="Millares 6 4 4 4" xfId="4493" xr:uid="{E2072551-5017-4B72-8491-D065CAD0113C}"/>
    <cellStyle name="Millares 6 4 5" xfId="1774" xr:uid="{488837CD-EDDA-4530-B0BE-5596A513775A}"/>
    <cellStyle name="Millares 6 4 5 2" xfId="2843" xr:uid="{D9C082D7-41D5-4C00-8339-4FA1CD7C61F3}"/>
    <cellStyle name="Millares 6 4 5 2 2" xfId="5585" xr:uid="{972ACFC7-4734-4B11-B430-8A2186814C55}"/>
    <cellStyle name="Millares 6 4 5 3" xfId="4520" xr:uid="{3907DF41-0A2D-4D22-B656-008B5363DE6D}"/>
    <cellStyle name="Millares 6 4 6" xfId="2772" xr:uid="{D167F0C9-D4BD-4EC8-BAE5-E3D652DA6D71}"/>
    <cellStyle name="Millares 6 4 6 2" xfId="5514" xr:uid="{767D5D3E-2890-4841-9DC3-0F0BBBACF43C}"/>
    <cellStyle name="Millares 6 4 7" xfId="4467" xr:uid="{E9739B6E-BBE8-46A4-99B6-B8C6F603CC8D}"/>
    <cellStyle name="Millares 6 5" xfId="1703" xr:uid="{95BBC740-48F7-42E9-A3B7-05FF8EB27ABD}"/>
    <cellStyle name="Millares 6 5 2" xfId="1752" xr:uid="{A49A37B6-A997-4940-9AD3-CB438EA546C7}"/>
    <cellStyle name="Millares 6 5 2 2" xfId="1803" xr:uid="{C291EA57-6D06-4463-9C39-A4EC95C52105}"/>
    <cellStyle name="Millares 6 5 2 2 2" xfId="2886" xr:uid="{14DA728F-CC43-448A-B4D2-B2E83A26C26B}"/>
    <cellStyle name="Millares 6 5 2 2 2 2" xfId="5628" xr:uid="{B90D2653-F90A-494A-8681-6A31FFA176A9}"/>
    <cellStyle name="Millares 6 5 2 2 3" xfId="4549" xr:uid="{58E58028-E451-4C2F-ADBE-C5FC58237F3D}"/>
    <cellStyle name="Millares 6 5 2 3" xfId="2815" xr:uid="{1C9D9765-A16D-46AF-A3AA-A0331AB8DE09}"/>
    <cellStyle name="Millares 6 5 2 3 2" xfId="5557" xr:uid="{7B1D879C-3D45-4C04-B85B-6A64F0ED24A7}"/>
    <cellStyle name="Millares 6 5 2 4" xfId="4498" xr:uid="{D8D108F5-730E-44C7-A57F-749AFEFB8E37}"/>
    <cellStyle name="Millares 6 5 3" xfId="1779" xr:uid="{E2EE717E-3EE0-4CC4-9C71-0CCB25BB528D}"/>
    <cellStyle name="Millares 6 5 3 2" xfId="2850" xr:uid="{B6F34448-40CA-4068-AB64-5F0A5ACF7C4D}"/>
    <cellStyle name="Millares 6 5 3 2 2" xfId="5592" xr:uid="{2DAB7EBD-20D3-4FB0-B1F3-078E2F9F4B81}"/>
    <cellStyle name="Millares 6 5 3 3" xfId="4525" xr:uid="{8A90664C-8B8E-498E-871D-E4B9ECE46DCC}"/>
    <cellStyle name="Millares 6 5 4" xfId="2779" xr:uid="{A52FA623-878F-4AC9-9893-AC4E8EFF000A}"/>
    <cellStyle name="Millares 6 5 4 2" xfId="5521" xr:uid="{C15DAEC6-9A08-425E-9DF5-E41A6BE2DC3F}"/>
    <cellStyle name="Millares 6 5 5" xfId="4472" xr:uid="{37D27D84-67FC-494F-9587-9AAEE10447FD}"/>
    <cellStyle name="Millares 6 6" xfId="1710" xr:uid="{A1852D91-7828-4FE5-A313-C3EE5E89E905}"/>
    <cellStyle name="Millares 6 6 2" xfId="1760" xr:uid="{66A559F8-C3D5-416B-BBA3-B15592AE19E3}"/>
    <cellStyle name="Millares 6 6 2 2" xfId="1812" xr:uid="{BF508A5A-F9FE-4C81-A4CE-6ED5C81D41DF}"/>
    <cellStyle name="Millares 6 6 2 2 2" xfId="2896" xr:uid="{516C2C9D-3D05-47BA-A576-6BA14EA3815D}"/>
    <cellStyle name="Millares 6 6 2 2 2 2" xfId="5638" xr:uid="{894A4FB3-A318-42B2-A762-0B8DF164CACF}"/>
    <cellStyle name="Millares 6 6 2 2 3" xfId="4558" xr:uid="{2E9A4E80-E640-4F59-A6D6-304EE9674D5D}"/>
    <cellStyle name="Millares 6 6 2 3" xfId="2825" xr:uid="{73A29867-EDCB-4E09-B050-2F480DFA5866}"/>
    <cellStyle name="Millares 6 6 2 3 2" xfId="5567" xr:uid="{FD453E40-27B0-4B16-824F-6149C0343834}"/>
    <cellStyle name="Millares 6 6 2 4" xfId="4506" xr:uid="{CD25FEA5-7697-4693-84CB-DE50DD777FA8}"/>
    <cellStyle name="Millares 6 6 3" xfId="1786" xr:uid="{0955271C-53B9-48BC-AC5C-BF36EFCB0B00}"/>
    <cellStyle name="Millares 6 6 3 2" xfId="2860" xr:uid="{69FB42E5-9AD0-4527-87DD-734337032A8A}"/>
    <cellStyle name="Millares 6 6 3 2 2" xfId="5602" xr:uid="{7ED34B49-DD53-4BBD-A783-A32E03B44575}"/>
    <cellStyle name="Millares 6 6 3 3" xfId="4532" xr:uid="{9DFB6056-CFA0-4CED-9A04-93A4381A618E}"/>
    <cellStyle name="Millares 6 6 4" xfId="2789" xr:uid="{EFAC1282-5506-472C-B595-B559B462D5D3}"/>
    <cellStyle name="Millares 6 6 4 2" xfId="5531" xr:uid="{B11AF808-9B69-4BFE-A03C-0E648383A117}"/>
    <cellStyle name="Millares 6 6 5" xfId="4479" xr:uid="{A14BA159-D460-4573-B56B-6239A41F5F10}"/>
    <cellStyle name="Millares 6 7" xfId="1739" xr:uid="{E8528E15-F535-4E96-B258-F7A89CE50937}"/>
    <cellStyle name="Millares 6 7 2" xfId="1796" xr:uid="{937F9C16-1F8E-453F-88EB-61421FAEC90A}"/>
    <cellStyle name="Millares 6 7 2 2" xfId="2877" xr:uid="{F7B5ED14-CF22-429C-90CA-9B4D5E96DE81}"/>
    <cellStyle name="Millares 6 7 2 2 2" xfId="5619" xr:uid="{C0ABDCA2-885C-4085-B896-3B7BDDEA5241}"/>
    <cellStyle name="Millares 6 7 2 3" xfId="4542" xr:uid="{923D082E-C261-4DEB-AD97-BFFE406D3D6C}"/>
    <cellStyle name="Millares 6 7 3" xfId="2806" xr:uid="{6E7EC795-418F-4D98-9631-15C3CD47B9B5}"/>
    <cellStyle name="Millares 6 7 3 2" xfId="5548" xr:uid="{ABA6F720-CB3A-4B4C-AB46-69DBA7E86300}"/>
    <cellStyle name="Millares 6 7 4" xfId="4491" xr:uid="{4ED1EE4B-F241-4B7E-9ED2-E983419D0E8B}"/>
    <cellStyle name="Millares 6 8" xfId="1772" xr:uid="{B0B2B965-DF41-40EE-B220-07575644B3F2}"/>
    <cellStyle name="Millares 6 8 2" xfId="2841" xr:uid="{D92FA218-5D85-40AA-8F87-129686001173}"/>
    <cellStyle name="Millares 6 8 2 2" xfId="5583" xr:uid="{D4F811F2-E336-45C7-BEBF-7DB1C0575800}"/>
    <cellStyle name="Millares 6 8 3" xfId="4518" xr:uid="{68D7EF6D-8CCC-4EA4-9228-E3D382B09FE3}"/>
    <cellStyle name="Millares 6 9" xfId="2770" xr:uid="{4CE42B08-0335-40A8-943F-B847EDE64F61}"/>
    <cellStyle name="Millares 6 9 2" xfId="5512" xr:uid="{1B3029D9-EB9E-47BC-84FF-7E2EB23DC5F5}"/>
    <cellStyle name="Normal" xfId="0" builtinId="0"/>
    <cellStyle name="Normal 10" xfId="1729" xr:uid="{9C1F04DE-556A-4C53-BA76-54853CE621E1}"/>
    <cellStyle name="Normal 10 10" xfId="579" xr:uid="{254FD094-8C8D-40C6-B638-28C3727F88D9}"/>
    <cellStyle name="Normal 10 11" xfId="580" xr:uid="{5D0D92E1-407F-4D9C-8642-BB39232025DB}"/>
    <cellStyle name="Normal 10 12" xfId="581" xr:uid="{FC52CCE0-7C4D-412C-A74B-D1E5E123DE1A}"/>
    <cellStyle name="Normal 10 2" xfId="582" xr:uid="{FF282714-9D24-4DB2-B6FF-A50888DAEDD9}"/>
    <cellStyle name="Normal 10 2 2" xfId="583" xr:uid="{1054F4EE-0825-4644-BD30-764108789CB1}"/>
    <cellStyle name="Normal 10 2 3" xfId="584" xr:uid="{A725E9ED-B817-48D0-852A-9DE1B9FDC7D6}"/>
    <cellStyle name="Normal 10 2 4" xfId="585" xr:uid="{9687ABE8-BEEB-4BA6-9BBC-9A7E0E0D57AF}"/>
    <cellStyle name="Normal 10 2 5" xfId="586" xr:uid="{217DF9B8-4FF3-4702-84A4-2FA8B7BBF2E2}"/>
    <cellStyle name="Normal 10 2 6" xfId="587" xr:uid="{49F37D7E-5DF4-4B3E-9F88-65129190B665}"/>
    <cellStyle name="Normal 10 2 7" xfId="588" xr:uid="{65D5A0CD-06D2-4B8E-B2BE-8BCE0CEB6F37}"/>
    <cellStyle name="Normal 10 2 8" xfId="589" xr:uid="{BEEE0F82-E304-4BF5-9BA4-C9B56C0DA797}"/>
    <cellStyle name="Normal 10 3" xfId="590" xr:uid="{4B7FC303-4D48-4018-9BAC-6585404BED00}"/>
    <cellStyle name="Normal 10 3 2" xfId="591" xr:uid="{5D9CDD7A-C40F-40A9-997F-0264C8C9D59C}"/>
    <cellStyle name="Normal 10 3 3" xfId="592" xr:uid="{B85C96DE-552C-4A80-BD62-E74EF13CD8EB}"/>
    <cellStyle name="Normal 10 3 4" xfId="593" xr:uid="{FDD752E4-F091-48C0-BE52-41B4068DD2A1}"/>
    <cellStyle name="Normal 10 3 5" xfId="594" xr:uid="{74850D52-3A2E-4852-89A5-DB3F40C5B422}"/>
    <cellStyle name="Normal 10 3 6" xfId="595" xr:uid="{BAF84C02-4819-4A07-ABB3-8EA3E9095477}"/>
    <cellStyle name="Normal 10 3 7" xfId="596" xr:uid="{29EDFB0B-63EB-4033-9E6F-6D3F480F0A98}"/>
    <cellStyle name="Normal 10 3 8" xfId="597" xr:uid="{CA6F45DC-EF5A-4491-A12B-F8B88618D4CA}"/>
    <cellStyle name="Normal 10 4" xfId="598" xr:uid="{03493788-760A-4D33-B8D3-E61D6AE787FE}"/>
    <cellStyle name="Normal 10 4 2" xfId="599" xr:uid="{2C0E03FF-F4D9-43CD-B4D6-67A03A9632F5}"/>
    <cellStyle name="Normal 10 4 3" xfId="600" xr:uid="{00E17F8B-13D4-450F-ADC5-7BC2D37B40AA}"/>
    <cellStyle name="Normal 10 4 4" xfId="601" xr:uid="{40A49EAF-4E69-4380-85CE-FC81828C8AA5}"/>
    <cellStyle name="Normal 10 4 5" xfId="602" xr:uid="{02A03048-2F44-4074-8DF9-B14F5CDE10FF}"/>
    <cellStyle name="Normal 10 4 6" xfId="603" xr:uid="{029F1061-66AE-466F-BAFF-271BDC13F48E}"/>
    <cellStyle name="Normal 10 4 7" xfId="604" xr:uid="{DB18BD37-1466-472C-8660-C91A9783C0A9}"/>
    <cellStyle name="Normal 10 4 8" xfId="605" xr:uid="{527C92F4-5256-4391-8312-A26235B09040}"/>
    <cellStyle name="Normal 10 5" xfId="606" xr:uid="{55333EB2-4D20-4A39-982F-237083B34CF4}"/>
    <cellStyle name="Normal 10 5 2" xfId="607" xr:uid="{AEEA35C3-8381-45BF-98EC-D0D6C10183BA}"/>
    <cellStyle name="Normal 10 5 3" xfId="608" xr:uid="{D514B376-A427-40AA-9E62-D739DD42B895}"/>
    <cellStyle name="Normal 10 5 4" xfId="609" xr:uid="{2016B83E-BD15-4337-A152-CBD5CA1A26D9}"/>
    <cellStyle name="Normal 10 5 5" xfId="610" xr:uid="{0EF288BF-B898-4549-868B-EBD5255A2BC9}"/>
    <cellStyle name="Normal 10 5 6" xfId="611" xr:uid="{09409CE3-CDBE-4B37-929B-7BEE8EA85D99}"/>
    <cellStyle name="Normal 10 5 7" xfId="612" xr:uid="{4BC26ACA-3168-4F4A-BE81-99B144FEC11B}"/>
    <cellStyle name="Normal 10 5 8" xfId="613" xr:uid="{0AB918E5-1C22-45DA-AD46-3964501958BA}"/>
    <cellStyle name="Normal 10 6" xfId="614" xr:uid="{B266782F-D08A-4D05-A736-3241910C46CC}"/>
    <cellStyle name="Normal 10 6 2" xfId="615" xr:uid="{604AA6EA-8D82-4C01-8979-5F2307110844}"/>
    <cellStyle name="Normal 10 6 3" xfId="616" xr:uid="{2BF6E251-5673-4221-A922-6513979DAE1D}"/>
    <cellStyle name="Normal 10 6 4" xfId="617" xr:uid="{5859265D-C7C7-4892-88C1-F12C02B7913C}"/>
    <cellStyle name="Normal 10 6 5" xfId="618" xr:uid="{5182DB47-67F0-4E67-9BA9-14F2DD6A0014}"/>
    <cellStyle name="Normal 10 6 6" xfId="619" xr:uid="{98F94E30-FC20-412A-9C7E-6B0140D0D04A}"/>
    <cellStyle name="Normal 10 6 7" xfId="620" xr:uid="{4C5D8A62-7378-4714-AA94-7B0193D80E7F}"/>
    <cellStyle name="Normal 10 6 8" xfId="621" xr:uid="{7B1AC7C2-B7DC-4801-BD5A-FBCBEC9A9253}"/>
    <cellStyle name="Normal 10 7" xfId="622" xr:uid="{53EED728-5688-4628-96F6-C686F91BC1EB}"/>
    <cellStyle name="Normal 10 7 2" xfId="623" xr:uid="{4302C7FF-E77F-4D15-A44B-4ECB36CA1BA7}"/>
    <cellStyle name="Normal 10 7 3" xfId="624" xr:uid="{D604610B-892B-4CE2-8DCC-B36F66D0BEED}"/>
    <cellStyle name="Normal 10 7 4" xfId="625" xr:uid="{288860B4-B1D5-4B01-9C50-DB70B4F421F6}"/>
    <cellStyle name="Normal 10 7 5" xfId="626" xr:uid="{EC79E28D-D94C-4563-8EE7-E14CCC2AF92A}"/>
    <cellStyle name="Normal 10 7 6" xfId="627" xr:uid="{7D69ECF1-0E67-4AEC-8A0C-210F93A318E7}"/>
    <cellStyle name="Normal 10 7 7" xfId="628" xr:uid="{2D75ACDF-A39F-42AC-9DD5-422F6872291D}"/>
    <cellStyle name="Normal 10 7 8" xfId="629" xr:uid="{C4687769-6450-444F-ABFE-0E5843ECC924}"/>
    <cellStyle name="Normal 10 8" xfId="630" xr:uid="{6A28D0F4-265C-46CD-B894-A3FA3459F2D8}"/>
    <cellStyle name="Normal 10 9" xfId="631" xr:uid="{95550CDA-07F3-40A9-BEAD-CACDD87D583E}"/>
    <cellStyle name="Normal 11" xfId="1730" xr:uid="{A18A3F26-FA80-47A1-AEBF-8C478A603B9B}"/>
    <cellStyle name="Normal 11 10" xfId="632" xr:uid="{7566EA4F-9D43-4867-8A03-6E439FAEC693}"/>
    <cellStyle name="Normal 11 11" xfId="633" xr:uid="{CC421451-5015-44BA-9AFD-AA09AF81C166}"/>
    <cellStyle name="Normal 11 12" xfId="634" xr:uid="{4289EC04-6373-46B8-A1E4-6487B4767273}"/>
    <cellStyle name="Normal 11 2" xfId="635" xr:uid="{27B397FB-5564-4882-A976-1CD96D200B3B}"/>
    <cellStyle name="Normal 11 2 2" xfId="636" xr:uid="{30073B54-4CB8-4812-9647-80D110DD8E9F}"/>
    <cellStyle name="Normal 11 2 3" xfId="637" xr:uid="{121F876D-5DFA-482A-9F3D-AA7A0BE7FE63}"/>
    <cellStyle name="Normal 11 2 4" xfId="638" xr:uid="{771BD282-C9EE-4EAF-972F-EE01B28D0918}"/>
    <cellStyle name="Normal 11 2 5" xfId="639" xr:uid="{DB86E68C-5CA3-4A5C-B4C6-C3E2765C01DC}"/>
    <cellStyle name="Normal 11 2 6" xfId="640" xr:uid="{91FB13F2-F31A-41ED-BEF4-5DB6DDD25449}"/>
    <cellStyle name="Normal 11 2 7" xfId="641" xr:uid="{90CB52CC-0EB7-4C05-963A-66B3F7D39C61}"/>
    <cellStyle name="Normal 11 2 8" xfId="642" xr:uid="{C5874A58-1E8A-4E6B-B24B-2123BBF7ED5B}"/>
    <cellStyle name="Normal 11 3" xfId="643" xr:uid="{B158ED20-78E7-45A2-AB00-301ECD322C52}"/>
    <cellStyle name="Normal 11 3 2" xfId="644" xr:uid="{7211B28D-D9E3-45E1-BA27-8CE203EABB94}"/>
    <cellStyle name="Normal 11 3 3" xfId="645" xr:uid="{C9F4915A-2C53-4629-BFB1-E793C991709D}"/>
    <cellStyle name="Normal 11 3 4" xfId="646" xr:uid="{7AB69466-6FBF-45A3-ADA3-6D3D046E1B92}"/>
    <cellStyle name="Normal 11 3 5" xfId="647" xr:uid="{EE58B111-2A81-4244-B3AB-A6DE4366E1AE}"/>
    <cellStyle name="Normal 11 3 6" xfId="648" xr:uid="{961EF40D-A956-4EF6-ACE4-C57533AC4C15}"/>
    <cellStyle name="Normal 11 3 7" xfId="649" xr:uid="{5EF928CD-534A-4DF3-85B0-080568BA5CF9}"/>
    <cellStyle name="Normal 11 3 8" xfId="650" xr:uid="{15868C49-4A5D-42A3-B90F-5FB448ADF85F}"/>
    <cellStyle name="Normal 11 4" xfId="651" xr:uid="{76C5ACB3-1E28-4D0D-97A6-926CC2F0A4B3}"/>
    <cellStyle name="Normal 11 4 2" xfId="652" xr:uid="{274B5E2F-094F-4622-BDE5-0D2601CBE5E8}"/>
    <cellStyle name="Normal 11 4 3" xfId="653" xr:uid="{BEF0F2B4-3C6B-4437-9132-02065F48A36A}"/>
    <cellStyle name="Normal 11 4 4" xfId="654" xr:uid="{A2748F2C-50D2-4FD0-B08F-CF5F93518345}"/>
    <cellStyle name="Normal 11 4 5" xfId="655" xr:uid="{3EAF2B27-7DB7-40A0-8448-ABA5244AE8AC}"/>
    <cellStyle name="Normal 11 4 6" xfId="656" xr:uid="{8037C22B-B290-4066-9E42-92CCE88F1E86}"/>
    <cellStyle name="Normal 11 4 7" xfId="657" xr:uid="{C20E7D25-B193-4BAA-8805-D2A29F1387E5}"/>
    <cellStyle name="Normal 11 4 8" xfId="658" xr:uid="{FA1592A7-9862-4364-AC3C-3141BD0647E6}"/>
    <cellStyle name="Normal 11 5" xfId="659" xr:uid="{3FD658C9-E371-4538-BB80-62E31771515A}"/>
    <cellStyle name="Normal 11 5 2" xfId="660" xr:uid="{D180B17A-3AE0-48B0-A4EB-6553ACF61635}"/>
    <cellStyle name="Normal 11 5 3" xfId="661" xr:uid="{CE106CE4-8074-4842-A522-C3FCAA137320}"/>
    <cellStyle name="Normal 11 5 4" xfId="662" xr:uid="{44CC077C-751F-400C-ACAE-95D8E30AF6EC}"/>
    <cellStyle name="Normal 11 5 5" xfId="663" xr:uid="{AF71CDCF-BF35-489D-A184-A0406DF831BC}"/>
    <cellStyle name="Normal 11 5 6" xfId="664" xr:uid="{23EDBDCA-D137-40B5-8E6D-F0905DBA9C99}"/>
    <cellStyle name="Normal 11 5 7" xfId="665" xr:uid="{FD803758-A210-44A7-9399-215D5F1EE81D}"/>
    <cellStyle name="Normal 11 5 8" xfId="666" xr:uid="{FD950C08-78DE-4945-92C1-55C343FDA9AF}"/>
    <cellStyle name="Normal 11 6" xfId="667" xr:uid="{0960E5D6-AE62-48B2-A498-129D955E08EB}"/>
    <cellStyle name="Normal 11 6 2" xfId="668" xr:uid="{FC955F34-B341-454F-84D7-52214B5AC481}"/>
    <cellStyle name="Normal 11 6 3" xfId="669" xr:uid="{6FB80FEF-8471-4800-A9FA-933E7C7AC472}"/>
    <cellStyle name="Normal 11 6 4" xfId="670" xr:uid="{EF59EF6C-25BA-48EF-8345-F56656774F8A}"/>
    <cellStyle name="Normal 11 6 5" xfId="671" xr:uid="{8AA1E32B-C4EE-4EB3-9A56-E04C72DA60A2}"/>
    <cellStyle name="Normal 11 6 6" xfId="672" xr:uid="{EEC236DF-0066-40AE-915E-AC7FAE684D5C}"/>
    <cellStyle name="Normal 11 6 7" xfId="673" xr:uid="{EF9CD15F-E289-4114-AFE2-5C01E25FBC3C}"/>
    <cellStyle name="Normal 11 6 8" xfId="674" xr:uid="{A4FB1613-6A27-437E-BEBF-74F5A5DD0622}"/>
    <cellStyle name="Normal 11 7" xfId="675" xr:uid="{7B0C7A4F-DA56-4120-B3F3-4A95F3060E14}"/>
    <cellStyle name="Normal 11 7 2" xfId="676" xr:uid="{CC26AC12-CD67-47E0-89D7-08E3D8F49282}"/>
    <cellStyle name="Normal 11 7 3" xfId="677" xr:uid="{DC0E5C0E-EB35-456D-B1CA-0E5A75B3A597}"/>
    <cellStyle name="Normal 11 7 4" xfId="678" xr:uid="{4C4985E1-1B37-400B-BA5A-B789B1A46F48}"/>
    <cellStyle name="Normal 11 7 5" xfId="679" xr:uid="{E9354EF1-F634-4C39-A285-20B4BC40D6A0}"/>
    <cellStyle name="Normal 11 7 6" xfId="680" xr:uid="{8E925C87-E8F5-419E-A030-97184927EFF9}"/>
    <cellStyle name="Normal 11 7 7" xfId="681" xr:uid="{42219E78-0105-4278-8753-8C737CCBAD91}"/>
    <cellStyle name="Normal 11 7 8" xfId="682" xr:uid="{01DC6D5E-EE79-4C34-B0AB-5830E51BD49C}"/>
    <cellStyle name="Normal 11 8" xfId="683" xr:uid="{75300740-73F1-45B7-AE0F-BA835DE7A127}"/>
    <cellStyle name="Normal 11 8 2" xfId="684" xr:uid="{9EB0ECA9-B7D1-4565-B6EF-E1EE14A61E03}"/>
    <cellStyle name="Normal 11 8 3" xfId="685" xr:uid="{253DD75C-AB06-4F6A-9A74-7AE032BFE98A}"/>
    <cellStyle name="Normal 11 8 4" xfId="686" xr:uid="{6A590DBE-0D42-41DA-BACC-E3DBDFED5663}"/>
    <cellStyle name="Normal 11 9" xfId="687" xr:uid="{14E59892-8060-408D-A668-49F861BD9259}"/>
    <cellStyle name="Normal 12" xfId="1731" xr:uid="{9CD5DBFE-CB5D-4AF4-B7F0-AEF2DA5E5711}"/>
    <cellStyle name="Normal 12 10" xfId="688" xr:uid="{2968E493-52F9-454B-ADB4-7D0AFB79F68A}"/>
    <cellStyle name="Normal 12 11" xfId="689" xr:uid="{B6BB3587-0C29-4962-A58B-A771BFC459D0}"/>
    <cellStyle name="Normal 12 2" xfId="690" xr:uid="{C3837112-071D-415F-B3F0-65E48E4ECEFC}"/>
    <cellStyle name="Normal 12 2 2" xfId="691" xr:uid="{E401B252-E994-45B0-B16C-2FF748787DBE}"/>
    <cellStyle name="Normal 12 2 3" xfId="692" xr:uid="{5FEC86D5-9E52-4D17-84F4-516C6C57E1B7}"/>
    <cellStyle name="Normal 12 2 4" xfId="693" xr:uid="{08A49DC6-C712-4AC0-9505-A2B6B1ACDF8F}"/>
    <cellStyle name="Normal 12 2 5" xfId="694" xr:uid="{72E10F25-9263-463C-ADF6-3C6D6118B4D7}"/>
    <cellStyle name="Normal 12 2 6" xfId="695" xr:uid="{C133D777-CE9F-40D4-A426-26D7E9E7D623}"/>
    <cellStyle name="Normal 12 2 7" xfId="696" xr:uid="{05F8FD29-5CA2-4921-8989-E7D82E758A20}"/>
    <cellStyle name="Normal 12 2 8" xfId="697" xr:uid="{9DC26250-CB6D-4FF6-ADC5-04F00C2A3E95}"/>
    <cellStyle name="Normal 12 3" xfId="698" xr:uid="{30D10C38-ECDC-42B0-8763-6EF4BAC28C0D}"/>
    <cellStyle name="Normal 12 3 2" xfId="699" xr:uid="{A8DE7D23-38E2-4F00-88CA-017ABFFE9CF9}"/>
    <cellStyle name="Normal 12 3 3" xfId="700" xr:uid="{8F042174-7715-41BA-BF99-03F744EA1393}"/>
    <cellStyle name="Normal 12 3 4" xfId="701" xr:uid="{43E447BC-4C59-4C7F-B8F8-2B2AC19DED96}"/>
    <cellStyle name="Normal 12 3 5" xfId="702" xr:uid="{07E8F305-E2BE-4C6A-836C-756E7543CBFF}"/>
    <cellStyle name="Normal 12 3 6" xfId="703" xr:uid="{08FBB83B-C37E-421A-B7B1-EB0960C80912}"/>
    <cellStyle name="Normal 12 3 7" xfId="704" xr:uid="{54C47287-DAAA-448D-8DDB-A4AD1E284906}"/>
    <cellStyle name="Normal 12 3 8" xfId="705" xr:uid="{39C0FC43-FA19-44B0-AC3E-969154659BAC}"/>
    <cellStyle name="Normal 12 4" xfId="706" xr:uid="{94E1C6B4-6F55-458B-A3AB-3B08E86CC804}"/>
    <cellStyle name="Normal 12 4 2" xfId="707" xr:uid="{F997D118-B1FF-4375-BF4B-B55B9C895885}"/>
    <cellStyle name="Normal 12 4 3" xfId="708" xr:uid="{2EE49243-4D7E-46FA-8ED5-492EC426A973}"/>
    <cellStyle name="Normal 12 4 4" xfId="709" xr:uid="{E883623A-89CD-46ED-A7D6-2BC89FCFC1A7}"/>
    <cellStyle name="Normal 12 4 5" xfId="710" xr:uid="{FEC6C04C-786F-42BA-9513-EBF6B2C31CF1}"/>
    <cellStyle name="Normal 12 4 6" xfId="711" xr:uid="{4044A7F8-2F3C-4AEE-ADD2-A8AF127D2E6D}"/>
    <cellStyle name="Normal 12 4 7" xfId="712" xr:uid="{5CB2F66C-F497-4F15-81D7-8FB42625F8D7}"/>
    <cellStyle name="Normal 12 4 8" xfId="713" xr:uid="{41BC7457-763B-4B3A-913A-E79FDEB5001A}"/>
    <cellStyle name="Normal 12 5" xfId="714" xr:uid="{3E8B2D69-A08A-4D8F-87A0-7B5346675623}"/>
    <cellStyle name="Normal 12 5 2" xfId="715" xr:uid="{482D0518-5806-4C07-A2A8-C6C96CB2D2F2}"/>
    <cellStyle name="Normal 12 5 3" xfId="716" xr:uid="{E38E7473-F6B1-40CB-89B9-10363C76DDEE}"/>
    <cellStyle name="Normal 12 5 4" xfId="717" xr:uid="{F455F07E-FED7-45FD-A885-DE001D7E8229}"/>
    <cellStyle name="Normal 12 5 5" xfId="718" xr:uid="{1AD4ACA8-24F1-4C26-96DB-0A846D87C3C2}"/>
    <cellStyle name="Normal 12 5 6" xfId="719" xr:uid="{7DE46BB4-AE31-400B-94EA-4A0E3AB64194}"/>
    <cellStyle name="Normal 12 5 7" xfId="720" xr:uid="{DC622B23-8378-47A7-AFDC-861D029FFA30}"/>
    <cellStyle name="Normal 12 5 8" xfId="721" xr:uid="{1D76DA5D-411F-4988-86A4-DAF590386F70}"/>
    <cellStyle name="Normal 12 6" xfId="722" xr:uid="{2612680A-A1DA-4C35-B5A1-E4664C62E2BB}"/>
    <cellStyle name="Normal 12 6 2" xfId="723" xr:uid="{A1F81C82-65F1-46A3-8B91-77E1EF497785}"/>
    <cellStyle name="Normal 12 6 3" xfId="724" xr:uid="{80FADD37-5AD7-4A42-BFE5-4E0039DC496C}"/>
    <cellStyle name="Normal 12 6 4" xfId="725" xr:uid="{5E42F76D-D4D4-4867-BF56-F34267C77167}"/>
    <cellStyle name="Normal 12 6 5" xfId="726" xr:uid="{7231EF95-2DFC-44E1-9DA6-ED0ADEFEECDB}"/>
    <cellStyle name="Normal 12 6 6" xfId="727" xr:uid="{01E789D3-6FD1-43E3-9963-DA1986719D22}"/>
    <cellStyle name="Normal 12 6 7" xfId="728" xr:uid="{AEF71BF2-4429-4A7A-AB5B-207BFC4D3CE0}"/>
    <cellStyle name="Normal 12 6 8" xfId="729" xr:uid="{8CE34905-B6A8-4187-B4F0-23D5212901C3}"/>
    <cellStyle name="Normal 12 7" xfId="730" xr:uid="{F90F8A5D-6E74-4887-8F3B-12F7B446BC96}"/>
    <cellStyle name="Normal 12 7 2" xfId="731" xr:uid="{45171003-B0F4-4F21-BBCD-FEC60D6951E4}"/>
    <cellStyle name="Normal 12 7 3" xfId="732" xr:uid="{9DCFC0F1-A7C8-4959-B52B-860EFBDFC1CF}"/>
    <cellStyle name="Normal 12 7 4" xfId="733" xr:uid="{77B4FAD3-5857-4B75-9C07-54737B3BB03C}"/>
    <cellStyle name="Normal 12 7 5" xfId="734" xr:uid="{C34C7CC6-BD80-440A-89EE-1E7D1E2342AE}"/>
    <cellStyle name="Normal 12 7 6" xfId="735" xr:uid="{B6B1FF13-BA14-492F-B786-44595361C304}"/>
    <cellStyle name="Normal 12 7 7" xfId="736" xr:uid="{CDC1B2E0-3430-4A37-9D74-9B2FFF4E645D}"/>
    <cellStyle name="Normal 12 7 8" xfId="737" xr:uid="{9DAC7793-0A06-40CF-9447-BE21C4D89853}"/>
    <cellStyle name="Normal 12 8" xfId="738" xr:uid="{BEEA51A0-4229-4BB3-B78F-E0F8813FC1AC}"/>
    <cellStyle name="Normal 12 9" xfId="739" xr:uid="{59A78563-294F-4E83-87C8-2EE3877F93BF}"/>
    <cellStyle name="Normal 13" xfId="1732" xr:uid="{868460D4-E851-4296-AB28-5DB863374247}"/>
    <cellStyle name="Normal 13 10" xfId="740" xr:uid="{09C28383-3EC2-44D4-9B09-BD9BD2ECEB5A}"/>
    <cellStyle name="Normal 13 11" xfId="741" xr:uid="{9C628382-8FB2-4EB5-9E35-01977AEE5BAA}"/>
    <cellStyle name="Normal 13 2" xfId="742" xr:uid="{4CB7B6CF-3296-4EDF-A1EA-6A3C7E01A01C}"/>
    <cellStyle name="Normal 13 2 2" xfId="743" xr:uid="{42E1CAB0-A395-445D-8FFD-8BE7E0318D3A}"/>
    <cellStyle name="Normal 13 2 3" xfId="744" xr:uid="{16E60C19-0E8D-4623-B3E8-CABBFB3C1F0A}"/>
    <cellStyle name="Normal 13 2 4" xfId="745" xr:uid="{3F74FCBB-93D6-424A-9ADC-D43DC817D149}"/>
    <cellStyle name="Normal 13 2 5" xfId="746" xr:uid="{0DC746C2-8781-47E1-9AAF-C09FE611059E}"/>
    <cellStyle name="Normal 13 2 6" xfId="747" xr:uid="{E859C194-D242-4555-88A6-F7FE75A84ADE}"/>
    <cellStyle name="Normal 13 2 7" xfId="748" xr:uid="{666F00F1-0B96-4907-A0B6-0465B9792F1A}"/>
    <cellStyle name="Normal 13 2 8" xfId="749" xr:uid="{7588E6E0-F591-4CF7-BD82-DEADA403C283}"/>
    <cellStyle name="Normal 13 3" xfId="750" xr:uid="{4FA3C9E7-88B8-4105-9614-153BF33F8A9E}"/>
    <cellStyle name="Normal 13 3 2" xfId="751" xr:uid="{A57D7643-254D-4488-A833-80B766C5E50F}"/>
    <cellStyle name="Normal 13 3 3" xfId="752" xr:uid="{F34241FC-E9F3-4041-87BC-027B43D24411}"/>
    <cellStyle name="Normal 13 3 4" xfId="753" xr:uid="{85C5F819-A49A-4CD6-85B4-95D237D77C07}"/>
    <cellStyle name="Normal 13 3 5" xfId="754" xr:uid="{AAD28458-3A4E-411E-BD0B-3C404807C0DE}"/>
    <cellStyle name="Normal 13 3 6" xfId="755" xr:uid="{B972C14A-1753-4D31-94AB-35EBEDF4B42E}"/>
    <cellStyle name="Normal 13 3 7" xfId="756" xr:uid="{4F30235A-723F-458C-B215-FB7EB7B24DEF}"/>
    <cellStyle name="Normal 13 3 8" xfId="757" xr:uid="{98B4DC53-65E3-4C84-8FE6-2DC889A7BFCC}"/>
    <cellStyle name="Normal 13 4" xfId="758" xr:uid="{E8649934-373D-4720-A3AC-9515B6FE0A65}"/>
    <cellStyle name="Normal 13 4 2" xfId="759" xr:uid="{6B2400E4-EFCA-491D-AA22-BD8DDAED7F03}"/>
    <cellStyle name="Normal 13 4 3" xfId="760" xr:uid="{D7C27C2E-E7C0-448C-AF62-8AEFEE0C896E}"/>
    <cellStyle name="Normal 13 4 4" xfId="761" xr:uid="{BA61E8A0-5B23-4450-91E6-7FFEA979B7D2}"/>
    <cellStyle name="Normal 13 4 5" xfId="762" xr:uid="{900A09DA-565A-4491-8D37-6E4F6F85BB61}"/>
    <cellStyle name="Normal 13 4 6" xfId="763" xr:uid="{645A6499-E939-4257-BEA9-BDDA3F80CCAB}"/>
    <cellStyle name="Normal 13 4 7" xfId="764" xr:uid="{94337C54-55C1-41E1-B6A2-481E8BF11E0C}"/>
    <cellStyle name="Normal 13 4 8" xfId="765" xr:uid="{7691D4CB-1ACA-4B34-B5F2-C273D43E75C0}"/>
    <cellStyle name="Normal 13 5" xfId="766" xr:uid="{A0662D06-5BE1-460A-ADB7-70A68DF18716}"/>
    <cellStyle name="Normal 13 5 2" xfId="767" xr:uid="{59A51C8E-54E2-4E55-AC0C-9A8DD4239971}"/>
    <cellStyle name="Normal 13 5 3" xfId="768" xr:uid="{EF9B487C-C85B-4102-B0B5-17A18AFD117C}"/>
    <cellStyle name="Normal 13 5 4" xfId="769" xr:uid="{6D2452F3-6D5C-4AE0-B057-A9009C967176}"/>
    <cellStyle name="Normal 13 5 5" xfId="770" xr:uid="{8F59F4A8-AC45-4E75-A04D-0642E82CC0B3}"/>
    <cellStyle name="Normal 13 5 6" xfId="771" xr:uid="{2B01BD2F-7525-4367-BB6E-4E88DB2C2768}"/>
    <cellStyle name="Normal 13 5 7" xfId="772" xr:uid="{5EF833D3-2EC7-4C04-A9F3-301D2CD5119E}"/>
    <cellStyle name="Normal 13 5 8" xfId="773" xr:uid="{BE057DCD-089B-480A-B5AE-E504AD8DF564}"/>
    <cellStyle name="Normal 13 6" xfId="774" xr:uid="{B51D1463-A5FC-4B26-BB71-76A509D71056}"/>
    <cellStyle name="Normal 13 6 2" xfId="775" xr:uid="{E09894C2-6D4C-45A1-924F-A993434A319F}"/>
    <cellStyle name="Normal 13 6 3" xfId="776" xr:uid="{622ADF01-D96C-4DE0-A97F-844E5723175E}"/>
    <cellStyle name="Normal 13 6 4" xfId="777" xr:uid="{AC54098A-9C77-4B6F-9CC4-0A105A8F9D68}"/>
    <cellStyle name="Normal 13 6 5" xfId="778" xr:uid="{F71C13C3-7E32-49EA-8FAD-438B4C7E9913}"/>
    <cellStyle name="Normal 13 6 6" xfId="779" xr:uid="{A1D63CB1-70AC-49CE-9F28-8154D8BE6DF8}"/>
    <cellStyle name="Normal 13 6 7" xfId="780" xr:uid="{B005FA2C-D72A-48FD-A017-9108932A0DD8}"/>
    <cellStyle name="Normal 13 6 8" xfId="781" xr:uid="{DFC1341D-E156-475B-B8FC-EBE7ECAB40FC}"/>
    <cellStyle name="Normal 13 7" xfId="782" xr:uid="{6B33C6FB-EDE5-4D45-851C-8C1483E3135D}"/>
    <cellStyle name="Normal 13 7 2" xfId="783" xr:uid="{9F5C1318-75F3-4B7D-A554-E8DF3DED0EB4}"/>
    <cellStyle name="Normal 13 7 3" xfId="784" xr:uid="{D0527E8D-CCBE-44E2-A38A-A79CA76C6946}"/>
    <cellStyle name="Normal 13 7 4" xfId="785" xr:uid="{784A8172-9976-4366-BA96-F0B2AE20CF24}"/>
    <cellStyle name="Normal 13 7 5" xfId="786" xr:uid="{A603ACB3-132F-48FE-A656-EA186778795A}"/>
    <cellStyle name="Normal 13 7 6" xfId="787" xr:uid="{754E785F-E4EA-47ED-890C-5D34C9BDEB9C}"/>
    <cellStyle name="Normal 13 7 7" xfId="788" xr:uid="{77FB25FB-D339-4E0F-9B7F-D6BE98A896C6}"/>
    <cellStyle name="Normal 13 7 8" xfId="789" xr:uid="{EEC91BF8-031E-482E-84F3-1DBE5F91398B}"/>
    <cellStyle name="Normal 13 8" xfId="790" xr:uid="{17D72539-41E9-47EC-95C9-AA9B1F81B5B4}"/>
    <cellStyle name="Normal 13 9" xfId="791" xr:uid="{9C9A8989-98C4-4177-B69D-F81D21388AAA}"/>
    <cellStyle name="Normal 14" xfId="1733" xr:uid="{688A6BE9-E17A-4F7B-A081-DF0B028D79E4}"/>
    <cellStyle name="Normal 14 10" xfId="792" xr:uid="{2D6524D1-4807-420A-BCF1-FF21EF4CF522}"/>
    <cellStyle name="Normal 14 11" xfId="793" xr:uid="{FBB12203-DB74-47E4-B0EB-0AC3894F1C62}"/>
    <cellStyle name="Normal 14 2" xfId="794" xr:uid="{B418CD6A-6CBC-4D62-9814-101B53AF6F91}"/>
    <cellStyle name="Normal 14 2 2" xfId="795" xr:uid="{D2BED3E9-76B2-4264-B0D4-228B2671E249}"/>
    <cellStyle name="Normal 14 2 3" xfId="796" xr:uid="{DBE313A4-4454-47AD-82F8-7BFB608A0983}"/>
    <cellStyle name="Normal 14 2 4" xfId="797" xr:uid="{D19DD2C3-29D7-411D-96E5-E7135FD90DEA}"/>
    <cellStyle name="Normal 14 2 5" xfId="798" xr:uid="{1087E519-A65B-4D5E-975E-F0D8CF012926}"/>
    <cellStyle name="Normal 14 2 6" xfId="799" xr:uid="{13ABA20C-3069-46A8-9BF7-C873427ED60C}"/>
    <cellStyle name="Normal 14 2 7" xfId="800" xr:uid="{5630C886-99B7-495D-BA64-1541AE040882}"/>
    <cellStyle name="Normal 14 2 8" xfId="801" xr:uid="{F2B30D09-A5DF-4CE8-8D78-C091468EB3C0}"/>
    <cellStyle name="Normal 14 3" xfId="802" xr:uid="{9F81841E-A95D-4256-872F-D649F19B121D}"/>
    <cellStyle name="Normal 14 3 2" xfId="803" xr:uid="{19AB71AA-16EA-4008-A62A-D875C73DE6D5}"/>
    <cellStyle name="Normal 14 3 3" xfId="804" xr:uid="{0FF584A7-C413-459C-B079-C27EB312E2C6}"/>
    <cellStyle name="Normal 14 3 4" xfId="805" xr:uid="{A27A3237-683E-4407-9EF7-B6129988D61E}"/>
    <cellStyle name="Normal 14 3 5" xfId="806" xr:uid="{0DC59548-3F9F-485D-B895-EF9193D4716C}"/>
    <cellStyle name="Normal 14 3 6" xfId="807" xr:uid="{A4E6BCB3-7A35-48E9-857D-C096AC961C42}"/>
    <cellStyle name="Normal 14 3 7" xfId="808" xr:uid="{7DB421D5-DEEE-4D43-84EF-A4E9FAF46CC5}"/>
    <cellStyle name="Normal 14 3 8" xfId="809" xr:uid="{AF8F4974-63EF-405F-9F85-F642AD333BFC}"/>
    <cellStyle name="Normal 14 4" xfId="810" xr:uid="{DFF87835-52E4-4AD3-876B-7ADD26D0A78E}"/>
    <cellStyle name="Normal 14 4 2" xfId="811" xr:uid="{4861D194-521B-48AE-A000-2DF04118FD0B}"/>
    <cellStyle name="Normal 14 4 3" xfId="812" xr:uid="{86388235-E675-48C9-8CFA-AC0232BDB72C}"/>
    <cellStyle name="Normal 14 4 4" xfId="813" xr:uid="{5CFA8602-072B-4F7B-9FC1-14E3067306DB}"/>
    <cellStyle name="Normal 14 4 5" xfId="814" xr:uid="{339D27FD-C03A-4D5B-86DB-E68B26D48EE7}"/>
    <cellStyle name="Normal 14 4 6" xfId="815" xr:uid="{F4E7B4D1-B3C4-4052-B444-8FAA5816368D}"/>
    <cellStyle name="Normal 14 4 7" xfId="816" xr:uid="{391534DE-BC03-4678-8640-FCAA8D4DE9A7}"/>
    <cellStyle name="Normal 14 4 8" xfId="817" xr:uid="{191880A9-D43C-4F8A-8265-DF8CBA434F1A}"/>
    <cellStyle name="Normal 14 5" xfId="818" xr:uid="{A7C02270-C5C3-494C-97EC-A794E8BF0A04}"/>
    <cellStyle name="Normal 14 5 2" xfId="819" xr:uid="{51CB3CC1-9323-4330-BB39-F29E3845578B}"/>
    <cellStyle name="Normal 14 5 3" xfId="820" xr:uid="{DF0B2D9C-3E41-4209-841C-252E0E4CA749}"/>
    <cellStyle name="Normal 14 5 4" xfId="821" xr:uid="{61FE642D-0FEE-49BF-82C8-E86BAB7C2E53}"/>
    <cellStyle name="Normal 14 5 5" xfId="822" xr:uid="{61C918DF-161A-4812-AFA9-F96508A6971B}"/>
    <cellStyle name="Normal 14 5 6" xfId="823" xr:uid="{746FCDDC-7D3A-4247-B48A-A8D7788E70C5}"/>
    <cellStyle name="Normal 14 5 7" xfId="824" xr:uid="{F72FDF2C-CE55-468C-8F0F-3E8DE2028BBB}"/>
    <cellStyle name="Normal 14 5 8" xfId="825" xr:uid="{AD746CA0-9AA5-4AD5-9D52-E170F31223CA}"/>
    <cellStyle name="Normal 14 6" xfId="826" xr:uid="{96ACBAAF-C4B8-489C-8DAA-6B4BC2C2B7E6}"/>
    <cellStyle name="Normal 14 6 2" xfId="827" xr:uid="{C6D4404C-73D3-46AE-8E1F-0561D7448694}"/>
    <cellStyle name="Normal 14 6 3" xfId="828" xr:uid="{227872FE-3937-4B46-920A-0B589AF8A802}"/>
    <cellStyle name="Normal 14 6 4" xfId="829" xr:uid="{D513CDEF-0A82-46D5-B4ED-30FAFB7C410B}"/>
    <cellStyle name="Normal 14 6 5" xfId="830" xr:uid="{2917440D-C1DF-4CA1-9DBE-37BFD2512AAF}"/>
    <cellStyle name="Normal 14 6 6" xfId="831" xr:uid="{811EE461-899E-446C-87BE-E41348CD939A}"/>
    <cellStyle name="Normal 14 6 7" xfId="832" xr:uid="{B1BC826E-FBB8-4917-B368-3E9AF4800EFF}"/>
    <cellStyle name="Normal 14 6 8" xfId="833" xr:uid="{AB07D763-C263-4B47-8CE3-A13F39733A68}"/>
    <cellStyle name="Normal 14 7" xfId="834" xr:uid="{72E01F9E-CE5C-46EC-AAE8-3D10A41EF347}"/>
    <cellStyle name="Normal 14 7 2" xfId="835" xr:uid="{D8F6BA57-A0D6-408F-8DF4-33239D91438F}"/>
    <cellStyle name="Normal 14 7 3" xfId="836" xr:uid="{499EBEA3-5013-42E9-86DD-1A938A34B489}"/>
    <cellStyle name="Normal 14 7 4" xfId="837" xr:uid="{C4613C44-ECE1-4552-9C07-96CC4FB925F6}"/>
    <cellStyle name="Normal 14 7 5" xfId="838" xr:uid="{9C5D7C22-78F9-483F-B7B3-F0346C87C3D7}"/>
    <cellStyle name="Normal 14 7 6" xfId="839" xr:uid="{9CCE263B-7267-4E22-B04C-4304A839E688}"/>
    <cellStyle name="Normal 14 7 7" xfId="840" xr:uid="{64B47393-BF0A-44F6-ADAC-D155C5817BA4}"/>
    <cellStyle name="Normal 14 7 8" xfId="841" xr:uid="{36F2D5D7-B024-4FA5-AB36-92BAE92FAD84}"/>
    <cellStyle name="Normal 14 8" xfId="842" xr:uid="{262D16C4-2DBF-4FD2-BFA9-F9A2049A4BAD}"/>
    <cellStyle name="Normal 14 9" xfId="843" xr:uid="{5EB35FE4-FDC1-404A-A590-BD22FB702E2A}"/>
    <cellStyle name="Normal 15" xfId="1734" xr:uid="{EC44F615-E0FD-4A5A-BEEF-79B3620936C7}"/>
    <cellStyle name="Normal 16" xfId="1664" xr:uid="{10FF8CF3-88A6-43A8-A9AC-0D3CCA6FA55F}"/>
    <cellStyle name="Normal 16 10" xfId="844" xr:uid="{F5E97EB4-670F-405B-A393-7585EFCE9267}"/>
    <cellStyle name="Normal 16 11" xfId="1743" xr:uid="{8D77001E-2D04-421E-9E41-07AAFF131B76}"/>
    <cellStyle name="Normal 16 12" xfId="1735" xr:uid="{17BD84BA-20A9-43B1-8C55-3CC1D0F19DAD}"/>
    <cellStyle name="Normal 16 2" xfId="845" xr:uid="{1605571D-719A-47CE-9FD2-C026F76CD306}"/>
    <cellStyle name="Normal 16 2 2" xfId="846" xr:uid="{2EC492DA-3299-4C56-8733-FA72D6134EC7}"/>
    <cellStyle name="Normal 16 2 3" xfId="847" xr:uid="{0A2CB205-AAC4-4C9C-9695-E3D4B4436431}"/>
    <cellStyle name="Normal 16 2 4" xfId="848" xr:uid="{88FDE4DD-7241-426B-92B4-AFC98644F759}"/>
    <cellStyle name="Normal 16 2 5" xfId="849" xr:uid="{4D970B5B-C916-4E44-A262-EE52A601B032}"/>
    <cellStyle name="Normal 16 2 6" xfId="850" xr:uid="{9FDEBDED-98DF-44A7-80AF-C6CA3003D3A0}"/>
    <cellStyle name="Normal 16 2 7" xfId="851" xr:uid="{F3F5B4A0-C439-4CC5-B83A-786555291BB2}"/>
    <cellStyle name="Normal 16 2 8" xfId="852" xr:uid="{96F2E4D6-042C-493D-8094-5005AF6279B5}"/>
    <cellStyle name="Normal 16 3" xfId="853" xr:uid="{11220BDF-D148-4D3B-B061-85E7F96AFC49}"/>
    <cellStyle name="Normal 16 3 2" xfId="854" xr:uid="{B19100AC-860B-49EE-9D5D-376CFDDBA9BD}"/>
    <cellStyle name="Normal 16 3 3" xfId="855" xr:uid="{1D9A4C51-E9DF-4B46-9D1D-A284FB03D97F}"/>
    <cellStyle name="Normal 16 3 4" xfId="856" xr:uid="{38C12591-D3FF-4B99-97AC-5D95684DA219}"/>
    <cellStyle name="Normal 16 4" xfId="857" xr:uid="{6AE417CD-7807-45C7-8FC8-3749F42532DC}"/>
    <cellStyle name="Normal 16 5" xfId="858" xr:uid="{AD94CF0B-3C02-4EA4-8BB7-6161D3532991}"/>
    <cellStyle name="Normal 16 6" xfId="859" xr:uid="{17C7A2CB-C424-46BE-A6D9-0DDFA893AB61}"/>
    <cellStyle name="Normal 16 7" xfId="860" xr:uid="{EF10980C-03D7-4BD6-AD42-D0F7E527CC29}"/>
    <cellStyle name="Normal 16 8" xfId="861" xr:uid="{C313F25E-1A20-4D02-8F55-374B7327F55F}"/>
    <cellStyle name="Normal 16 9" xfId="862" xr:uid="{AD405F70-4A27-4F53-9C65-6476016862D5}"/>
    <cellStyle name="Normal 17" xfId="1665" xr:uid="{B097B5E6-3638-4416-9D8B-C2642486C323}"/>
    <cellStyle name="Normal 17 10" xfId="863" xr:uid="{A63E3565-4613-4D71-8335-D81466899734}"/>
    <cellStyle name="Normal 17 2" xfId="864" xr:uid="{14E19142-60EA-4B21-AA50-E46F3D5D6561}"/>
    <cellStyle name="Normal 17 2 2" xfId="865" xr:uid="{8C03AAE9-6FC6-44B2-9999-AF20F675B7A0}"/>
    <cellStyle name="Normal 17 2 3" xfId="866" xr:uid="{D4D676D1-51C3-458E-9ED8-26C1D976B094}"/>
    <cellStyle name="Normal 17 2 4" xfId="867" xr:uid="{B69982DD-C16E-453F-88AB-3D0018096A96}"/>
    <cellStyle name="Normal 17 2 5" xfId="868" xr:uid="{4DB67D89-5961-4C47-BF21-E545556C1155}"/>
    <cellStyle name="Normal 17 2 6" xfId="869" xr:uid="{D4839B34-04F9-4ECC-9F98-3BE063613243}"/>
    <cellStyle name="Normal 17 2 7" xfId="870" xr:uid="{528CD6AB-9D37-4499-BFFD-C197EF00294D}"/>
    <cellStyle name="Normal 17 2 8" xfId="871" xr:uid="{D965CD09-1C6C-467F-A80F-2E0186BD86B3}"/>
    <cellStyle name="Normal 17 3" xfId="872" xr:uid="{D102AD10-3B31-4708-BA9B-FDA07258ACC9}"/>
    <cellStyle name="Normal 17 3 2" xfId="873" xr:uid="{432FC7AC-6733-4B2B-B6FE-B1CB60FB49F3}"/>
    <cellStyle name="Normal 17 3 3" xfId="874" xr:uid="{CBFDC7B7-A9B6-47A1-B575-FD6E9AF2903A}"/>
    <cellStyle name="Normal 17 3 4" xfId="875" xr:uid="{35A392D5-54F2-4355-AD4B-B19F578E25C7}"/>
    <cellStyle name="Normal 17 4" xfId="876" xr:uid="{D6FF04B0-BB83-4DE0-89E5-834D935465CE}"/>
    <cellStyle name="Normal 17 5" xfId="877" xr:uid="{A320E6D1-0D79-4D27-8A0F-B7304293B841}"/>
    <cellStyle name="Normal 17 6" xfId="878" xr:uid="{FD77A030-1476-4E9A-B1F8-133C265E441E}"/>
    <cellStyle name="Normal 17 7" xfId="879" xr:uid="{EEB577E6-CF08-4703-AD44-46725AFF275D}"/>
    <cellStyle name="Normal 17 8" xfId="880" xr:uid="{5A8D1A53-48D3-4A63-946E-306E12F019E0}"/>
    <cellStyle name="Normal 17 9" xfId="881" xr:uid="{49EADEB3-9DB1-408A-9381-F22D23FE0025}"/>
    <cellStyle name="Normal 2" xfId="4" xr:uid="{82093262-D153-484B-9417-550F457C3544}"/>
    <cellStyle name="Normal 2 10" xfId="882" xr:uid="{4181FBEF-FFF7-4A16-959E-4E62C8F0AD87}"/>
    <cellStyle name="Normal 2 11" xfId="883" xr:uid="{C07DB06A-4394-46CB-B09E-7DE3B0D81385}"/>
    <cellStyle name="Normal 2 12" xfId="884" xr:uid="{B8A46C4E-36E4-40B8-AF26-F6CBD59BC6DC}"/>
    <cellStyle name="Normal 2 13" xfId="885" xr:uid="{FA00F9F4-6919-4C55-B52A-056A7455DC08}"/>
    <cellStyle name="Normal 2 14" xfId="886" xr:uid="{553C9460-B3A1-4560-8E04-5CB256445CEC}"/>
    <cellStyle name="Normal 2 14 2" xfId="887" xr:uid="{DFB89B1D-A995-4FD6-9A14-A75E1319E762}"/>
    <cellStyle name="Normal 2 15" xfId="888" xr:uid="{9CDD0270-F7AF-4EB3-A49E-BDDB49A7301C}"/>
    <cellStyle name="Normal 2 15 2" xfId="1667" xr:uid="{0DBF71E0-C898-4C06-A29D-24AA07A255A7}"/>
    <cellStyle name="Normal 2 15 3" xfId="1666" xr:uid="{E5532C69-1D35-4628-ADED-7DBE08E2FB10}"/>
    <cellStyle name="Normal 2 16" xfId="1693" xr:uid="{9D7A128B-F74F-49BD-ABE9-6CA24E96D089}"/>
    <cellStyle name="Normal 2 17" xfId="1716" xr:uid="{2135BE17-F6A3-48EF-88CB-A7684A063515}"/>
    <cellStyle name="Normal 2 18" xfId="570" xr:uid="{6FCA822F-EF58-4AC0-AC97-4893E1E662EA}"/>
    <cellStyle name="Normal 2 19" xfId="1738" xr:uid="{3B1DFB71-4C4E-4478-B610-90B13FB8C13B}"/>
    <cellStyle name="Normal 2 2" xfId="10" xr:uid="{11C81112-9CE4-4751-858F-6C37AF70BF59}"/>
    <cellStyle name="Normal 2 2 10" xfId="889" xr:uid="{058E8569-AEC9-4215-8E2A-2A89B842D2C4}"/>
    <cellStyle name="Normal 2 2 2" xfId="17" xr:uid="{501475A4-E241-462E-A71A-4CA834FEA7D9}"/>
    <cellStyle name="Normal 2 2 2 2" xfId="890" xr:uid="{7E87A07E-1A72-4FCD-A22E-8455020B01A1}"/>
    <cellStyle name="Normal 2 2 3" xfId="891" xr:uid="{FC0C2A0A-1D1A-4D31-A867-0DA4DF49B620}"/>
    <cellStyle name="Normal 2 2 4" xfId="892" xr:uid="{22EA04EE-596C-4A1D-A101-42020624614B}"/>
    <cellStyle name="Normal 2 2 5" xfId="893" xr:uid="{A4F10057-1689-4B57-8DDA-3E6786303E8C}"/>
    <cellStyle name="Normal 2 2 6" xfId="894" xr:uid="{FF459FD6-73CA-4E94-B4AE-BF3738C7A087}"/>
    <cellStyle name="Normal 2 2 7" xfId="895" xr:uid="{9E92F908-5B62-4A50-A317-7D43ADBF3708}"/>
    <cellStyle name="Normal 2 2 8" xfId="896" xr:uid="{9F82DA42-E76A-49A7-BCA9-B33582FBF609}"/>
    <cellStyle name="Normal 2 2 9" xfId="1697" xr:uid="{009426E8-1A87-487C-9F8F-2070FA8E1A17}"/>
    <cellStyle name="Normal 2 3" xfId="34" xr:uid="{FEA68FFC-BAEB-4356-A7EC-9789CC60C0A0}"/>
    <cellStyle name="Normal 2 3 2" xfId="898" xr:uid="{8973ADC0-7CA6-48C9-891E-ED02AF650B07}"/>
    <cellStyle name="Normal 2 3 3" xfId="899" xr:uid="{CC6D5AF7-F8B8-4B02-9D3A-9231892909BE}"/>
    <cellStyle name="Normal 2 3 4" xfId="900" xr:uid="{10C4E3E0-27B2-471C-AA67-2D726C70D8DE}"/>
    <cellStyle name="Normal 2 3 5" xfId="901" xr:uid="{6FA3E2D4-6CF6-490D-BB0F-8D4D10ACF201}"/>
    <cellStyle name="Normal 2 3 6" xfId="902" xr:uid="{2E8C1C35-0543-4293-B3C0-CD6D9DA089D6}"/>
    <cellStyle name="Normal 2 3 7" xfId="903" xr:uid="{BD48BDF9-203F-474A-9B02-F8FC46DBD60C}"/>
    <cellStyle name="Normal 2 3 8" xfId="904" xr:uid="{E57CE174-B762-4172-8677-7CD339DB86A3}"/>
    <cellStyle name="Normal 2 3 9" xfId="897" xr:uid="{86370B4C-C627-470A-ACC2-2F3490DC9934}"/>
    <cellStyle name="Normal 2 4" xfId="64" xr:uid="{42814BCA-B207-4D41-940D-45B651D12AEC}"/>
    <cellStyle name="Normal 2 4 2" xfId="906" xr:uid="{D6F9D8EA-60B4-4DE0-9A56-CB1FCD9A059B}"/>
    <cellStyle name="Normal 2 4 3" xfId="907" xr:uid="{DA8D3145-5031-4EC9-8D0D-86E23C35DB0B}"/>
    <cellStyle name="Normal 2 4 4" xfId="908" xr:uid="{CC82555E-F3EA-4EF1-BF99-E49C5803D3D4}"/>
    <cellStyle name="Normal 2 4 5" xfId="909" xr:uid="{0BD0EF8A-F764-42F5-813B-E7DD52A64E63}"/>
    <cellStyle name="Normal 2 4 6" xfId="910" xr:uid="{100D2D32-85F6-4665-B845-2C2F1F83DA9B}"/>
    <cellStyle name="Normal 2 4 7" xfId="911" xr:uid="{8E3268C4-3008-4B4B-9715-32C810230240}"/>
    <cellStyle name="Normal 2 4 8" xfId="912" xr:uid="{765DFEEA-C38C-44C0-81D8-A6E1CFA65C17}"/>
    <cellStyle name="Normal 2 4 9" xfId="905" xr:uid="{2A6AF922-BF7C-4B18-A4DE-398519CB1FF9}"/>
    <cellStyle name="Normal 2 5" xfId="199" xr:uid="{8D1B3EB5-95A9-4D83-A37C-ECA26661AEBB}"/>
    <cellStyle name="Normal 2 5 2" xfId="914" xr:uid="{BFD386DE-F352-470D-A05B-EA1085D084C4}"/>
    <cellStyle name="Normal 2 5 3" xfId="915" xr:uid="{A9330130-E15E-4B23-A638-C60DA8BD47D8}"/>
    <cellStyle name="Normal 2 5 4" xfId="916" xr:uid="{59C9577B-8046-4674-AB30-71F101158599}"/>
    <cellStyle name="Normal 2 5 5" xfId="917" xr:uid="{FCB8B01D-9750-4FFF-BA39-C1909138094E}"/>
    <cellStyle name="Normal 2 5 6" xfId="918" xr:uid="{9E55F864-19F7-4FDB-A3A9-29C578FA3867}"/>
    <cellStyle name="Normal 2 5 7" xfId="919" xr:uid="{90D90FB0-F99F-45F4-9881-EA8AA8FC5E4D}"/>
    <cellStyle name="Normal 2 5 8" xfId="920" xr:uid="{56130FF9-054A-4BDC-A824-B6439AA7B0A8}"/>
    <cellStyle name="Normal 2 5 9" xfId="913" xr:uid="{F385F968-0AB9-413E-A095-A642603848B7}"/>
    <cellStyle name="Normal 2 6" xfId="921" xr:uid="{1E6BC599-5E72-4CC4-A37C-7CE71DA81E22}"/>
    <cellStyle name="Normal 2 6 2" xfId="922" xr:uid="{43BC00ED-B8FE-4BF9-9290-649A1DDAF0DC}"/>
    <cellStyle name="Normal 2 6 3" xfId="923" xr:uid="{3BE713C1-F754-4E21-957A-3187CB3FC993}"/>
    <cellStyle name="Normal 2 6 4" xfId="924" xr:uid="{60CCB3B5-A3DD-4635-9C02-1BE4209EE1C8}"/>
    <cellStyle name="Normal 2 7" xfId="925" xr:uid="{4B9DECE5-782B-4D15-9321-3C320C3E2197}"/>
    <cellStyle name="Normal 2 7 2" xfId="926" xr:uid="{0545907F-A663-4FB7-8B9D-65DA7CC04633}"/>
    <cellStyle name="Normal 2 7 3" xfId="927" xr:uid="{C6F30F8E-5576-43F4-B5DE-DCFA480A3A37}"/>
    <cellStyle name="Normal 2 7 4" xfId="928" xr:uid="{5340AB87-F92D-430B-9AB5-ABD763F40264}"/>
    <cellStyle name="Normal 2 8" xfId="929" xr:uid="{B040295A-67EA-4B59-B1B3-C301C928055B}"/>
    <cellStyle name="Normal 2 9" xfId="930" xr:uid="{7A141FC6-1961-4D8C-BC56-952BA307412F}"/>
    <cellStyle name="Normal 23" xfId="1668" xr:uid="{A08F2BFF-A265-4A4E-A9D6-67DCCAA03A1D}"/>
    <cellStyle name="Normal 23 2" xfId="931" xr:uid="{CDC0D02C-E6D2-4484-AFD4-84311E326DEE}"/>
    <cellStyle name="Normal 23 2 2" xfId="932" xr:uid="{57A91194-E47F-4592-A46F-204990C52575}"/>
    <cellStyle name="Normal 23 2 3" xfId="933" xr:uid="{42A4447A-4E87-4DD1-8B35-FEF062497BAC}"/>
    <cellStyle name="Normal 23 2 4" xfId="934" xr:uid="{2249C5D7-2994-485B-BA02-2CA06512DBD3}"/>
    <cellStyle name="Normal 23 3" xfId="935" xr:uid="{72100068-16BD-4C3C-82A8-58B06E1594BF}"/>
    <cellStyle name="Normal 23 4" xfId="936" xr:uid="{354D9B7E-E437-4AEB-A923-6FA94F99ABD5}"/>
    <cellStyle name="Normal 23 5" xfId="937" xr:uid="{5397E54F-16A1-4FF0-93B3-FDCDB75119BD}"/>
    <cellStyle name="Normal 23 6" xfId="938" xr:uid="{C6BB636D-8CBD-4DC6-8C3F-5B202C4AA06F}"/>
    <cellStyle name="Normal 23 7" xfId="939" xr:uid="{A4CC07E0-7F7E-4ED2-9888-DD40FA0039AD}"/>
    <cellStyle name="Normal 23 8" xfId="940" xr:uid="{2EDE72DB-E6E7-4D9C-A653-263AFE6808EE}"/>
    <cellStyle name="Normal 23 9" xfId="941" xr:uid="{593BE99D-A3DA-456A-8D44-F3309998636F}"/>
    <cellStyle name="Normal 24" xfId="1669" xr:uid="{043FBC3A-2803-4297-9088-F51EAE7AC9C8}"/>
    <cellStyle name="Normal 24 2" xfId="942" xr:uid="{6CA093F5-B8EA-47C1-8B93-DF7CFB1ADA43}"/>
    <cellStyle name="Normal 24 2 2" xfId="943" xr:uid="{06F0BC86-B54E-43FD-83B4-C1A4F6D005B5}"/>
    <cellStyle name="Normal 24 2 3" xfId="944" xr:uid="{7106593F-693B-4FE4-AA80-04BE8F4896DE}"/>
    <cellStyle name="Normal 24 2 4" xfId="945" xr:uid="{75097926-2576-4B4B-B748-632E88042AE5}"/>
    <cellStyle name="Normal 24 3" xfId="946" xr:uid="{9F1CA76E-6730-44AF-A451-318A97F9F1BF}"/>
    <cellStyle name="Normal 24 4" xfId="947" xr:uid="{8B02F29B-A85C-4AC3-B1E1-2B5043FA1BB4}"/>
    <cellStyle name="Normal 24 5" xfId="948" xr:uid="{BF0E4189-B200-46A3-A6EE-FF5F6B6CFF20}"/>
    <cellStyle name="Normal 24 6" xfId="949" xr:uid="{AB075E48-10A6-4478-B278-0E5A2299193B}"/>
    <cellStyle name="Normal 24 7" xfId="950" xr:uid="{B1A6426E-F476-4242-9481-4B9F8B70CA7A}"/>
    <cellStyle name="Normal 24 8" xfId="951" xr:uid="{CDCE5489-0AE2-4CFD-9C7D-52917F58B0DF}"/>
    <cellStyle name="Normal 24 9" xfId="952" xr:uid="{77EFD769-8E38-4843-9E37-107AA37F3261}"/>
    <cellStyle name="Normal 25" xfId="1670" xr:uid="{FB0A992E-A56C-4BC5-9382-E3E1CD833484}"/>
    <cellStyle name="Normal 25 2" xfId="953" xr:uid="{34B349BA-1321-469D-8EA7-6DDF489F725D}"/>
    <cellStyle name="Normal 25 2 2" xfId="954" xr:uid="{29BA004E-AFDF-486D-A35C-BFB0B780E1C7}"/>
    <cellStyle name="Normal 25 2 3" xfId="955" xr:uid="{FD99B2A2-9AD5-4286-9EEC-2CC9DF9A6DCD}"/>
    <cellStyle name="Normal 25 2 4" xfId="956" xr:uid="{C0E3A891-7086-45B5-8DBB-449C7D184CA6}"/>
    <cellStyle name="Normal 25 3" xfId="957" xr:uid="{EB12C28A-5FE5-4C92-8ED6-2387A3DCC1C5}"/>
    <cellStyle name="Normal 25 4" xfId="958" xr:uid="{0708DE42-AFB1-4066-972F-1106DCD7438B}"/>
    <cellStyle name="Normal 25 5" xfId="959" xr:uid="{4FE588FD-C6C8-4A30-A978-E4B0B76D7B61}"/>
    <cellStyle name="Normal 25 6" xfId="960" xr:uid="{D31EF9F3-4653-4449-B3B2-8B3EAD70044F}"/>
    <cellStyle name="Normal 25 7" xfId="961" xr:uid="{794D35F4-6678-4F41-9070-E0FC72C55771}"/>
    <cellStyle name="Normal 25 8" xfId="962" xr:uid="{A788A8EE-6700-4BA6-AD8C-C0E78CD94448}"/>
    <cellStyle name="Normal 25 9" xfId="963" xr:uid="{4B8A24A8-A82D-41DF-A468-DEDBC0B8EC6D}"/>
    <cellStyle name="Normal 26" xfId="1671" xr:uid="{721D4C2C-ECAF-40A3-BCD4-D0AF1EDA405E}"/>
    <cellStyle name="Normal 26 2" xfId="964" xr:uid="{FBD4936C-C0A8-4CD9-969E-7B49996899D7}"/>
    <cellStyle name="Normal 26 2 2" xfId="965" xr:uid="{86B31A2B-511A-44E8-AE62-8CBF13535FD8}"/>
    <cellStyle name="Normal 26 2 3" xfId="966" xr:uid="{C6D30F98-89D4-4404-AEDE-65A3C5BED74C}"/>
    <cellStyle name="Normal 26 2 4" xfId="967" xr:uid="{E4B7AE61-9004-47AB-A9D9-3D0D0F5BC0EC}"/>
    <cellStyle name="Normal 26 3" xfId="968" xr:uid="{AC54D46C-BA41-4ACF-BAE3-90FA77E4B489}"/>
    <cellStyle name="Normal 26 4" xfId="969" xr:uid="{18FD20E9-CF00-4041-8600-F4F3B950C931}"/>
    <cellStyle name="Normal 26 5" xfId="970" xr:uid="{F5DD8B4A-FD5E-4275-A142-E0B0F6227392}"/>
    <cellStyle name="Normal 26 6" xfId="971" xr:uid="{81B85D2C-D546-4130-8BED-FCCDC91A1688}"/>
    <cellStyle name="Normal 26 7" xfId="972" xr:uid="{148CBAD6-7A3E-458A-8AAB-FC00BDC6D4A3}"/>
    <cellStyle name="Normal 27" xfId="1672" xr:uid="{890B13A3-F29B-4DDB-8F96-31B2441BB9D3}"/>
    <cellStyle name="Normal 27 2" xfId="973" xr:uid="{D22CEAF9-87D3-4DE8-84A6-29FA026B853C}"/>
    <cellStyle name="Normal 27 2 2" xfId="974" xr:uid="{841A9543-1537-4606-8ED4-A161BEF1085D}"/>
    <cellStyle name="Normal 27 2 3" xfId="975" xr:uid="{C08F6E46-7595-47E5-BEB4-F1010F8E2EB6}"/>
    <cellStyle name="Normal 27 2 4" xfId="976" xr:uid="{40CA4886-C58F-4903-891F-863D648EB642}"/>
    <cellStyle name="Normal 27 3" xfId="977" xr:uid="{6E143201-7D33-498B-93E7-2EA9DC5D28AB}"/>
    <cellStyle name="Normal 27 4" xfId="978" xr:uid="{E2A534E7-F3D4-4434-BEF9-DC0E960E4C38}"/>
    <cellStyle name="Normal 27 5" xfId="979" xr:uid="{3C1F4E7C-071D-4046-BF5A-C228E1E3F310}"/>
    <cellStyle name="Normal 27 6" xfId="980" xr:uid="{C5D12D1C-3420-4458-BFD0-2F156FE2B72B}"/>
    <cellStyle name="Normal 27 7" xfId="981" xr:uid="{F3FD7FD4-DCE4-4D1B-A763-50CBC29ECE84}"/>
    <cellStyle name="Normal 27 8" xfId="982" xr:uid="{A6E4A943-6A7B-4844-8E46-15B14518DFA4}"/>
    <cellStyle name="Normal 27 9" xfId="983" xr:uid="{C8D0C866-BBDF-477C-9CC0-326428C53016}"/>
    <cellStyle name="Normal 28" xfId="1673" xr:uid="{14B7F719-71A6-4083-8697-575F323B1D8E}"/>
    <cellStyle name="Normal 28 2" xfId="984" xr:uid="{7235E373-FCD9-49EF-BAC9-EA7E5F80B371}"/>
    <cellStyle name="Normal 28 2 2" xfId="985" xr:uid="{6BBFE1DF-E87A-4CE6-A2C5-7C4CCB642975}"/>
    <cellStyle name="Normal 28 2 3" xfId="986" xr:uid="{DAD9419B-7BE2-49D8-B69E-646481B3002E}"/>
    <cellStyle name="Normal 28 2 4" xfId="987" xr:uid="{1EAB4696-9C38-4EA9-8599-2C759468864B}"/>
    <cellStyle name="Normal 28 3" xfId="988" xr:uid="{896C7EE1-762E-4748-8F7F-527E8657139B}"/>
    <cellStyle name="Normal 28 4" xfId="989" xr:uid="{1EAC170E-297D-4469-83C8-B549AB184F27}"/>
    <cellStyle name="Normal 28 5" xfId="990" xr:uid="{E88137A1-8E4C-4AC6-93C2-16F8CED7B18A}"/>
    <cellStyle name="Normal 28 6" xfId="991" xr:uid="{D1AF7E58-3468-4779-AB0A-7C44F1D485ED}"/>
    <cellStyle name="Normal 28 7" xfId="992" xr:uid="{60D40C01-5F8A-4090-90F0-1CA7863026E5}"/>
    <cellStyle name="Normal 28 8" xfId="993" xr:uid="{6E5354E1-FAD6-4909-83BB-11B2EBE711F7}"/>
    <cellStyle name="Normal 28 9" xfId="994" xr:uid="{C64B99C2-7814-4475-984C-17AE4F07034D}"/>
    <cellStyle name="Normal 29" xfId="1674" xr:uid="{AACCC2CD-4CA8-4841-9382-7C297A7289FB}"/>
    <cellStyle name="Normal 29 2" xfId="995" xr:uid="{9E6D1DDB-3B0D-4026-84F1-63BC96ED056D}"/>
    <cellStyle name="Normal 29 2 2" xfId="996" xr:uid="{064EDF43-4601-4DAA-8DE3-CB2D79ADD332}"/>
    <cellStyle name="Normal 29 2 3" xfId="997" xr:uid="{7C9443BE-4CF0-4254-A889-BC9EF934B501}"/>
    <cellStyle name="Normal 29 2 4" xfId="998" xr:uid="{29C69809-F5FC-4176-A456-D31F3E6C5D6F}"/>
    <cellStyle name="Normal 29 3" xfId="999" xr:uid="{3C45603D-32AE-4347-BFE8-305E087BE8E3}"/>
    <cellStyle name="Normal 29 4" xfId="1000" xr:uid="{FCC1E2F0-74EA-4765-B7E8-39F0AA2EA481}"/>
    <cellStyle name="Normal 29 5" xfId="1001" xr:uid="{59D3242E-179D-473A-A673-94A969F58042}"/>
    <cellStyle name="Normal 29 6" xfId="1002" xr:uid="{9B660087-7BE5-44A3-8E64-315371B62EF7}"/>
    <cellStyle name="Normal 29 7" xfId="1003" xr:uid="{F0ABDF6C-48F4-4DEF-A9BD-65855AE21E28}"/>
    <cellStyle name="Normal 29 8" xfId="1004" xr:uid="{3FE89BB1-FC4E-40F5-A8BE-51B474966136}"/>
    <cellStyle name="Normal 29 9" xfId="1005" xr:uid="{2935D910-DADC-455D-AE69-1C41F50824DB}"/>
    <cellStyle name="Normal 3" xfId="18" xr:uid="{666C6F91-92A4-44D5-A23B-FAD4D074E987}"/>
    <cellStyle name="Normal 3 10" xfId="1006" xr:uid="{B4D17EE0-6AED-42E4-91DE-E4E91814701B}"/>
    <cellStyle name="Normal 3 11" xfId="1007" xr:uid="{58FC0C15-550E-42C6-9A67-BF6DA2209561}"/>
    <cellStyle name="Normal 3 12" xfId="1008" xr:uid="{752797FC-A25E-4F3D-8653-AD36C2FFC2C4}"/>
    <cellStyle name="Normal 3 13" xfId="1744" xr:uid="{7A2F1574-4853-4EB2-BC75-97758D7C0756}"/>
    <cellStyle name="Normal 3 14" xfId="1721" xr:uid="{3D77BF1A-562C-4373-8733-49299699E225}"/>
    <cellStyle name="Normal 3 15" xfId="1675" xr:uid="{C6D96417-F081-42A0-9BC2-B6902E3A1A4D}"/>
    <cellStyle name="Normal 3 2" xfId="1009" xr:uid="{710DA6BB-A35E-4B59-9034-D2C78D972C3E}"/>
    <cellStyle name="Normal 3 2 2" xfId="1010" xr:uid="{8611A0EE-8B72-4C90-A2B7-F6A179972CA7}"/>
    <cellStyle name="Normal 3 2 3" xfId="1011" xr:uid="{D993D190-8261-4582-9AFD-544DCD03F60D}"/>
    <cellStyle name="Normal 3 2 4" xfId="1012" xr:uid="{CCF97F38-4FD4-42A8-830B-ECEF7C4C1771}"/>
    <cellStyle name="Normal 3 2 5" xfId="1013" xr:uid="{96A3C8BA-EA23-4F36-8C80-D9F314ADE530}"/>
    <cellStyle name="Normal 3 2 6" xfId="1014" xr:uid="{9879A0F1-BD59-4547-A939-EE67EBF8E36A}"/>
    <cellStyle name="Normal 3 2 7" xfId="1015" xr:uid="{0E74A519-648D-4B96-B89C-5C55964D9294}"/>
    <cellStyle name="Normal 3 2 8" xfId="1016" xr:uid="{E239F094-C1A4-4C36-8E8E-8D2D0DED5A2B}"/>
    <cellStyle name="Normal 3 3" xfId="1017" xr:uid="{BF92C547-9662-4BA6-A78B-2A1FE8498F60}"/>
    <cellStyle name="Normal 3 3 2" xfId="1018" xr:uid="{2BF91BF1-E611-4BBD-AFFB-24F9452F2106}"/>
    <cellStyle name="Normal 3 3 3" xfId="1019" xr:uid="{6BD9B8AA-275E-4976-8757-4B9FF2033710}"/>
    <cellStyle name="Normal 3 3 4" xfId="1020" xr:uid="{D40A19D0-0045-4BF9-9A4C-EE5525768B4C}"/>
    <cellStyle name="Normal 3 3 5" xfId="1021" xr:uid="{18E319A9-82B4-4806-B560-EF8C46654616}"/>
    <cellStyle name="Normal 3 3 6" xfId="1022" xr:uid="{437FDAFA-B5B9-486D-93EA-444F3D188154}"/>
    <cellStyle name="Normal 3 3 7" xfId="1023" xr:uid="{27766CA3-D6BB-4F58-AEE7-0D9AAB05FFBA}"/>
    <cellStyle name="Normal 3 3 8" xfId="1024" xr:uid="{51CBF8C8-D02B-4BF5-839E-23A876620997}"/>
    <cellStyle name="Normal 3 4" xfId="1025" xr:uid="{101AF87F-1C40-49BB-8287-F3E3F3D10CB7}"/>
    <cellStyle name="Normal 3 4 2" xfId="1026" xr:uid="{B00B48DB-1FF6-4AB2-A93A-3C20A0DF23BC}"/>
    <cellStyle name="Normal 3 4 3" xfId="1027" xr:uid="{181B3BBA-BBDC-457A-82C3-91C8AE05D111}"/>
    <cellStyle name="Normal 3 4 4" xfId="1028" xr:uid="{9CCA9B61-751E-4A8C-85F3-D7B1ADFA7B96}"/>
    <cellStyle name="Normal 3 4 5" xfId="1029" xr:uid="{EF147F98-5FD2-44DC-B40E-A8AA8C7FB767}"/>
    <cellStyle name="Normal 3 4 6" xfId="1030" xr:uid="{72E47E19-3A5B-4D42-93DB-6A603EFE6126}"/>
    <cellStyle name="Normal 3 4 7" xfId="1031" xr:uid="{1E7FB3CC-1501-4697-9C7F-FB7B4E67914D}"/>
    <cellStyle name="Normal 3 4 8" xfId="1032" xr:uid="{55065ED6-55E1-403F-80AE-B282BC52E5A9}"/>
    <cellStyle name="Normal 3 5" xfId="1033" xr:uid="{A7120291-DB0C-4BE8-831E-1E247E4E0148}"/>
    <cellStyle name="Normal 3 5 2" xfId="1034" xr:uid="{E52AFDF8-4AA3-4A5E-93E6-E123D7638D4A}"/>
    <cellStyle name="Normal 3 5 3" xfId="1035" xr:uid="{AD14C943-3BDF-4773-8552-4D4B82FED250}"/>
    <cellStyle name="Normal 3 5 4" xfId="1036" xr:uid="{88094BDE-3B08-41F3-92EC-55874034C4E0}"/>
    <cellStyle name="Normal 3 5 5" xfId="1037" xr:uid="{6B1C8FDF-517F-434B-B858-5B3941D5ECB5}"/>
    <cellStyle name="Normal 3 5 6" xfId="1038" xr:uid="{C536DC26-4465-4137-AAD0-3070E47EA268}"/>
    <cellStyle name="Normal 3 5 7" xfId="1039" xr:uid="{2A58592A-241A-4B9F-B133-BEF4DF14B5AF}"/>
    <cellStyle name="Normal 3 5 8" xfId="1040" xr:uid="{11CEE5BD-094A-450C-A4F3-12D64B1D4682}"/>
    <cellStyle name="Normal 3 6" xfId="1041" xr:uid="{0464235E-66D3-4512-BEEB-CCACF05B84B7}"/>
    <cellStyle name="Normal 3 6 2" xfId="1042" xr:uid="{B3DBA636-3BAA-48DB-8237-CC55300E3255}"/>
    <cellStyle name="Normal 3 6 3" xfId="1043" xr:uid="{8618BFB9-CED9-4FE4-9BEB-0A35AE315CAB}"/>
    <cellStyle name="Normal 3 6 4" xfId="1044" xr:uid="{3816BB7E-1F40-4453-9B2D-AE9098EB829A}"/>
    <cellStyle name="Normal 3 6 5" xfId="1045" xr:uid="{39B3658A-0BF5-40E2-884E-5C42BF3CADF7}"/>
    <cellStyle name="Normal 3 6 6" xfId="1046" xr:uid="{6380C8A5-F39E-4CE7-A86B-CD314F93F5B2}"/>
    <cellStyle name="Normal 3 6 7" xfId="1047" xr:uid="{153246C1-6C42-4245-9840-26BAEDFF0211}"/>
    <cellStyle name="Normal 3 6 8" xfId="1048" xr:uid="{048DA276-EFA3-4883-B138-12F7BB525281}"/>
    <cellStyle name="Normal 3 7" xfId="1049" xr:uid="{058BA034-B2FA-4C93-B334-54C88561F3DF}"/>
    <cellStyle name="Normal 3 7 2" xfId="1050" xr:uid="{057E12A0-71EE-4257-8810-506E8B330DBE}"/>
    <cellStyle name="Normal 3 7 3" xfId="1051" xr:uid="{88928A4C-904A-4211-A190-A0DA9576F511}"/>
    <cellStyle name="Normal 3 7 4" xfId="1052" xr:uid="{483D393A-D8E2-42BD-8370-CE366932F1BE}"/>
    <cellStyle name="Normal 3 7 5" xfId="1053" xr:uid="{9972FB06-2F5B-478D-9995-DA1E07A978D6}"/>
    <cellStyle name="Normal 3 7 6" xfId="1054" xr:uid="{ACAB15C0-3B4E-4312-AC5E-B20B7B468A54}"/>
    <cellStyle name="Normal 3 7 7" xfId="1055" xr:uid="{8FE2A1E3-A37F-4412-AE2F-A322F603CE17}"/>
    <cellStyle name="Normal 3 7 8" xfId="1056" xr:uid="{7A0E331F-EEE5-40ED-B38F-C0688FFA4F4B}"/>
    <cellStyle name="Normal 3 8" xfId="1057" xr:uid="{EA7F425A-FC74-412E-ADAF-427D8FFA336C}"/>
    <cellStyle name="Normal 3 8 2" xfId="1058" xr:uid="{8DDF02E7-09D8-4634-8D34-FF2879A7B840}"/>
    <cellStyle name="Normal 3 8 3" xfId="1059" xr:uid="{655565DB-20D3-4131-A1C6-308B2FC21FE2}"/>
    <cellStyle name="Normal 3 8 4" xfId="1060" xr:uid="{7986B896-C174-4EA7-93BB-DB9AA1B053B5}"/>
    <cellStyle name="Normal 3 8 5" xfId="1061" xr:uid="{8585AB6F-6187-4D01-9836-2844FA909714}"/>
    <cellStyle name="Normal 3 8 6" xfId="1062" xr:uid="{2329DD57-1662-4B46-BA4E-5F7C945EA84C}"/>
    <cellStyle name="Normal 3 9" xfId="1063" xr:uid="{53DF2901-4936-4C94-9423-7DACD3B07776}"/>
    <cellStyle name="Normal 30" xfId="1676" xr:uid="{3BBBB789-D933-4BD5-8738-85120BD7E476}"/>
    <cellStyle name="Normal 30 2" xfId="1064" xr:uid="{0505769C-6FB6-469D-8B06-1C80029DA950}"/>
    <cellStyle name="Normal 30 2 2" xfId="1065" xr:uid="{30161C67-CC3A-4F54-A51A-AA3777A318FC}"/>
    <cellStyle name="Normal 30 2 3" xfId="1066" xr:uid="{DAFA0054-A3C4-4CFF-AD5E-4265F551AD0C}"/>
    <cellStyle name="Normal 30 2 4" xfId="1067" xr:uid="{74CA49F8-37C7-4E4B-BC9E-D9C08C355FFE}"/>
    <cellStyle name="Normal 30 3" xfId="1068" xr:uid="{F89D9F1E-A308-4956-A613-39DF9ECA2F82}"/>
    <cellStyle name="Normal 30 4" xfId="1069" xr:uid="{5A37D386-F25A-4604-9883-926B8857C2C5}"/>
    <cellStyle name="Normal 30 5" xfId="1070" xr:uid="{61EEFA48-8409-414C-A27C-75BBE949E0E4}"/>
    <cellStyle name="Normal 30 6" xfId="1071" xr:uid="{B403AB9C-CBE5-4C91-A60D-EAE581F9E9A4}"/>
    <cellStyle name="Normal 30 7" xfId="1072" xr:uid="{3991B8CB-816E-4F8B-9E4D-3824738B2056}"/>
    <cellStyle name="Normal 30 8" xfId="1073" xr:uid="{71317D5C-5213-426F-A51C-A02F845FC905}"/>
    <cellStyle name="Normal 30 9" xfId="1074" xr:uid="{DEC429D1-1EAE-4CE7-BCBA-A0D165E4F633}"/>
    <cellStyle name="Normal 31" xfId="1677" xr:uid="{B1EDD029-EE18-4926-87F7-0AFC1283EF23}"/>
    <cellStyle name="Normal 31 2" xfId="1075" xr:uid="{5FDA5F5F-98B0-4450-9607-262F36C6F8D0}"/>
    <cellStyle name="Normal 31 2 2" xfId="1076" xr:uid="{8A21750E-A0A7-4910-A3CD-FCF05D5D22D1}"/>
    <cellStyle name="Normal 31 2 3" xfId="1077" xr:uid="{12F337EB-D12D-4AEA-9577-FBD529982EA3}"/>
    <cellStyle name="Normal 31 2 4" xfId="1078" xr:uid="{8E3F878E-AD73-4EEA-8D80-0EC538CB53D3}"/>
    <cellStyle name="Normal 31 3" xfId="1079" xr:uid="{56134CA4-30DC-4AAE-996C-1B01979CAFF1}"/>
    <cellStyle name="Normal 31 4" xfId="1080" xr:uid="{DB363E0B-E27C-4046-B94C-47A1626A71D7}"/>
    <cellStyle name="Normal 31 5" xfId="1081" xr:uid="{9D76BD64-47B9-45A1-8AA5-F352A787001D}"/>
    <cellStyle name="Normal 31 6" xfId="1082" xr:uid="{104289E0-DA6D-46AC-B894-B1DF78425461}"/>
    <cellStyle name="Normal 31 7" xfId="1083" xr:uid="{A8BE0765-AE41-466A-82E2-DA02E8076B6C}"/>
    <cellStyle name="Normal 31 8" xfId="1084" xr:uid="{B73D2BD9-71BA-48D6-9912-29D70D0BCDC9}"/>
    <cellStyle name="Normal 31 9" xfId="1085" xr:uid="{B3B46A56-598D-4361-B3DB-9A5770041E21}"/>
    <cellStyle name="Normal 32" xfId="1678" xr:uid="{53D9F4F8-C731-4E95-BF4A-474FC85D906A}"/>
    <cellStyle name="Normal 32 2" xfId="1086" xr:uid="{F57DE0EE-3FC6-4676-BE9A-111C21C0FCF9}"/>
    <cellStyle name="Normal 32 2 2" xfId="1087" xr:uid="{DB5A4295-877E-4EDE-B1BE-506FD30A0EE2}"/>
    <cellStyle name="Normal 32 2 3" xfId="1088" xr:uid="{E552160E-8609-40E1-B560-9D2D82354AB8}"/>
    <cellStyle name="Normal 32 2 4" xfId="1089" xr:uid="{95B30252-54E5-462D-92C7-B3B21A2E78B7}"/>
    <cellStyle name="Normal 32 3" xfId="1090" xr:uid="{6D052343-36DE-43DA-832A-F5CFE0D6C6E4}"/>
    <cellStyle name="Normal 32 4" xfId="1091" xr:uid="{EEF3308D-8DA5-45F1-9CD0-300E4BE1C918}"/>
    <cellStyle name="Normal 32 5" xfId="1092" xr:uid="{CDD07B9B-5493-4EF3-A159-F2BCC744D939}"/>
    <cellStyle name="Normal 32 6" xfId="1093" xr:uid="{B1F7BFAF-B576-4805-ADEF-8EC7C8F6B275}"/>
    <cellStyle name="Normal 32 7" xfId="1094" xr:uid="{07ACB86C-A0EF-4B68-9BEE-47C16D237DD7}"/>
    <cellStyle name="Normal 32 8" xfId="1095" xr:uid="{B19C33F6-A9F1-446B-AD0E-620280D43CA1}"/>
    <cellStyle name="Normal 32 9" xfId="1096" xr:uid="{601923A4-852A-4403-AE76-565965E1B704}"/>
    <cellStyle name="Normal 4" xfId="31" xr:uid="{70484CC2-52AE-45DF-A530-657FD50516FD}"/>
    <cellStyle name="Normal 4 10" xfId="1097" xr:uid="{907833CF-7467-4E1F-9123-F228C2B48E52}"/>
    <cellStyle name="Normal 4 10 2" xfId="1098" xr:uid="{B1BA48FC-B807-461C-A27D-86C0DA54B8BD}"/>
    <cellStyle name="Normal 4 10 3" xfId="1099" xr:uid="{A15C1B40-8276-44DE-90C4-CED3C3C33C13}"/>
    <cellStyle name="Normal 4 10 4" xfId="1100" xr:uid="{D99039E6-F3E4-455F-91A1-645A3774E299}"/>
    <cellStyle name="Normal 4 10 5" xfId="1101" xr:uid="{233DB84A-607E-4BE1-A410-FE706FC52C20}"/>
    <cellStyle name="Normal 4 10 6" xfId="1102" xr:uid="{35DFA258-6DB2-49D7-B03D-FBF31E2D79E6}"/>
    <cellStyle name="Normal 4 10 7" xfId="1103" xr:uid="{4F16E9AD-7CB8-4EE9-946B-CC3959D49091}"/>
    <cellStyle name="Normal 4 10 8" xfId="1104" xr:uid="{8605DACE-B7A8-4243-9829-625956D05F7C}"/>
    <cellStyle name="Normal 4 11" xfId="1105" xr:uid="{31CFC7CD-6EBE-4718-AEB0-DF77A35FE29C}"/>
    <cellStyle name="Normal 4 11 2" xfId="1106" xr:uid="{CDC25E43-4853-4C37-A4A0-7FD105E4862E}"/>
    <cellStyle name="Normal 4 11 3" xfId="1107" xr:uid="{053C1ADE-E0A1-47BA-9074-7FDEAEB74F27}"/>
    <cellStyle name="Normal 4 11 4" xfId="1108" xr:uid="{9DCB8AC6-55D7-4ED1-9298-6BC165B887E2}"/>
    <cellStyle name="Normal 4 11 5" xfId="1109" xr:uid="{FCDAEC14-D69F-487D-8D85-260C75FDF663}"/>
    <cellStyle name="Normal 4 11 6" xfId="1110" xr:uid="{079F5F00-A849-42FE-8EB2-287D6D6271FF}"/>
    <cellStyle name="Normal 4 11 7" xfId="1111" xr:uid="{DF67114A-3F26-4680-814C-0A9F89F3D104}"/>
    <cellStyle name="Normal 4 11 8" xfId="1112" xr:uid="{87EC8F9D-875E-4536-8DCE-9442E79C21EC}"/>
    <cellStyle name="Normal 4 12" xfId="1113" xr:uid="{9992AE73-EEE7-4525-9842-8764FE2DC443}"/>
    <cellStyle name="Normal 4 12 2" xfId="1114" xr:uid="{8947BE21-D204-47FA-931B-92D9FF578736}"/>
    <cellStyle name="Normal 4 12 3" xfId="1115" xr:uid="{683DD24A-5499-4FA3-BFA3-BB10E881F425}"/>
    <cellStyle name="Normal 4 12 4" xfId="1116" xr:uid="{AAA7BFC4-F477-4C83-81B7-3E5370CAEB4C}"/>
    <cellStyle name="Normal 4 12 5" xfId="1117" xr:uid="{7F96573B-FCA7-474F-A2FB-133D9ED19622}"/>
    <cellStyle name="Normal 4 12 6" xfId="1118" xr:uid="{4D83DBCB-DDE6-4BFD-9D07-445DE6A5B61A}"/>
    <cellStyle name="Normal 4 12 7" xfId="1119" xr:uid="{740230F2-E615-455C-8309-9913CCD522D3}"/>
    <cellStyle name="Normal 4 12 8" xfId="1120" xr:uid="{17D22426-7595-40EF-AA93-8FA0BAC2298E}"/>
    <cellStyle name="Normal 4 13" xfId="1121" xr:uid="{C4816196-49AA-4919-8599-DE31110AACFA}"/>
    <cellStyle name="Normal 4 13 2" xfId="1122" xr:uid="{E7E41FC7-5B22-4283-8CE8-99847D418D63}"/>
    <cellStyle name="Normal 4 13 3" xfId="1123" xr:uid="{398A3FD0-E33A-4D2B-ABD3-08D23FEB8734}"/>
    <cellStyle name="Normal 4 13 4" xfId="1124" xr:uid="{3C76EDB5-1A3D-4073-BDD4-9C82B28A58FF}"/>
    <cellStyle name="Normal 4 13 5" xfId="1125" xr:uid="{1413A5A8-AD2C-4001-ACA6-C400A1FC15DE}"/>
    <cellStyle name="Normal 4 13 6" xfId="1126" xr:uid="{4EB1C9CB-4AC7-41BD-BF87-9CB4CDA6CCC9}"/>
    <cellStyle name="Normal 4 13 7" xfId="1127" xr:uid="{8BB00FF0-BA80-485B-98A2-F2182FA39E0B}"/>
    <cellStyle name="Normal 4 13 8" xfId="1128" xr:uid="{0989732C-9614-4476-824C-6C50FE9BA4C1}"/>
    <cellStyle name="Normal 4 14" xfId="1129" xr:uid="{CD9F4F99-2321-4D5E-BBA7-BBDAF69F085E}"/>
    <cellStyle name="Normal 4 14 2" xfId="1130" xr:uid="{AC6E41ED-3CB9-442E-A262-4E16925C42AE}"/>
    <cellStyle name="Normal 4 14 3" xfId="1131" xr:uid="{C2153EC4-D174-453C-8FE9-B6F04D913463}"/>
    <cellStyle name="Normal 4 14 4" xfId="1132" xr:uid="{7949D807-86D6-40DD-A5AE-ADBDD1051147}"/>
    <cellStyle name="Normal 4 14 5" xfId="1133" xr:uid="{D4DEC1C8-32A1-4D97-8C65-CF0D6163CA0B}"/>
    <cellStyle name="Normal 4 14 6" xfId="1134" xr:uid="{F78C9C9E-2F75-4B55-953C-10EA050F972F}"/>
    <cellStyle name="Normal 4 14 7" xfId="1135" xr:uid="{C9DEB7E9-91EA-4190-A5DF-522069FA7FEE}"/>
    <cellStyle name="Normal 4 14 8" xfId="1136" xr:uid="{70844D05-FBAE-4981-9282-A3CA180056F5}"/>
    <cellStyle name="Normal 4 15" xfId="1137" xr:uid="{523449B1-170D-40D8-8384-903BCAFEC2D4}"/>
    <cellStyle name="Normal 4 15 2" xfId="1138" xr:uid="{0A86AC1A-F59E-44F4-894F-C9446C89CCCC}"/>
    <cellStyle name="Normal 4 15 3" xfId="1139" xr:uid="{75D4D48C-EC99-4787-8ED6-F1F96EBBA239}"/>
    <cellStyle name="Normal 4 15 4" xfId="1140" xr:uid="{F81338E6-CF30-4576-AEFD-A7FE43A7B686}"/>
    <cellStyle name="Normal 4 15 5" xfId="1141" xr:uid="{95EC3EA7-CC30-4530-AFF1-1BE8F376B0B2}"/>
    <cellStyle name="Normal 4 15 6" xfId="1142" xr:uid="{9CD64B04-0285-4C06-B497-FAD4C6E38F87}"/>
    <cellStyle name="Normal 4 15 7" xfId="1143" xr:uid="{6C276C81-B4F3-4387-BAD0-54B32C51F278}"/>
    <cellStyle name="Normal 4 15 8" xfId="1144" xr:uid="{C52B4C33-46AE-4C84-821B-106E64134E64}"/>
    <cellStyle name="Normal 4 16" xfId="1145" xr:uid="{75AA66F7-44E4-4B90-A0D2-35A40BD334FA}"/>
    <cellStyle name="Normal 4 16 2" xfId="1146" xr:uid="{8BF1A40F-BACF-4B62-A8E0-8D53430D46B4}"/>
    <cellStyle name="Normal 4 16 3" xfId="1147" xr:uid="{D07516B9-3D4F-4EE0-BDD8-E3923DF2128F}"/>
    <cellStyle name="Normal 4 16 4" xfId="1148" xr:uid="{65A28465-0D76-47C7-B0F3-43556B942416}"/>
    <cellStyle name="Normal 4 16 5" xfId="1149" xr:uid="{1E2ADF73-5C7B-440E-B123-17F28E94CF5B}"/>
    <cellStyle name="Normal 4 16 6" xfId="1150" xr:uid="{711DE999-C646-4B01-A219-BF4F7455A69F}"/>
    <cellStyle name="Normal 4 16 7" xfId="1151" xr:uid="{C071B569-5494-488E-9E0B-391077D23D6F}"/>
    <cellStyle name="Normal 4 16 8" xfId="1152" xr:uid="{9BFDB502-4F40-4073-A415-623BC5214241}"/>
    <cellStyle name="Normal 4 17" xfId="1153" xr:uid="{F5DF157B-957F-4416-85D0-31CCA80FAB48}"/>
    <cellStyle name="Normal 4 17 2" xfId="1154" xr:uid="{0C0DD19D-6CB2-45C5-B644-5334F5775A32}"/>
    <cellStyle name="Normal 4 17 3" xfId="1155" xr:uid="{524D589F-4BBF-41EE-8F77-AB7EE2F3DC8C}"/>
    <cellStyle name="Normal 4 17 4" xfId="1156" xr:uid="{2A510D88-4EF7-41F7-A454-8250328A8928}"/>
    <cellStyle name="Normal 4 17 5" xfId="1157" xr:uid="{F19039C6-B0A4-47F6-925D-FA9457332328}"/>
    <cellStyle name="Normal 4 17 6" xfId="1158" xr:uid="{2E40047A-49BF-4FA5-A858-266311D7EAF0}"/>
    <cellStyle name="Normal 4 17 7" xfId="1159" xr:uid="{CAC9BD79-E13D-4275-8D2C-E9D3FB5C6155}"/>
    <cellStyle name="Normal 4 17 8" xfId="1160" xr:uid="{222A5B65-39AD-4FE7-996E-FA111A43362C}"/>
    <cellStyle name="Normal 4 18" xfId="1161" xr:uid="{E1347BE8-12DC-45D2-9244-6E69D4015BEE}"/>
    <cellStyle name="Normal 4 18 2" xfId="1162" xr:uid="{6C03447E-A25A-4A33-8677-88DCF9BA86F2}"/>
    <cellStyle name="Normal 4 18 3" xfId="1163" xr:uid="{1CBBB646-682F-4BED-B71C-F30F326CE399}"/>
    <cellStyle name="Normal 4 18 4" xfId="1164" xr:uid="{C0B9830A-45DD-46E6-A009-7585F4D5C978}"/>
    <cellStyle name="Normal 4 18 5" xfId="1165" xr:uid="{FAE5E6AA-8D2B-44A5-B7DF-0B133E7AC4F0}"/>
    <cellStyle name="Normal 4 18 6" xfId="1166" xr:uid="{258ABA9B-A7DE-4D2D-B20D-305DFEF1670E}"/>
    <cellStyle name="Normal 4 18 7" xfId="1167" xr:uid="{B94A233B-D95D-4EB0-A4F5-721ABA098AE0}"/>
    <cellStyle name="Normal 4 18 8" xfId="1168" xr:uid="{25625F7F-C471-4BA9-B103-E520491C3D60}"/>
    <cellStyle name="Normal 4 19" xfId="1169" xr:uid="{9C547CE8-09B7-479A-A930-49E7DC92FF54}"/>
    <cellStyle name="Normal 4 19 2" xfId="1170" xr:uid="{F043C09D-E377-46DC-A3A3-00EBCDDAE1E1}"/>
    <cellStyle name="Normal 4 19 3" xfId="1171" xr:uid="{582CC81C-D007-41B9-9286-153A1B061F9B}"/>
    <cellStyle name="Normal 4 19 4" xfId="1172" xr:uid="{AB8DC16B-406A-4A1B-9853-4A2D53A274DE}"/>
    <cellStyle name="Normal 4 19 5" xfId="1173" xr:uid="{3E68ADE9-D915-4796-875F-2C320E1BDA47}"/>
    <cellStyle name="Normal 4 19 6" xfId="1174" xr:uid="{492C26AC-DD19-4FFA-9A8A-D7F8D6F98433}"/>
    <cellStyle name="Normal 4 19 7" xfId="1175" xr:uid="{C9FB65D3-F101-4962-A955-179EBD2B28A1}"/>
    <cellStyle name="Normal 4 19 8" xfId="1176" xr:uid="{267DA92D-7B67-4294-8BD5-9B98CF9186D3}"/>
    <cellStyle name="Normal 4 2" xfId="60" xr:uid="{A352B33D-8B48-45DE-8BAC-4F8F301BC770}"/>
    <cellStyle name="Normal 4 2 2" xfId="1178" xr:uid="{6538A525-0EBA-4851-98E8-647CD7401A4C}"/>
    <cellStyle name="Normal 4 2 3" xfId="1179" xr:uid="{C480E6AF-D66D-47B4-8B9A-9DAEBC4A2E93}"/>
    <cellStyle name="Normal 4 2 4" xfId="1180" xr:uid="{F63408A1-C28D-4CC9-BC61-F29860EB71A3}"/>
    <cellStyle name="Normal 4 2 5" xfId="1181" xr:uid="{F36EB090-9DAB-4737-9A57-1668B1CF95B2}"/>
    <cellStyle name="Normal 4 2 6" xfId="1182" xr:uid="{F2E55142-44C8-464D-8A27-AA7B26F5F61D}"/>
    <cellStyle name="Normal 4 2 7" xfId="1183" xr:uid="{9214D026-9237-4DCE-9FDC-23F2F62B7146}"/>
    <cellStyle name="Normal 4 2 8" xfId="1184" xr:uid="{142AAD33-8AB0-48AF-A953-EA6147C0AF85}"/>
    <cellStyle name="Normal 4 2 9" xfId="1177" xr:uid="{C295BDA4-03B8-4275-BED9-35BC4C1D435F}"/>
    <cellStyle name="Normal 4 20" xfId="1185" xr:uid="{5D6E9A59-5232-4FF9-97C1-5E7D0FD86AC2}"/>
    <cellStyle name="Normal 4 20 2" xfId="1186" xr:uid="{6A1FCEBA-79E4-492E-A2B6-EDC4EF8E5D72}"/>
    <cellStyle name="Normal 4 20 3" xfId="1187" xr:uid="{6877E5F3-78CE-4CD1-B026-F701B1FDA627}"/>
    <cellStyle name="Normal 4 20 4" xfId="1188" xr:uid="{36F869CC-75BC-4C24-ABD0-41B628B80EED}"/>
    <cellStyle name="Normal 4 20 5" xfId="1189" xr:uid="{2A3CEA66-907E-4B92-8135-93419CD7558C}"/>
    <cellStyle name="Normal 4 20 6" xfId="1190" xr:uid="{A4355130-A0F1-470A-BA88-8AE8C0FE037C}"/>
    <cellStyle name="Normal 4 20 7" xfId="1191" xr:uid="{A5CA7124-E74B-4BC9-A1DA-0EA7280B2BCF}"/>
    <cellStyle name="Normal 4 20 8" xfId="1192" xr:uid="{96994C04-C4F8-45AA-BD50-4F2247A14755}"/>
    <cellStyle name="Normal 4 21" xfId="1193" xr:uid="{6B26F16B-3370-4E62-B5E0-4BAE48800EBA}"/>
    <cellStyle name="Normal 4 21 2" xfId="1194" xr:uid="{E78FB125-8086-40D9-85D2-860D0152C96C}"/>
    <cellStyle name="Normal 4 21 3" xfId="1195" xr:uid="{8302D35E-980F-4E7E-B4C6-0E54AFF0C3A0}"/>
    <cellStyle name="Normal 4 21 4" xfId="1196" xr:uid="{7FEFD6CC-A74B-40B1-9620-B18F1735FE68}"/>
    <cellStyle name="Normal 4 21 5" xfId="1197" xr:uid="{12204FA9-8321-40C1-A008-0CD6758708FE}"/>
    <cellStyle name="Normal 4 21 6" xfId="1198" xr:uid="{59A1B205-B713-44C7-B3E8-ED6365628BD3}"/>
    <cellStyle name="Normal 4 21 7" xfId="1199" xr:uid="{3D45B746-4AFE-4982-B901-5A5AE347B926}"/>
    <cellStyle name="Normal 4 21 8" xfId="1200" xr:uid="{801150D8-C57A-48C6-8AC5-7772E4C65158}"/>
    <cellStyle name="Normal 4 22" xfId="1201" xr:uid="{EA7C742C-719F-4FFF-B295-43B5EC618C25}"/>
    <cellStyle name="Normal 4 22 2" xfId="1202" xr:uid="{C91024A5-DE51-4020-B722-2C5751601F74}"/>
    <cellStyle name="Normal 4 22 3" xfId="1203" xr:uid="{CA749F1E-6973-43DB-8339-A98EDF5592CD}"/>
    <cellStyle name="Normal 4 22 4" xfId="1204" xr:uid="{28FF7FBF-60BF-4DEC-AF76-6E95B3F12C04}"/>
    <cellStyle name="Normal 4 22 5" xfId="1205" xr:uid="{2562B816-E7F7-4A34-9E6A-13ED5A6750CD}"/>
    <cellStyle name="Normal 4 22 6" xfId="1206" xr:uid="{8C6A8707-253A-4DEB-911C-711094BEEBC7}"/>
    <cellStyle name="Normal 4 22 7" xfId="1207" xr:uid="{18C7A9F5-EAED-436E-9628-BB9D29C72F90}"/>
    <cellStyle name="Normal 4 22 8" xfId="1208" xr:uid="{AE0474D7-6405-437C-8F57-2CCA9E204CFC}"/>
    <cellStyle name="Normal 4 23" xfId="1209" xr:uid="{45C21D07-1D93-453D-B845-3EF63063E3EA}"/>
    <cellStyle name="Normal 4 23 2" xfId="1210" xr:uid="{9EA3ECDB-2508-4860-9379-CA67AD04E858}"/>
    <cellStyle name="Normal 4 23 3" xfId="1211" xr:uid="{AB0FD712-50F3-471A-A760-98A9F92EA333}"/>
    <cellStyle name="Normal 4 23 4" xfId="1212" xr:uid="{D363F80B-2A1E-4A85-AA6E-45D2B30677C0}"/>
    <cellStyle name="Normal 4 23 5" xfId="1213" xr:uid="{C9D06E35-3E91-4F74-B68A-D45DA591BC2A}"/>
    <cellStyle name="Normal 4 23 6" xfId="1214" xr:uid="{4B4D3C54-8683-47E5-A03A-90302CF65FB5}"/>
    <cellStyle name="Normal 4 23 7" xfId="1215" xr:uid="{85C9D88E-AC0C-49B5-9CDF-E97AB6DF37CB}"/>
    <cellStyle name="Normal 4 23 8" xfId="1216" xr:uid="{D946E4C2-8E8C-46B5-885F-7CFB344908D3}"/>
    <cellStyle name="Normal 4 24" xfId="1217" xr:uid="{C294D2C5-F4EA-49DE-AD85-668A3C278FDD}"/>
    <cellStyle name="Normal 4 24 2" xfId="1218" xr:uid="{A0D01615-2965-415E-A707-81CF12FA4845}"/>
    <cellStyle name="Normal 4 24 3" xfId="1219" xr:uid="{759E7693-9F96-4433-B63F-BB6F5FE6A8AE}"/>
    <cellStyle name="Normal 4 24 4" xfId="1220" xr:uid="{9FCD01FA-DFF8-4988-8340-95A6BA7A2823}"/>
    <cellStyle name="Normal 4 24 5" xfId="1221" xr:uid="{1E524214-F4C9-4A62-A68C-1DE2750AB495}"/>
    <cellStyle name="Normal 4 24 6" xfId="1222" xr:uid="{265ACEB3-C795-4EC7-A756-C6987189D662}"/>
    <cellStyle name="Normal 4 24 7" xfId="1223" xr:uid="{4E2817E6-534C-4C58-8B06-A22FBFA9218E}"/>
    <cellStyle name="Normal 4 24 8" xfId="1224" xr:uid="{45665581-FFB2-4187-A3CB-BD071AA2D468}"/>
    <cellStyle name="Normal 4 25" xfId="1225" xr:uid="{58983179-92B2-4CFD-BF64-E543A0D91AB0}"/>
    <cellStyle name="Normal 4 25 2" xfId="1226" xr:uid="{3F896A37-CBD1-44C5-A0CA-54A247C0CFCA}"/>
    <cellStyle name="Normal 4 25 3" xfId="1227" xr:uid="{CB6B70CF-A757-4E21-95A2-D78BAF06964E}"/>
    <cellStyle name="Normal 4 25 4" xfId="1228" xr:uid="{CF9ADA57-A9F8-43CD-B4A8-313F55A2CCAD}"/>
    <cellStyle name="Normal 4 26" xfId="1229" xr:uid="{6873E703-C1F1-481E-8D8F-3C334F803194}"/>
    <cellStyle name="Normal 4 27" xfId="1230" xr:uid="{D3C6CE2B-0BA3-4DC5-A7F2-CB577C1DE550}"/>
    <cellStyle name="Normal 4 28" xfId="1231" xr:uid="{52577573-6051-4F25-800E-D3DB8E6125C0}"/>
    <cellStyle name="Normal 4 29" xfId="1232" xr:uid="{B66BCDD4-438D-461D-8068-4006E55D8CB7}"/>
    <cellStyle name="Normal 4 3" xfId="1233" xr:uid="{3D7EDC33-B2EE-4A87-9F03-617A5117FC26}"/>
    <cellStyle name="Normal 4 3 2" xfId="1234" xr:uid="{031F7C63-254D-4204-B0C3-A13F6AC7FCF3}"/>
    <cellStyle name="Normal 4 3 3" xfId="1235" xr:uid="{CF498DDB-29B4-41BE-BFAF-742C4007AB7C}"/>
    <cellStyle name="Normal 4 3 4" xfId="1236" xr:uid="{D81A2B71-CEA7-4555-8239-7D39BBCEAEA6}"/>
    <cellStyle name="Normal 4 3 5" xfId="1237" xr:uid="{71EF0D76-20E6-4D9E-9B56-6CCC5B8D2DF9}"/>
    <cellStyle name="Normal 4 3 6" xfId="1238" xr:uid="{481205BB-79EB-436E-AE41-27303238600D}"/>
    <cellStyle name="Normal 4 3 7" xfId="1239" xr:uid="{7A274CE3-EB97-44A8-84EC-FDA311D73414}"/>
    <cellStyle name="Normal 4 3 8" xfId="1240" xr:uid="{CD3E1B49-C63B-4DC0-8237-F62540ACBECD}"/>
    <cellStyle name="Normal 4 30" xfId="1241" xr:uid="{39DC275A-141C-4E96-A368-996AF6D04E2A}"/>
    <cellStyle name="Normal 4 31" xfId="1242" xr:uid="{E51E0C33-6D82-4ECE-AB0D-7639EB040D58}"/>
    <cellStyle name="Normal 4 32" xfId="1745" xr:uid="{B390AA5F-19AE-47A8-9DFC-31A4A5E0DA10}"/>
    <cellStyle name="Normal 4 33" xfId="1722" xr:uid="{3ECFBE96-CB59-4A66-A369-7C0918E2BA89}"/>
    <cellStyle name="Normal 4 34" xfId="1679" xr:uid="{3A7F00D9-FFE5-4A63-BF81-C0CA1F99A822}"/>
    <cellStyle name="Normal 4 4" xfId="1243" xr:uid="{E5C6FBE7-E35C-4689-942D-A5A1704A7CC6}"/>
    <cellStyle name="Normal 4 4 2" xfId="1244" xr:uid="{EC5423E4-B154-4650-AFCF-E889766D6A8E}"/>
    <cellStyle name="Normal 4 4 3" xfId="1245" xr:uid="{360DEDC4-ACF0-4D1C-A6E8-DD3581E1ADBA}"/>
    <cellStyle name="Normal 4 4 4" xfId="1246" xr:uid="{DD1067FB-93C2-471A-AB87-97BCEED3C9DD}"/>
    <cellStyle name="Normal 4 4 5" xfId="1247" xr:uid="{5335D2E1-A76F-4382-AEAC-248E90229786}"/>
    <cellStyle name="Normal 4 4 6" xfId="1248" xr:uid="{730A0B12-DDCF-40AC-AECA-BA3C0592B51B}"/>
    <cellStyle name="Normal 4 4 7" xfId="1249" xr:uid="{F3B6CBD2-2CB2-4E7F-8613-6F8A21FC158E}"/>
    <cellStyle name="Normal 4 4 8" xfId="1250" xr:uid="{C2111BCE-2BC0-4E55-8F37-C7FE798EF2B2}"/>
    <cellStyle name="Normal 4 5" xfId="1251" xr:uid="{03ACF85E-2D9E-4ADA-A139-AF32066EFD88}"/>
    <cellStyle name="Normal 4 5 2" xfId="1252" xr:uid="{EF72B45A-8BFE-4B0B-B2AD-8320AEA91E40}"/>
    <cellStyle name="Normal 4 5 3" xfId="1253" xr:uid="{32E877EC-F5B8-4755-99A2-97B791282DFE}"/>
    <cellStyle name="Normal 4 5 4" xfId="1254" xr:uid="{095211F3-C5ED-46F7-896A-7185102F162D}"/>
    <cellStyle name="Normal 4 5 5" xfId="1255" xr:uid="{12B0CA04-741B-4A3E-AB80-5094D6C92B36}"/>
    <cellStyle name="Normal 4 5 6" xfId="1256" xr:uid="{723EED1C-BE0D-47D0-8D12-584A3A3B1582}"/>
    <cellStyle name="Normal 4 5 7" xfId="1257" xr:uid="{5105C964-8273-4FD0-8674-8D9BFDBD43CF}"/>
    <cellStyle name="Normal 4 5 8" xfId="1258" xr:uid="{B7D84773-C5E2-4A69-89F9-821538310BCE}"/>
    <cellStyle name="Normal 4 6" xfId="1259" xr:uid="{4D0F8F0F-FCCE-4E3A-B9EB-18827FEEE3E8}"/>
    <cellStyle name="Normal 4 6 2" xfId="1260" xr:uid="{3DB7FD5F-289E-41F6-8F7D-823FF7F86AB2}"/>
    <cellStyle name="Normal 4 6 3" xfId="1261" xr:uid="{E3534D67-7321-4FE7-8550-4B8908D04E0C}"/>
    <cellStyle name="Normal 4 6 4" xfId="1262" xr:uid="{A4EA16B0-1255-48EC-A492-70B4A5E8AAEA}"/>
    <cellStyle name="Normal 4 6 5" xfId="1263" xr:uid="{AFAE5CA6-98C0-414B-9F9F-DEF59C294E29}"/>
    <cellStyle name="Normal 4 6 6" xfId="1264" xr:uid="{CDECA3AE-BF7B-4066-B010-EEE3FC10D30B}"/>
    <cellStyle name="Normal 4 6 7" xfId="1265" xr:uid="{9DA2F28B-1009-43AC-87CA-209B5E640231}"/>
    <cellStyle name="Normal 4 6 8" xfId="1266" xr:uid="{4CB7D5FD-2C0B-4BDF-A7F5-94EDF9B25B0B}"/>
    <cellStyle name="Normal 4 7" xfId="1267" xr:uid="{A9B1F7D1-6555-4DB2-A307-CF193D793382}"/>
    <cellStyle name="Normal 4 7 2" xfId="1268" xr:uid="{D46F4781-8D01-49AB-BF26-45238D5DCCC4}"/>
    <cellStyle name="Normal 4 7 3" xfId="1269" xr:uid="{3AED2BE4-7EDC-470D-946B-6AA761623AEA}"/>
    <cellStyle name="Normal 4 7 4" xfId="1270" xr:uid="{B3A9CA54-16A7-4391-9D6B-EC94BA421430}"/>
    <cellStyle name="Normal 4 7 5" xfId="1271" xr:uid="{42C3B15D-9298-4528-B57E-706A080AE120}"/>
    <cellStyle name="Normal 4 7 6" xfId="1272" xr:uid="{9DE2870B-7F1E-4C52-9721-2EDC572D790E}"/>
    <cellStyle name="Normal 4 7 7" xfId="1273" xr:uid="{2C065AEE-11B6-47C4-A377-93753114F32A}"/>
    <cellStyle name="Normal 4 7 8" xfId="1274" xr:uid="{E4A7CA72-1421-4FA1-9D2D-43054754FE11}"/>
    <cellStyle name="Normal 4 8" xfId="1275" xr:uid="{5B5DE334-F077-494D-9194-1536E355A701}"/>
    <cellStyle name="Normal 4 8 2" xfId="1276" xr:uid="{B8608FE8-3B52-4074-BE1F-4189564C9A24}"/>
    <cellStyle name="Normal 4 8 3" xfId="1277" xr:uid="{145A4156-2306-4D0A-A6DA-BF42EF51C685}"/>
    <cellStyle name="Normal 4 8 4" xfId="1278" xr:uid="{930B7FF5-5501-4A5B-BAA2-041407531073}"/>
    <cellStyle name="Normal 4 8 5" xfId="1279" xr:uid="{DE830F85-B6CF-4113-A966-B7D08E2D8E65}"/>
    <cellStyle name="Normal 4 8 6" xfId="1280" xr:uid="{72F86E4B-A923-4443-B78D-A23F2BC94EBF}"/>
    <cellStyle name="Normal 4 8 7" xfId="1281" xr:uid="{14A98A4E-B7CE-412E-B5DB-8B0443EDFF87}"/>
    <cellStyle name="Normal 4 8 8" xfId="1282" xr:uid="{B1F450EC-A292-4C76-B6D0-228830A93C25}"/>
    <cellStyle name="Normal 4 9" xfId="1283" xr:uid="{0DD97EFB-FFE4-42D4-92E6-9624B098451E}"/>
    <cellStyle name="Normal 4 9 2" xfId="1284" xr:uid="{1591E00D-985F-4E63-89A4-EFE09D2ECF4A}"/>
    <cellStyle name="Normal 4 9 3" xfId="1285" xr:uid="{F4FED8DC-4880-421E-8C3D-C17E4D3AA06E}"/>
    <cellStyle name="Normal 4 9 4" xfId="1286" xr:uid="{12C0FCC1-863D-4859-8E45-92F4117262DE}"/>
    <cellStyle name="Normal 4 9 5" xfId="1287" xr:uid="{BB52D2D9-850C-4517-92E1-C97C7312EA0C}"/>
    <cellStyle name="Normal 4 9 6" xfId="1288" xr:uid="{82B8A504-6B79-45B0-9C22-189B2ECE7F5F}"/>
    <cellStyle name="Normal 4 9 7" xfId="1289" xr:uid="{9E745EE0-6612-490D-9F0D-99616EEE626E}"/>
    <cellStyle name="Normal 4 9 8" xfId="1290" xr:uid="{F26C8EEA-ADE8-4DA3-8796-84F7E0E9BDA9}"/>
    <cellStyle name="Normal 42" xfId="1680" xr:uid="{2C8DC35F-B95D-4286-8C23-CC044DE32E56}"/>
    <cellStyle name="Normal 43" xfId="1681" xr:uid="{C9CED1F6-50CF-449D-B56D-3ED578C88A6E}"/>
    <cellStyle name="Normal 43 2" xfId="1291" xr:uid="{B4C21F60-363B-434B-A29D-D76A6727C4A6}"/>
    <cellStyle name="Normal 44" xfId="1682" xr:uid="{8A03B010-1443-4033-AE7A-FCF07A380ECF}"/>
    <cellStyle name="Normal 44 2" xfId="1292" xr:uid="{2CA816A2-2FEB-4268-A1E9-F9EC6CCBB96C}"/>
    <cellStyle name="Normal 44 3" xfId="1293" xr:uid="{55F6B1CB-22E4-4349-89DC-EB61BA6BEA6F}"/>
    <cellStyle name="Normal 44 4" xfId="1294" xr:uid="{C39BC64E-A727-4EC6-ADFD-930E6B9FEE1C}"/>
    <cellStyle name="Normal 44 5" xfId="1295" xr:uid="{C2B52DFD-4156-4D34-B409-26019380369E}"/>
    <cellStyle name="Normal 44 6" xfId="1296" xr:uid="{CE2785B8-DEE2-4777-AC8C-10C89155B0E4}"/>
    <cellStyle name="Normal 47" xfId="1297" xr:uid="{A999B994-06BB-4840-9C7B-65FFC41A7279}"/>
    <cellStyle name="Normal 48" xfId="1298" xr:uid="{D4BCF849-15C3-4356-A2D7-5BC9AFDABD97}"/>
    <cellStyle name="Normal 49" xfId="1299" xr:uid="{C31658F5-8125-4DC8-A880-421E9420F5DF}"/>
    <cellStyle name="Normal 5" xfId="36" xr:uid="{CF7A8B9F-E3CB-4F1D-91FF-9FD62363CEA6}"/>
    <cellStyle name="Normal 5 10" xfId="1300" xr:uid="{333C3851-BA5B-4CF4-ADF7-B6965194C313}"/>
    <cellStyle name="Normal 5 11" xfId="1301" xr:uid="{B54552CF-6AEE-4102-A26D-AAE60641E0F2}"/>
    <cellStyle name="Normal 5 12" xfId="1302" xr:uid="{DC3A0925-C277-4529-8224-B5785B5DA90F}"/>
    <cellStyle name="Normal 5 13" xfId="1746" xr:uid="{E78A98B6-ABFA-4A7E-A9A8-73C545E898F5}"/>
    <cellStyle name="Normal 5 14" xfId="1723" xr:uid="{A1EEFD0B-8FC1-41D3-8D07-BC2349F3B020}"/>
    <cellStyle name="Normal 5 15" xfId="1683" xr:uid="{3D52F43B-C0D4-4162-A712-B38258B25054}"/>
    <cellStyle name="Normal 5 16" xfId="382" xr:uid="{7D99AE00-20C3-47F4-A108-EB6BCAB0DC22}"/>
    <cellStyle name="Normal 5 2" xfId="226" xr:uid="{52C7E166-9252-49B5-9259-40E82FB4FDF2}"/>
    <cellStyle name="Normal 5 2 10" xfId="2685" xr:uid="{AE8EE49A-1B8F-4686-AA14-AD612A74BF18}"/>
    <cellStyle name="Normal 5 2 2" xfId="1304" xr:uid="{A3A4389C-3CD7-431C-854C-64173B761467}"/>
    <cellStyle name="Normal 5 2 3" xfId="1305" xr:uid="{F097E0DE-E09D-40A9-B6A2-79EB8C13A240}"/>
    <cellStyle name="Normal 5 2 4" xfId="1306" xr:uid="{D31AC6B7-89A1-491E-B68E-2202A972693B}"/>
    <cellStyle name="Normal 5 2 5" xfId="1307" xr:uid="{3195E4F1-20A0-4FCA-9E40-6DC0CAACD9A9}"/>
    <cellStyle name="Normal 5 2 6" xfId="1308" xr:uid="{7F682D6D-085B-41FC-9BE9-FAAC58A16EE5}"/>
    <cellStyle name="Normal 5 2 7" xfId="1309" xr:uid="{63AA577C-A465-4238-931B-54EB6674B80D}"/>
    <cellStyle name="Normal 5 2 8" xfId="1310" xr:uid="{2633B738-52D4-4694-9BB2-FF3613ABB4E2}"/>
    <cellStyle name="Normal 5 2 9" xfId="1303" xr:uid="{E26FAF87-D7DF-4F0D-8C9F-D935B2597DB2}"/>
    <cellStyle name="Normal 5 3" xfId="1311" xr:uid="{7230357C-0CC6-4B06-A380-3A6E6D14EA76}"/>
    <cellStyle name="Normal 5 3 2" xfId="1312" xr:uid="{5C9D5F48-2238-4527-87EC-BC8FDBA5CE6B}"/>
    <cellStyle name="Normal 5 3 3" xfId="1313" xr:uid="{3E74826C-E075-40EB-9579-DEB797780DDD}"/>
    <cellStyle name="Normal 5 3 4" xfId="1314" xr:uid="{4773F8CA-821A-4F03-A3AF-D8264852F8ED}"/>
    <cellStyle name="Normal 5 3 5" xfId="1315" xr:uid="{0A66E6E2-DB5D-4350-B743-8B08B2FB011F}"/>
    <cellStyle name="Normal 5 3 6" xfId="1316" xr:uid="{674E7CC0-7D5D-4478-B106-2305EF2D96AA}"/>
    <cellStyle name="Normal 5 3 7" xfId="1317" xr:uid="{FF3295E6-0058-4DE7-9034-4E2071520067}"/>
    <cellStyle name="Normal 5 3 8" xfId="1318" xr:uid="{141204F2-8AFF-4BAC-A95B-3CD578418FF3}"/>
    <cellStyle name="Normal 5 4" xfId="1319" xr:uid="{C5183216-6C95-42FA-8E0C-17DA806D84C3}"/>
    <cellStyle name="Normal 5 4 2" xfId="1320" xr:uid="{CBFFBD9C-DF38-4FFE-A249-4718E4F9F2CE}"/>
    <cellStyle name="Normal 5 4 3" xfId="1321" xr:uid="{19A0053C-CF99-4492-9ED8-3BF610047259}"/>
    <cellStyle name="Normal 5 4 4" xfId="1322" xr:uid="{027A4DD2-D3CE-4D4A-9D6C-A0CF60DF2846}"/>
    <cellStyle name="Normal 5 4 5" xfId="1323" xr:uid="{99AD182C-C44A-48E1-8C60-4CFCD52A8EBF}"/>
    <cellStyle name="Normal 5 4 6" xfId="1324" xr:uid="{FB7BB8F6-A53F-4369-9349-B6C7C32F5A24}"/>
    <cellStyle name="Normal 5 4 7" xfId="1325" xr:uid="{A8FA57F4-8211-4FE9-B442-5DD2EC45399C}"/>
    <cellStyle name="Normal 5 4 8" xfId="1326" xr:uid="{56E3787F-FFC1-4F82-B6E1-AC7E7BF32F4C}"/>
    <cellStyle name="Normal 5 5" xfId="1327" xr:uid="{155A86E1-57A6-4D5A-92A3-9186B394ED25}"/>
    <cellStyle name="Normal 5 5 2" xfId="1328" xr:uid="{42175F17-FE90-4ADC-AD96-D70B213CFF21}"/>
    <cellStyle name="Normal 5 5 3" xfId="1329" xr:uid="{9E77122B-C587-453B-A424-4B4A8C3D1156}"/>
    <cellStyle name="Normal 5 5 4" xfId="1330" xr:uid="{8BA5AFCE-E21C-42BE-AC55-16CC877C05D6}"/>
    <cellStyle name="Normal 5 5 5" xfId="1331" xr:uid="{3F8C8BCB-2341-473A-B1D9-0C13CBCEB704}"/>
    <cellStyle name="Normal 5 5 6" xfId="1332" xr:uid="{C0E27EC2-728A-4711-8B3F-F569492FB382}"/>
    <cellStyle name="Normal 5 5 7" xfId="1333" xr:uid="{BD5AF4EA-52E8-4755-A47E-C1A50325D6F1}"/>
    <cellStyle name="Normal 5 5 8" xfId="1334" xr:uid="{83408909-EFF1-41D3-B506-8FB612A49AF6}"/>
    <cellStyle name="Normal 5 6" xfId="1335" xr:uid="{E338B16C-7607-411E-AFA5-DF82EB634250}"/>
    <cellStyle name="Normal 5 6 2" xfId="1336" xr:uid="{81991258-F868-4653-B6B2-39ABE485F638}"/>
    <cellStyle name="Normal 5 6 3" xfId="1337" xr:uid="{BB2B9A03-D0BB-4A18-AEA4-43804B37E308}"/>
    <cellStyle name="Normal 5 6 4" xfId="1338" xr:uid="{7D176736-9C28-4B9A-90C5-9C2CF99FC30D}"/>
    <cellStyle name="Normal 5 6 5" xfId="1339" xr:uid="{01B57664-C12E-44A8-B552-900DEF33FDBB}"/>
    <cellStyle name="Normal 5 6 6" xfId="1340" xr:uid="{CCF725A1-5574-4D7D-B60F-39402562AE55}"/>
    <cellStyle name="Normal 5 6 7" xfId="1341" xr:uid="{3BE57C92-7681-4F4E-B9AC-F32BA59D47FE}"/>
    <cellStyle name="Normal 5 6 8" xfId="1342" xr:uid="{E3D1BB25-78B6-4493-A163-BAF8DF7459EE}"/>
    <cellStyle name="Normal 5 7" xfId="1343" xr:uid="{E19BF6C2-B326-4B89-9DED-2DE58392B5F3}"/>
    <cellStyle name="Normal 5 7 2" xfId="1344" xr:uid="{25F3B787-D363-4F82-B9F9-E021D0A8B741}"/>
    <cellStyle name="Normal 5 7 3" xfId="1345" xr:uid="{511CE6D6-D5A1-4876-8F8B-9B35A5D3255C}"/>
    <cellStyle name="Normal 5 7 4" xfId="1346" xr:uid="{2FD66FFA-AC9F-42B0-90AB-2B7D6DEEB00D}"/>
    <cellStyle name="Normal 5 7 5" xfId="1347" xr:uid="{E96816E8-32DF-4988-8113-1EDEFE0AB5B5}"/>
    <cellStyle name="Normal 5 7 6" xfId="1348" xr:uid="{9362F068-DA1F-4BA8-AB4A-F2E792D28B09}"/>
    <cellStyle name="Normal 5 7 7" xfId="1349" xr:uid="{D96C5DD5-4EC0-4E44-A8B2-B5C8207FB739}"/>
    <cellStyle name="Normal 5 7 8" xfId="1350" xr:uid="{596A6DE6-ED83-47A3-8B11-31D6EF9D8EFB}"/>
    <cellStyle name="Normal 5 8" xfId="1351" xr:uid="{23212AA8-019D-46E5-BD7E-54E6291BF3EC}"/>
    <cellStyle name="Normal 5 8 2" xfId="1352" xr:uid="{426D161D-BE55-45C9-898D-8F34448CF2C3}"/>
    <cellStyle name="Normal 5 8 3" xfId="1353" xr:uid="{7D0B6A77-4BC4-4C6E-B0BC-554D3E94AEEA}"/>
    <cellStyle name="Normal 5 8 4" xfId="1354" xr:uid="{99019337-3CCC-463D-A548-F6A1F572E6A4}"/>
    <cellStyle name="Normal 5 9" xfId="1355" xr:uid="{C8CEC6C6-C7C9-4EBC-B456-875CA9B093AF}"/>
    <cellStyle name="Normal 50" xfId="1356" xr:uid="{71B3C6B9-169C-4BF9-A317-DCBC4F177090}"/>
    <cellStyle name="Normal 51" xfId="1357" xr:uid="{C0E2F499-DBF7-422F-80BF-5EE5354F6446}"/>
    <cellStyle name="Normal 52" xfId="1358" xr:uid="{C70EB9AD-3CB2-4F80-9F86-A46CB54A924D}"/>
    <cellStyle name="Normal 53" xfId="1359" xr:uid="{4E080E14-76AC-47D3-9C1A-8107322003A4}"/>
    <cellStyle name="Normal 54" xfId="1360" xr:uid="{1D51195D-A48C-4CFA-ACD7-B3BBE0E47448}"/>
    <cellStyle name="Normal 55" xfId="1361" xr:uid="{CAD97D11-23C2-47A6-8353-880C2921ABC7}"/>
    <cellStyle name="Normal 56" xfId="1362" xr:uid="{DB55DD5F-28DC-46E9-9726-9926BE6C5980}"/>
    <cellStyle name="Normal 57" xfId="1363" xr:uid="{F822C70F-1443-4173-A212-11CC9A903276}"/>
    <cellStyle name="Normal 6" xfId="1684" xr:uid="{8B531E5D-785F-4CDE-8EA8-F20BB93DFCF6}"/>
    <cellStyle name="Normal 6 10" xfId="1364" xr:uid="{84F082BC-28C7-4FEC-B7D8-15763F489B4C}"/>
    <cellStyle name="Normal 6 11" xfId="1365" xr:uid="{A759CFB1-0846-4254-A879-FD92605E287C}"/>
    <cellStyle name="Normal 6 12" xfId="1366" xr:uid="{4738D9B9-0457-4C3F-946F-2B90CEC9EEC3}"/>
    <cellStyle name="Normal 6 13" xfId="1747" xr:uid="{C16D2928-BF42-4509-83A1-354B76F240AC}"/>
    <cellStyle name="Normal 6 14" xfId="1724" xr:uid="{21BF3613-263E-4178-8E25-E7C3D97CA0B9}"/>
    <cellStyle name="Normal 6 2" xfId="1367" xr:uid="{DFE39149-3766-4800-9D25-72363859D5B3}"/>
    <cellStyle name="Normal 6 2 2" xfId="1368" xr:uid="{7A77564A-527F-4600-A530-ADB4084A5DD3}"/>
    <cellStyle name="Normal 6 2 3" xfId="1369" xr:uid="{DE8A5620-7159-4B78-9C78-0E0BF3017D2B}"/>
    <cellStyle name="Normal 6 2 4" xfId="1370" xr:uid="{9B3CDBAF-22EF-4545-85B8-5AD33785F93D}"/>
    <cellStyle name="Normal 6 2 5" xfId="1371" xr:uid="{B96B59D0-C5F7-4E23-B6EC-F110711E5022}"/>
    <cellStyle name="Normal 6 2 6" xfId="1372" xr:uid="{6606AF77-6F43-499D-B7D5-DC7FFEB0BB8A}"/>
    <cellStyle name="Normal 6 2 7" xfId="1373" xr:uid="{8FA97ABA-1F0F-4855-AEA9-EEEB5BFAE638}"/>
    <cellStyle name="Normal 6 2 8" xfId="1374" xr:uid="{400DA126-966A-4C72-974C-CD0DD494DD2A}"/>
    <cellStyle name="Normal 6 3" xfId="1375" xr:uid="{B4A745A2-E0FA-4D31-AC1B-9947FF0C34C1}"/>
    <cellStyle name="Normal 6 3 2" xfId="1376" xr:uid="{2C88C7DA-0142-4CF7-92D6-476B5F5AD9BE}"/>
    <cellStyle name="Normal 6 3 3" xfId="1377" xr:uid="{48FFB052-8CEB-4C8D-896B-9884B6BB4C5D}"/>
    <cellStyle name="Normal 6 3 4" xfId="1378" xr:uid="{7E2160EC-2997-4283-A12A-E01744F67FE1}"/>
    <cellStyle name="Normal 6 3 5" xfId="1379" xr:uid="{2B21E653-4A56-4175-964A-112EF7DDA90F}"/>
    <cellStyle name="Normal 6 3 6" xfId="1380" xr:uid="{BE1E7F76-429F-478D-973B-FDAD205F34D2}"/>
    <cellStyle name="Normal 6 3 7" xfId="1381" xr:uid="{2E0C88EE-8B71-4447-A7DB-A44DF3411D0B}"/>
    <cellStyle name="Normal 6 3 8" xfId="1382" xr:uid="{3CAF97B0-60B9-4AA4-B328-E040D4F586B3}"/>
    <cellStyle name="Normal 6 4" xfId="1383" xr:uid="{C92A7CAC-E1C2-452F-A2C9-8347C2AB9D90}"/>
    <cellStyle name="Normal 6 4 2" xfId="1384" xr:uid="{E9113100-D7DD-4872-9EDD-1C677FFE4507}"/>
    <cellStyle name="Normal 6 4 3" xfId="1385" xr:uid="{B06D94A5-D1CA-4970-B914-BE1F46D50DF3}"/>
    <cellStyle name="Normal 6 4 4" xfId="1386" xr:uid="{56327D86-F59D-4ABF-866D-FDC3E76BC3FC}"/>
    <cellStyle name="Normal 6 4 5" xfId="1387" xr:uid="{572008A7-8D9F-4EC9-92B4-F3AA929526F5}"/>
    <cellStyle name="Normal 6 4 6" xfId="1388" xr:uid="{3A0BA608-CD96-4EDC-9D29-17AE09848CEA}"/>
    <cellStyle name="Normal 6 4 7" xfId="1389" xr:uid="{19D35A79-C96C-4B6B-823E-8B446BB85CAA}"/>
    <cellStyle name="Normal 6 4 8" xfId="1390" xr:uid="{556BE32F-09B5-450B-AFAB-A3CAF93D09A0}"/>
    <cellStyle name="Normal 6 5" xfId="1391" xr:uid="{8642B2A9-9BF1-4E94-A448-4F107F905911}"/>
    <cellStyle name="Normal 6 5 2" xfId="1392" xr:uid="{955AF379-3B3B-4ACD-86BC-817ABA549291}"/>
    <cellStyle name="Normal 6 5 3" xfId="1393" xr:uid="{0DBAC984-01DF-4145-9AAF-B482E3178602}"/>
    <cellStyle name="Normal 6 5 4" xfId="1394" xr:uid="{DE7DADA5-DB31-4DF6-B57F-8A5B56688D63}"/>
    <cellStyle name="Normal 6 5 5" xfId="1395" xr:uid="{56ED9527-9B2F-4572-8E21-A0291E0364EB}"/>
    <cellStyle name="Normal 6 5 6" xfId="1396" xr:uid="{2D860FFC-0844-4C6B-B144-5642E1A91006}"/>
    <cellStyle name="Normal 6 5 7" xfId="1397" xr:uid="{663CFEF9-0915-4BA3-BF31-8F17706A1E5E}"/>
    <cellStyle name="Normal 6 5 8" xfId="1398" xr:uid="{0A2686BF-753D-474B-AAE0-75DA7929945D}"/>
    <cellStyle name="Normal 6 6" xfId="1399" xr:uid="{7CEF110C-A19E-4C54-8147-DACA718E98F4}"/>
    <cellStyle name="Normal 6 6 2" xfId="1400" xr:uid="{0D6CB685-05EB-4B10-9DCD-951F51415C9E}"/>
    <cellStyle name="Normal 6 6 3" xfId="1401" xr:uid="{DEE378EE-E8A2-4E0E-B114-0BF06F66B994}"/>
    <cellStyle name="Normal 6 6 4" xfId="1402" xr:uid="{9EE1697B-72B6-455E-A3D6-974EA3CFEDFF}"/>
    <cellStyle name="Normal 6 6 5" xfId="1403" xr:uid="{A337AA99-23C2-431F-B56A-A47C17D81973}"/>
    <cellStyle name="Normal 6 6 6" xfId="1404" xr:uid="{D54C92F2-E842-4EC8-8F8A-FD530CE38A10}"/>
    <cellStyle name="Normal 6 6 7" xfId="1405" xr:uid="{D97AD062-9055-4F02-8E67-FA9BEE68DE54}"/>
    <cellStyle name="Normal 6 6 8" xfId="1406" xr:uid="{FAF8426A-2BC6-4EAB-9DFE-C01ECCC02E95}"/>
    <cellStyle name="Normal 6 7" xfId="1407" xr:uid="{65BDF9D5-F827-46FC-955B-A940A56CA04B}"/>
    <cellStyle name="Normal 6 7 2" xfId="1408" xr:uid="{3C00EFBC-3976-4B27-9238-6BEC10A8959A}"/>
    <cellStyle name="Normal 6 7 3" xfId="1409" xr:uid="{63BEC8C7-7EF2-4F1B-98E5-B1A23D87744E}"/>
    <cellStyle name="Normal 6 7 4" xfId="1410" xr:uid="{E0ACE381-8D58-4380-8C20-2E837EA674BA}"/>
    <cellStyle name="Normal 6 7 5" xfId="1411" xr:uid="{81BA325E-C4C6-4FD6-97AA-038CE6003C2D}"/>
    <cellStyle name="Normal 6 7 6" xfId="1412" xr:uid="{B0EAD7F1-49AC-44F5-BC68-16B9A5041184}"/>
    <cellStyle name="Normal 6 7 7" xfId="1413" xr:uid="{E9C42092-CA49-4332-A53C-0150E74A9B6E}"/>
    <cellStyle name="Normal 6 7 8" xfId="1414" xr:uid="{9E593967-633F-4736-AD52-3CA66E473BDA}"/>
    <cellStyle name="Normal 6 8" xfId="1415" xr:uid="{3D27F577-CB2E-400F-AAAB-55A9E67BBCA0}"/>
    <cellStyle name="Normal 6 8 2" xfId="1416" xr:uid="{9D89A216-EE8F-47F1-B7D1-A04F07BACB47}"/>
    <cellStyle name="Normal 6 8 3" xfId="1417" xr:uid="{93F9FEE9-8B45-487C-84E9-6F9353D95D31}"/>
    <cellStyle name="Normal 6 8 4" xfId="1418" xr:uid="{EBAA2958-F399-46E2-BBC6-1BAD61103F67}"/>
    <cellStyle name="Normal 6 9" xfId="1419" xr:uid="{5FF9C0F0-C18F-44B3-8657-9F0B28E5D07E}"/>
    <cellStyle name="Normal 7" xfId="1685" xr:uid="{B6B85418-D049-47F0-A472-8A5779C3DD1D}"/>
    <cellStyle name="Normal 7 10" xfId="1420" xr:uid="{E156D439-AF69-481C-9341-E5C647FBBDCF}"/>
    <cellStyle name="Normal 7 11" xfId="1421" xr:uid="{4C7927D7-054A-43F7-A514-E29C91EE5B68}"/>
    <cellStyle name="Normal 7 12" xfId="1422" xr:uid="{047ADDBE-4C95-48F9-84A9-47547CD1DA22}"/>
    <cellStyle name="Normal 7 13" xfId="1748" xr:uid="{F32D6DC4-2068-498B-9C7B-2A8AE6F02AF5}"/>
    <cellStyle name="Normal 7 14" xfId="1725" xr:uid="{97487117-8E72-4530-A55B-AD2E60BC8A41}"/>
    <cellStyle name="Normal 7 2" xfId="1423" xr:uid="{35A06A73-8ACD-4864-8E63-F56C204A32B3}"/>
    <cellStyle name="Normal 7 2 2" xfId="1424" xr:uid="{2E067A20-165B-4DD9-AA86-E53F72C9F270}"/>
    <cellStyle name="Normal 7 2 3" xfId="1425" xr:uid="{14FB4B93-FE4C-440D-9C81-F91E2E8D6E6B}"/>
    <cellStyle name="Normal 7 2 4" xfId="1426" xr:uid="{99B5CD22-71FB-4327-82E4-B75F8D1D1CBB}"/>
    <cellStyle name="Normal 7 2 5" xfId="1427" xr:uid="{2D060517-1966-47C1-AC26-08A570AF4664}"/>
    <cellStyle name="Normal 7 2 6" xfId="1428" xr:uid="{442B1F17-9875-4E1C-9EA8-FFA3BC9BD9A4}"/>
    <cellStyle name="Normal 7 2 7" xfId="1429" xr:uid="{1B0AA9AB-5564-41BB-BEAA-85C30816CC7F}"/>
    <cellStyle name="Normal 7 2 8" xfId="1430" xr:uid="{3E4AC1F1-F840-40EF-9768-0173862CB717}"/>
    <cellStyle name="Normal 7 3" xfId="1431" xr:uid="{08397A74-6A0A-4C08-8439-11B699889B04}"/>
    <cellStyle name="Normal 7 3 2" xfId="1432" xr:uid="{B5A564E7-7669-4B53-B095-EB464DB98BE2}"/>
    <cellStyle name="Normal 7 3 3" xfId="1433" xr:uid="{5CEE11A7-C5C9-44A5-885D-F459D7DF8AA2}"/>
    <cellStyle name="Normal 7 3 4" xfId="1434" xr:uid="{1AD46C54-650C-4989-9AB1-72A06726B348}"/>
    <cellStyle name="Normal 7 3 5" xfId="1435" xr:uid="{D19AF87F-1A02-437F-8FEA-FE8C3B03C3C8}"/>
    <cellStyle name="Normal 7 3 6" xfId="1436" xr:uid="{E7319375-8EE3-4DD2-B499-1BBDE56248A6}"/>
    <cellStyle name="Normal 7 3 7" xfId="1437" xr:uid="{66BFD4A0-7EFD-44F0-ACE3-C21B5932FC3F}"/>
    <cellStyle name="Normal 7 3 8" xfId="1438" xr:uid="{2086CCEC-E131-4474-B2A4-EC8C5F85E8C1}"/>
    <cellStyle name="Normal 7 4" xfId="1439" xr:uid="{B2969FB2-5D73-49EE-A5D2-31B8A42C4696}"/>
    <cellStyle name="Normal 7 4 2" xfId="1440" xr:uid="{4E18FE0A-5CFB-40E6-9494-8B1025375799}"/>
    <cellStyle name="Normal 7 4 3" xfId="1441" xr:uid="{EB2C4DA2-6AA4-4C6C-96A0-71B25DE4C261}"/>
    <cellStyle name="Normal 7 4 4" xfId="1442" xr:uid="{E4FB4BAF-FD1D-41F5-9964-80BB2CBCC4BF}"/>
    <cellStyle name="Normal 7 4 5" xfId="1443" xr:uid="{26013570-5863-4E75-A970-1DCF13436AE2}"/>
    <cellStyle name="Normal 7 4 6" xfId="1444" xr:uid="{E332E217-986B-4490-A719-EBDA0692A3F1}"/>
    <cellStyle name="Normal 7 4 7" xfId="1445" xr:uid="{5F4DD31A-3BE1-4E3D-AA60-7531226A2A60}"/>
    <cellStyle name="Normal 7 4 8" xfId="1446" xr:uid="{1449C4A8-077C-4C1E-A886-00B83AFDD1E9}"/>
    <cellStyle name="Normal 7 5" xfId="1447" xr:uid="{4AB3DE92-E099-40CF-BD6A-51D643BE1C3B}"/>
    <cellStyle name="Normal 7 5 2" xfId="1448" xr:uid="{B51636C4-0034-4A5D-90A9-157071AB40B5}"/>
    <cellStyle name="Normal 7 5 3" xfId="1449" xr:uid="{EF4DE9E8-AD82-4340-8BE6-A59C4770FE7C}"/>
    <cellStyle name="Normal 7 5 4" xfId="1450" xr:uid="{B658E504-7D48-4909-8D9A-7286D39F066B}"/>
    <cellStyle name="Normal 7 5 5" xfId="1451" xr:uid="{70A7304F-301E-4719-89EC-55103FCF682B}"/>
    <cellStyle name="Normal 7 5 6" xfId="1452" xr:uid="{5E56B060-0239-423D-9CEB-1A675146A1D3}"/>
    <cellStyle name="Normal 7 5 7" xfId="1453" xr:uid="{22DE99DA-EE56-4D73-8E36-DCBA03B65AC4}"/>
    <cellStyle name="Normal 7 5 8" xfId="1454" xr:uid="{9A73ADA5-91A0-4C52-9C31-A22FD0B0ECC7}"/>
    <cellStyle name="Normal 7 6" xfId="1455" xr:uid="{BB98F06B-DF93-4380-9431-68FFA7C934F2}"/>
    <cellStyle name="Normal 7 6 2" xfId="1456" xr:uid="{88216359-62A2-46E2-8267-EE8DADF6B620}"/>
    <cellStyle name="Normal 7 6 3" xfId="1457" xr:uid="{5A6267DA-1446-4ED2-86EE-9950DBE2C322}"/>
    <cellStyle name="Normal 7 6 4" xfId="1458" xr:uid="{A38DBAE4-55F6-4295-B0EA-05FC64C109F9}"/>
    <cellStyle name="Normal 7 6 5" xfId="1459" xr:uid="{C8E790ED-0B05-4606-9B2E-F5544C557B0E}"/>
    <cellStyle name="Normal 7 6 6" xfId="1460" xr:uid="{1D2AACE1-6A1F-4B8B-AE74-613788CA9EDD}"/>
    <cellStyle name="Normal 7 6 7" xfId="1461" xr:uid="{37A1DABA-CF37-46F5-8994-74721EC7A12C}"/>
    <cellStyle name="Normal 7 6 8" xfId="1462" xr:uid="{89C3BC44-9B33-4770-BDDB-891CAEED5F17}"/>
    <cellStyle name="Normal 7 7" xfId="1463" xr:uid="{3AA8044D-719A-40B9-A2BA-2DC06C3AFF79}"/>
    <cellStyle name="Normal 7 7 2" xfId="1464" xr:uid="{CE56DF16-D892-47FC-BD02-81842EF9C9B2}"/>
    <cellStyle name="Normal 7 7 3" xfId="1465" xr:uid="{E3DA6DD8-1832-4B9E-8610-C9F1E26DBED9}"/>
    <cellStyle name="Normal 7 7 4" xfId="1466" xr:uid="{0CC74632-DB6F-4795-AB0A-236E5BE69078}"/>
    <cellStyle name="Normal 7 7 5" xfId="1467" xr:uid="{AA592C92-F471-4C17-B8D2-FE32AA53F46D}"/>
    <cellStyle name="Normal 7 7 6" xfId="1468" xr:uid="{22903DC3-6B4C-4A40-BBE5-3FBAD363B4A4}"/>
    <cellStyle name="Normal 7 7 7" xfId="1469" xr:uid="{FE986D23-9374-436C-848E-4E3468143B80}"/>
    <cellStyle name="Normal 7 7 8" xfId="1470" xr:uid="{D43DB4A7-5156-4ED9-B838-2ABC243AB2EE}"/>
    <cellStyle name="Normal 7 8" xfId="1471" xr:uid="{A272AD8B-556B-4C32-8907-090B563CE9E8}"/>
    <cellStyle name="Normal 7 8 2" xfId="1472" xr:uid="{2337DF02-CA63-4781-BB80-D4EFA1CC76BB}"/>
    <cellStyle name="Normal 7 8 3" xfId="1473" xr:uid="{71C1FBD7-1994-4316-85F1-B7EAA1BEF653}"/>
    <cellStyle name="Normal 7 8 4" xfId="1474" xr:uid="{603925B1-4CE3-443B-8ACA-DAEF0B70BF56}"/>
    <cellStyle name="Normal 7 9" xfId="1475" xr:uid="{F8511ECD-BC9E-499E-A6E6-559E28EE8BBD}"/>
    <cellStyle name="Normal 8" xfId="1726" xr:uid="{9D67086F-669F-418C-846D-0E6BB49B2240}"/>
    <cellStyle name="Normal 8 10" xfId="1476" xr:uid="{FDDFDE17-C509-4159-98F1-6C4FD2C9CC27}"/>
    <cellStyle name="Normal 8 11" xfId="1477" xr:uid="{1407B20A-8E55-4F42-9079-904FE86F8DFF}"/>
    <cellStyle name="Normal 8 12" xfId="1478" xr:uid="{D366358F-3BF3-4E6E-B403-1D07A8293618}"/>
    <cellStyle name="Normal 8 2" xfId="1479" xr:uid="{6B50FDAE-C04D-4B64-8DA7-43396868079C}"/>
    <cellStyle name="Normal 8 2 2" xfId="1480" xr:uid="{5B8780AC-7B4A-4C49-8C74-65B95411BB3D}"/>
    <cellStyle name="Normal 8 2 3" xfId="1481" xr:uid="{563F4442-412D-45A2-9A12-E04C1F7663E0}"/>
    <cellStyle name="Normal 8 2 4" xfId="1482" xr:uid="{F7D7D89C-DD07-41C1-9356-FA08E00E2897}"/>
    <cellStyle name="Normal 8 2 5" xfId="1483" xr:uid="{804864F1-4721-4946-AE27-F9E42ECCACCC}"/>
    <cellStyle name="Normal 8 2 6" xfId="1484" xr:uid="{08079E69-1CB9-40D3-88A7-2FB927A1CDD3}"/>
    <cellStyle name="Normal 8 2 7" xfId="1485" xr:uid="{AE274A16-96D2-4E65-A1BC-84C430010F0A}"/>
    <cellStyle name="Normal 8 2 8" xfId="1486" xr:uid="{C79A2269-FDCA-4F2B-B155-82D6C6876B63}"/>
    <cellStyle name="Normal 8 3" xfId="1487" xr:uid="{49F0A5D6-F91A-422A-8288-1D9F729D40D2}"/>
    <cellStyle name="Normal 8 3 2" xfId="1488" xr:uid="{9BAD09E7-2AC1-4CEA-B342-DCA373833A25}"/>
    <cellStyle name="Normal 8 3 3" xfId="1489" xr:uid="{AC1111BC-CF19-4B20-AFB0-DBC058657C16}"/>
    <cellStyle name="Normal 8 3 4" xfId="1490" xr:uid="{CC0BAF28-8298-4D70-BBF9-6AD04D6D2980}"/>
    <cellStyle name="Normal 8 3 5" xfId="1491" xr:uid="{C2AB512B-76E3-4D08-A4A1-CF5294D1336D}"/>
    <cellStyle name="Normal 8 3 6" xfId="1492" xr:uid="{59A04D6B-0A73-4310-A3E2-6265351DE76E}"/>
    <cellStyle name="Normal 8 3 7" xfId="1493" xr:uid="{030736C1-02E2-42EB-ACBB-C23D1E7AAF9F}"/>
    <cellStyle name="Normal 8 3 8" xfId="1494" xr:uid="{3D5C889F-D5D3-4291-8F35-30AC7C600F58}"/>
    <cellStyle name="Normal 8 4" xfId="1495" xr:uid="{9098C684-C7F8-4AAF-AA27-C365B0991352}"/>
    <cellStyle name="Normal 8 4 2" xfId="1496" xr:uid="{DC00F9A8-0B22-4240-9F3E-CA2B14AA498D}"/>
    <cellStyle name="Normal 8 4 3" xfId="1497" xr:uid="{19920611-27B8-4A54-9173-5CB4E5F8804C}"/>
    <cellStyle name="Normal 8 4 4" xfId="1498" xr:uid="{54487BA5-8A51-49BB-9110-AA8B94DC8728}"/>
    <cellStyle name="Normal 8 4 5" xfId="1499" xr:uid="{A8CD00F4-B3B3-4DFA-B031-111896E4BDE4}"/>
    <cellStyle name="Normal 8 4 6" xfId="1500" xr:uid="{8D72C7FE-41CF-41D8-9BC1-1D71354E455E}"/>
    <cellStyle name="Normal 8 4 7" xfId="1501" xr:uid="{9F52E08A-D56F-4A1C-A27D-49DC97E8AB1A}"/>
    <cellStyle name="Normal 8 4 8" xfId="1502" xr:uid="{7BFB46A7-236E-4406-8D70-AE50410D5456}"/>
    <cellStyle name="Normal 8 5" xfId="1503" xr:uid="{3617A310-C198-4A0D-B212-B8AED786AF61}"/>
    <cellStyle name="Normal 8 5 2" xfId="1504" xr:uid="{5F37550A-2BD7-44AD-87B1-B8F8B1733D5F}"/>
    <cellStyle name="Normal 8 5 3" xfId="1505" xr:uid="{C6D76666-4C3B-4F9F-AFAD-8404555424B2}"/>
    <cellStyle name="Normal 8 5 4" xfId="1506" xr:uid="{B7AE6363-1344-4AEE-93FA-9BB7C043E213}"/>
    <cellStyle name="Normal 8 5 5" xfId="1507" xr:uid="{0566AE11-8DA8-4896-99BE-32E3256433F4}"/>
    <cellStyle name="Normal 8 5 6" xfId="1508" xr:uid="{77B3C915-2F6F-41B1-8E1C-93B7976C364B}"/>
    <cellStyle name="Normal 8 5 7" xfId="1509" xr:uid="{54BD81F7-7CE8-4C2C-A774-EDA8A03FB6B6}"/>
    <cellStyle name="Normal 8 5 8" xfId="1510" xr:uid="{AC293698-70BB-4308-A70C-4953143BCB74}"/>
    <cellStyle name="Normal 8 6" xfId="1511" xr:uid="{996B13DB-751C-4F7B-B6C5-77583FE5A9B5}"/>
    <cellStyle name="Normal 8 6 2" xfId="1512" xr:uid="{C078A309-6421-4A18-AF4A-4595458A56D9}"/>
    <cellStyle name="Normal 8 6 3" xfId="1513" xr:uid="{81A87081-0D8B-4829-BFD5-3FB1B550D75A}"/>
    <cellStyle name="Normal 8 6 4" xfId="1514" xr:uid="{7001057E-9844-4CB6-96F7-01DC1801EDBF}"/>
    <cellStyle name="Normal 8 6 5" xfId="1515" xr:uid="{61DACE5D-A0D1-43B9-9839-1A11EAB95594}"/>
    <cellStyle name="Normal 8 6 6" xfId="1516" xr:uid="{9CD0E643-F281-40B0-A8CE-D29959509B27}"/>
    <cellStyle name="Normal 8 6 7" xfId="1517" xr:uid="{4C3CD2D4-CB5D-4BBA-805A-0B158F5AFF91}"/>
    <cellStyle name="Normal 8 6 8" xfId="1518" xr:uid="{BA04FB81-8CC4-420C-97D1-3CC726F65025}"/>
    <cellStyle name="Normal 8 7" xfId="1519" xr:uid="{E435242E-505A-4224-BC61-DD9C1907C946}"/>
    <cellStyle name="Normal 8 7 2" xfId="1520" xr:uid="{40894012-331A-410A-AB7F-6DE28834992F}"/>
    <cellStyle name="Normal 8 7 3" xfId="1521" xr:uid="{C99A928C-E4C7-471D-A04C-B6F20D19DF1A}"/>
    <cellStyle name="Normal 8 7 4" xfId="1522" xr:uid="{D4117751-B164-41EB-9EFC-CD3B94AABAE3}"/>
    <cellStyle name="Normal 8 7 5" xfId="1523" xr:uid="{37DD8823-06EB-4590-827E-15849B060831}"/>
    <cellStyle name="Normal 8 7 6" xfId="1524" xr:uid="{60459E0B-D289-4C84-9055-A48FA3789DF0}"/>
    <cellStyle name="Normal 8 7 7" xfId="1525" xr:uid="{8E7A6108-3C6D-4F44-A01F-4B4307DE73A1}"/>
    <cellStyle name="Normal 8 7 8" xfId="1526" xr:uid="{0BDEA9B8-CC07-47AD-9405-5274CD80E848}"/>
    <cellStyle name="Normal 8 8" xfId="1527" xr:uid="{247A358E-70E2-42CF-B5F8-54F0787B8423}"/>
    <cellStyle name="Normal 8 8 2" xfId="1528" xr:uid="{4C926DC8-CE6C-46CA-847A-45FB708CF772}"/>
    <cellStyle name="Normal 8 8 3" xfId="1529" xr:uid="{FB107367-67C0-4B30-B4D3-3CB7CD5487CF}"/>
    <cellStyle name="Normal 8 8 4" xfId="1530" xr:uid="{F32568CD-5AAC-4E3B-9BA0-9D9DF6FE5008}"/>
    <cellStyle name="Normal 8 9" xfId="1531" xr:uid="{95743942-6551-48B3-94F5-80AEE6845597}"/>
    <cellStyle name="Normal 9" xfId="1728" xr:uid="{F6143108-2A90-41C8-9692-01574771158A}"/>
    <cellStyle name="Normal 9 10" xfId="1532" xr:uid="{487BE768-8ECD-46F7-A011-D283E6591C96}"/>
    <cellStyle name="Normal 9 11" xfId="1533" xr:uid="{A9D13DF0-5E7E-4C63-84DB-B167030EBD9E}"/>
    <cellStyle name="Normal 9 12" xfId="1534" xr:uid="{CA24C37E-0177-4E01-99C2-6FA14443DE40}"/>
    <cellStyle name="Normal 9 2" xfId="1535" xr:uid="{C90B9072-4E7E-4365-8D4E-9652FA4D3704}"/>
    <cellStyle name="Normal 9 2 2" xfId="1536" xr:uid="{A686156B-92CE-4490-ACAE-43A1C600407B}"/>
    <cellStyle name="Normal 9 2 3" xfId="1537" xr:uid="{0C4B7219-C686-4229-8C84-6FD1B8877AC0}"/>
    <cellStyle name="Normal 9 2 4" xfId="1538" xr:uid="{71CEE73D-EB54-4C02-BD86-121568CE44CE}"/>
    <cellStyle name="Normal 9 2 5" xfId="1539" xr:uid="{8A3478EB-C4FE-4426-908D-A25774DB2B10}"/>
    <cellStyle name="Normal 9 2 6" xfId="1540" xr:uid="{41C934F8-AF68-4510-B1A8-16097D512ECD}"/>
    <cellStyle name="Normal 9 2 7" xfId="1541" xr:uid="{3CFA8780-EC83-4A39-9F07-889FFBA80AA8}"/>
    <cellStyle name="Normal 9 2 8" xfId="1542" xr:uid="{F68480BC-F239-46E5-B192-892CE53CFCFE}"/>
    <cellStyle name="Normal 9 3" xfId="1543" xr:uid="{D61B281C-97A4-409C-A59E-6F24CB21B387}"/>
    <cellStyle name="Normal 9 3 2" xfId="1544" xr:uid="{1794A03C-6CD2-42E4-ACD5-C942CFF27424}"/>
    <cellStyle name="Normal 9 3 3" xfId="1545" xr:uid="{0F2E905F-7518-4823-B909-E36E67E37950}"/>
    <cellStyle name="Normal 9 3 4" xfId="1546" xr:uid="{7EC5CFFA-21FD-466B-9527-7540B9EA496F}"/>
    <cellStyle name="Normal 9 3 5" xfId="1547" xr:uid="{BF6362FB-DED9-4E50-B368-86BDF2ED20C2}"/>
    <cellStyle name="Normal 9 3 6" xfId="1548" xr:uid="{E56514CA-7387-48C4-8D0E-5EC21A9232C8}"/>
    <cellStyle name="Normal 9 3 7" xfId="1549" xr:uid="{C91011EE-080A-407B-B9E2-E5ADEA16FDA5}"/>
    <cellStyle name="Normal 9 3 8" xfId="1550" xr:uid="{6838BF69-F5A8-4796-A531-5140D0B424FD}"/>
    <cellStyle name="Normal 9 4" xfId="1551" xr:uid="{B176E03B-D18F-4A3B-AF2E-100B114A0614}"/>
    <cellStyle name="Normal 9 4 2" xfId="1552" xr:uid="{24A8DFA7-B695-4B7E-A22C-614744C69415}"/>
    <cellStyle name="Normal 9 4 3" xfId="1553" xr:uid="{B1C51374-DD74-4966-8BEA-DA30B863A377}"/>
    <cellStyle name="Normal 9 4 4" xfId="1554" xr:uid="{863AAB30-E63B-4C11-AC88-05B8F7928FCC}"/>
    <cellStyle name="Normal 9 4 5" xfId="1555" xr:uid="{482D6677-77EE-47BD-AC86-5BF7D839081C}"/>
    <cellStyle name="Normal 9 4 6" xfId="1556" xr:uid="{09A8A80B-C337-4FC8-8EF8-C14D026684B1}"/>
    <cellStyle name="Normal 9 4 7" xfId="1557" xr:uid="{075C4AAE-4B25-4F44-95FE-B779CA4AD898}"/>
    <cellStyle name="Normal 9 4 8" xfId="1558" xr:uid="{B138E108-0BF8-4DA0-A690-B79EF60D4E18}"/>
    <cellStyle name="Normal 9 5" xfId="1559" xr:uid="{9E20D579-D221-463A-BE15-2A66C0D342B1}"/>
    <cellStyle name="Normal 9 5 2" xfId="1560" xr:uid="{C54AC356-1B70-45BE-9624-0B29F8ED13E6}"/>
    <cellStyle name="Normal 9 5 3" xfId="1561" xr:uid="{E85E3B51-3649-4370-8052-A5B34DFF66BA}"/>
    <cellStyle name="Normal 9 5 4" xfId="1562" xr:uid="{6F48AF8A-01B5-4D91-AC43-84A0D32CE8CD}"/>
    <cellStyle name="Normal 9 5 5" xfId="1563" xr:uid="{97915612-9270-4362-8E7C-0C6F03BC1C82}"/>
    <cellStyle name="Normal 9 5 6" xfId="1564" xr:uid="{A086B94B-BD65-400E-97BA-47829DFE9262}"/>
    <cellStyle name="Normal 9 5 7" xfId="1565" xr:uid="{3D2E3D45-5B71-4DF2-B4A8-7C32395617C6}"/>
    <cellStyle name="Normal 9 5 8" xfId="1566" xr:uid="{F7A732D0-9172-4DC3-B09E-E17BD317521B}"/>
    <cellStyle name="Normal 9 6" xfId="1567" xr:uid="{817EB0D6-CC66-4DF2-B48B-E71EDB18F00D}"/>
    <cellStyle name="Normal 9 6 2" xfId="1568" xr:uid="{AC9B59EE-49A1-4DB5-800C-16C108C4E5DE}"/>
    <cellStyle name="Normal 9 6 3" xfId="1569" xr:uid="{2D23F379-E429-4051-9F34-23B9518A72E8}"/>
    <cellStyle name="Normal 9 6 4" xfId="1570" xr:uid="{B5C28059-187E-477D-990B-D9CCBB99C023}"/>
    <cellStyle name="Normal 9 6 5" xfId="1571" xr:uid="{11108F7B-99FD-4283-913E-E8D1992ED7FC}"/>
    <cellStyle name="Normal 9 6 6" xfId="1572" xr:uid="{FBE1049A-C694-4543-ABAE-56ACA2250851}"/>
    <cellStyle name="Normal 9 6 7" xfId="1573" xr:uid="{4BE8D7FA-4A71-46BE-A0C4-D2A818ADBAFF}"/>
    <cellStyle name="Normal 9 6 8" xfId="1574" xr:uid="{3A509569-6A49-4CF6-B83A-BA04381591E6}"/>
    <cellStyle name="Normal 9 7" xfId="1575" xr:uid="{E87AF6EE-E47C-4F6E-9D51-8B336F50888B}"/>
    <cellStyle name="Normal 9 7 2" xfId="1576" xr:uid="{A6EAE1CA-D4C0-46BB-A1E6-EA08FD5C3BB9}"/>
    <cellStyle name="Normal 9 7 3" xfId="1577" xr:uid="{729B0E81-AA0E-4587-930B-3D33CAF06D5A}"/>
    <cellStyle name="Normal 9 7 4" xfId="1578" xr:uid="{36D35BCB-08DE-414F-8926-46EF75EAFCC8}"/>
    <cellStyle name="Normal 9 7 5" xfId="1579" xr:uid="{ED034EC5-83AE-4929-A194-51C50AB6178D}"/>
    <cellStyle name="Normal 9 7 6" xfId="1580" xr:uid="{67FC4AB2-63AC-43C0-9E26-9B3BBB9AEEDC}"/>
    <cellStyle name="Normal 9 7 7" xfId="1581" xr:uid="{ECC9F34D-13B7-4222-B15B-94722A2337B8}"/>
    <cellStyle name="Normal 9 7 8" xfId="1582" xr:uid="{0743D184-DC61-4651-864D-886D326B76A3}"/>
    <cellStyle name="Normal 9 8" xfId="1583" xr:uid="{5BBA893A-AF99-44A0-AEB6-043C76FC72B8}"/>
    <cellStyle name="Normal 9 8 2" xfId="1584" xr:uid="{B7C54390-D2CC-4EDE-9F16-AD78ACBDED89}"/>
    <cellStyle name="Normal 9 8 3" xfId="1585" xr:uid="{F6F9BF1D-1B75-46DA-B048-7B15287B02C1}"/>
    <cellStyle name="Normal 9 8 4" xfId="1586" xr:uid="{26C0E1A5-E4C8-41E2-9414-2A3C7FC977F4}"/>
    <cellStyle name="Normal 9 8 5" xfId="1587" xr:uid="{C7B37512-D2C1-4EB7-BAA0-58ECCCC6333A}"/>
    <cellStyle name="Normal 9 8 6" xfId="1588" xr:uid="{275B88F2-858E-4E1B-B0E8-B928C533E379}"/>
    <cellStyle name="Normal 9 9" xfId="1589" xr:uid="{C2D8F889-1613-45A7-82F4-978908B2567C}"/>
    <cellStyle name="Notas 2" xfId="1590" xr:uid="{81AAAC57-99B2-4F07-B6A4-CE244DDB6FE8}"/>
    <cellStyle name="Notas 2 2" xfId="1591" xr:uid="{BE4254BD-B73F-4F80-8140-5A655EEBECF1}"/>
    <cellStyle name="Notas 2 3" xfId="1686" xr:uid="{861CA0A3-84DA-466E-856D-740D6EF32EC5}"/>
    <cellStyle name="Notas 2 4" xfId="1687" xr:uid="{9B0C48ED-878C-4D16-8023-565506922CE9}"/>
    <cellStyle name="Porcentaje" xfId="1" builtinId="5"/>
    <cellStyle name="Porcentaje 2" xfId="1593" xr:uid="{838244C6-CD66-490F-9EF0-8827EED45D91}"/>
    <cellStyle name="Porcentaje 3" xfId="1592" xr:uid="{3B77E302-E892-4C8F-B85E-CE467069455C}"/>
    <cellStyle name="Porcentual 2" xfId="1688" xr:uid="{C561915E-300D-4848-B599-7CF9CC442987}"/>
    <cellStyle name="Porcentual 2 2" xfId="1594" xr:uid="{AF6CA67B-D8A1-4D5A-9196-6E8D27A85E9E}"/>
    <cellStyle name="Porcentual 2 2 2" xfId="1595" xr:uid="{218234F6-1EDC-487A-8E06-A7EB59BCD087}"/>
    <cellStyle name="Porcentual 2 2 2 2" xfId="1696" xr:uid="{D4594C46-55CB-43C7-AE88-40608D7B6054}"/>
    <cellStyle name="Porcentual 2 2 3" xfId="1596" xr:uid="{FA017D2C-33BD-462F-84BE-6E36A01B4BE0}"/>
    <cellStyle name="Porcentual 2 2 4" xfId="1597" xr:uid="{778CEE42-8300-4343-8166-879B642B53F5}"/>
    <cellStyle name="Porcentual 2 2 5" xfId="1598" xr:uid="{DAE57FC5-F44F-43CF-8085-033A68E6A938}"/>
    <cellStyle name="Porcentual 2 2 6" xfId="1599" xr:uid="{E6EA237A-69E4-4242-B437-118B832B2594}"/>
    <cellStyle name="Porcentual 2 2 7" xfId="1600" xr:uid="{8797D825-9E31-480C-9797-33D2864E3899}"/>
    <cellStyle name="Porcentual 2 2 8" xfId="1601" xr:uid="{433363A3-DF37-4448-8FE6-98235BEC6AAF}"/>
    <cellStyle name="Porcentual 2 3" xfId="1602" xr:uid="{4B54E6B0-690E-4ED9-98E3-EA2B045B7DEB}"/>
    <cellStyle name="Porcentual 2 4" xfId="1603" xr:uid="{F33C9A14-08C7-400A-8463-21904D4CAE05}"/>
    <cellStyle name="Porcentual 25" xfId="1689" xr:uid="{072E2829-580F-4C11-8586-EDD2234A3B50}"/>
    <cellStyle name="Porcentual 25 10" xfId="1604" xr:uid="{26C4D67F-6405-4D00-B86D-4DA0A592C7D1}"/>
    <cellStyle name="Porcentual 25 10 2" xfId="1605" xr:uid="{A83CA894-90E3-4973-AB75-33A96146A274}"/>
    <cellStyle name="Porcentual 25 10 3" xfId="1606" xr:uid="{B1BE1FF1-02CF-4947-A0E1-84C2E71CF000}"/>
    <cellStyle name="Porcentual 25 10 4" xfId="1607" xr:uid="{B0B5FCD6-93B1-4337-94C3-28CA14F893F7}"/>
    <cellStyle name="Porcentual 25 10 5" xfId="1608" xr:uid="{8EDB409D-F971-4372-8271-3BB1AC833644}"/>
    <cellStyle name="Porcentual 25 10 6" xfId="1609" xr:uid="{88AA462B-C029-437C-BA22-4181BC2B1FEF}"/>
    <cellStyle name="Porcentual 25 11" xfId="1610" xr:uid="{2CB07D3A-B024-4090-8B6F-BB001761E23A}"/>
    <cellStyle name="Porcentual 25 12" xfId="1611" xr:uid="{C896D013-1991-4E9A-8F44-712839EA353E}"/>
    <cellStyle name="Porcentual 25 13" xfId="1612" xr:uid="{A5882084-62BB-47C4-A03E-E91F72000A99}"/>
    <cellStyle name="Porcentual 25 14" xfId="1613" xr:uid="{10554F6A-0BCF-4898-9197-A468EB26CB18}"/>
    <cellStyle name="Porcentual 25 15" xfId="1614" xr:uid="{9B77E4C1-31CF-40AE-8594-EBA9EBADDF38}"/>
    <cellStyle name="Porcentual 25 16" xfId="1615" xr:uid="{A52EBAC1-084C-41C1-B6A0-5B2BC557BA44}"/>
    <cellStyle name="Porcentual 25 17" xfId="1616" xr:uid="{3A06CB20-7C84-4260-AD53-037657980240}"/>
    <cellStyle name="Porcentual 25 18" xfId="1617" xr:uid="{CB8EE477-08BD-43EF-89CA-4C9947BCD5BD}"/>
    <cellStyle name="Porcentual 25 2" xfId="1618" xr:uid="{2B7D0086-1D97-4E40-94EF-16EAE7994FF1}"/>
    <cellStyle name="Porcentual 25 2 10" xfId="1619" xr:uid="{983A5437-0AED-4CE7-9795-3E13BB674072}"/>
    <cellStyle name="Porcentual 25 2 11" xfId="1620" xr:uid="{78B6B412-6067-4E44-A5D4-BDC968241FE2}"/>
    <cellStyle name="Porcentual 25 2 2" xfId="1621" xr:uid="{33EA37B0-A135-427A-BAF7-5B40E54168C3}"/>
    <cellStyle name="Porcentual 25 2 3" xfId="1622" xr:uid="{742C7763-D7CB-4AE4-B8AB-8F9CCA995763}"/>
    <cellStyle name="Porcentual 25 2 4" xfId="1623" xr:uid="{33D0E516-36E3-4D8B-B32F-F90D59D5D7E5}"/>
    <cellStyle name="Porcentual 25 2 5" xfId="1624" xr:uid="{BE53F90C-04F6-4673-A733-CBC3DC6B5790}"/>
    <cellStyle name="Porcentual 25 2 6" xfId="1625" xr:uid="{C2216F5D-7201-4C4C-84CC-CC1D867CC9CF}"/>
    <cellStyle name="Porcentual 25 2 7" xfId="1626" xr:uid="{F6BC660D-0105-4145-B7ED-42A6E5F8B591}"/>
    <cellStyle name="Porcentual 25 2 8" xfId="1627" xr:uid="{5510FF36-28C0-4936-AC07-7D1F5EDFA1D0}"/>
    <cellStyle name="Porcentual 25 2 9" xfId="1628" xr:uid="{A197A98C-C554-47FB-AD5D-007AD652B79F}"/>
    <cellStyle name="Porcentual 25 3" xfId="1629" xr:uid="{45358AB5-2ED9-4622-9ADF-7572BE10E588}"/>
    <cellStyle name="Porcentual 25 3 10" xfId="1630" xr:uid="{FCC72ECC-63FA-4541-993C-6D237F00615C}"/>
    <cellStyle name="Porcentual 25 3 11" xfId="1631" xr:uid="{1B286B75-D756-4523-89E4-433C66981FA5}"/>
    <cellStyle name="Porcentual 25 3 2" xfId="1632" xr:uid="{29F14B79-73C0-415B-8F0C-65A5623338EE}"/>
    <cellStyle name="Porcentual 25 3 3" xfId="1633" xr:uid="{B0874F07-614A-4E77-9DD0-72C0B006AA1A}"/>
    <cellStyle name="Porcentual 25 3 4" xfId="1634" xr:uid="{9E95CB7E-5D10-4C96-97DF-04A22603F548}"/>
    <cellStyle name="Porcentual 25 3 5" xfId="1635" xr:uid="{41498573-A499-4031-ABB2-07CD6B8AC11C}"/>
    <cellStyle name="Porcentual 25 3 6" xfId="1636" xr:uid="{F82A97CE-BFA4-4599-A2FF-0CBE3DC3FEB1}"/>
    <cellStyle name="Porcentual 25 3 7" xfId="1637" xr:uid="{EB2DB421-F080-456D-965E-C6A65F0035D9}"/>
    <cellStyle name="Porcentual 25 3 8" xfId="1638" xr:uid="{B12D7977-215F-4671-BF04-9C8946CFDB66}"/>
    <cellStyle name="Porcentual 25 3 9" xfId="1639" xr:uid="{32C9DA40-F113-4115-8D22-68BBD5109DC1}"/>
    <cellStyle name="Porcentual 25 4" xfId="1640" xr:uid="{8A0CED67-35F6-4256-A6C3-2E6FE0733D0D}"/>
    <cellStyle name="Porcentual 25 4 2" xfId="1641" xr:uid="{DC2B1B98-7299-4FDF-BF00-D24B4B04F80C}"/>
    <cellStyle name="Porcentual 25 4 2 2" xfId="1642" xr:uid="{85393974-D688-4B92-8D66-6FEBA440DF10}"/>
    <cellStyle name="Porcentual 25 4 2 2 2" xfId="1643" xr:uid="{00450176-5514-486E-909E-E77AB16ED441}"/>
    <cellStyle name="Porcentual 25 4 2 2 3" xfId="1644" xr:uid="{8ECA3947-E553-4E89-86E7-E49D4FC2FB2B}"/>
    <cellStyle name="Porcentual 25 4 2 2 4" xfId="1645" xr:uid="{64EEE819-4D83-4CD6-A040-46E31FB04120}"/>
    <cellStyle name="Porcentual 25 4 2 2 5" xfId="1646" xr:uid="{91C7FDF5-B135-4508-B59D-A3B471BAD506}"/>
    <cellStyle name="Porcentual 25 4 2 2 6" xfId="1647" xr:uid="{EB17A8CB-37DE-4C22-A99E-35C6D426F918}"/>
    <cellStyle name="Porcentual 25 4 3" xfId="1648" xr:uid="{71D9DFD2-3C59-408B-AA0B-4E331F592B06}"/>
    <cellStyle name="Porcentual 25 4 4" xfId="1649" xr:uid="{B9037201-7F3C-44F5-8113-9EEF41D20E67}"/>
    <cellStyle name="Porcentual 25 4 5" xfId="1650" xr:uid="{7CDA5D9C-B8BB-4351-A47C-0869C0D9AD63}"/>
    <cellStyle name="Porcentual 25 4 6" xfId="1651" xr:uid="{B38F0044-311C-4607-BB90-7D316F1F24DE}"/>
    <cellStyle name="Porcentual 25 4 7" xfId="1652" xr:uid="{B54E8AFC-846C-4901-B14F-621FFA101BD7}"/>
    <cellStyle name="Porcentual 25 5" xfId="1653" xr:uid="{E4EDA457-DDD4-4933-85C4-20F3106C1BAC}"/>
    <cellStyle name="Porcentual 25 6" xfId="1654" xr:uid="{BC4510DB-CBEB-4E57-897F-3234372F11AF}"/>
    <cellStyle name="Porcentual 25 7" xfId="1655" xr:uid="{D1932A73-9092-4A3C-AA53-A98CE8BC6347}"/>
    <cellStyle name="Porcentual 25 8" xfId="1656" xr:uid="{FFE3C792-E302-4497-8380-1BE24A535B96}"/>
    <cellStyle name="Porcentual 25 9" xfId="1657" xr:uid="{2BEFEF09-DB7F-4D70-9037-92B4F282C2E1}"/>
    <cellStyle name="Porcentual 3" xfId="1690" xr:uid="{E75EDBF2-93F8-4F53-B605-BD7AD6139A49}"/>
    <cellStyle name="Porcentual 3 2" xfId="1658" xr:uid="{89693A26-F4F2-49B7-BB1A-2978502D0E02}"/>
    <cellStyle name="Porcentual 4 2" xfId="1659" xr:uid="{8B2C5536-534A-4DD1-A034-0A9D3175BAE2}"/>
  </cellStyles>
  <dxfs count="1">
    <dxf>
      <font>
        <color rgb="FF9C0006"/>
      </font>
      <fill>
        <patternFill>
          <bgColor rgb="FFFFC7CE"/>
        </patternFill>
      </fill>
    </dxf>
  </dxfs>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63" Type="http://schemas.openxmlformats.org/officeDocument/2006/relationships/externalLink" Target="externalLinks/externalLink54.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226" Type="http://schemas.openxmlformats.org/officeDocument/2006/relationships/externalLink" Target="externalLinks/externalLink217.xml"/><Relationship Id="rId268" Type="http://schemas.openxmlformats.org/officeDocument/2006/relationships/externalLink" Target="externalLinks/externalLink259.xml"/><Relationship Id="rId32" Type="http://schemas.openxmlformats.org/officeDocument/2006/relationships/externalLink" Target="externalLinks/externalLink23.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5" Type="http://schemas.openxmlformats.org/officeDocument/2006/relationships/worksheet" Target="worksheets/sheet5.xml"/><Relationship Id="rId181" Type="http://schemas.openxmlformats.org/officeDocument/2006/relationships/externalLink" Target="externalLinks/externalLink172.xml"/><Relationship Id="rId237" Type="http://schemas.openxmlformats.org/officeDocument/2006/relationships/externalLink" Target="externalLinks/externalLink228.xml"/><Relationship Id="rId279" Type="http://schemas.openxmlformats.org/officeDocument/2006/relationships/externalLink" Target="externalLinks/externalLink270.xml"/><Relationship Id="rId43" Type="http://schemas.openxmlformats.org/officeDocument/2006/relationships/externalLink" Target="externalLinks/externalLink34.xml"/><Relationship Id="rId139" Type="http://schemas.openxmlformats.org/officeDocument/2006/relationships/externalLink" Target="externalLinks/externalLink130.xml"/><Relationship Id="rId290" Type="http://schemas.openxmlformats.org/officeDocument/2006/relationships/theme" Target="theme/theme1.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92" Type="http://schemas.openxmlformats.org/officeDocument/2006/relationships/externalLink" Target="externalLinks/externalLink183.xml"/><Relationship Id="rId206" Type="http://schemas.openxmlformats.org/officeDocument/2006/relationships/externalLink" Target="externalLinks/externalLink197.xml"/><Relationship Id="rId248" Type="http://schemas.openxmlformats.org/officeDocument/2006/relationships/externalLink" Target="externalLinks/externalLink239.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280" Type="http://schemas.openxmlformats.org/officeDocument/2006/relationships/externalLink" Target="externalLinks/externalLink271.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externalLink" Target="externalLinks/externalLink173.xml"/><Relationship Id="rId217" Type="http://schemas.openxmlformats.org/officeDocument/2006/relationships/externalLink" Target="externalLinks/externalLink208.xml"/><Relationship Id="rId6" Type="http://schemas.openxmlformats.org/officeDocument/2006/relationships/worksheet" Target="worksheets/sheet6.xml"/><Relationship Id="rId238" Type="http://schemas.openxmlformats.org/officeDocument/2006/relationships/externalLink" Target="externalLinks/externalLink229.xml"/><Relationship Id="rId259" Type="http://schemas.openxmlformats.org/officeDocument/2006/relationships/externalLink" Target="externalLinks/externalLink250.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270" Type="http://schemas.openxmlformats.org/officeDocument/2006/relationships/externalLink" Target="externalLinks/externalLink261.xml"/><Relationship Id="rId291" Type="http://schemas.openxmlformats.org/officeDocument/2006/relationships/styles" Target="styles.xml"/><Relationship Id="rId44" Type="http://schemas.openxmlformats.org/officeDocument/2006/relationships/externalLink" Target="externalLinks/externalLink35.xml"/><Relationship Id="rId65" Type="http://schemas.openxmlformats.org/officeDocument/2006/relationships/externalLink" Target="externalLinks/externalLink56.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51" Type="http://schemas.openxmlformats.org/officeDocument/2006/relationships/externalLink" Target="externalLinks/externalLink142.xml"/><Relationship Id="rId172" Type="http://schemas.openxmlformats.org/officeDocument/2006/relationships/externalLink" Target="externalLinks/externalLink163.xml"/><Relationship Id="rId193" Type="http://schemas.openxmlformats.org/officeDocument/2006/relationships/externalLink" Target="externalLinks/externalLink184.xml"/><Relationship Id="rId207" Type="http://schemas.openxmlformats.org/officeDocument/2006/relationships/externalLink" Target="externalLinks/externalLink198.xml"/><Relationship Id="rId228" Type="http://schemas.openxmlformats.org/officeDocument/2006/relationships/externalLink" Target="externalLinks/externalLink219.xml"/><Relationship Id="rId249" Type="http://schemas.openxmlformats.org/officeDocument/2006/relationships/externalLink" Target="externalLinks/externalLink240.xml"/><Relationship Id="rId13" Type="http://schemas.openxmlformats.org/officeDocument/2006/relationships/externalLink" Target="externalLinks/externalLink4.xml"/><Relationship Id="rId109" Type="http://schemas.openxmlformats.org/officeDocument/2006/relationships/externalLink" Target="externalLinks/externalLink100.xml"/><Relationship Id="rId260" Type="http://schemas.openxmlformats.org/officeDocument/2006/relationships/externalLink" Target="externalLinks/externalLink251.xml"/><Relationship Id="rId281" Type="http://schemas.openxmlformats.org/officeDocument/2006/relationships/externalLink" Target="externalLinks/externalLink272.xml"/><Relationship Id="rId34" Type="http://schemas.openxmlformats.org/officeDocument/2006/relationships/externalLink" Target="externalLinks/externalLink25.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20" Type="http://schemas.openxmlformats.org/officeDocument/2006/relationships/externalLink" Target="externalLinks/externalLink111.xml"/><Relationship Id="rId141" Type="http://schemas.openxmlformats.org/officeDocument/2006/relationships/externalLink" Target="externalLinks/externalLink132.xml"/><Relationship Id="rId7" Type="http://schemas.openxmlformats.org/officeDocument/2006/relationships/worksheet" Target="worksheets/sheet7.xml"/><Relationship Id="rId162" Type="http://schemas.openxmlformats.org/officeDocument/2006/relationships/externalLink" Target="externalLinks/externalLink153.xml"/><Relationship Id="rId183" Type="http://schemas.openxmlformats.org/officeDocument/2006/relationships/externalLink" Target="externalLinks/externalLink174.xml"/><Relationship Id="rId218" Type="http://schemas.openxmlformats.org/officeDocument/2006/relationships/externalLink" Target="externalLinks/externalLink209.xml"/><Relationship Id="rId239" Type="http://schemas.openxmlformats.org/officeDocument/2006/relationships/externalLink" Target="externalLinks/externalLink230.xml"/><Relationship Id="rId250" Type="http://schemas.openxmlformats.org/officeDocument/2006/relationships/externalLink" Target="externalLinks/externalLink241.xml"/><Relationship Id="rId271" Type="http://schemas.openxmlformats.org/officeDocument/2006/relationships/externalLink" Target="externalLinks/externalLink262.xml"/><Relationship Id="rId292" Type="http://schemas.openxmlformats.org/officeDocument/2006/relationships/sharedStrings" Target="sharedStrings.xml"/><Relationship Id="rId24" Type="http://schemas.openxmlformats.org/officeDocument/2006/relationships/externalLink" Target="externalLinks/externalLink15.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31" Type="http://schemas.openxmlformats.org/officeDocument/2006/relationships/externalLink" Target="externalLinks/externalLink122.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4" Type="http://schemas.openxmlformats.org/officeDocument/2006/relationships/externalLink" Target="externalLinks/externalLink185.xml"/><Relationship Id="rId208" Type="http://schemas.openxmlformats.org/officeDocument/2006/relationships/externalLink" Target="externalLinks/externalLink199.xml"/><Relationship Id="rId229" Type="http://schemas.openxmlformats.org/officeDocument/2006/relationships/externalLink" Target="externalLinks/externalLink220.xml"/><Relationship Id="rId240" Type="http://schemas.openxmlformats.org/officeDocument/2006/relationships/externalLink" Target="externalLinks/externalLink231.xml"/><Relationship Id="rId261" Type="http://schemas.openxmlformats.org/officeDocument/2006/relationships/externalLink" Target="externalLinks/externalLink252.xml"/><Relationship Id="rId14" Type="http://schemas.openxmlformats.org/officeDocument/2006/relationships/externalLink" Target="externalLinks/externalLink5.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282" Type="http://schemas.openxmlformats.org/officeDocument/2006/relationships/externalLink" Target="externalLinks/externalLink273.xml"/><Relationship Id="rId8" Type="http://schemas.openxmlformats.org/officeDocument/2006/relationships/worksheet" Target="worksheets/sheet8.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externalLink" Target="externalLinks/externalLink175.xml"/><Relationship Id="rId219" Type="http://schemas.openxmlformats.org/officeDocument/2006/relationships/externalLink" Target="externalLinks/externalLink210.xml"/><Relationship Id="rId230" Type="http://schemas.openxmlformats.org/officeDocument/2006/relationships/externalLink" Target="externalLinks/externalLink221.xml"/><Relationship Id="rId251" Type="http://schemas.openxmlformats.org/officeDocument/2006/relationships/externalLink" Target="externalLinks/externalLink242.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272" Type="http://schemas.openxmlformats.org/officeDocument/2006/relationships/externalLink" Target="externalLinks/externalLink263.xml"/><Relationship Id="rId293" Type="http://schemas.openxmlformats.org/officeDocument/2006/relationships/calcChain" Target="calcChain.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95" Type="http://schemas.openxmlformats.org/officeDocument/2006/relationships/externalLink" Target="externalLinks/externalLink186.xml"/><Relationship Id="rId209" Type="http://schemas.openxmlformats.org/officeDocument/2006/relationships/externalLink" Target="externalLinks/externalLink200.xml"/><Relationship Id="rId220" Type="http://schemas.openxmlformats.org/officeDocument/2006/relationships/externalLink" Target="externalLinks/externalLink211.xml"/><Relationship Id="rId241" Type="http://schemas.openxmlformats.org/officeDocument/2006/relationships/externalLink" Target="externalLinks/externalLink232.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262" Type="http://schemas.openxmlformats.org/officeDocument/2006/relationships/externalLink" Target="externalLinks/externalLink253.xml"/><Relationship Id="rId283" Type="http://schemas.openxmlformats.org/officeDocument/2006/relationships/externalLink" Target="externalLinks/externalLink274.xml"/><Relationship Id="rId78" Type="http://schemas.openxmlformats.org/officeDocument/2006/relationships/externalLink" Target="externalLinks/externalLink69.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64" Type="http://schemas.openxmlformats.org/officeDocument/2006/relationships/externalLink" Target="externalLinks/externalLink155.xml"/><Relationship Id="rId185" Type="http://schemas.openxmlformats.org/officeDocument/2006/relationships/externalLink" Target="externalLinks/externalLink176.xml"/><Relationship Id="rId9" Type="http://schemas.openxmlformats.org/officeDocument/2006/relationships/worksheet" Target="worksheets/sheet9.xml"/><Relationship Id="rId210" Type="http://schemas.openxmlformats.org/officeDocument/2006/relationships/externalLink" Target="externalLinks/externalLink201.xml"/><Relationship Id="rId26" Type="http://schemas.openxmlformats.org/officeDocument/2006/relationships/externalLink" Target="externalLinks/externalLink17.xml"/><Relationship Id="rId231" Type="http://schemas.openxmlformats.org/officeDocument/2006/relationships/externalLink" Target="externalLinks/externalLink222.xml"/><Relationship Id="rId252" Type="http://schemas.openxmlformats.org/officeDocument/2006/relationships/externalLink" Target="externalLinks/externalLink243.xml"/><Relationship Id="rId273" Type="http://schemas.openxmlformats.org/officeDocument/2006/relationships/externalLink" Target="externalLinks/externalLink264.xml"/><Relationship Id="rId294" Type="http://schemas.openxmlformats.org/officeDocument/2006/relationships/customXml" Target="../customXml/item1.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96" Type="http://schemas.openxmlformats.org/officeDocument/2006/relationships/externalLink" Target="externalLinks/externalLink187.xml"/><Relationship Id="rId200" Type="http://schemas.openxmlformats.org/officeDocument/2006/relationships/externalLink" Target="externalLinks/externalLink191.xml"/><Relationship Id="rId16" Type="http://schemas.openxmlformats.org/officeDocument/2006/relationships/externalLink" Target="externalLinks/externalLink7.xml"/><Relationship Id="rId221" Type="http://schemas.openxmlformats.org/officeDocument/2006/relationships/externalLink" Target="externalLinks/externalLink212.xml"/><Relationship Id="rId242" Type="http://schemas.openxmlformats.org/officeDocument/2006/relationships/externalLink" Target="externalLinks/externalLink233.xml"/><Relationship Id="rId263" Type="http://schemas.openxmlformats.org/officeDocument/2006/relationships/externalLink" Target="externalLinks/externalLink254.xml"/><Relationship Id="rId284" Type="http://schemas.openxmlformats.org/officeDocument/2006/relationships/externalLink" Target="externalLinks/externalLink275.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186" Type="http://schemas.openxmlformats.org/officeDocument/2006/relationships/externalLink" Target="externalLinks/externalLink177.xml"/><Relationship Id="rId211" Type="http://schemas.openxmlformats.org/officeDocument/2006/relationships/externalLink" Target="externalLinks/externalLink202.xml"/><Relationship Id="rId232" Type="http://schemas.openxmlformats.org/officeDocument/2006/relationships/externalLink" Target="externalLinks/externalLink223.xml"/><Relationship Id="rId253" Type="http://schemas.openxmlformats.org/officeDocument/2006/relationships/externalLink" Target="externalLinks/externalLink244.xml"/><Relationship Id="rId274" Type="http://schemas.openxmlformats.org/officeDocument/2006/relationships/externalLink" Target="externalLinks/externalLink265.xml"/><Relationship Id="rId295" Type="http://schemas.openxmlformats.org/officeDocument/2006/relationships/customXml" Target="../customXml/item2.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externalLink" Target="externalLinks/externalLink167.xml"/><Relationship Id="rId197" Type="http://schemas.openxmlformats.org/officeDocument/2006/relationships/externalLink" Target="externalLinks/externalLink188.xml"/><Relationship Id="rId201" Type="http://schemas.openxmlformats.org/officeDocument/2006/relationships/externalLink" Target="externalLinks/externalLink192.xml"/><Relationship Id="rId222" Type="http://schemas.openxmlformats.org/officeDocument/2006/relationships/externalLink" Target="externalLinks/externalLink213.xml"/><Relationship Id="rId243" Type="http://schemas.openxmlformats.org/officeDocument/2006/relationships/externalLink" Target="externalLinks/externalLink234.xml"/><Relationship Id="rId264" Type="http://schemas.openxmlformats.org/officeDocument/2006/relationships/externalLink" Target="externalLinks/externalLink255.xml"/><Relationship Id="rId285" Type="http://schemas.openxmlformats.org/officeDocument/2006/relationships/externalLink" Target="externalLinks/externalLink276.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87" Type="http://schemas.openxmlformats.org/officeDocument/2006/relationships/externalLink" Target="externalLinks/externalLink178.xml"/><Relationship Id="rId1" Type="http://schemas.openxmlformats.org/officeDocument/2006/relationships/worksheet" Target="worksheets/sheet1.xml"/><Relationship Id="rId212" Type="http://schemas.openxmlformats.org/officeDocument/2006/relationships/externalLink" Target="externalLinks/externalLink203.xml"/><Relationship Id="rId233" Type="http://schemas.openxmlformats.org/officeDocument/2006/relationships/externalLink" Target="externalLinks/externalLink224.xml"/><Relationship Id="rId254" Type="http://schemas.openxmlformats.org/officeDocument/2006/relationships/externalLink" Target="externalLinks/externalLink245.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 Id="rId275" Type="http://schemas.openxmlformats.org/officeDocument/2006/relationships/externalLink" Target="externalLinks/externalLink266.xml"/><Relationship Id="rId60" Type="http://schemas.openxmlformats.org/officeDocument/2006/relationships/externalLink" Target="externalLinks/externalLink51.xml"/><Relationship Id="rId81" Type="http://schemas.openxmlformats.org/officeDocument/2006/relationships/externalLink" Target="externalLinks/externalLink72.xml"/><Relationship Id="rId135" Type="http://schemas.openxmlformats.org/officeDocument/2006/relationships/externalLink" Target="externalLinks/externalLink126.xml"/><Relationship Id="rId156" Type="http://schemas.openxmlformats.org/officeDocument/2006/relationships/externalLink" Target="externalLinks/externalLink147.xml"/><Relationship Id="rId177" Type="http://schemas.openxmlformats.org/officeDocument/2006/relationships/externalLink" Target="externalLinks/externalLink168.xml"/><Relationship Id="rId198" Type="http://schemas.openxmlformats.org/officeDocument/2006/relationships/externalLink" Target="externalLinks/externalLink189.xml"/><Relationship Id="rId202" Type="http://schemas.openxmlformats.org/officeDocument/2006/relationships/externalLink" Target="externalLinks/externalLink193.xml"/><Relationship Id="rId223" Type="http://schemas.openxmlformats.org/officeDocument/2006/relationships/externalLink" Target="externalLinks/externalLink214.xml"/><Relationship Id="rId244" Type="http://schemas.openxmlformats.org/officeDocument/2006/relationships/externalLink" Target="externalLinks/externalLink235.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265" Type="http://schemas.openxmlformats.org/officeDocument/2006/relationships/externalLink" Target="externalLinks/externalLink256.xml"/><Relationship Id="rId286" Type="http://schemas.openxmlformats.org/officeDocument/2006/relationships/externalLink" Target="externalLinks/externalLink277.xml"/><Relationship Id="rId50" Type="http://schemas.openxmlformats.org/officeDocument/2006/relationships/externalLink" Target="externalLinks/externalLink41.xml"/><Relationship Id="rId104" Type="http://schemas.openxmlformats.org/officeDocument/2006/relationships/externalLink" Target="externalLinks/externalLink95.xml"/><Relationship Id="rId125" Type="http://schemas.openxmlformats.org/officeDocument/2006/relationships/externalLink" Target="externalLinks/externalLink116.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188" Type="http://schemas.openxmlformats.org/officeDocument/2006/relationships/externalLink" Target="externalLinks/externalLink179.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213" Type="http://schemas.openxmlformats.org/officeDocument/2006/relationships/externalLink" Target="externalLinks/externalLink204.xml"/><Relationship Id="rId234" Type="http://schemas.openxmlformats.org/officeDocument/2006/relationships/externalLink" Target="externalLinks/externalLink225.xml"/><Relationship Id="rId2" Type="http://schemas.openxmlformats.org/officeDocument/2006/relationships/worksheet" Target="worksheets/sheet2.xml"/><Relationship Id="rId29" Type="http://schemas.openxmlformats.org/officeDocument/2006/relationships/externalLink" Target="externalLinks/externalLink20.xml"/><Relationship Id="rId255" Type="http://schemas.openxmlformats.org/officeDocument/2006/relationships/externalLink" Target="externalLinks/externalLink246.xml"/><Relationship Id="rId276" Type="http://schemas.openxmlformats.org/officeDocument/2006/relationships/externalLink" Target="externalLinks/externalLink267.xml"/><Relationship Id="rId40" Type="http://schemas.openxmlformats.org/officeDocument/2006/relationships/externalLink" Target="externalLinks/externalLink31.xml"/><Relationship Id="rId115" Type="http://schemas.openxmlformats.org/officeDocument/2006/relationships/externalLink" Target="externalLinks/externalLink106.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externalLink" Target="externalLinks/externalLink169.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99" Type="http://schemas.openxmlformats.org/officeDocument/2006/relationships/externalLink" Target="externalLinks/externalLink190.xml"/><Relationship Id="rId203" Type="http://schemas.openxmlformats.org/officeDocument/2006/relationships/externalLink" Target="externalLinks/externalLink194.xml"/><Relationship Id="rId19" Type="http://schemas.openxmlformats.org/officeDocument/2006/relationships/externalLink" Target="externalLinks/externalLink10.xml"/><Relationship Id="rId224" Type="http://schemas.openxmlformats.org/officeDocument/2006/relationships/externalLink" Target="externalLinks/externalLink215.xml"/><Relationship Id="rId245" Type="http://schemas.openxmlformats.org/officeDocument/2006/relationships/externalLink" Target="externalLinks/externalLink236.xml"/><Relationship Id="rId266" Type="http://schemas.openxmlformats.org/officeDocument/2006/relationships/externalLink" Target="externalLinks/externalLink257.xml"/><Relationship Id="rId287" Type="http://schemas.openxmlformats.org/officeDocument/2006/relationships/externalLink" Target="externalLinks/externalLink278.xml"/><Relationship Id="rId30" Type="http://schemas.openxmlformats.org/officeDocument/2006/relationships/externalLink" Target="externalLinks/externalLink2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189" Type="http://schemas.openxmlformats.org/officeDocument/2006/relationships/externalLink" Target="externalLinks/externalLink180.xml"/><Relationship Id="rId3" Type="http://schemas.openxmlformats.org/officeDocument/2006/relationships/worksheet" Target="worksheets/sheet3.xml"/><Relationship Id="rId214" Type="http://schemas.openxmlformats.org/officeDocument/2006/relationships/externalLink" Target="externalLinks/externalLink205.xml"/><Relationship Id="rId235" Type="http://schemas.openxmlformats.org/officeDocument/2006/relationships/externalLink" Target="externalLinks/externalLink226.xml"/><Relationship Id="rId256" Type="http://schemas.openxmlformats.org/officeDocument/2006/relationships/externalLink" Target="externalLinks/externalLink247.xml"/><Relationship Id="rId277" Type="http://schemas.openxmlformats.org/officeDocument/2006/relationships/externalLink" Target="externalLinks/externalLink26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179" Type="http://schemas.openxmlformats.org/officeDocument/2006/relationships/externalLink" Target="externalLinks/externalLink170.xml"/><Relationship Id="rId190" Type="http://schemas.openxmlformats.org/officeDocument/2006/relationships/externalLink" Target="externalLinks/externalLink181.xml"/><Relationship Id="rId204" Type="http://schemas.openxmlformats.org/officeDocument/2006/relationships/externalLink" Target="externalLinks/externalLink195.xml"/><Relationship Id="rId225" Type="http://schemas.openxmlformats.org/officeDocument/2006/relationships/externalLink" Target="externalLinks/externalLink216.xml"/><Relationship Id="rId246" Type="http://schemas.openxmlformats.org/officeDocument/2006/relationships/externalLink" Target="externalLinks/externalLink237.xml"/><Relationship Id="rId267" Type="http://schemas.openxmlformats.org/officeDocument/2006/relationships/externalLink" Target="externalLinks/externalLink258.xml"/><Relationship Id="rId288" Type="http://schemas.openxmlformats.org/officeDocument/2006/relationships/externalLink" Target="externalLinks/externalLink279.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94" Type="http://schemas.openxmlformats.org/officeDocument/2006/relationships/externalLink" Target="externalLinks/externalLink85.xml"/><Relationship Id="rId148" Type="http://schemas.openxmlformats.org/officeDocument/2006/relationships/externalLink" Target="externalLinks/externalLink139.xml"/><Relationship Id="rId169" Type="http://schemas.openxmlformats.org/officeDocument/2006/relationships/externalLink" Target="externalLinks/externalLink160.xml"/><Relationship Id="rId4" Type="http://schemas.openxmlformats.org/officeDocument/2006/relationships/worksheet" Target="worksheets/sheet4.xml"/><Relationship Id="rId180" Type="http://schemas.openxmlformats.org/officeDocument/2006/relationships/externalLink" Target="externalLinks/externalLink171.xml"/><Relationship Id="rId215" Type="http://schemas.openxmlformats.org/officeDocument/2006/relationships/externalLink" Target="externalLinks/externalLink206.xml"/><Relationship Id="rId236" Type="http://schemas.openxmlformats.org/officeDocument/2006/relationships/externalLink" Target="externalLinks/externalLink227.xml"/><Relationship Id="rId257" Type="http://schemas.openxmlformats.org/officeDocument/2006/relationships/externalLink" Target="externalLinks/externalLink248.xml"/><Relationship Id="rId278" Type="http://schemas.openxmlformats.org/officeDocument/2006/relationships/externalLink" Target="externalLinks/externalLink269.xml"/><Relationship Id="rId42" Type="http://schemas.openxmlformats.org/officeDocument/2006/relationships/externalLink" Target="externalLinks/externalLink33.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91" Type="http://schemas.openxmlformats.org/officeDocument/2006/relationships/externalLink" Target="externalLinks/externalLink182.xml"/><Relationship Id="rId205" Type="http://schemas.openxmlformats.org/officeDocument/2006/relationships/externalLink" Target="externalLinks/externalLink196.xml"/><Relationship Id="rId247" Type="http://schemas.openxmlformats.org/officeDocument/2006/relationships/externalLink" Target="externalLinks/externalLink238.xml"/><Relationship Id="rId107" Type="http://schemas.openxmlformats.org/officeDocument/2006/relationships/externalLink" Target="externalLinks/externalLink98.xml"/><Relationship Id="rId289" Type="http://schemas.openxmlformats.org/officeDocument/2006/relationships/externalLink" Target="externalLinks/externalLink280.xml"/><Relationship Id="rId11" Type="http://schemas.openxmlformats.org/officeDocument/2006/relationships/externalLink" Target="externalLinks/externalLink2.xml"/><Relationship Id="rId53" Type="http://schemas.openxmlformats.org/officeDocument/2006/relationships/externalLink" Target="externalLinks/externalLink44.xml"/><Relationship Id="rId149" Type="http://schemas.openxmlformats.org/officeDocument/2006/relationships/externalLink" Target="externalLinks/externalLink140.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216" Type="http://schemas.openxmlformats.org/officeDocument/2006/relationships/externalLink" Target="externalLinks/externalLink207.xml"/><Relationship Id="rId258" Type="http://schemas.openxmlformats.org/officeDocument/2006/relationships/externalLink" Target="externalLinks/externalLink249.xml"/><Relationship Id="rId22" Type="http://schemas.openxmlformats.org/officeDocument/2006/relationships/externalLink" Target="externalLinks/externalLink13.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71" Type="http://schemas.openxmlformats.org/officeDocument/2006/relationships/externalLink" Target="externalLinks/externalLink162.xml"/><Relationship Id="rId227" Type="http://schemas.openxmlformats.org/officeDocument/2006/relationships/externalLink" Target="externalLinks/externalLink218.xml"/><Relationship Id="rId269" Type="http://schemas.openxmlformats.org/officeDocument/2006/relationships/externalLink" Target="externalLinks/externalLink26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22.8.209\Casa%20de%20Bolsa\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0.22.8.209\Casa%20de%20Bolsa\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0.22.8.209\Casa%20de%20Bolsa\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22.8.209\Casa%20de%20Bolsa\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22.8.209\Casa%20de%20Bolsa\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22.8.209\Casa%20de%20Bolsa\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0.22.8.209\Casa%20de%20Bolsa\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2.8.209\Casa%20de%20Bolsa\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10.22.8.209\Casa%20de%20Bolsa\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Casa%20de%20Bolsa\Documents%20and%20Settings\ctorres\My%20Documents\Alto%20Palermo\US%20GAAP%2030%2006%2006\20%20F%202006\Soportes%20s%20C&#237;a\Sector%20Contable%20-%20Archivos%20Compartidos\An&#225;lisis%20de%20Rubros%20Contables\Acreedores%20x%20FPC\Posiciones\Fpc%20-%200605.xls?B2019236" TargetMode="External"/><Relationship Id="rId1" Type="http://schemas.openxmlformats.org/officeDocument/2006/relationships/externalLinkPath" Target="file:///\\B2019236\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22.8.209\Casa%20de%20Bolsa\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22.8.209\Casa%20de%20Bolsa\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10.22.8.209\Casa%20de%20Bolsa\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22.8.209\Casa%20de%20Bolsa\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10.22.8.209\Casa%20de%20Bolsa\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22.8.209\Casa%20de%20Bolsa\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22.8.209\Casa%20de%20Bolsa\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22.8.209\Casa%20de%20Bolsa\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22.8.209\Casa%20de%20Bolsa\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22.8.209\Casa%20de%20Bolsa\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22.8.209\Casa%20de%20Bolsa\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22.8.209\Casa%20de%20Bolsa\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22.8.209\Casa%20de%20Bolsa\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22.8.209\Casa%20de%20Bolsa\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22.8.209\Casa%20de%20Bolsa\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22.8.209\Casa%20de%20Bolsa\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22.8.209\Casa%20de%20Bolsa\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22.8.209\Casa%20de%20Bolsa\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 val="Gs__Prorrat_"/>
      <sheetName val="P_Global"/>
      <sheetName val="Detalle_de_Ref_"/>
      <sheetName val="altas_y_bajas"/>
      <sheetName val="Con asto"/>
      <sheetName val="Destino Fletes"/>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ow r="2">
          <cell r="B2" t="str">
            <v>REVALUO IMPOSITIVO BIENES DE USO AL 30/09/99</v>
          </cell>
        </row>
      </sheetData>
      <sheetData sheetId="22"/>
      <sheetData sheetId="23">
        <row r="1">
          <cell r="A1" t="str">
            <v>Detalle de Bienes de Uso Amortizables en 50 años</v>
          </cell>
        </row>
      </sheetData>
      <sheetData sheetId="24"/>
      <sheetData sheetId="25" refreshError="1"/>
      <sheetData sheetId="2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 val="0708"/>
      <sheetName val="536-100"/>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GP3112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 val="ESP_311201"/>
      <sheetName val="EPN_1201"/>
      <sheetName val="Anexo_E"/>
      <sheetName val="Anexo_A"/>
      <sheetName val="Cred_y_Pas__Operat"/>
      <sheetName val="Res_Fin_y_REI"/>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mk 244"/>
      <sheetName val="hoja1"/>
      <sheetName val="banda_A12"/>
      <sheetName val="banda_B-_acertar12"/>
      <sheetName val="Emissão_C_03_12_1999_wjo_12"/>
      <sheetName val="Sercomtel-22_12_199912"/>
      <sheetName val="Sctl-canais-22_12_199912"/>
      <sheetName val="SERGIO_TESSARO12"/>
      <sheetName val="Telepar-01_11_199912"/>
      <sheetName val="AUX-diagrama_hexagonos12"/>
      <sheetName val="CANAL_DE_CONTROLE12"/>
      <sheetName val="DADOS__DA_APF_03-12-199912"/>
      <sheetName val="BG_Armado12"/>
      <sheetName val="PG_Cs_Sociales11"/>
      <sheetName val="BG_ARS_Post_ajuste11"/>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 val="datos_P_L1"/>
      <sheetName val="DBK_ESPAÑA1"/>
      <sheetName val="datos_balanç1"/>
      <sheetName val="datos_P&amp;L1"/>
      <sheetName val="DBK_INDUSTRIAL1"/>
      <sheetName val="DBK_AIR_TECHNOLOGIES1"/>
      <sheetName val="Ac_IC-12"/>
      <sheetName val="Ac_IC-31"/>
      <sheetName val="Ac_IC-41"/>
      <sheetName val="Ac_IC-91"/>
      <sheetName val="Ac_IC-111"/>
      <sheetName val="Ac_IC-211"/>
      <sheetName val="Datos"/>
      <sheetName val="BALANCE"/>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 sheetId="36">
        <row r="5">
          <cell r="K5" t="str">
            <v>SEP-2000</v>
          </cell>
        </row>
      </sheetData>
      <sheetData sheetId="37">
        <row r="5">
          <cell r="K5" t="str">
            <v>SEP-2000</v>
          </cell>
        </row>
      </sheetData>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 val="Summary_Statutory_new"/>
      <sheetName val="Managerial_adjustments"/>
      <sheetName val="Appendix_III_-_Legal_fees"/>
      <sheetName val="Appendix_IV_-_Audit_fees"/>
      <sheetName val="Appendix_V_-_Rental_exp"/>
      <sheetName val="Appendix_VI_-_Trading_HC"/>
      <sheetName val="Employment_cost_recurrent"/>
      <sheetName val="Employment_cost"/>
      <sheetName val="Employment_cost_by_region"/>
      <sheetName val="Consultancy_fees"/>
      <sheetName val="Comm_&amp;_Office_exp"/>
      <sheetName val="Corporate_summary_by_region"/>
      <sheetName val="Empl_cost_by_region_(corp)"/>
      <sheetName val="vs_Budget"/>
      <sheetName val="Overrun_breakdown"/>
      <sheetName val="Detail_by_region"/>
      <sheetName val="G&amp;A_summary"/>
      <sheetName val="G&amp;A_sightseeing"/>
      <sheetName val="Type_of_expenses"/>
      <sheetName val="Type_of_expenses_&amp;_CC"/>
      <sheetName val="G&amp;A_platform"/>
      <sheetName val="G&amp;A_by_CC_&amp;_HC_Platform_(2)"/>
      <sheetName val="Employment_cost_&amp;_CC"/>
      <sheetName val="HC_by_CC"/>
      <sheetName val="Trading_HC_by_Reg_&amp;_Platf"/>
      <sheetName val="Headcount_CORP"/>
      <sheetName val="Budget_07_YTD"/>
      <sheetName val="G&amp;A_evolution"/>
      <sheetName val="G&amp;A_evolution_2006"/>
      <sheetName val="Employment_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CUENTAS"/>
      <sheetName val="Total Financials"/>
      <sheetName val="Main_Menu1"/>
      <sheetName val="Balance_Sheets1"/>
      <sheetName val="P&amp;L_FY_19981"/>
      <sheetName val="P&amp;L_FY_19971"/>
      <sheetName val="Base_de_datos1"/>
      <sheetName val="apertura_de_gastos1"/>
      <sheetName val="Non-Pers_Infl1"/>
      <sheetName val="PL_PBC"/>
      <sheetName val="Balance_Definitivo_ASL_30-06-02"/>
      <sheetName val="BEA_Detail"/>
      <sheetName val="ALTAS_2002"/>
      <sheetName val="Graficos_RB"/>
      <sheetName val="UTES_ARG"/>
      <sheetName val="Cover_Page"/>
      <sheetName val="Date_Update"/>
      <sheetName val="PRINCESS_MARISOL"/>
      <sheetName val="Location_Codes"/>
      <sheetName val="Non-Statistical Sampling Master"/>
      <sheetName val="Two Step Revenue Testing Master"/>
      <sheetName val="Global Data"/>
      <sheetName val="CK por Activos"/>
      <sheetName val="Nómina"/>
      <sheetName val="Bas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 val="Kuky mantequilla"/>
      <sheetName val="maria"/>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Marcos Battisitini"/>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P"/>
      <sheetName val="Accept_Reject_RSU"/>
      <sheetName val="Targeted_Testing"/>
      <sheetName val="Non-Statistical_Sampling"/>
      <sheetName val="Accept_Reject"/>
      <sheetName val="AR_Drop_Downs"/>
      <sheetName val="First_Sample_Results"/>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 sheetId="13"/>
      <sheetData sheetId="14"/>
      <sheetData sheetId="15"/>
      <sheetData sheetId="16"/>
      <sheetData sheetId="17">
        <row r="6">
          <cell r="A6" t="str">
            <v>Low</v>
          </cell>
        </row>
      </sheetData>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 val="DE"/>
      <sheetName val="CUENTAS_SAP"/>
      <sheetName val="Datos"/>
      <sheetName val="1E inf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efreshError="1"/>
      <sheetData sheetId="3">
        <row r="1">
          <cell r="A1" t="str">
            <v>Sumas saldos 30/09/2007</v>
          </cell>
        </row>
      </sheetData>
      <sheetData sheetId="4" refreshError="1"/>
      <sheetData sheetId="5"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 val="0_1_Control_General"/>
      <sheetName val="0_2_Detalle_de_tareas"/>
      <sheetName val="0_3_Check_list"/>
      <sheetName val="0_4_Relevamiento"/>
      <sheetName val="0_5_Planilla_para_1er_Informe"/>
      <sheetName val="0_6_Planilla_Impuganciones"/>
      <sheetName val="0_7_Planillas_p-_2do__Infor_(1)"/>
      <sheetName val="0_8_Planillas_p-_2do__Infor_(2)"/>
      <sheetName val="0_9_Resumen_Control"/>
      <sheetName val="0_10_Verif__Hechuka_Soc_"/>
      <sheetName val="0_11_Verif__Hechauka_A&amp;A"/>
      <sheetName val="1_1_DDJJ_del_IVA_s-Soc_"/>
      <sheetName val="1_2_DDJJ_del_IVA_s-A&amp;A"/>
      <sheetName val="1_3_Diferen__en_llenado_de_DDJJ"/>
      <sheetName val="1_4_DDJJ_Ret__IVA_-_Form__122"/>
      <sheetName val="1_5_DDJJ_Ret__Renta_-_Form__109"/>
      <sheetName val="1_6_DDJJ_del_IVA_s-Soc__(Rect_)"/>
      <sheetName val="1_7_Diferen__en_llenado_(Rect_)"/>
      <sheetName val="2_1_LHV_-_Consolidado_Soc_"/>
      <sheetName val="2_2_LHV_-_Consolidado_A&amp;A"/>
      <sheetName val="2_3_NC_Emitidas_Soc_"/>
      <sheetName val="2_4_NC_Emitidas_A&amp;A"/>
      <sheetName val="2_5_Mayor_IVA_DF"/>
      <sheetName val="2_6_Conciliación_DF"/>
      <sheetName val="3_1_Ingresos_Acumulados"/>
      <sheetName val="3_2_Mayores_Ingresos"/>
      <sheetName val="3_3_Conciliación_de_ingresos"/>
      <sheetName val="3_4_Clasificación_mensual"/>
      <sheetName val="3_5_EERR-Ingresos"/>
      <sheetName val="3_6_Dif__Ingresos_vs_DDJJ"/>
      <sheetName val="3_7_Control_Final_Ingresos_"/>
      <sheetName val="4_1_LC_-_Original"/>
      <sheetName val="4_2_LC_-_Observaciones_Grav_"/>
      <sheetName val="4_3_LC_-_Definitivo_Grav_"/>
      <sheetName val="4_4_LHC_-_Soc__Original"/>
      <sheetName val="4_5_LHC_-_Definitivo_Integral"/>
      <sheetName val="4_6_Mayor_IVA_CF"/>
      <sheetName val="4_7_Conciliación_CF_Original"/>
      <sheetName val="4_8_Conciliación_CF_Definitivo"/>
      <sheetName val="4_9_Control_Final"/>
      <sheetName val="5_1_Control_de_pagos"/>
      <sheetName val="LHR-Soc_"/>
      <sheetName val="Ret_Recibidas"/>
      <sheetName val="Seguimientos_de_Saldos"/>
      <sheetName val="3_1_Ingresos_Acumulados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 val="evol_sdos_rtdo"/>
      <sheetName val="DIEN02_(2)"/>
      <sheetName val="Sarmiento_517"/>
      <sheetName val="Reconquista_823"/>
      <sheetName val="control_anexo_deloitte"/>
      <sheetName val="Datos_del_Balance"/>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Form_109"/>
      <sheetName val="Form_122"/>
      <sheetName val="Conciliación_de_Retenciones"/>
      <sheetName val="Resumen_Retenciones_a_Ingresar"/>
      <sheetName val="Mayor_Ret__IVA_Local"/>
      <sheetName val="Hechauka_Ret__Locales_(A&amp;A)"/>
      <sheetName val="Consulta_2"/>
      <sheetName val="Diferencia_Mayor_vs_Hechauka"/>
      <sheetName val="Hechauka_Consolidado"/>
      <sheetName val="Retenciones_al_Exterior_(A&amp;A)"/>
      <sheetName val="Fact__Incluidas_en_el_LC"/>
      <sheetName val="TC_BCP_-_2011"/>
      <sheetName val="Mayor_RSC"/>
      <sheetName val="Consulta_1"/>
      <sheetName val="Hechauka_Retenciones_PPC"/>
      <sheetName val="Fecha_de_pago"/>
      <sheetName val="Form__109_(Banco)"/>
      <sheetName val="Form__122_(Banco)"/>
      <sheetName val="Check_list"/>
      <sheetName val="Inventario_CDA_BBVA_Suiza"/>
      <sheetName val="Mayores_Retenciones_Diciembre"/>
      <sheetName val="Retenciones_Exterior_PPC"/>
      <sheetName val="Interes_por_prestamos"/>
      <sheetName val="PPC_Conciliación_Octubre_Rta_"/>
      <sheetName val="TC-2011_(Exterior)"/>
      <sheetName val="Mayor_Ret_IVA_Exterior"/>
      <sheetName val="Mayor_Ret_Renta_Exterior"/>
      <sheetName val="Form_1091"/>
      <sheetName val="Form_1221"/>
      <sheetName val="Conciliación_de_Retenciones1"/>
      <sheetName val="Resumen_Retenciones_a_Ingresar1"/>
      <sheetName val="Mayor_Ret__IVA_Local1"/>
      <sheetName val="Hechauka_Ret__Locales_(A&amp;A)1"/>
      <sheetName val="Consulta_21"/>
      <sheetName val="Diferencia_Mayor_vs_Hechauka1"/>
      <sheetName val="Hechauka_Consolidado1"/>
      <sheetName val="Retenciones_al_Exterior_(A&amp;A)1"/>
      <sheetName val="Fact__Incluidas_en_el_LC1"/>
      <sheetName val="TC_BCP_-_20111"/>
      <sheetName val="Mayor_RSC1"/>
      <sheetName val="Consulta_11"/>
      <sheetName val="Hechauka_Retenciones_PPC1"/>
      <sheetName val="Fecha_de_pago1"/>
      <sheetName val="Form__109_(Banco)1"/>
      <sheetName val="Form__122_(Banco)1"/>
      <sheetName val="Check_list1"/>
      <sheetName val="Inventario_CDA_BBVA_Suiza1"/>
      <sheetName val="Mayores_Retenciones_Diciembre1"/>
      <sheetName val="Retenciones_Exterior_PPC1"/>
      <sheetName val="Interes_por_prestamos1"/>
      <sheetName val="PPC_Conciliación_Octubre_Rta_1"/>
      <sheetName val="TC-2011_(Exterior)1"/>
      <sheetName val="Mayor_Ret_IVA_Exterior1"/>
      <sheetName val="Mayor_Ret_Renta_Exterior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3">
          <cell r="G13">
            <v>1945600</v>
          </cell>
        </row>
      </sheetData>
      <sheetData sheetId="53"/>
      <sheetData sheetId="54">
        <row r="101">
          <cell r="E101">
            <v>287944.09000000003</v>
          </cell>
        </row>
      </sheetData>
      <sheetData sheetId="55"/>
      <sheetData sheetId="56">
        <row r="346">
          <cell r="E346">
            <v>4203</v>
          </cell>
        </row>
      </sheetData>
      <sheetData sheetId="57">
        <row r="18">
          <cell r="G18">
            <v>779462</v>
          </cell>
        </row>
      </sheetData>
      <sheetData sheetId="58">
        <row r="18">
          <cell r="G18">
            <v>1375750</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3">
          <cell r="G13">
            <v>1945600</v>
          </cell>
        </row>
      </sheetData>
      <sheetData sheetId="80"/>
      <sheetData sheetId="81">
        <row r="101">
          <cell r="E101">
            <v>287944.09000000003</v>
          </cell>
        </row>
      </sheetData>
      <sheetData sheetId="82"/>
      <sheetData sheetId="83">
        <row r="346">
          <cell r="E346">
            <v>4203</v>
          </cell>
        </row>
      </sheetData>
      <sheetData sheetId="84">
        <row r="18">
          <cell r="G18">
            <v>779462</v>
          </cell>
        </row>
      </sheetData>
      <sheetData sheetId="85">
        <row r="18">
          <cell r="G18">
            <v>1375750</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 val="Bal_Impositivo"/>
      <sheetName val="cuadro_Revaluo"/>
      <sheetName val="Anexo_IV"/>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sheetData sheetId="1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 val="pantalla efectivo"/>
      <sheetName val="Set_RB1"/>
      <sheetName val="cadencias_1"/>
      <sheetName val="Raw_Materials_(2)1"/>
      <sheetName val="WHITE_NIGHT1"/>
      <sheetName val="MO_Jones1"/>
      <sheetName val="MULTIPACK_1921"/>
      <sheetName val="MULTIPACK_3841"/>
      <sheetName val="MULTIPACK_2401"/>
      <sheetName val="DIAL_Wo__SWITCH1"/>
      <sheetName val="White_Nights1"/>
      <sheetName val="Set_MK08_DIAL_USA_WoS1"/>
      <sheetName val="Refill_RB1"/>
      <sheetName val="Set_RB_jones1"/>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ow r="6">
          <cell r="J6">
            <v>10</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 val="Interface_Hub"/>
      <sheetName val="Summary_Platform_Results"/>
      <sheetName val="Summary_Region_Results"/>
      <sheetName val="Platform_&amp;_Region_DLY"/>
      <sheetName val="Platform_&amp;_Region_MTD"/>
      <sheetName val="Platform_&amp;_Region_YTD"/>
      <sheetName val="Est_MTD-2"/>
      <sheetName val="Est_MTD-1"/>
      <sheetName val="EVP_UPLOAD"/>
      <sheetName val="YTD_ACTUALS"/>
      <sheetName val="Email_Distribution"/>
      <sheetName val="Risk_Summary"/>
      <sheetName val="Financials_by_profit_centre"/>
      <sheetName val="criollitas 100 - 200"/>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
          <cell r="C12">
            <v>39078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 val="P&amp;L_summary"/>
      <sheetName val="Quarterly_P&amp;L_overview"/>
      <sheetName val="P&amp;L_by_platform_USD"/>
      <sheetName val="P&amp;L_by_platform_INR"/>
      <sheetName val="Gross_margin_summary"/>
      <sheetName val="Capex_summary"/>
      <sheetName val="Statutory_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ow r="1">
          <cell r="A1">
            <v>44.811300000000003</v>
          </cell>
        </row>
      </sheetData>
      <sheetData sheetId="9"/>
      <sheetData sheetId="10"/>
      <sheetData sheetId="11"/>
      <sheetData sheetId="12"/>
      <sheetData sheetId="13"/>
      <sheetData sheetId="14"/>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 val="P&amp;L_summary"/>
      <sheetName val="Quarterly_P&amp;L_overview"/>
      <sheetName val="P&amp;L_by_platform_USD"/>
      <sheetName val="P&amp;L_by_platform_RMB"/>
      <sheetName val="Gross_margin_summary"/>
      <sheetName val="Capex_summary"/>
      <sheetName val="Statutory_G&amp;A"/>
      <sheetName val="LC-Original"/>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v>7.8</v>
          </cell>
        </row>
      </sheetData>
      <sheetData sheetId="10"/>
      <sheetData sheetId="11"/>
      <sheetData sheetId="12"/>
      <sheetData sheetId="13"/>
      <sheetData sheetId="14"/>
      <sheetData sheetId="15"/>
      <sheetData sheetId="16"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PS"/>
      <sheetName val="Entrada"/>
      <sheetName val="Datos_del_Balance"/>
      <sheetName val="Bce_Patrim"/>
      <sheetName val="EOAF_(2)"/>
      <sheetName val="PT_EOAF"/>
      <sheetName val="Armado_nota_numérica"/>
      <sheetName val="nota_numérica"/>
      <sheetName val="ANEXO_A"/>
      <sheetName val="ANEXO_C"/>
      <sheetName val="ANEXO_E"/>
      <sheetName val="ANEXO_G"/>
      <sheetName val="ANEXO_F"/>
      <sheetName val="Edo_Rdos"/>
      <sheetName val="ANEXO_H"/>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
          <cell r="B8">
            <v>38442</v>
          </cell>
        </row>
      </sheetData>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 val="OH_-_PLat_-_CC_-_SB"/>
      <sheetName val="Indirect_Soft_-_Plat_-_CC_-_SB"/>
      <sheetName val="Données_(SB)_G&amp;A"/>
      <sheetName val="Données_(SB)_Soft_&amp;_Grp_G&amp;A"/>
      <sheetName val="Données_table_sbox"/>
      <sheetName val="Format_OH_Dir_&amp;_Ind"/>
      <sheetName val="Format_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 sheetId="8"/>
      <sheetData sheetId="9"/>
      <sheetData sheetId="10"/>
      <sheetData sheetId="11"/>
      <sheetData sheetId="12">
        <row r="3">
          <cell r="A3" t="str">
            <v>Code</v>
          </cell>
        </row>
      </sheetData>
      <sheetData sheetId="13"/>
      <sheetData sheetId="14"/>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 val="IVA799"/>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 val="ADJUSTMENTS_ON_MTD"/>
      <sheetName val="ADJUSTMENTS_ON_YTD"/>
      <sheetName val="Interface_Hub"/>
      <sheetName val="Summary_Platform_Results"/>
      <sheetName val="Summary_Region_Results"/>
      <sheetName val="Platform_&amp;_Region_DLY"/>
      <sheetName val="Platform_&amp;_Region_MTD"/>
      <sheetName val="Platform_&amp;_Region_YTD"/>
      <sheetName val="EVP_UPLOAD"/>
      <sheetName val="Est_MTD-2"/>
      <sheetName val="Est_MTD-1"/>
      <sheetName val="YTD_ACTUALS"/>
      <sheetName val="Risk_Summary"/>
      <sheetName val="Financials_by_profit_centre"/>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5">
          <cell r="U5" t="str">
            <v>JAN</v>
          </cell>
        </row>
      </sheetData>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RESULTS_BY_RISKBOX"/>
      <sheetName val="RESULTS_ACTIVITY,_REGION"/>
      <sheetName val="EMAIL_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sheetData sheetId="8"/>
      <sheetData sheetId="9"/>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atos"/>
      <sheetName val="Imp"/>
      <sheetName val="Liquidaciones"/>
      <sheetName val="BS AXI"/>
      <sheetName val="Settings"/>
      <sheetName val="SALDOS"/>
      <sheetName val="Cálculo del Impuesto Diferido ("/>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ow r="3">
          <cell r="A3" t="str">
            <v>Filtros Aplicados</v>
          </cell>
        </row>
      </sheetData>
      <sheetData sheetId="6" refreshError="1"/>
      <sheetData sheetId="7" refreshError="1"/>
      <sheetData sheetId="8" refreshError="1"/>
      <sheetData sheetId="9"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Liquidaciones"/>
      <sheetName val="nueva_reseña_Jun-05_Def"/>
      <sheetName val="IRSA_Jun-05"/>
      <sheetName val="IBSA_Jun-05"/>
      <sheetName val="Baldo_Jun-05"/>
      <sheetName val="nueva_reseña_Jun-05"/>
      <sheetName val="nueva_reseña"/>
      <sheetName val="RESUMEN_"/>
      <sheetName val="IRSA_dic-04"/>
      <sheetName val="IBSA_dic-04"/>
      <sheetName val="BALDO_dic-04"/>
      <sheetName val="SUMMARY - EN PESOS"/>
      <sheetName val="Dates"/>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Set RB"/>
      <sheetName val="DIR_INDUST_"/>
      <sheetName val="0_3_Check_list"/>
      <sheetName val="DIR_INDUST_1"/>
      <sheetName val="0_3_Check_list1"/>
      <sheetName val="Set_RB"/>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 val="Determinación_de_IR"/>
      <sheetName val="CALCULO_IR_-_1"/>
      <sheetName val="CALCULO_IR_-_2"/>
      <sheetName val="Detalle_de_Ingresos"/>
      <sheetName val="Detalle_de_Egreso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 sheetId="7">
        <row r="20">
          <cell r="D20">
            <v>571485.09999996424</v>
          </cell>
        </row>
      </sheetData>
      <sheetData sheetId="8"/>
      <sheetData sheetId="9">
        <row r="36">
          <cell r="E36">
            <v>381036521</v>
          </cell>
        </row>
      </sheetData>
      <sheetData sheetId="10"/>
      <sheetData sheetId="1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 val="BG Analític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CA Flujo Ef 2018"/>
      <sheetName val="Información_Sox"/>
      <sheetName val="Seguimiento_de_Cambios_SOX"/>
      <sheetName val="VPP_APSA-Historico_"/>
      <sheetName val="VPP_APSA-Ajustado__"/>
      <sheetName val="VPP_Altocity_en_ECL"/>
      <sheetName val="PART_MINORITARIA"/>
      <sheetName val="PART_MINORITARIA_AC"/>
      <sheetName val="Ajuste_vpp_PC_a_0603"/>
      <sheetName val="Compra-vta_AInvest"/>
      <sheetName val="CA_Flujo_Ef_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504010019"/>
      <sheetName val="Telepar-01_11_199912"/>
      <sheetName val="PARAM-teste211100_(2)12"/>
      <sheetName val="atc_e_dtc12"/>
      <sheetName val="resumo_dtc_e_atc-aux12"/>
      <sheetName val="Banda_A12"/>
      <sheetName val="RESUMO_ATC-DTC12"/>
      <sheetName val="resumo_color_code12"/>
      <sheetName val="resumo_dcch_e_acc12"/>
      <sheetName val="_VTOS12"/>
      <sheetName val="CTO_VTAS12"/>
      <sheetName val="MON_EXTRANJERA12"/>
      <sheetName val="RESUMO_ATC_DTC11"/>
      <sheetName val="Base_Cost11"/>
      <sheetName val="Cotação_de_Ferr__Rede_Externa11"/>
      <sheetName val="Anel_1_111"/>
      <sheetName val="Resumen_Inv_11"/>
      <sheetName val="Inversión_Trole11"/>
      <sheetName val="HPS_Slit_Coil_(Centralia)11"/>
      <sheetName val="Statistics {pbe}"/>
      <sheetName val="Allow {pbe}"/>
      <sheetName val="COUPOM"/>
      <sheetName val="FRA"/>
      <sheetName val="MOBILIARIO"/>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row r="4">
          <cell r="L4">
            <v>0</v>
          </cell>
        </row>
      </sheetData>
      <sheetData sheetId="5">
        <row r="4">
          <cell r="A4" t="str">
            <v>cel</v>
          </cell>
        </row>
      </sheetData>
      <sheetData sheetId="6">
        <row r="4">
          <cell r="A4" t="str">
            <v>cel</v>
          </cell>
        </row>
      </sheetData>
      <sheetData sheetId="7">
        <row r="3">
          <cell r="A3" t="str">
            <v>cel</v>
          </cell>
        </row>
      </sheetData>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row r="4">
          <cell r="A4" t="str">
            <v>cel</v>
          </cell>
        </row>
      </sheetData>
      <sheetData sheetId="10">
        <row r="4">
          <cell r="A4" t="str">
            <v>cel</v>
          </cell>
        </row>
      </sheetData>
      <sheetData sheetId="11">
        <row r="3">
          <cell r="A3" t="str">
            <v>cel</v>
          </cell>
        </row>
      </sheetData>
      <sheetData sheetId="12">
        <row r="4">
          <cell r="A4"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0</v>
          </cell>
        </row>
      </sheetData>
      <sheetData sheetId="47"/>
      <sheetData sheetId="48">
        <row r="4">
          <cell r="L4">
            <v>0</v>
          </cell>
        </row>
      </sheetData>
      <sheetData sheetId="49">
        <row r="4">
          <cell r="A4" t="str">
            <v>cel</v>
          </cell>
        </row>
      </sheetData>
      <sheetData sheetId="50">
        <row r="3">
          <cell r="A3" t="str">
            <v>cel</v>
          </cell>
        </row>
      </sheetData>
      <sheetData sheetId="51">
        <row r="4">
          <cell r="A4" t="str">
            <v>cel</v>
          </cell>
        </row>
      </sheetData>
      <sheetData sheetId="52">
        <row r="3">
          <cell r="A3" t="str">
            <v>cel</v>
          </cell>
        </row>
      </sheetData>
      <sheetData sheetId="53">
        <row r="4">
          <cell r="A4" t="str">
            <v>cel</v>
          </cell>
        </row>
      </sheetData>
      <sheetData sheetId="54"/>
      <sheetData sheetId="55"/>
      <sheetData sheetId="56"/>
      <sheetData sheetId="57"/>
      <sheetData sheetId="58"/>
      <sheetData sheetId="59"/>
      <sheetData sheetId="60"/>
      <sheetData sheetId="61"/>
      <sheetData sheetId="62"/>
      <sheetData sheetId="63"/>
      <sheetData sheetId="64">
        <row r="4">
          <cell r="L4">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4">
          <cell r="L4">
            <v>0</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4">
          <cell r="L4">
            <v>0</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
          <cell r="L4">
            <v>0</v>
          </cell>
        </row>
      </sheetData>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L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ow r="4">
          <cell r="L4">
            <v>0</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4">
          <cell r="L4">
            <v>0</v>
          </cell>
        </row>
      </sheetData>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4">
          <cell r="L4">
            <v>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4">
          <cell r="L4">
            <v>0</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ow r="4">
          <cell r="L4">
            <v>0</v>
          </cell>
        </row>
      </sheetData>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ow r="4">
          <cell r="L4">
            <v>0</v>
          </cell>
        </row>
      </sheetData>
      <sheetData sheetId="246"/>
      <sheetData sheetId="247">
        <row r="4">
          <cell r="L4">
            <v>0</v>
          </cell>
        </row>
      </sheetData>
      <sheetData sheetId="248"/>
      <sheetData sheetId="249"/>
      <sheetData sheetId="250">
        <row r="4">
          <cell r="A4" t="str">
            <v>cel</v>
          </cell>
        </row>
      </sheetData>
      <sheetData sheetId="251">
        <row r="3">
          <cell r="A3" t="str">
            <v>cel</v>
          </cell>
        </row>
      </sheetData>
      <sheetData sheetId="252">
        <row r="4">
          <cell r="A4" t="str">
            <v>cel</v>
          </cell>
        </row>
      </sheetData>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Cruce-Aging"/>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1)Input_Wizard"/>
      <sheetName val="A_XLS"/>
      <sheetName val="Param_BC"/>
      <sheetName val="LIBRO_COMPRAS_PPC"/>
      <sheetName val="VENTAS_PwC"/>
      <sheetName val="Mayor_Cpra"/>
      <sheetName val="Mayor_Ventas"/>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Hidden"/>
      <sheetName val="target book"/>
      <sheetName val="19001"/>
      <sheetName val="Endereços_das_ERBs_10-11-9812"/>
      <sheetName val="Endereços_das_ERBs_(2)12"/>
      <sheetName val="Endereços_das_ERBs12"/>
      <sheetName val="EMISSÃO_A_12-02-98_wjo12"/>
      <sheetName val="CANALIZAÇÃO-A_25_02_9812"/>
      <sheetName val="DADOS_DE_REFERÊNCIA12"/>
      <sheetName val="GERAL_C_25-02-9812"/>
      <sheetName val="SÓ_ERBS_A_12-02-9812"/>
      <sheetName val="GERAL_teste-11_03_9812"/>
      <sheetName val="TELEPAR_A_19_05_9812"/>
      <sheetName val="GLOBAL_A_28_05_9812"/>
      <sheetName val="BANDA_A12"/>
      <sheetName val="BANDA_B12"/>
      <sheetName val="atc_e_dtc12"/>
      <sheetName val="RESUMO_ATC-DTC12"/>
      <sheetName val="resumo_dcch_e_acc12"/>
      <sheetName val="resumo_color_code12"/>
      <sheetName val="Resource_Plan_&amp;_Calculations11"/>
      <sheetName val="Inputs_A11"/>
      <sheetName val="Input_Table11"/>
      <sheetName val="LIBRO_COMPRAS_PPC11"/>
      <sheetName val="VENTAS_PwC11"/>
      <sheetName val="Mayor_Cpra11"/>
      <sheetName val="Mayor_Ventas11"/>
      <sheetName val="(1)Input_Wizard11"/>
      <sheetName val="A_XLS11"/>
      <sheetName val="Param_BC11"/>
      <sheetName val="Agosto_20194"/>
      <sheetName val="DDJJ-Agosto-F_1204"/>
      <sheetName val="Visión_Integral4"/>
      <sheetName val="Control_Ret__Recibidas4"/>
      <sheetName val="Ret__Recibidas4"/>
      <sheetName val="CW_Venta_Repercutido4"/>
      <sheetName val="CW_Iva_Debito4"/>
      <sheetName val="CW_Compras_soportado4"/>
      <sheetName val="CW_IVA_Crédito4"/>
      <sheetName val="Diario_Agosto4"/>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row r="4">
          <cell r="A4">
            <v>1113000004</v>
          </cell>
        </row>
      </sheetData>
      <sheetData sheetId="68"/>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efreshError="1"/>
      <sheetData sheetId="407" refreshError="1"/>
      <sheetData sheetId="408" refreshError="1"/>
      <sheetData sheetId="409">
        <row r="4">
          <cell r="A4">
            <v>333</v>
          </cell>
        </row>
      </sheetData>
      <sheetData sheetId="410"/>
      <sheetData sheetId="411"/>
      <sheetData sheetId="412"/>
      <sheetData sheetId="413"/>
      <sheetData sheetId="414"/>
      <sheetData sheetId="415"/>
      <sheetData sheetId="416"/>
      <sheetData sheetId="417"/>
      <sheetData sheetId="418"/>
      <sheetData sheetId="419"/>
      <sheetData sheetId="420">
        <row r="4">
          <cell r="A4">
            <v>333</v>
          </cell>
        </row>
      </sheetData>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ow r="4">
          <cell r="A4">
            <v>1113000004</v>
          </cell>
        </row>
      </sheetData>
      <sheetData sheetId="439"/>
      <sheetData sheetId="440"/>
      <sheetData sheetId="441"/>
      <sheetData sheetId="442"/>
      <sheetData sheetId="443"/>
      <sheetData sheetId="444"/>
      <sheetData sheetId="44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 val="Monoposte_451"/>
      <sheetName val="Mastil_301"/>
      <sheetName val="Mastil_451"/>
      <sheetName val="Mastil_601"/>
      <sheetName val="Mastil_901"/>
      <sheetName val="Torre_451"/>
      <sheetName val="Torre_901"/>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19052 - STAR N"/>
      <sheetName val="PAGOS EMITIDOS 01-01-01"/>
      <sheetName val="tabla del limite"/>
      <sheetName val="Ctas. Patr."/>
      <sheetName val="ConvRes"/>
      <sheetName val="WP Bal 0106 REV"/>
      <sheetName val="TIPO DE CAMBIO"/>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0">
          <cell r="F20">
            <v>0</v>
          </cell>
        </row>
      </sheetData>
      <sheetData sheetId="23"/>
      <sheetData sheetId="24"/>
      <sheetData sheetId="25"/>
      <sheetData sheetId="26">
        <row r="23">
          <cell r="H23">
            <v>0</v>
          </cell>
        </row>
      </sheetData>
      <sheetData sheetId="27"/>
      <sheetData sheetId="28">
        <row r="1">
          <cell r="A1" t="str">
            <v xml:space="preserve">Inversiones </v>
          </cell>
        </row>
      </sheetData>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 val="Datos_del_Balance"/>
      <sheetName val="Bce_Patrim"/>
      <sheetName val="Edo_Rdos"/>
      <sheetName val="EOAF_CRESUD"/>
      <sheetName val="PT_EOAF_CRESUD"/>
      <sheetName val="Nota_8"/>
      <sheetName val="ARM_INF_ADICIONAL"/>
      <sheetName val="ARMADO_NOTA_9"/>
      <sheetName val="NOTA_9"/>
      <sheetName val="ANEXO_A"/>
      <sheetName val="ANEXO_B"/>
      <sheetName val="Anexo_D"/>
      <sheetName val="Anexo_C"/>
      <sheetName val="Anexo_E"/>
      <sheetName val="Armado_F"/>
      <sheetName val="Anexo_F"/>
      <sheetName val="Anexo_G"/>
      <sheetName val="Anexo_H"/>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20">
          <cell r="C20">
            <v>119750711.852962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 val="RESUMEN_"/>
      <sheetName val="Maipu_1300"/>
      <sheetName val="Libertador_498"/>
      <sheetName val="Madero_1020"/>
      <sheetName val="Costero_A"/>
      <sheetName val="Costero_B"/>
      <sheetName val="Costero_Dique_4"/>
      <sheetName val="Reconquista_823"/>
      <sheetName val="Suipacha_664"/>
      <sheetName val="Av__de_Mayo_589"/>
      <sheetName val="Av__Madero_940"/>
      <sheetName val="Libertador_602"/>
      <sheetName val="Sarmiento_517"/>
      <sheetName val="Intercontinental_Plaza"/>
      <sheetName val="Alsina_934"/>
      <sheetName val="Constitucion_1111"/>
      <sheetName val="Rivadavia__2774"/>
      <sheetName val="A_P__Park"/>
      <sheetName val="Coch_Maipu_1300"/>
      <sheetName val="Coch_Madero1020"/>
      <sheetName val="Coch_Costero_&quot;A&quot;"/>
      <sheetName val="Coch_Suipacha_664_"/>
      <sheetName val="Coch_Av__Mayo_589"/>
      <sheetName val="Coch_Inter"/>
      <sheetName val="ANEXO_A"/>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 val="NA_Summary"/>
      <sheetName val="format_NA_Summary"/>
      <sheetName val="NA_by_Sub-Region_&amp;_Type"/>
      <sheetName val="format_NA_SR_&amp;_Type"/>
      <sheetName val="NA_by_Platform_&amp;_Type"/>
      <sheetName val="Format_NA_Platform_&amp;_Type"/>
      <sheetName val="G&amp;A_summary"/>
      <sheetName val="Format_G&amp;A_S"/>
      <sheetName val="G&amp;A_Analysis"/>
      <sheetName val="format_G&amp;A"/>
      <sheetName val="Data_by_box_analysed"/>
      <sheetName val="Data_by_reporting_unit_analysed"/>
      <sheetName val="Data_by_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 val="Básico"/>
      <sheetName val="Resumen_Analistas"/>
      <sheetName val="Resumen_Analistas1"/>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 sheetId="10" refreshError="1"/>
      <sheetData sheetId="11"/>
      <sheetData sheetId="1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 val="PBC2"/>
      <sheetName val="Bs_Uso_Trim_"/>
      <sheetName val="Asset_Explanations"/>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 sheetId="3">
        <row r="5">
          <cell r="Z5">
            <v>1.0295000000000001</v>
          </cell>
        </row>
      </sheetData>
      <sheetData sheetId="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 val="Patrimonial"/>
      <sheetName val="Tabelas"/>
      <sheetName val="endereço_MIC-27-03-200012"/>
      <sheetName val="endereço_ERBs-27-03-200012"/>
      <sheetName val="banda_A12"/>
      <sheetName val="PARAM-27-03-00_TIM12"/>
      <sheetName val="Sercomtel-27_03_2000_TIM12"/>
      <sheetName val="Sctl-canais-27_03_2000_TIM12"/>
      <sheetName val="Emissão_a02_02_2000_wjo_12"/>
      <sheetName val="Sercomtel-15_06_200012"/>
      <sheetName val="Sctl-canais-27_03_200012"/>
      <sheetName val="Telepar-01_11_199912"/>
      <sheetName val="DADOS__DA_APF_02-02-200012"/>
      <sheetName val="CUENTAS_SAP12"/>
      <sheetName val="plan_de_cuentas_PY11"/>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 val="Costo_venta_"/>
      <sheetName val="Hoja1_(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 sheetId="4"/>
      <sheetData sheetId="5"/>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IPC"/>
      <sheetName val="BSC2i_ETSI1"/>
      <sheetName val="BSC2i_ANSI1"/>
      <sheetName val="OPTIONAL_FEATURES,_ETSI1"/>
      <sheetName val="OPTIONAL_FEATURES,_ANSI1"/>
      <sheetName val="GLP_20011"/>
      <sheetName val="PG_Cs_Sociales"/>
      <sheetName val="plan_de_cuentas_PY"/>
      <sheetName val="BSC2i_ETSI3"/>
      <sheetName val="BSC2i_ANSI3"/>
      <sheetName val="OPTIONAL_FEATURES,_ETSI3"/>
      <sheetName val="OPTIONAL_FEATURES,_ANSI3"/>
      <sheetName val="GLP_20013"/>
      <sheetName val="plan_de_cuentas_PY2"/>
      <sheetName val="PG_Cs_Sociales2"/>
      <sheetName val="BSC2i_ETSI2"/>
      <sheetName val="BSC2i_ANSI2"/>
      <sheetName val="OPTIONAL_FEATURES,_ETSI2"/>
      <sheetName val="OPTIONAL_FEATURES,_ANSI2"/>
      <sheetName val="GLP_20012"/>
      <sheetName val="plan_de_cuentas_PY1"/>
      <sheetName val="PG_Cs_Sociales1"/>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data"/>
      <sheetName val="Plan1"/>
      <sheetName val="BSC2i_ETSI12"/>
      <sheetName val="BSC2i_ANSI12"/>
      <sheetName val="OPTIONAL_FEATURES,_ETSI12"/>
      <sheetName val="OPTIONAL_FEATURES,_ANSI12"/>
      <sheetName val="GLP_200112"/>
      <sheetName val="plan_de_cuentas_PY11"/>
      <sheetName val="PG_Cs_Sociales11"/>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ow r="1">
          <cell r="E1" t="str">
            <v>EUR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row r="7">
          <cell r="A7">
            <v>1000074</v>
          </cell>
        </row>
      </sheetData>
      <sheetData sheetId="118"/>
      <sheetData sheetId="1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administradora@basacapital.com.p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dministradora@basacapital.com.py"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dministradora@basacapital.com.py"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administradora@basacapital.com.py"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administradora@basacapital.com.p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F533-3EDF-490D-97E2-B2B3BCA2BDAD}">
  <sheetPr>
    <tabColor rgb="FF002060"/>
  </sheetPr>
  <dimension ref="B1:C26"/>
  <sheetViews>
    <sheetView showGridLines="0" tabSelected="1" workbookViewId="0"/>
  </sheetViews>
  <sheetFormatPr baseColWidth="10" defaultColWidth="10.85546875" defaultRowHeight="15" x14ac:dyDescent="0.25"/>
  <cols>
    <col min="2" max="2" width="56" bestFit="1" customWidth="1"/>
  </cols>
  <sheetData>
    <row r="1" spans="2:3" x14ac:dyDescent="0.25">
      <c r="B1" s="30" t="s">
        <v>20</v>
      </c>
    </row>
    <row r="2" spans="2:3" x14ac:dyDescent="0.25">
      <c r="B2" s="84" t="s">
        <v>21</v>
      </c>
    </row>
    <row r="3" spans="2:3" x14ac:dyDescent="0.25">
      <c r="B3" s="84"/>
    </row>
    <row r="4" spans="2:3" ht="16.5" x14ac:dyDescent="0.25">
      <c r="B4" s="18" t="s">
        <v>353</v>
      </c>
      <c r="C4" s="18"/>
    </row>
    <row r="5" spans="2:3" x14ac:dyDescent="0.25">
      <c r="B5" s="4"/>
      <c r="C5" s="4"/>
    </row>
    <row r="6" spans="2:3" x14ac:dyDescent="0.25">
      <c r="B6" s="382" t="s">
        <v>110</v>
      </c>
      <c r="C6" s="382" t="s">
        <v>111</v>
      </c>
    </row>
    <row r="7" spans="2:3" x14ac:dyDescent="0.25">
      <c r="B7" s="69"/>
      <c r="C7" s="70"/>
    </row>
    <row r="8" spans="2:3" ht="20.100000000000001" customHeight="1" x14ac:dyDescent="0.25">
      <c r="B8" s="69" t="s">
        <v>112</v>
      </c>
      <c r="C8" s="71" t="s">
        <v>113</v>
      </c>
    </row>
    <row r="9" spans="2:3" ht="20.100000000000001" customHeight="1" x14ac:dyDescent="0.25">
      <c r="B9" s="69" t="s">
        <v>115</v>
      </c>
      <c r="C9" s="71" t="s">
        <v>116</v>
      </c>
    </row>
    <row r="10" spans="2:3" ht="20.100000000000001" customHeight="1" x14ac:dyDescent="0.25">
      <c r="B10" s="69" t="s">
        <v>118</v>
      </c>
      <c r="C10" s="71" t="s">
        <v>117</v>
      </c>
    </row>
    <row r="11" spans="2:3" ht="20.100000000000001" customHeight="1" x14ac:dyDescent="0.25">
      <c r="B11" s="69" t="s">
        <v>120</v>
      </c>
      <c r="C11" s="71" t="s">
        <v>119</v>
      </c>
    </row>
    <row r="12" spans="2:3" ht="20.100000000000001" customHeight="1" x14ac:dyDescent="0.25">
      <c r="B12" s="69" t="s">
        <v>121</v>
      </c>
      <c r="C12" s="71">
        <v>1</v>
      </c>
    </row>
    <row r="13" spans="2:3" ht="20.100000000000001" customHeight="1" x14ac:dyDescent="0.25">
      <c r="B13" s="69" t="s">
        <v>122</v>
      </c>
      <c r="C13" s="71">
        <v>2</v>
      </c>
    </row>
    <row r="14" spans="2:3" ht="20.100000000000001" customHeight="1" x14ac:dyDescent="0.25">
      <c r="B14" s="69" t="s">
        <v>416</v>
      </c>
      <c r="C14" s="71">
        <v>3</v>
      </c>
    </row>
    <row r="15" spans="2:3" x14ac:dyDescent="0.25">
      <c r="B15" s="72"/>
      <c r="C15" s="73"/>
    </row>
    <row r="16" spans="2:3" x14ac:dyDescent="0.25">
      <c r="B16" s="4"/>
      <c r="C16" s="4"/>
    </row>
    <row r="17" spans="2:3" x14ac:dyDescent="0.25">
      <c r="B17" s="4"/>
      <c r="C17" s="4"/>
    </row>
    <row r="18" spans="2:3" x14ac:dyDescent="0.25">
      <c r="B18" s="4"/>
      <c r="C18" s="4"/>
    </row>
    <row r="19" spans="2:3" x14ac:dyDescent="0.25">
      <c r="B19" s="4"/>
      <c r="C19" s="4"/>
    </row>
    <row r="20" spans="2:3" x14ac:dyDescent="0.25">
      <c r="B20" s="4"/>
      <c r="C20" s="4"/>
    </row>
    <row r="21" spans="2:3" x14ac:dyDescent="0.25">
      <c r="B21" s="4"/>
      <c r="C21" s="4"/>
    </row>
    <row r="22" spans="2:3" x14ac:dyDescent="0.25">
      <c r="B22" s="4"/>
      <c r="C22" s="4"/>
    </row>
    <row r="23" spans="2:3" x14ac:dyDescent="0.25">
      <c r="B23" s="4"/>
      <c r="C23" s="4"/>
    </row>
    <row r="24" spans="2:3" x14ac:dyDescent="0.25">
      <c r="B24" s="4"/>
      <c r="C24" s="4"/>
    </row>
    <row r="25" spans="2:3" x14ac:dyDescent="0.25">
      <c r="B25" s="4"/>
      <c r="C25" s="4"/>
    </row>
    <row r="26" spans="2:3" x14ac:dyDescent="0.25">
      <c r="B26" s="4"/>
      <c r="C26" s="4"/>
    </row>
  </sheetData>
  <hyperlinks>
    <hyperlink ref="C8" location="EAN!A1" display="EAN" xr:uid="{A62E2809-2E6E-432B-9901-3FF2F70BE560}"/>
    <hyperlink ref="C9" location="EIE!A1" display="EIE" xr:uid="{A0E16FD0-F7E9-4958-A50E-796961215A6A}"/>
    <hyperlink ref="C10" location="EVAN!A1" display="EVAN" xr:uid="{96381681-2BDF-4050-8170-9BC341C61F5F}"/>
    <hyperlink ref="C11" location="EFE!A1" display="EFE" xr:uid="{D7B21943-1ADE-4DA0-ADA6-799CEB6027F2}"/>
    <hyperlink ref="C12" location="'01'!A1" display="'01'!A1" xr:uid="{2875CFFE-A284-4233-B53E-753DBE5FAC56}"/>
    <hyperlink ref="C13" location="'02'!A1" display="'02'!A1" xr:uid="{BD7BBD33-943E-4038-A053-E664D218F86A}"/>
    <hyperlink ref="C14" location="'03'!A1" display="'03'!A1" xr:uid="{0F3AD8E3-C5A0-4E86-8828-685309899518}"/>
    <hyperlink ref="B2" r:id="rId1" xr:uid="{8DDD62F2-0C50-4ED9-B74E-5512F4C8A7D2}"/>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6612D-1644-4AC5-8393-7C5A83BB3A0E}">
  <sheetPr codeName="Hoja2">
    <tabColor rgb="FF002060"/>
    <pageSetUpPr fitToPage="1"/>
  </sheetPr>
  <dimension ref="B1:K26"/>
  <sheetViews>
    <sheetView showGridLines="0" zoomScale="90" zoomScaleNormal="90" workbookViewId="0">
      <selection activeCell="A22" sqref="A22"/>
    </sheetView>
  </sheetViews>
  <sheetFormatPr baseColWidth="10" defaultColWidth="10.85546875" defaultRowHeight="15" x14ac:dyDescent="0.25"/>
  <cols>
    <col min="1" max="1" width="5.85546875" style="4" customWidth="1"/>
    <col min="2" max="2" width="59.28515625" style="4" customWidth="1"/>
    <col min="3" max="3" width="9.28515625" style="4" customWidth="1"/>
    <col min="4" max="5" width="19.140625" style="31" bestFit="1" customWidth="1"/>
    <col min="6" max="6" width="17.28515625" style="4" bestFit="1" customWidth="1"/>
    <col min="7" max="7" width="16.85546875" style="4" bestFit="1" customWidth="1"/>
    <col min="8" max="8" width="13.7109375" style="4" bestFit="1" customWidth="1"/>
    <col min="9" max="9" width="24.5703125" style="4" customWidth="1"/>
    <col min="10" max="10" width="15.85546875" style="4" bestFit="1" customWidth="1"/>
    <col min="11" max="16384" width="10.85546875" style="4"/>
  </cols>
  <sheetData>
    <row r="1" spans="2:11" x14ac:dyDescent="0.25">
      <c r="B1" s="30" t="s">
        <v>20</v>
      </c>
      <c r="C1" s="30"/>
    </row>
    <row r="2" spans="2:11" x14ac:dyDescent="0.25">
      <c r="B2" s="84" t="s">
        <v>21</v>
      </c>
      <c r="C2" s="84"/>
    </row>
    <row r="3" spans="2:11" x14ac:dyDescent="0.25">
      <c r="B3" s="84"/>
      <c r="C3" s="84"/>
    </row>
    <row r="4" spans="2:11" s="34" customFormat="1" ht="18" customHeight="1" x14ac:dyDescent="0.25">
      <c r="B4" s="410" t="s">
        <v>353</v>
      </c>
      <c r="C4" s="410"/>
      <c r="D4" s="410"/>
      <c r="E4" s="35"/>
    </row>
    <row r="5" spans="2:11" s="34" customFormat="1" ht="18" customHeight="1" x14ac:dyDescent="0.25">
      <c r="B5" s="410" t="s">
        <v>0</v>
      </c>
      <c r="C5" s="410"/>
      <c r="D5" s="410"/>
      <c r="E5" s="7"/>
    </row>
    <row r="6" spans="2:11" x14ac:dyDescent="0.25">
      <c r="B6" s="36" t="s">
        <v>428</v>
      </c>
      <c r="C6" s="85"/>
      <c r="D6" s="85"/>
      <c r="E6" s="85"/>
    </row>
    <row r="7" spans="2:11" x14ac:dyDescent="0.25">
      <c r="B7" s="411" t="s">
        <v>32</v>
      </c>
      <c r="C7" s="411"/>
      <c r="D7" s="411"/>
      <c r="E7" s="4"/>
    </row>
    <row r="9" spans="2:11" ht="15" customHeight="1" x14ac:dyDescent="0.25">
      <c r="B9" s="86"/>
      <c r="C9" s="86"/>
      <c r="D9" s="191" t="s">
        <v>427</v>
      </c>
      <c r="E9" s="185"/>
      <c r="I9" s="185"/>
    </row>
    <row r="10" spans="2:11" s="34" customFormat="1" ht="15" customHeight="1" x14ac:dyDescent="0.25">
      <c r="B10" s="43" t="s">
        <v>1</v>
      </c>
      <c r="C10" s="43"/>
      <c r="D10" s="87"/>
      <c r="E10" s="319"/>
      <c r="G10" s="4"/>
      <c r="H10" s="4"/>
      <c r="I10" s="185"/>
    </row>
    <row r="11" spans="2:11" ht="15" customHeight="1" x14ac:dyDescent="0.25">
      <c r="B11" s="88" t="s">
        <v>123</v>
      </c>
      <c r="C11" s="89" t="s">
        <v>125</v>
      </c>
      <c r="D11" s="63">
        <v>3986252828</v>
      </c>
      <c r="E11" s="327"/>
      <c r="F11" s="398"/>
      <c r="G11" s="318"/>
      <c r="H11" s="318"/>
      <c r="I11" s="319"/>
      <c r="K11" s="39"/>
    </row>
    <row r="12" spans="2:11" ht="15" customHeight="1" x14ac:dyDescent="0.25">
      <c r="B12" s="88" t="s">
        <v>435</v>
      </c>
      <c r="C12" s="89" t="s">
        <v>127</v>
      </c>
      <c r="D12" s="63">
        <v>3192670919</v>
      </c>
      <c r="E12" s="327"/>
      <c r="F12" s="398"/>
      <c r="G12" s="173"/>
      <c r="H12" s="320"/>
      <c r="I12" s="321"/>
      <c r="J12" s="39"/>
      <c r="K12" s="39"/>
    </row>
    <row r="13" spans="2:11" ht="15" customHeight="1" x14ac:dyDescent="0.25">
      <c r="B13" s="88" t="s">
        <v>126</v>
      </c>
      <c r="C13" s="89" t="s">
        <v>128</v>
      </c>
      <c r="D13" s="63">
        <v>1109221920</v>
      </c>
      <c r="E13" s="327"/>
      <c r="F13" s="398"/>
      <c r="G13" s="173"/>
      <c r="H13" s="320"/>
      <c r="I13" s="321"/>
      <c r="J13" s="39"/>
      <c r="K13" s="39"/>
    </row>
    <row r="14" spans="2:11" ht="15" customHeight="1" x14ac:dyDescent="0.25">
      <c r="B14" s="88" t="s">
        <v>39</v>
      </c>
      <c r="C14" s="89" t="s">
        <v>215</v>
      </c>
      <c r="D14" s="63">
        <v>11008349374</v>
      </c>
      <c r="E14" s="327"/>
      <c r="F14" s="398"/>
      <c r="G14" s="173"/>
      <c r="H14" s="320"/>
      <c r="I14" s="321"/>
      <c r="J14" s="39"/>
      <c r="K14" s="39"/>
    </row>
    <row r="15" spans="2:11" ht="15" customHeight="1" x14ac:dyDescent="0.25">
      <c r="B15" s="88" t="s">
        <v>370</v>
      </c>
      <c r="C15" s="89"/>
      <c r="D15" s="63">
        <v>461827134</v>
      </c>
      <c r="E15" s="327"/>
      <c r="F15" s="398"/>
      <c r="G15" s="173"/>
      <c r="H15" s="320"/>
      <c r="I15" s="321"/>
      <c r="J15" s="39"/>
      <c r="K15" s="39"/>
    </row>
    <row r="16" spans="2:11" ht="15" customHeight="1" x14ac:dyDescent="0.25">
      <c r="B16" s="61" t="s">
        <v>2</v>
      </c>
      <c r="C16" s="90"/>
      <c r="D16" s="91">
        <v>19758322175</v>
      </c>
      <c r="E16" s="328"/>
      <c r="F16" s="398"/>
      <c r="G16" s="173"/>
      <c r="H16" s="320"/>
      <c r="I16" s="321"/>
      <c r="J16" s="39"/>
      <c r="K16" s="39"/>
    </row>
    <row r="17" spans="2:11" ht="15" customHeight="1" x14ac:dyDescent="0.25">
      <c r="B17" s="88"/>
      <c r="C17" s="92"/>
      <c r="D17" s="63"/>
      <c r="E17" s="399"/>
      <c r="F17" s="398"/>
      <c r="G17" s="36"/>
      <c r="H17" s="322"/>
      <c r="I17" s="323"/>
      <c r="J17" s="39"/>
    </row>
    <row r="18" spans="2:11" s="34" customFormat="1" ht="15" customHeight="1" x14ac:dyDescent="0.25">
      <c r="B18" s="43" t="s">
        <v>3</v>
      </c>
      <c r="C18" s="93"/>
      <c r="D18" s="182"/>
      <c r="E18" s="400"/>
      <c r="F18" s="4"/>
      <c r="G18" s="176"/>
      <c r="H18" s="336"/>
      <c r="I18" s="321"/>
      <c r="J18" s="4"/>
      <c r="K18" s="39"/>
    </row>
    <row r="19" spans="2:11" ht="15" customHeight="1" x14ac:dyDescent="0.25">
      <c r="B19" s="88" t="s">
        <v>129</v>
      </c>
      <c r="C19" s="89" t="s">
        <v>436</v>
      </c>
      <c r="D19" s="63">
        <v>53758770</v>
      </c>
      <c r="E19" s="327"/>
      <c r="F19" s="398"/>
      <c r="G19" s="173"/>
      <c r="H19" s="324"/>
      <c r="I19" s="321"/>
      <c r="J19" s="39"/>
      <c r="K19" s="39"/>
    </row>
    <row r="20" spans="2:11" ht="15" customHeight="1" x14ac:dyDescent="0.25">
      <c r="B20" s="61" t="s">
        <v>74</v>
      </c>
      <c r="C20" s="90"/>
      <c r="D20" s="91">
        <v>53758770</v>
      </c>
      <c r="E20" s="328"/>
      <c r="F20" s="398"/>
      <c r="G20" s="173"/>
      <c r="H20" s="320"/>
      <c r="I20" s="321"/>
      <c r="J20" s="39"/>
      <c r="K20" s="39"/>
    </row>
    <row r="21" spans="2:11" ht="15" customHeight="1" x14ac:dyDescent="0.25">
      <c r="B21" s="88"/>
      <c r="C21" s="92"/>
      <c r="D21" s="63"/>
      <c r="E21" s="399"/>
      <c r="G21" s="36"/>
      <c r="H21" s="322"/>
      <c r="I21" s="323"/>
      <c r="J21" s="39"/>
    </row>
    <row r="22" spans="2:11" ht="15" customHeight="1" x14ac:dyDescent="0.25">
      <c r="B22" s="61" t="s">
        <v>147</v>
      </c>
      <c r="C22" s="89"/>
      <c r="D22" s="91">
        <v>19704563405</v>
      </c>
      <c r="E22" s="327"/>
      <c r="F22" s="39"/>
      <c r="G22" s="57"/>
      <c r="H22" s="324"/>
      <c r="I22" s="321"/>
      <c r="J22" s="39"/>
      <c r="K22" s="39"/>
    </row>
    <row r="23" spans="2:11" ht="15" customHeight="1" x14ac:dyDescent="0.25">
      <c r="B23" s="61" t="s">
        <v>66</v>
      </c>
      <c r="C23" s="89"/>
      <c r="D23" s="91">
        <v>20000</v>
      </c>
      <c r="E23" s="327"/>
      <c r="G23" s="164"/>
      <c r="H23" s="320"/>
      <c r="I23" s="323"/>
      <c r="J23" s="39"/>
      <c r="K23" s="39"/>
    </row>
    <row r="24" spans="2:11" ht="15" customHeight="1" x14ac:dyDescent="0.25">
      <c r="B24" s="61" t="s">
        <v>148</v>
      </c>
      <c r="C24" s="89"/>
      <c r="D24" s="338">
        <v>985228.17024999997</v>
      </c>
      <c r="E24" s="327"/>
      <c r="F24" s="32"/>
      <c r="G24" s="36"/>
      <c r="H24" s="320"/>
      <c r="I24" s="94"/>
      <c r="J24" s="39"/>
      <c r="K24" s="39"/>
    </row>
    <row r="25" spans="2:11" ht="15" customHeight="1" x14ac:dyDescent="0.25">
      <c r="B25" s="36"/>
      <c r="C25" s="36"/>
      <c r="D25" s="94"/>
      <c r="E25" s="94"/>
      <c r="G25" s="36"/>
      <c r="H25" s="320"/>
      <c r="I25" s="325"/>
      <c r="J25" s="326"/>
    </row>
    <row r="26" spans="2:11" x14ac:dyDescent="0.25">
      <c r="B26" s="42" t="s">
        <v>423</v>
      </c>
    </row>
  </sheetData>
  <mergeCells count="3">
    <mergeCell ref="B4:D4"/>
    <mergeCell ref="B5:D5"/>
    <mergeCell ref="B7:D7"/>
  </mergeCells>
  <hyperlinks>
    <hyperlink ref="B2" r:id="rId1" xr:uid="{DFB48794-E856-479A-9D1C-58E6046A18E6}"/>
    <hyperlink ref="C11" location="'03'!B3" display="Nota 4.1" xr:uid="{46D180DC-30F4-46FD-B7C5-5D53E5D44BE2}"/>
    <hyperlink ref="C19" location="'03'!B66" display="Nota 4.5" xr:uid="{6C7355B9-D084-439E-87D2-C2FBD176200E}"/>
    <hyperlink ref="C13" location="'03'!B22" display="Nota 4.3" xr:uid="{0875D9A8-E06B-4A1C-8823-FF2FEA94941A}"/>
    <hyperlink ref="C14" location="'03'!B58" display="Nota 4.4" xr:uid="{8E13658B-4E43-4653-B986-A009D7F37585}"/>
    <hyperlink ref="C12" location="'03'!B13" display="Nota 4.2" xr:uid="{B080207F-9546-4916-AB6E-780219799B76}"/>
  </hyperlinks>
  <printOptions horizontalCentered="1"/>
  <pageMargins left="0.70866141732283472" right="0.70866141732283472" top="0.74803149606299213" bottom="0.74803149606299213" header="0.31496062992125984" footer="0.31496062992125984"/>
  <pageSetup paperSize="9" scale="69" fitToHeight="0"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28D6A-1946-4C37-B27C-ABFEC283229E}">
  <sheetPr codeName="Hoja3">
    <tabColor rgb="FF002060"/>
    <pageSetUpPr fitToPage="1"/>
  </sheetPr>
  <dimension ref="B1:M26"/>
  <sheetViews>
    <sheetView showGridLines="0" zoomScale="90" zoomScaleNormal="90" workbookViewId="0">
      <selection activeCell="A12" sqref="A12"/>
    </sheetView>
  </sheetViews>
  <sheetFormatPr baseColWidth="10" defaultColWidth="10.85546875" defaultRowHeight="15" x14ac:dyDescent="0.25"/>
  <cols>
    <col min="1" max="1" width="5" style="4" customWidth="1"/>
    <col min="2" max="2" width="62.5703125" style="4" customWidth="1"/>
    <col min="3" max="4" width="16.140625" style="31" customWidth="1"/>
    <col min="5" max="5" width="15.140625" style="4" bestFit="1" customWidth="1"/>
    <col min="6" max="6" width="15" style="4" bestFit="1" customWidth="1"/>
    <col min="7" max="7" width="46.28515625" style="4" bestFit="1" customWidth="1"/>
    <col min="8" max="8" width="14.85546875" style="4" bestFit="1" customWidth="1"/>
    <col min="9" max="9" width="15.85546875" style="4" bestFit="1" customWidth="1"/>
    <col min="10" max="10" width="13.42578125" style="4" bestFit="1" customWidth="1"/>
    <col min="11" max="16384" width="10.85546875" style="4"/>
  </cols>
  <sheetData>
    <row r="1" spans="2:13" x14ac:dyDescent="0.25">
      <c r="B1" s="30" t="s">
        <v>20</v>
      </c>
    </row>
    <row r="2" spans="2:13" x14ac:dyDescent="0.25">
      <c r="B2" s="33" t="s">
        <v>21</v>
      </c>
    </row>
    <row r="4" spans="2:13" s="44" customFormat="1" ht="18.75" customHeight="1" x14ac:dyDescent="0.25">
      <c r="B4" s="412" t="s">
        <v>353</v>
      </c>
      <c r="C4" s="412"/>
      <c r="D4" s="2"/>
    </row>
    <row r="5" spans="2:13" s="44" customFormat="1" ht="18.75" customHeight="1" x14ac:dyDescent="0.25">
      <c r="B5" s="412" t="s">
        <v>4</v>
      </c>
      <c r="C5" s="412"/>
      <c r="D5" s="2"/>
    </row>
    <row r="6" spans="2:13" s="44" customFormat="1" ht="15.75" x14ac:dyDescent="0.25">
      <c r="B6" s="36" t="s">
        <v>428</v>
      </c>
      <c r="C6" s="45"/>
      <c r="D6" s="45"/>
    </row>
    <row r="7" spans="2:13" s="44" customFormat="1" ht="15.75" x14ac:dyDescent="0.25">
      <c r="B7" s="413" t="s">
        <v>32</v>
      </c>
      <c r="C7" s="413"/>
      <c r="D7" s="45"/>
    </row>
    <row r="9" spans="2:13" ht="15" customHeight="1" x14ac:dyDescent="0.25">
      <c r="B9" s="77"/>
      <c r="C9" s="191" t="s">
        <v>427</v>
      </c>
      <c r="D9" s="185"/>
      <c r="F9" s="31"/>
      <c r="G9" s="185"/>
      <c r="H9" s="185"/>
    </row>
    <row r="10" spans="2:13" s="34" customFormat="1" ht="15" customHeight="1" x14ac:dyDescent="0.2">
      <c r="B10" s="37" t="s">
        <v>5</v>
      </c>
      <c r="C10" s="192"/>
      <c r="D10" s="327"/>
      <c r="F10" s="140"/>
      <c r="G10" s="327"/>
      <c r="H10" s="327"/>
    </row>
    <row r="11" spans="2:13" ht="15" customHeight="1" x14ac:dyDescent="0.25">
      <c r="B11" s="114" t="s">
        <v>130</v>
      </c>
      <c r="C11" s="192">
        <v>260730202</v>
      </c>
      <c r="D11" s="327"/>
      <c r="E11" s="39"/>
      <c r="F11" s="173"/>
      <c r="G11" s="327"/>
      <c r="H11" s="327"/>
      <c r="I11" s="130"/>
      <c r="K11" s="130"/>
    </row>
    <row r="12" spans="2:13" ht="15" customHeight="1" x14ac:dyDescent="0.25">
      <c r="B12" s="114" t="s">
        <v>371</v>
      </c>
      <c r="C12" s="192">
        <v>100362587</v>
      </c>
      <c r="D12" s="327"/>
      <c r="E12" s="39"/>
      <c r="F12" s="173"/>
      <c r="G12" s="327"/>
      <c r="H12" s="327"/>
      <c r="I12" s="130"/>
      <c r="K12" s="130"/>
    </row>
    <row r="13" spans="2:13" ht="15" customHeight="1" x14ac:dyDescent="0.25">
      <c r="B13" s="115" t="s">
        <v>6</v>
      </c>
      <c r="C13" s="193">
        <v>361092789</v>
      </c>
      <c r="D13" s="328"/>
      <c r="E13" s="39"/>
      <c r="F13" s="36"/>
      <c r="G13" s="328"/>
      <c r="H13" s="328"/>
      <c r="I13" s="130"/>
      <c r="K13" s="130"/>
    </row>
    <row r="14" spans="2:13" ht="15" customHeight="1" x14ac:dyDescent="0.25">
      <c r="B14" s="115"/>
      <c r="C14" s="192"/>
      <c r="D14" s="327"/>
      <c r="F14" s="36"/>
      <c r="G14" s="327"/>
      <c r="H14" s="327"/>
      <c r="K14" s="130"/>
    </row>
    <row r="15" spans="2:13" s="34" customFormat="1" x14ac:dyDescent="0.25">
      <c r="B15" s="116" t="s">
        <v>25</v>
      </c>
      <c r="C15" s="192"/>
      <c r="D15" s="327"/>
      <c r="F15" s="318"/>
      <c r="G15" s="327"/>
      <c r="H15" s="327"/>
      <c r="I15" s="4"/>
      <c r="J15" s="4"/>
      <c r="K15" s="130"/>
    </row>
    <row r="16" spans="2:13" ht="15" customHeight="1" x14ac:dyDescent="0.25">
      <c r="B16" s="114" t="s">
        <v>131</v>
      </c>
      <c r="C16" s="192">
        <v>-226024289</v>
      </c>
      <c r="D16" s="327"/>
      <c r="E16" s="32"/>
      <c r="F16" s="173"/>
      <c r="G16" s="327"/>
      <c r="H16" s="327"/>
      <c r="I16" s="130"/>
      <c r="K16" s="130"/>
      <c r="L16" s="34"/>
      <c r="M16" s="34"/>
    </row>
    <row r="17" spans="2:11" ht="15" customHeight="1" x14ac:dyDescent="0.25">
      <c r="B17" s="114" t="s">
        <v>372</v>
      </c>
      <c r="C17" s="192">
        <v>-430505095</v>
      </c>
      <c r="D17" s="327"/>
      <c r="E17" s="32"/>
      <c r="F17" s="173"/>
      <c r="G17" s="327"/>
      <c r="H17" s="327"/>
      <c r="I17" s="131"/>
      <c r="K17" s="130"/>
    </row>
    <row r="18" spans="2:11" ht="15" customHeight="1" x14ac:dyDescent="0.25">
      <c r="B18" s="115" t="s">
        <v>7</v>
      </c>
      <c r="C18" s="193">
        <v>-656529384</v>
      </c>
      <c r="D18" s="328"/>
      <c r="E18" s="39"/>
      <c r="F18" s="36"/>
      <c r="G18" s="328"/>
      <c r="H18" s="328"/>
      <c r="I18" s="130"/>
      <c r="K18" s="130"/>
    </row>
    <row r="19" spans="2:11" ht="15" customHeight="1" x14ac:dyDescent="0.25">
      <c r="B19" s="115"/>
      <c r="C19" s="192"/>
      <c r="D19" s="327"/>
      <c r="F19" s="36"/>
      <c r="G19" s="327"/>
      <c r="H19" s="327"/>
      <c r="K19" s="130"/>
    </row>
    <row r="20" spans="2:11" ht="15" customHeight="1" x14ac:dyDescent="0.25">
      <c r="B20" s="115" t="s">
        <v>8</v>
      </c>
      <c r="C20" s="193">
        <v>-295436595</v>
      </c>
      <c r="D20" s="328"/>
      <c r="E20" s="39"/>
      <c r="F20" s="36"/>
      <c r="G20" s="328"/>
      <c r="H20" s="328"/>
      <c r="I20" s="130"/>
      <c r="K20" s="130"/>
    </row>
    <row r="21" spans="2:11" ht="15" customHeight="1" x14ac:dyDescent="0.25">
      <c r="B21" s="40"/>
      <c r="C21" s="58"/>
      <c r="D21" s="58"/>
      <c r="E21" s="39"/>
      <c r="F21" s="58"/>
      <c r="G21" s="58"/>
      <c r="H21" s="130"/>
    </row>
    <row r="22" spans="2:11" x14ac:dyDescent="0.25">
      <c r="B22" s="6" t="s">
        <v>423</v>
      </c>
      <c r="E22" s="130"/>
      <c r="G22" s="32"/>
      <c r="H22" s="32"/>
    </row>
    <row r="23" spans="2:11" x14ac:dyDescent="0.25">
      <c r="B23" s="6"/>
      <c r="G23" s="32"/>
    </row>
    <row r="24" spans="2:11" x14ac:dyDescent="0.25">
      <c r="B24" s="15"/>
      <c r="C24" s="41"/>
      <c r="D24" s="41"/>
    </row>
    <row r="25" spans="2:11" x14ac:dyDescent="0.25">
      <c r="B25" s="6"/>
    </row>
    <row r="26" spans="2:11" x14ac:dyDescent="0.25">
      <c r="B26" s="6"/>
    </row>
  </sheetData>
  <mergeCells count="3">
    <mergeCell ref="B4:C4"/>
    <mergeCell ref="B5:C5"/>
    <mergeCell ref="B7:C7"/>
  </mergeCells>
  <hyperlinks>
    <hyperlink ref="B2" r:id="rId1" xr:uid="{12DEB8AD-C42A-48D5-9AC4-1CB975B4CEFA}"/>
  </hyperlinks>
  <printOptions horizontalCentered="1"/>
  <pageMargins left="0.70866141732283472" right="0.70866141732283472" top="0.74803149606299213" bottom="0.74803149606299213" header="0.31496062992125984" footer="0.31496062992125984"/>
  <pageSetup paperSize="9" scale="69" fitToHeight="0"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ADD05-7F14-4784-ACC5-96AD04057ABC}">
  <sheetPr codeName="Hoja4">
    <tabColor rgb="FF002060"/>
    <pageSetUpPr fitToPage="1"/>
  </sheetPr>
  <dimension ref="B1:K25"/>
  <sheetViews>
    <sheetView showGridLines="0" zoomScale="90" zoomScaleNormal="90" workbookViewId="0">
      <selection activeCell="E20" sqref="E20"/>
    </sheetView>
  </sheetViews>
  <sheetFormatPr baseColWidth="10" defaultColWidth="10.85546875" defaultRowHeight="15" x14ac:dyDescent="0.25"/>
  <cols>
    <col min="1" max="1" width="5" style="4" customWidth="1"/>
    <col min="2" max="2" width="30.85546875" style="4" bestFit="1" customWidth="1"/>
    <col min="3" max="3" width="18.7109375" style="46" bestFit="1" customWidth="1"/>
    <col min="4" max="4" width="17.42578125" style="31" customWidth="1"/>
    <col min="5" max="5" width="20.5703125" style="31" bestFit="1" customWidth="1"/>
    <col min="6" max="6" width="23.7109375" style="4" bestFit="1" customWidth="1"/>
    <col min="7" max="7" width="18.85546875" style="4" bestFit="1" customWidth="1"/>
    <col min="8" max="8" width="15.85546875" style="4" bestFit="1" customWidth="1"/>
    <col min="9" max="9" width="18.28515625" style="4" bestFit="1" customWidth="1"/>
    <col min="10" max="10" width="41.42578125" style="4" bestFit="1" customWidth="1"/>
    <col min="11" max="11" width="15.140625" style="4" bestFit="1" customWidth="1"/>
    <col min="12" max="16384" width="10.85546875" style="4"/>
  </cols>
  <sheetData>
    <row r="1" spans="2:11" x14ac:dyDescent="0.25">
      <c r="B1" s="30" t="s">
        <v>20</v>
      </c>
      <c r="C1" s="31"/>
      <c r="E1" s="4"/>
    </row>
    <row r="2" spans="2:11" x14ac:dyDescent="0.25">
      <c r="B2" s="33" t="s">
        <v>21</v>
      </c>
      <c r="C2" s="31"/>
      <c r="E2" s="4"/>
    </row>
    <row r="3" spans="2:11" x14ac:dyDescent="0.25">
      <c r="B3" s="33"/>
      <c r="C3" s="31"/>
      <c r="E3" s="4"/>
    </row>
    <row r="4" spans="2:11" s="48" customFormat="1" ht="15" customHeight="1" x14ac:dyDescent="0.25">
      <c r="B4" s="412" t="s">
        <v>353</v>
      </c>
      <c r="C4" s="412"/>
      <c r="D4" s="412"/>
      <c r="E4" s="412"/>
    </row>
    <row r="5" spans="2:11" s="48" customFormat="1" ht="15" customHeight="1" x14ac:dyDescent="0.25">
      <c r="B5" s="412" t="s">
        <v>216</v>
      </c>
      <c r="C5" s="412"/>
      <c r="D5" s="412"/>
      <c r="E5" s="412"/>
    </row>
    <row r="6" spans="2:11" s="6" customFormat="1" x14ac:dyDescent="0.25">
      <c r="B6" s="36" t="s">
        <v>428</v>
      </c>
      <c r="C6" s="36"/>
      <c r="D6" s="36"/>
      <c r="E6" s="36"/>
    </row>
    <row r="7" spans="2:11" s="6" customFormat="1" x14ac:dyDescent="0.25">
      <c r="B7" s="414" t="s">
        <v>32</v>
      </c>
      <c r="C7" s="414"/>
      <c r="D7" s="414"/>
      <c r="E7" s="414"/>
    </row>
    <row r="9" spans="2:11" s="34" customFormat="1" ht="24" x14ac:dyDescent="0.25">
      <c r="B9" s="47" t="s">
        <v>9</v>
      </c>
      <c r="C9" s="108" t="s">
        <v>149</v>
      </c>
      <c r="D9" s="109" t="s">
        <v>150</v>
      </c>
      <c r="E9" s="99" t="s">
        <v>347</v>
      </c>
      <c r="G9" s="105"/>
      <c r="H9" s="131"/>
    </row>
    <row r="10" spans="2:11" ht="25.5" customHeight="1" x14ac:dyDescent="0.25">
      <c r="B10" s="100" t="s">
        <v>10</v>
      </c>
      <c r="C10" s="127">
        <v>0</v>
      </c>
      <c r="D10" s="127">
        <v>0</v>
      </c>
      <c r="E10" s="127">
        <v>0</v>
      </c>
      <c r="F10" s="46"/>
      <c r="G10" s="32"/>
      <c r="H10" s="39"/>
      <c r="I10" s="39"/>
    </row>
    <row r="11" spans="2:11" ht="25.5" customHeight="1" x14ac:dyDescent="0.25">
      <c r="B11" s="101" t="s">
        <v>11</v>
      </c>
      <c r="C11" s="120"/>
      <c r="D11" s="121"/>
      <c r="E11" s="102"/>
      <c r="H11" s="130"/>
      <c r="I11" s="130"/>
      <c r="J11" s="130"/>
      <c r="K11" s="130"/>
    </row>
    <row r="12" spans="2:11" ht="25.5" customHeight="1" x14ac:dyDescent="0.25">
      <c r="B12" s="103" t="s">
        <v>12</v>
      </c>
      <c r="C12" s="122">
        <v>20000000000</v>
      </c>
      <c r="D12" s="123">
        <v>0</v>
      </c>
      <c r="E12" s="64"/>
      <c r="F12" s="39"/>
      <c r="G12" s="32"/>
      <c r="H12" s="39"/>
      <c r="I12" s="39"/>
      <c r="J12" s="130"/>
    </row>
    <row r="13" spans="2:11" ht="25.5" customHeight="1" x14ac:dyDescent="0.25">
      <c r="B13" s="103" t="s">
        <v>13</v>
      </c>
      <c r="C13" s="122">
        <v>0</v>
      </c>
      <c r="D13" s="123">
        <v>0</v>
      </c>
      <c r="E13" s="64"/>
      <c r="F13" s="39"/>
      <c r="G13" s="39"/>
      <c r="H13" s="39"/>
      <c r="I13" s="39"/>
      <c r="J13" s="130"/>
    </row>
    <row r="14" spans="2:11" ht="25.5" customHeight="1" x14ac:dyDescent="0.25">
      <c r="B14" s="103" t="s">
        <v>14</v>
      </c>
      <c r="C14" s="124"/>
      <c r="D14" s="123">
        <v>-295436595</v>
      </c>
      <c r="E14" s="64"/>
      <c r="F14" s="46"/>
    </row>
    <row r="15" spans="2:11" s="34" customFormat="1" ht="24" x14ac:dyDescent="0.2">
      <c r="B15" s="104" t="s">
        <v>15</v>
      </c>
      <c r="C15" s="331">
        <v>20000000000</v>
      </c>
      <c r="D15" s="119">
        <v>-295436595</v>
      </c>
      <c r="E15" s="99" t="s">
        <v>437</v>
      </c>
      <c r="F15" s="129"/>
      <c r="G15" s="126"/>
    </row>
    <row r="16" spans="2:11" ht="23.25" customHeight="1" x14ac:dyDescent="0.25">
      <c r="B16" s="47"/>
      <c r="C16" s="110" t="s">
        <v>151</v>
      </c>
      <c r="D16" s="110" t="s">
        <v>152</v>
      </c>
      <c r="E16" s="332">
        <v>19704563405</v>
      </c>
      <c r="F16" s="129"/>
      <c r="G16" s="128"/>
      <c r="H16" s="129"/>
      <c r="I16" s="131"/>
      <c r="J16" s="39"/>
      <c r="K16" s="130"/>
    </row>
    <row r="17" spans="2:10" ht="23.25" customHeight="1" x14ac:dyDescent="0.25">
      <c r="B17" s="40"/>
      <c r="C17" s="327"/>
      <c r="D17" s="327"/>
      <c r="E17" s="327"/>
      <c r="F17" s="46"/>
      <c r="G17" s="126"/>
      <c r="H17" s="39"/>
      <c r="J17" s="39"/>
    </row>
    <row r="18" spans="2:10" ht="15.75" customHeight="1" x14ac:dyDescent="0.25">
      <c r="B18" s="40"/>
      <c r="C18" s="80"/>
      <c r="D18" s="80"/>
      <c r="E18" s="58"/>
      <c r="F18" s="39"/>
      <c r="G18" s="39"/>
      <c r="H18" s="39"/>
    </row>
    <row r="19" spans="2:10" x14ac:dyDescent="0.25">
      <c r="B19" s="42" t="s">
        <v>423</v>
      </c>
      <c r="C19" s="49"/>
      <c r="D19" s="49"/>
      <c r="E19" s="57"/>
      <c r="F19" s="39"/>
      <c r="G19" s="39"/>
    </row>
    <row r="20" spans="2:10" x14ac:dyDescent="0.25">
      <c r="B20" s="42"/>
      <c r="C20" s="49"/>
      <c r="D20" s="190"/>
      <c r="E20" s="57"/>
      <c r="F20" s="39"/>
      <c r="G20" s="39"/>
    </row>
    <row r="21" spans="2:10" x14ac:dyDescent="0.25">
      <c r="B21" s="204"/>
      <c r="C21" s="205"/>
      <c r="D21" s="205"/>
      <c r="E21" s="206"/>
    </row>
    <row r="22" spans="2:10" x14ac:dyDescent="0.25">
      <c r="B22" s="140"/>
      <c r="C22" s="80"/>
      <c r="D22" s="80"/>
      <c r="E22" s="59"/>
    </row>
    <row r="23" spans="2:10" x14ac:dyDescent="0.25">
      <c r="D23" s="46"/>
    </row>
    <row r="24" spans="2:10" x14ac:dyDescent="0.25">
      <c r="D24" s="46"/>
      <c r="E24" s="46"/>
    </row>
    <row r="25" spans="2:10" x14ac:dyDescent="0.25">
      <c r="D25" s="46"/>
      <c r="E25" s="46"/>
    </row>
  </sheetData>
  <mergeCells count="3">
    <mergeCell ref="B4:E4"/>
    <mergeCell ref="B5:E5"/>
    <mergeCell ref="B7:E7"/>
  </mergeCells>
  <hyperlinks>
    <hyperlink ref="B2" r:id="rId1" xr:uid="{F0C472D9-926B-4B36-9C16-96258CEC57EE}"/>
  </hyperlinks>
  <printOptions horizontalCentered="1"/>
  <pageMargins left="0.70866141732283472" right="0.70866141732283472" top="0.74803149606299213" bottom="0.74803149606299213" header="0.31496062992125984" footer="0.31496062992125984"/>
  <pageSetup paperSize="9" scale="68"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228A0-ECA0-46FD-9C00-C9917974CED8}">
  <sheetPr codeName="Hoja5">
    <tabColor rgb="FF002060"/>
    <pageSetUpPr fitToPage="1"/>
  </sheetPr>
  <dimension ref="B1:K32"/>
  <sheetViews>
    <sheetView showGridLines="0" zoomScale="90" zoomScaleNormal="90" workbookViewId="0"/>
  </sheetViews>
  <sheetFormatPr baseColWidth="10" defaultColWidth="10.85546875" defaultRowHeight="15" x14ac:dyDescent="0.25"/>
  <cols>
    <col min="1" max="1" width="7.5703125" style="4" customWidth="1"/>
    <col min="2" max="2" width="53.5703125" style="4" customWidth="1"/>
    <col min="3" max="4" width="21.7109375" style="31" customWidth="1"/>
    <col min="5" max="5" width="19" style="4" bestFit="1" customWidth="1"/>
    <col min="6" max="6" width="62.140625" style="4" customWidth="1"/>
    <col min="7" max="7" width="49.5703125" style="4" bestFit="1" customWidth="1"/>
    <col min="8" max="8" width="17.28515625" style="4" bestFit="1" customWidth="1"/>
    <col min="9" max="9" width="10.85546875" style="4"/>
    <col min="10" max="10" width="16.7109375" style="4" bestFit="1" customWidth="1"/>
    <col min="11" max="11" width="15.7109375" style="4" bestFit="1" customWidth="1"/>
    <col min="12" max="16384" width="10.85546875" style="4"/>
  </cols>
  <sheetData>
    <row r="1" spans="2:11" x14ac:dyDescent="0.25">
      <c r="B1" s="30" t="s">
        <v>20</v>
      </c>
    </row>
    <row r="2" spans="2:11" x14ac:dyDescent="0.25">
      <c r="B2" s="33" t="s">
        <v>21</v>
      </c>
    </row>
    <row r="3" spans="2:11" x14ac:dyDescent="0.25">
      <c r="B3" s="33"/>
    </row>
    <row r="4" spans="2:11" s="34" customFormat="1" ht="22.5" customHeight="1" x14ac:dyDescent="0.25">
      <c r="B4" s="412" t="s">
        <v>353</v>
      </c>
      <c r="C4" s="412"/>
      <c r="D4" s="412"/>
      <c r="E4" s="412"/>
    </row>
    <row r="5" spans="2:11" s="34" customFormat="1" ht="22.5" customHeight="1" x14ac:dyDescent="0.25">
      <c r="B5" s="410" t="s">
        <v>114</v>
      </c>
      <c r="C5" s="410"/>
      <c r="D5" s="7"/>
    </row>
    <row r="6" spans="2:11" x14ac:dyDescent="0.25">
      <c r="B6" s="36" t="s">
        <v>428</v>
      </c>
      <c r="C6" s="23"/>
      <c r="D6" s="23"/>
    </row>
    <row r="7" spans="2:11" x14ac:dyDescent="0.25">
      <c r="B7" s="414" t="s">
        <v>33</v>
      </c>
      <c r="C7" s="414"/>
      <c r="D7" s="23"/>
    </row>
    <row r="9" spans="2:11" s="34" customFormat="1" ht="15" customHeight="1" x14ac:dyDescent="0.2">
      <c r="B9" s="47"/>
      <c r="C9" s="177" t="s">
        <v>427</v>
      </c>
      <c r="D9" s="329"/>
      <c r="E9" s="38"/>
      <c r="F9" s="140"/>
      <c r="G9" s="329"/>
      <c r="H9" s="329"/>
    </row>
    <row r="10" spans="2:11" ht="15" customHeight="1" x14ac:dyDescent="0.25">
      <c r="B10" s="51" t="s">
        <v>16</v>
      </c>
      <c r="C10" s="401"/>
      <c r="D10" s="52"/>
      <c r="E10" s="50"/>
      <c r="F10" s="330"/>
      <c r="G10" s="52"/>
      <c r="H10" s="52"/>
    </row>
    <row r="11" spans="2:11" ht="15" customHeight="1" x14ac:dyDescent="0.25">
      <c r="B11" s="51" t="s">
        <v>17</v>
      </c>
      <c r="C11" s="178"/>
      <c r="D11" s="52"/>
      <c r="E11" s="50"/>
      <c r="F11" s="330"/>
      <c r="G11" s="52"/>
      <c r="H11" s="52"/>
    </row>
    <row r="12" spans="2:11" ht="15" customHeight="1" x14ac:dyDescent="0.25">
      <c r="B12" s="106" t="s">
        <v>34</v>
      </c>
      <c r="C12" s="117">
        <v>-4292670919</v>
      </c>
      <c r="D12" s="186"/>
      <c r="E12" s="184"/>
      <c r="F12" s="141"/>
      <c r="G12" s="186"/>
      <c r="H12" s="186"/>
      <c r="I12" s="130"/>
      <c r="K12" s="130"/>
    </row>
    <row r="13" spans="2:11" ht="15" customHeight="1" x14ac:dyDescent="0.25">
      <c r="B13" s="106" t="s">
        <v>375</v>
      </c>
      <c r="C13" s="117">
        <v>100362587</v>
      </c>
      <c r="D13" s="186"/>
      <c r="E13" s="184"/>
      <c r="F13" s="141"/>
      <c r="G13" s="186"/>
      <c r="H13" s="186"/>
      <c r="I13" s="130"/>
      <c r="K13" s="130"/>
    </row>
    <row r="14" spans="2:11" ht="15" customHeight="1" x14ac:dyDescent="0.25">
      <c r="B14" s="106" t="s">
        <v>291</v>
      </c>
      <c r="C14" s="117">
        <v>251508282</v>
      </c>
      <c r="D14" s="186"/>
      <c r="E14" s="184"/>
      <c r="F14" s="141"/>
      <c r="G14" s="186"/>
      <c r="H14" s="186"/>
      <c r="I14" s="130"/>
      <c r="K14" s="130"/>
    </row>
    <row r="15" spans="2:11" ht="15" customHeight="1" x14ac:dyDescent="0.25">
      <c r="B15" s="106" t="s">
        <v>374</v>
      </c>
      <c r="C15" s="117">
        <v>-11008349374</v>
      </c>
      <c r="D15" s="186"/>
      <c r="E15" s="184"/>
      <c r="F15" s="141"/>
      <c r="G15" s="186"/>
      <c r="H15" s="186"/>
      <c r="I15" s="130"/>
      <c r="K15" s="130"/>
    </row>
    <row r="16" spans="2:11" x14ac:dyDescent="0.25">
      <c r="B16" s="106" t="s">
        <v>376</v>
      </c>
      <c r="C16" s="117">
        <v>-461827134</v>
      </c>
      <c r="D16" s="186"/>
    </row>
    <row r="17" spans="2:11" ht="15" customHeight="1" x14ac:dyDescent="0.25">
      <c r="B17" s="106" t="s">
        <v>35</v>
      </c>
      <c r="C17" s="117">
        <v>-172265519</v>
      </c>
      <c r="D17" s="186"/>
      <c r="E17" s="184"/>
      <c r="F17" s="187"/>
      <c r="G17" s="188"/>
      <c r="H17" s="186"/>
      <c r="I17" s="130"/>
      <c r="K17" s="130"/>
    </row>
    <row r="18" spans="2:11" ht="15" customHeight="1" x14ac:dyDescent="0.25">
      <c r="B18" s="106" t="s">
        <v>373</v>
      </c>
      <c r="C18" s="117">
        <v>-430505095</v>
      </c>
      <c r="D18" s="186"/>
      <c r="E18" s="184"/>
      <c r="F18" s="187"/>
      <c r="G18" s="188"/>
      <c r="H18" s="186"/>
      <c r="I18" s="130"/>
      <c r="K18" s="130"/>
    </row>
    <row r="19" spans="2:11" ht="15" customHeight="1" x14ac:dyDescent="0.25">
      <c r="B19" s="106"/>
      <c r="C19" s="402"/>
      <c r="D19" s="186"/>
      <c r="E19" s="52"/>
      <c r="F19" s="141"/>
      <c r="G19" s="186"/>
      <c r="H19" s="188"/>
      <c r="K19" s="130"/>
    </row>
    <row r="20" spans="2:11" s="34" customFormat="1" ht="15" customHeight="1" x14ac:dyDescent="0.2">
      <c r="B20" s="107" t="s">
        <v>67</v>
      </c>
      <c r="C20" s="118">
        <v>-16013747172</v>
      </c>
      <c r="D20" s="188"/>
      <c r="E20" s="53"/>
      <c r="F20" s="187"/>
      <c r="G20" s="188"/>
      <c r="H20" s="186"/>
      <c r="I20" s="131"/>
      <c r="J20" s="131"/>
    </row>
    <row r="21" spans="2:11" ht="15" customHeight="1" x14ac:dyDescent="0.25">
      <c r="B21" s="51" t="s">
        <v>18</v>
      </c>
      <c r="C21" s="403"/>
      <c r="D21" s="186"/>
      <c r="E21" s="52"/>
      <c r="F21" s="187"/>
      <c r="G21" s="188"/>
      <c r="H21" s="186"/>
      <c r="I21" s="130"/>
      <c r="J21" s="130"/>
    </row>
    <row r="22" spans="2:11" ht="15" customHeight="1" x14ac:dyDescent="0.25">
      <c r="B22" s="106" t="s">
        <v>13</v>
      </c>
      <c r="C22" s="117">
        <v>0</v>
      </c>
      <c r="D22" s="186"/>
      <c r="E22" s="52"/>
      <c r="F22" s="187"/>
      <c r="G22" s="188"/>
      <c r="H22" s="186"/>
      <c r="J22" s="130"/>
    </row>
    <row r="23" spans="2:11" ht="15" customHeight="1" x14ac:dyDescent="0.25">
      <c r="B23" s="106" t="s">
        <v>12</v>
      </c>
      <c r="C23" s="117">
        <v>20000000000</v>
      </c>
      <c r="D23" s="186"/>
      <c r="E23" s="52"/>
      <c r="F23" s="130"/>
      <c r="G23" s="141"/>
      <c r="H23" s="186"/>
      <c r="I23" s="130"/>
    </row>
    <row r="24" spans="2:11" ht="15" customHeight="1" x14ac:dyDescent="0.25">
      <c r="B24" s="106"/>
      <c r="C24" s="402"/>
      <c r="D24" s="186"/>
      <c r="E24" s="52"/>
      <c r="F24" s="130"/>
      <c r="G24" s="187"/>
      <c r="H24" s="188"/>
      <c r="I24" s="130"/>
      <c r="J24" s="130"/>
    </row>
    <row r="25" spans="2:11" s="34" customFormat="1" ht="15" customHeight="1" x14ac:dyDescent="0.25">
      <c r="B25" s="107" t="s">
        <v>36</v>
      </c>
      <c r="C25" s="118">
        <v>20000000000</v>
      </c>
      <c r="D25" s="188"/>
      <c r="E25" s="53"/>
      <c r="F25" s="131"/>
      <c r="G25" s="187"/>
      <c r="H25" s="188"/>
      <c r="I25" s="131"/>
      <c r="J25" s="131"/>
    </row>
    <row r="26" spans="2:11" ht="15" customHeight="1" x14ac:dyDescent="0.25">
      <c r="B26" s="107" t="s">
        <v>37</v>
      </c>
      <c r="C26" s="118">
        <v>0</v>
      </c>
      <c r="D26" s="188"/>
      <c r="E26" s="53"/>
      <c r="F26" s="130"/>
      <c r="G26" s="187"/>
      <c r="H26" s="188"/>
      <c r="J26" s="130"/>
    </row>
    <row r="27" spans="2:11" ht="15" customHeight="1" x14ac:dyDescent="0.25">
      <c r="B27" s="107" t="s">
        <v>19</v>
      </c>
      <c r="C27" s="118">
        <v>3986252828</v>
      </c>
      <c r="D27" s="188"/>
      <c r="E27" s="39"/>
      <c r="F27" s="39"/>
    </row>
    <row r="28" spans="2:11" x14ac:dyDescent="0.25">
      <c r="B28" s="40"/>
      <c r="C28" s="59"/>
      <c r="D28" s="58"/>
      <c r="E28" s="32"/>
      <c r="F28" s="39"/>
    </row>
    <row r="29" spans="2:11" x14ac:dyDescent="0.25">
      <c r="B29" s="6" t="s">
        <v>423</v>
      </c>
      <c r="E29" s="39"/>
      <c r="F29" s="39"/>
    </row>
    <row r="30" spans="2:11" x14ac:dyDescent="0.25">
      <c r="B30" s="6"/>
    </row>
    <row r="31" spans="2:11" ht="27.95" customHeight="1" x14ac:dyDescent="0.25">
      <c r="B31" s="125"/>
      <c r="C31" s="125"/>
      <c r="D31" s="125"/>
    </row>
    <row r="32" spans="2:11" ht="14.45" customHeight="1" x14ac:dyDescent="0.25">
      <c r="B32" s="125"/>
      <c r="C32" s="125"/>
      <c r="D32" s="125"/>
    </row>
  </sheetData>
  <mergeCells count="3">
    <mergeCell ref="B5:C5"/>
    <mergeCell ref="B7:C7"/>
    <mergeCell ref="B4:E4"/>
  </mergeCells>
  <hyperlinks>
    <hyperlink ref="B2" r:id="rId1" xr:uid="{D34D14DE-1C56-4230-ACEA-9AA90FAF5FC1}"/>
  </hyperlinks>
  <printOptions horizontalCentered="1"/>
  <pageMargins left="0.70866141732283472" right="0.70866141732283472" top="0.74803149606299213" bottom="0.74803149606299213" header="0.31496062992125984" footer="0.31496062992125984"/>
  <pageSetup scale="6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268F4-1B93-4A69-8825-6C30F0D45D53}">
  <sheetPr>
    <tabColor rgb="FF002060"/>
    <pageSetUpPr fitToPage="1"/>
  </sheetPr>
  <dimension ref="B1:T85"/>
  <sheetViews>
    <sheetView showGridLines="0" zoomScale="80" zoomScaleNormal="80" workbookViewId="0"/>
  </sheetViews>
  <sheetFormatPr baseColWidth="10" defaultColWidth="11.42578125" defaultRowHeight="15" x14ac:dyDescent="0.25"/>
  <cols>
    <col min="1" max="1" width="3.85546875" style="4" customWidth="1"/>
    <col min="2" max="2" width="39.28515625" style="4" customWidth="1"/>
    <col min="3" max="3" width="38.42578125" style="4" customWidth="1"/>
    <col min="4" max="4" width="15.42578125" style="4" customWidth="1"/>
    <col min="5" max="5" width="15.140625" style="4" customWidth="1"/>
    <col min="6" max="6" width="19.5703125" style="4" customWidth="1"/>
    <col min="7" max="7" width="8.28515625" style="4" customWidth="1"/>
    <col min="8" max="8" width="13" style="4" customWidth="1"/>
    <col min="9" max="9" width="14.5703125" style="4" customWidth="1"/>
    <col min="10" max="10" width="19.7109375" style="4" customWidth="1"/>
    <col min="11" max="11" width="17.28515625" style="4" bestFit="1" customWidth="1"/>
    <col min="12" max="13" width="19.42578125" style="4" bestFit="1" customWidth="1"/>
    <col min="14" max="17" width="18.7109375" style="4" customWidth="1"/>
    <col min="18" max="18" width="15.85546875" style="4" customWidth="1"/>
    <col min="19" max="19" width="17.5703125" style="4" customWidth="1"/>
    <col min="20" max="20" width="18.42578125" style="4" bestFit="1" customWidth="1"/>
    <col min="21" max="21" width="11.42578125" style="4"/>
    <col min="22" max="22" width="15.7109375" style="4" bestFit="1" customWidth="1"/>
    <col min="23" max="16384" width="11.42578125" style="4"/>
  </cols>
  <sheetData>
    <row r="1" spans="2:18" ht="21.75" x14ac:dyDescent="0.25">
      <c r="B1" s="420"/>
      <c r="C1" s="420"/>
      <c r="D1" s="420"/>
      <c r="E1" s="420"/>
      <c r="F1" s="420"/>
      <c r="G1" s="420"/>
      <c r="H1" s="420"/>
      <c r="I1" s="420"/>
      <c r="J1" s="420"/>
      <c r="K1" s="3"/>
      <c r="L1" s="3"/>
      <c r="M1" s="3"/>
      <c r="N1" s="3"/>
      <c r="O1" s="3"/>
      <c r="P1" s="3"/>
      <c r="Q1" s="3"/>
      <c r="R1" s="3"/>
    </row>
    <row r="2" spans="2:18" ht="22.5" x14ac:dyDescent="0.25">
      <c r="B2" s="421" t="s">
        <v>353</v>
      </c>
      <c r="C2" s="421"/>
      <c r="D2" s="421"/>
      <c r="E2" s="421"/>
      <c r="F2" s="421"/>
      <c r="G2" s="421"/>
      <c r="H2" s="421"/>
      <c r="I2" s="421"/>
      <c r="J2" s="421"/>
      <c r="K2" s="1"/>
      <c r="L2" s="1"/>
      <c r="M2" s="1"/>
      <c r="N2" s="1"/>
      <c r="O2" s="1"/>
      <c r="P2" s="1"/>
      <c r="Q2" s="1"/>
      <c r="R2" s="1"/>
    </row>
    <row r="3" spans="2:18" ht="19.5" x14ac:dyDescent="0.25">
      <c r="B3" s="421" t="s">
        <v>438</v>
      </c>
      <c r="C3" s="421"/>
      <c r="D3" s="421"/>
      <c r="E3" s="421"/>
      <c r="F3" s="421"/>
      <c r="G3" s="421"/>
      <c r="H3" s="421"/>
      <c r="I3" s="421"/>
      <c r="J3" s="421"/>
      <c r="K3" s="3"/>
      <c r="L3" s="3"/>
      <c r="M3" s="3"/>
      <c r="N3" s="3"/>
      <c r="O3" s="3"/>
      <c r="P3" s="3"/>
      <c r="Q3" s="3"/>
      <c r="R3" s="3"/>
    </row>
    <row r="4" spans="2:18" ht="20.100000000000001" customHeight="1" x14ac:dyDescent="0.25">
      <c r="B4" s="422" t="s">
        <v>32</v>
      </c>
      <c r="C4" s="422"/>
      <c r="D4" s="422"/>
      <c r="E4" s="422"/>
      <c r="F4" s="422"/>
      <c r="G4" s="422"/>
      <c r="H4" s="422"/>
      <c r="I4" s="422"/>
      <c r="J4" s="422"/>
      <c r="K4" s="7"/>
      <c r="L4" s="7"/>
      <c r="M4" s="7"/>
      <c r="N4" s="7"/>
      <c r="O4" s="7"/>
      <c r="P4" s="7"/>
      <c r="Q4" s="7"/>
      <c r="R4" s="7"/>
    </row>
    <row r="5" spans="2:18" x14ac:dyDescent="0.25">
      <c r="B5" s="5"/>
      <c r="C5" s="6"/>
      <c r="D5" s="6"/>
      <c r="E5" s="6"/>
      <c r="F5" s="6"/>
      <c r="G5" s="6"/>
      <c r="H5" s="6"/>
      <c r="I5" s="6"/>
      <c r="J5" s="6"/>
      <c r="K5" s="6"/>
      <c r="L5" s="6"/>
      <c r="M5" s="6"/>
      <c r="N5" s="6"/>
      <c r="O5" s="6"/>
      <c r="P5" s="6"/>
      <c r="Q5" s="6"/>
      <c r="R5" s="6"/>
    </row>
    <row r="6" spans="2:18" s="10" customFormat="1" ht="24.95" customHeight="1" x14ac:dyDescent="0.25">
      <c r="B6" s="8" t="s">
        <v>38</v>
      </c>
      <c r="C6" s="9"/>
      <c r="D6" s="9"/>
      <c r="E6" s="9"/>
      <c r="F6" s="9"/>
      <c r="G6" s="9"/>
      <c r="H6" s="9"/>
      <c r="I6" s="9"/>
      <c r="J6" s="9"/>
      <c r="K6" s="9"/>
      <c r="L6" s="9"/>
      <c r="M6" s="9"/>
      <c r="N6" s="9"/>
      <c r="O6" s="9"/>
      <c r="P6" s="9"/>
      <c r="Q6" s="9"/>
      <c r="R6" s="9"/>
    </row>
    <row r="7" spans="2:18" s="10" customFormat="1" ht="24.95" customHeight="1" x14ac:dyDescent="0.25">
      <c r="B7" s="8" t="s">
        <v>355</v>
      </c>
      <c r="C7" s="9"/>
      <c r="D7" s="9"/>
      <c r="E7" s="9"/>
      <c r="F7" s="9"/>
      <c r="G7" s="9"/>
      <c r="H7" s="9"/>
      <c r="I7" s="9"/>
      <c r="J7" s="9"/>
      <c r="K7" s="9"/>
      <c r="L7" s="9"/>
      <c r="M7" s="9"/>
      <c r="N7" s="9"/>
      <c r="O7" s="9"/>
      <c r="P7" s="9"/>
      <c r="Q7" s="9"/>
      <c r="R7" s="9"/>
    </row>
    <row r="8" spans="2:18" s="10" customFormat="1" ht="52.9" customHeight="1" x14ac:dyDescent="0.25">
      <c r="B8" s="417" t="s">
        <v>356</v>
      </c>
      <c r="C8" s="417"/>
      <c r="D8" s="417"/>
      <c r="E8" s="417"/>
      <c r="F8" s="417"/>
      <c r="G8" s="417"/>
      <c r="H8" s="417"/>
      <c r="I8" s="417"/>
      <c r="J8" s="417"/>
      <c r="K8" s="9"/>
      <c r="L8" s="9"/>
      <c r="M8" s="9"/>
      <c r="N8" s="9"/>
      <c r="O8" s="9"/>
      <c r="P8" s="9"/>
      <c r="Q8" s="9"/>
      <c r="R8" s="9"/>
    </row>
    <row r="9" spans="2:18" s="10" customFormat="1" ht="14.25" customHeight="1" x14ac:dyDescent="0.25">
      <c r="B9" s="17"/>
      <c r="C9" s="17"/>
      <c r="D9" s="17"/>
      <c r="E9" s="17"/>
      <c r="F9" s="17"/>
      <c r="G9" s="17"/>
      <c r="H9" s="17"/>
      <c r="I9" s="17"/>
      <c r="J9" s="17"/>
      <c r="K9" s="9"/>
      <c r="L9" s="9"/>
      <c r="M9" s="9"/>
      <c r="N9" s="9"/>
      <c r="O9" s="9"/>
      <c r="P9" s="9"/>
      <c r="Q9" s="9"/>
      <c r="R9" s="9"/>
    </row>
    <row r="10" spans="2:18" s="10" customFormat="1" ht="55.9" customHeight="1" x14ac:dyDescent="0.25">
      <c r="B10" s="417" t="s">
        <v>360</v>
      </c>
      <c r="C10" s="417"/>
      <c r="D10" s="417"/>
      <c r="E10" s="417"/>
      <c r="F10" s="417"/>
      <c r="G10" s="417"/>
      <c r="H10" s="417"/>
      <c r="I10" s="417"/>
      <c r="J10" s="417"/>
      <c r="K10" s="9"/>
      <c r="L10" s="9"/>
      <c r="M10" s="9"/>
      <c r="N10" s="9"/>
      <c r="O10" s="9"/>
      <c r="P10" s="9"/>
      <c r="Q10" s="9"/>
      <c r="R10" s="9"/>
    </row>
    <row r="11" spans="2:18" s="10" customFormat="1" ht="12.6" customHeight="1" x14ac:dyDescent="0.25">
      <c r="B11" s="17"/>
      <c r="C11" s="17"/>
      <c r="D11" s="17"/>
      <c r="E11" s="17"/>
      <c r="F11" s="17"/>
      <c r="G11" s="17"/>
      <c r="H11" s="17"/>
      <c r="I11" s="17"/>
      <c r="J11" s="17"/>
      <c r="K11" s="9"/>
      <c r="L11" s="9"/>
      <c r="M11" s="9"/>
      <c r="N11" s="9"/>
      <c r="O11" s="9"/>
      <c r="P11" s="9"/>
      <c r="Q11" s="9"/>
      <c r="R11" s="9"/>
    </row>
    <row r="12" spans="2:18" s="10" customFormat="1" ht="69.599999999999994" customHeight="1" x14ac:dyDescent="0.25">
      <c r="B12" s="417" t="s">
        <v>439</v>
      </c>
      <c r="C12" s="417"/>
      <c r="D12" s="417"/>
      <c r="E12" s="417"/>
      <c r="F12" s="417"/>
      <c r="G12" s="417"/>
      <c r="H12" s="417"/>
      <c r="I12" s="417"/>
      <c r="J12" s="417"/>
      <c r="K12" s="83"/>
      <c r="L12" s="9"/>
      <c r="M12" s="9"/>
      <c r="N12" s="9"/>
      <c r="O12" s="9"/>
      <c r="P12" s="9"/>
      <c r="Q12" s="9"/>
      <c r="R12" s="9"/>
    </row>
    <row r="13" spans="2:18" s="10" customFormat="1" ht="14.45" customHeight="1" x14ac:dyDescent="0.25">
      <c r="B13" s="17"/>
      <c r="C13" s="17"/>
      <c r="D13" s="17"/>
      <c r="E13" s="17"/>
      <c r="F13" s="17"/>
      <c r="G13" s="17"/>
      <c r="H13" s="17"/>
      <c r="I13" s="17"/>
      <c r="J13" s="17"/>
      <c r="K13" s="9"/>
      <c r="L13" s="9"/>
      <c r="M13" s="9"/>
      <c r="N13" s="9"/>
      <c r="O13" s="9"/>
      <c r="P13" s="9"/>
      <c r="Q13" s="9"/>
      <c r="R13" s="9"/>
    </row>
    <row r="14" spans="2:18" s="10" customFormat="1" ht="61.9" customHeight="1" x14ac:dyDescent="0.25">
      <c r="B14" s="417" t="s">
        <v>377</v>
      </c>
      <c r="C14" s="417"/>
      <c r="D14" s="417"/>
      <c r="E14" s="417"/>
      <c r="F14" s="417"/>
      <c r="G14" s="417"/>
      <c r="H14" s="417"/>
      <c r="I14" s="417"/>
      <c r="J14" s="417"/>
      <c r="K14" s="9"/>
      <c r="L14" s="9"/>
      <c r="M14" s="9"/>
      <c r="N14" s="9"/>
      <c r="O14" s="9"/>
      <c r="P14" s="9"/>
      <c r="Q14" s="9"/>
      <c r="R14" s="9"/>
    </row>
    <row r="15" spans="2:18" s="10" customFormat="1" ht="15" customHeight="1" x14ac:dyDescent="0.25">
      <c r="B15" s="340"/>
      <c r="C15" s="340"/>
      <c r="D15" s="340"/>
      <c r="E15" s="340"/>
      <c r="F15" s="340"/>
      <c r="G15" s="340"/>
      <c r="H15" s="340"/>
      <c r="I15" s="340"/>
      <c r="J15" s="340"/>
      <c r="K15" s="9"/>
      <c r="L15" s="9"/>
      <c r="M15" s="9"/>
      <c r="N15" s="9"/>
      <c r="O15" s="9"/>
      <c r="P15" s="9"/>
      <c r="Q15" s="9"/>
      <c r="R15" s="9"/>
    </row>
    <row r="16" spans="2:18" s="10" customFormat="1" ht="70.150000000000006" customHeight="1" x14ac:dyDescent="0.25">
      <c r="B16" s="423" t="s">
        <v>378</v>
      </c>
      <c r="C16" s="423"/>
      <c r="D16" s="423"/>
      <c r="E16" s="423"/>
      <c r="F16" s="423"/>
      <c r="G16" s="423"/>
      <c r="H16" s="423"/>
      <c r="I16" s="423"/>
      <c r="J16" s="423"/>
      <c r="K16" s="17"/>
      <c r="L16" s="17"/>
      <c r="M16" s="17"/>
      <c r="N16" s="17"/>
      <c r="O16" s="17"/>
      <c r="P16" s="17"/>
      <c r="Q16" s="17"/>
      <c r="R16" s="17"/>
    </row>
    <row r="18" spans="2:9" ht="16.5" x14ac:dyDescent="0.25">
      <c r="B18" s="18" t="s">
        <v>357</v>
      </c>
    </row>
    <row r="20" spans="2:9" ht="16.5" x14ac:dyDescent="0.25">
      <c r="B20" s="18" t="s">
        <v>358</v>
      </c>
    </row>
    <row r="22" spans="2:9" ht="16.5" x14ac:dyDescent="0.25">
      <c r="B22" s="10" t="s">
        <v>379</v>
      </c>
      <c r="C22" s="10"/>
      <c r="D22" s="10"/>
      <c r="E22" s="10"/>
      <c r="F22" s="10"/>
      <c r="G22" s="10"/>
      <c r="H22" s="10"/>
      <c r="I22" s="10"/>
    </row>
    <row r="23" spans="2:9" ht="16.5" x14ac:dyDescent="0.25">
      <c r="B23" s="10"/>
      <c r="C23" s="10"/>
      <c r="D23" s="10"/>
      <c r="E23" s="10"/>
      <c r="F23" s="10"/>
      <c r="G23" s="10"/>
      <c r="H23" s="10"/>
      <c r="I23" s="10"/>
    </row>
    <row r="24" spans="2:9" ht="16.5" x14ac:dyDescent="0.25">
      <c r="B24" s="419" t="s">
        <v>359</v>
      </c>
      <c r="C24" s="419"/>
      <c r="D24" s="380" t="s">
        <v>424</v>
      </c>
      <c r="E24" s="380" t="s">
        <v>425</v>
      </c>
      <c r="F24" s="10"/>
      <c r="G24" s="10"/>
      <c r="H24" s="10"/>
      <c r="I24" s="10"/>
    </row>
    <row r="25" spans="2:9" ht="91.15" customHeight="1" x14ac:dyDescent="0.25">
      <c r="B25" s="418" t="s">
        <v>380</v>
      </c>
      <c r="C25" s="418"/>
      <c r="D25" s="381">
        <v>0</v>
      </c>
      <c r="E25" s="381">
        <v>1</v>
      </c>
      <c r="F25" s="10"/>
      <c r="G25" s="10"/>
      <c r="H25" s="10"/>
      <c r="I25" s="10"/>
    </row>
    <row r="26" spans="2:9" ht="28.15" customHeight="1" x14ac:dyDescent="0.25">
      <c r="B26" s="418" t="s">
        <v>381</v>
      </c>
      <c r="C26" s="418"/>
      <c r="D26" s="381">
        <v>0</v>
      </c>
      <c r="E26" s="381">
        <v>1</v>
      </c>
      <c r="F26" s="10"/>
      <c r="G26" s="10"/>
      <c r="H26" s="10"/>
      <c r="I26" s="10"/>
    </row>
    <row r="27" spans="2:9" ht="28.15" customHeight="1" x14ac:dyDescent="0.25">
      <c r="B27" s="418" t="s">
        <v>382</v>
      </c>
      <c r="C27" s="418"/>
      <c r="D27" s="381">
        <v>0</v>
      </c>
      <c r="E27" s="381">
        <v>1</v>
      </c>
      <c r="F27" s="10"/>
      <c r="G27" s="10"/>
      <c r="H27" s="10"/>
      <c r="I27" s="10"/>
    </row>
    <row r="28" spans="2:9" ht="45" customHeight="1" x14ac:dyDescent="0.25">
      <c r="B28" s="418" t="s">
        <v>383</v>
      </c>
      <c r="C28" s="418"/>
      <c r="D28" s="381">
        <v>0</v>
      </c>
      <c r="E28" s="381">
        <v>0.3</v>
      </c>
      <c r="F28" s="10"/>
      <c r="G28" s="10"/>
      <c r="H28" s="10"/>
      <c r="I28" s="10"/>
    </row>
    <row r="29" spans="2:9" ht="36" customHeight="1" x14ac:dyDescent="0.25">
      <c r="B29" s="418" t="s">
        <v>384</v>
      </c>
      <c r="C29" s="418"/>
      <c r="D29" s="381">
        <v>0</v>
      </c>
      <c r="E29" s="381">
        <v>0.3</v>
      </c>
      <c r="F29" s="10"/>
      <c r="G29" s="10"/>
      <c r="H29" s="10"/>
      <c r="I29" s="10"/>
    </row>
    <row r="30" spans="2:9" ht="59.45" customHeight="1" x14ac:dyDescent="0.25">
      <c r="B30" s="418" t="s">
        <v>385</v>
      </c>
      <c r="C30" s="418"/>
      <c r="D30" s="381">
        <v>0</v>
      </c>
      <c r="E30" s="381">
        <v>0.3</v>
      </c>
      <c r="F30" s="10"/>
      <c r="G30" s="10"/>
      <c r="H30" s="10"/>
      <c r="I30" s="10"/>
    </row>
    <row r="31" spans="2:9" ht="58.9" customHeight="1" x14ac:dyDescent="0.25">
      <c r="B31" s="418" t="s">
        <v>386</v>
      </c>
      <c r="C31" s="418"/>
      <c r="D31" s="381">
        <v>0</v>
      </c>
      <c r="E31" s="381">
        <v>0.3</v>
      </c>
      <c r="F31" s="10"/>
      <c r="G31" s="10"/>
      <c r="H31" s="10"/>
      <c r="I31" s="10"/>
    </row>
    <row r="32" spans="2:9" ht="64.900000000000006" customHeight="1" x14ac:dyDescent="0.25">
      <c r="B32" s="418" t="s">
        <v>387</v>
      </c>
      <c r="C32" s="418"/>
      <c r="D32" s="381">
        <v>0</v>
      </c>
      <c r="E32" s="381">
        <v>1</v>
      </c>
      <c r="F32" s="10"/>
      <c r="G32" s="10"/>
      <c r="H32" s="10"/>
      <c r="I32" s="10"/>
    </row>
    <row r="33" spans="2:10" ht="45" customHeight="1" x14ac:dyDescent="0.25">
      <c r="B33" s="418" t="s">
        <v>388</v>
      </c>
      <c r="C33" s="418"/>
      <c r="D33" s="381">
        <v>0</v>
      </c>
      <c r="E33" s="381">
        <v>0.3</v>
      </c>
      <c r="F33" s="10"/>
      <c r="G33" s="10"/>
      <c r="H33" s="10"/>
      <c r="I33" s="10"/>
    </row>
    <row r="34" spans="2:10" ht="53.45" customHeight="1" x14ac:dyDescent="0.25">
      <c r="B34" s="418" t="s">
        <v>389</v>
      </c>
      <c r="C34" s="418"/>
      <c r="D34" s="381">
        <v>0</v>
      </c>
      <c r="E34" s="381">
        <v>0.3</v>
      </c>
      <c r="F34" s="10"/>
      <c r="G34" s="10"/>
      <c r="H34" s="10"/>
      <c r="I34" s="10"/>
    </row>
    <row r="35" spans="2:10" ht="73.900000000000006" customHeight="1" x14ac:dyDescent="0.25">
      <c r="B35" s="418" t="s">
        <v>390</v>
      </c>
      <c r="C35" s="418"/>
      <c r="D35" s="381">
        <v>0</v>
      </c>
      <c r="E35" s="381">
        <v>1</v>
      </c>
      <c r="F35" s="10"/>
      <c r="G35" s="10"/>
      <c r="H35" s="10"/>
      <c r="I35" s="10"/>
    </row>
    <row r="36" spans="2:10" ht="34.9" customHeight="1" x14ac:dyDescent="0.25">
      <c r="B36" s="418" t="s">
        <v>391</v>
      </c>
      <c r="C36" s="418"/>
      <c r="D36" s="381">
        <v>0</v>
      </c>
      <c r="E36" s="381">
        <v>0.3</v>
      </c>
      <c r="F36" s="10"/>
      <c r="G36" s="10"/>
      <c r="H36" s="10"/>
      <c r="I36" s="10"/>
    </row>
    <row r="37" spans="2:10" ht="43.9" customHeight="1" x14ac:dyDescent="0.25">
      <c r="B37" s="418" t="s">
        <v>392</v>
      </c>
      <c r="C37" s="418"/>
      <c r="D37" s="381">
        <v>0</v>
      </c>
      <c r="E37" s="381">
        <v>0.3</v>
      </c>
      <c r="F37" s="10"/>
      <c r="G37" s="10"/>
      <c r="H37" s="10"/>
      <c r="I37" s="10"/>
    </row>
    <row r="38" spans="2:10" ht="16.5" x14ac:dyDescent="0.25">
      <c r="B38" s="10"/>
      <c r="C38" s="10"/>
      <c r="D38" s="10"/>
      <c r="E38" s="10"/>
      <c r="F38" s="10"/>
      <c r="G38" s="10"/>
      <c r="H38" s="10"/>
      <c r="I38" s="10"/>
    </row>
    <row r="39" spans="2:10" ht="16.5" x14ac:dyDescent="0.25">
      <c r="B39" s="18" t="s">
        <v>41</v>
      </c>
      <c r="C39" s="10"/>
      <c r="D39" s="10"/>
      <c r="E39" s="10"/>
      <c r="F39" s="10"/>
      <c r="G39" s="10"/>
      <c r="H39" s="10"/>
      <c r="I39" s="10"/>
    </row>
    <row r="40" spans="2:10" ht="16.5" x14ac:dyDescent="0.25">
      <c r="B40" s="10"/>
      <c r="C40" s="10"/>
      <c r="D40" s="10"/>
      <c r="E40" s="10"/>
      <c r="F40" s="10"/>
      <c r="G40" s="10"/>
      <c r="H40" s="10"/>
      <c r="I40" s="10"/>
    </row>
    <row r="41" spans="2:10" ht="48.6" customHeight="1" x14ac:dyDescent="0.25">
      <c r="B41" s="415" t="s">
        <v>393</v>
      </c>
      <c r="C41" s="415"/>
      <c r="D41" s="415"/>
      <c r="E41" s="415"/>
      <c r="F41" s="415"/>
      <c r="G41" s="415"/>
      <c r="H41" s="415"/>
      <c r="I41" s="415"/>
      <c r="J41" s="415"/>
    </row>
    <row r="42" spans="2:10" ht="16.5" x14ac:dyDescent="0.25">
      <c r="B42" s="10"/>
      <c r="C42" s="10"/>
      <c r="D42" s="10"/>
      <c r="E42" s="10"/>
      <c r="F42" s="10"/>
      <c r="G42" s="10"/>
      <c r="H42" s="10"/>
      <c r="I42" s="10"/>
    </row>
    <row r="43" spans="2:10" ht="16.5" x14ac:dyDescent="0.25">
      <c r="B43" s="18" t="s">
        <v>362</v>
      </c>
      <c r="C43" s="10"/>
      <c r="D43" s="10"/>
      <c r="E43" s="10"/>
      <c r="F43" s="10"/>
      <c r="G43" s="10"/>
      <c r="H43" s="10"/>
      <c r="I43" s="10"/>
    </row>
    <row r="44" spans="2:10" ht="16.5" x14ac:dyDescent="0.25">
      <c r="B44" s="10"/>
      <c r="C44" s="10"/>
      <c r="D44" s="10"/>
      <c r="E44" s="10"/>
      <c r="F44" s="10"/>
      <c r="G44" s="10"/>
      <c r="H44" s="10"/>
      <c r="I44" s="10"/>
    </row>
    <row r="45" spans="2:10" ht="62.45" customHeight="1" x14ac:dyDescent="0.25">
      <c r="B45" s="416" t="s">
        <v>361</v>
      </c>
      <c r="C45" s="416"/>
      <c r="D45" s="416"/>
      <c r="E45" s="416"/>
      <c r="F45" s="416"/>
      <c r="G45" s="416"/>
      <c r="H45" s="416"/>
      <c r="I45" s="416"/>
      <c r="J45" s="416"/>
    </row>
    <row r="46" spans="2:10" ht="19.149999999999999" customHeight="1" x14ac:dyDescent="0.25">
      <c r="B46" s="341"/>
      <c r="C46" s="19"/>
      <c r="D46" s="19"/>
      <c r="E46" s="19"/>
      <c r="F46" s="19"/>
      <c r="G46" s="19"/>
      <c r="H46" s="19"/>
      <c r="I46" s="19"/>
      <c r="J46" s="19"/>
    </row>
    <row r="47" spans="2:10" ht="19.149999999999999" customHeight="1" x14ac:dyDescent="0.25">
      <c r="B47" s="35" t="s">
        <v>363</v>
      </c>
      <c r="C47" s="19"/>
      <c r="D47" s="19"/>
      <c r="E47" s="19"/>
      <c r="F47" s="19"/>
      <c r="G47" s="19"/>
      <c r="H47" s="19"/>
      <c r="I47" s="19"/>
      <c r="J47" s="19"/>
    </row>
    <row r="48" spans="2:10" ht="12.6" customHeight="1" x14ac:dyDescent="0.25">
      <c r="B48" s="341"/>
      <c r="C48" s="19"/>
      <c r="D48" s="19"/>
      <c r="E48" s="19"/>
      <c r="F48" s="19"/>
      <c r="G48" s="19"/>
      <c r="H48" s="19"/>
      <c r="I48" s="19"/>
      <c r="J48" s="19"/>
    </row>
    <row r="49" spans="2:10" ht="42" customHeight="1" x14ac:dyDescent="0.25">
      <c r="B49" s="417" t="s">
        <v>394</v>
      </c>
      <c r="C49" s="417"/>
      <c r="D49" s="417"/>
      <c r="E49" s="417"/>
      <c r="F49" s="417"/>
      <c r="G49" s="417"/>
      <c r="H49" s="417"/>
      <c r="I49" s="417"/>
      <c r="J49" s="417"/>
    </row>
    <row r="50" spans="2:10" ht="19.149999999999999" customHeight="1" x14ac:dyDescent="0.25">
      <c r="B50" s="341"/>
      <c r="C50" s="19"/>
      <c r="D50" s="19"/>
      <c r="E50" s="19"/>
      <c r="F50" s="19"/>
      <c r="G50" s="19"/>
      <c r="H50" s="19"/>
      <c r="I50" s="19"/>
      <c r="J50" s="19"/>
    </row>
    <row r="51" spans="2:10" ht="19.149999999999999" customHeight="1" x14ac:dyDescent="0.25">
      <c r="B51" s="35" t="s">
        <v>364</v>
      </c>
      <c r="C51" s="19"/>
      <c r="D51" s="19"/>
      <c r="E51" s="19"/>
      <c r="F51" s="19"/>
      <c r="G51" s="19"/>
      <c r="H51" s="19"/>
      <c r="I51" s="19"/>
      <c r="J51" s="19"/>
    </row>
    <row r="52" spans="2:10" ht="11.45" customHeight="1" x14ac:dyDescent="0.25">
      <c r="B52" s="341"/>
      <c r="C52" s="19"/>
      <c r="D52" s="19"/>
      <c r="E52" s="19"/>
      <c r="F52" s="19"/>
      <c r="G52" s="19"/>
      <c r="H52" s="19"/>
      <c r="I52" s="19"/>
      <c r="J52" s="19"/>
    </row>
    <row r="53" spans="2:10" ht="48" customHeight="1" x14ac:dyDescent="0.25">
      <c r="B53" s="417" t="s">
        <v>395</v>
      </c>
      <c r="C53" s="417"/>
      <c r="D53" s="417"/>
      <c r="E53" s="417"/>
      <c r="F53" s="417"/>
      <c r="G53" s="417"/>
      <c r="H53" s="417"/>
      <c r="I53" s="417"/>
      <c r="J53" s="417"/>
    </row>
    <row r="54" spans="2:10" ht="19.149999999999999" customHeight="1" x14ac:dyDescent="0.25">
      <c r="B54" s="341"/>
      <c r="C54" s="19"/>
      <c r="D54" s="19"/>
      <c r="E54" s="19"/>
      <c r="F54" s="19"/>
      <c r="G54" s="19"/>
      <c r="H54" s="19"/>
      <c r="I54" s="19"/>
      <c r="J54" s="19"/>
    </row>
    <row r="55" spans="2:10" ht="19.149999999999999" customHeight="1" x14ac:dyDescent="0.25">
      <c r="B55" s="35" t="s">
        <v>40</v>
      </c>
      <c r="C55" s="19"/>
      <c r="D55" s="19"/>
      <c r="E55" s="19"/>
      <c r="F55" s="19"/>
      <c r="G55" s="19"/>
      <c r="H55" s="19"/>
      <c r="I55" s="19"/>
      <c r="J55" s="19"/>
    </row>
    <row r="56" spans="2:10" ht="16.149999999999999" customHeight="1" x14ac:dyDescent="0.25">
      <c r="B56" s="20"/>
      <c r="C56" s="19"/>
      <c r="D56" s="19"/>
      <c r="E56" s="19"/>
      <c r="F56" s="19"/>
      <c r="G56" s="19"/>
      <c r="H56" s="19"/>
      <c r="I56" s="19"/>
      <c r="J56" s="19"/>
    </row>
    <row r="57" spans="2:10" ht="51" customHeight="1" x14ac:dyDescent="0.25">
      <c r="B57" s="417" t="s">
        <v>396</v>
      </c>
      <c r="C57" s="417"/>
      <c r="D57" s="417"/>
      <c r="E57" s="417"/>
      <c r="F57" s="417"/>
      <c r="G57" s="417"/>
      <c r="H57" s="417"/>
      <c r="I57" s="417"/>
      <c r="J57" s="417"/>
    </row>
    <row r="58" spans="2:10" ht="83.45" customHeight="1" x14ac:dyDescent="0.25">
      <c r="B58" s="417" t="s">
        <v>397</v>
      </c>
      <c r="C58" s="417"/>
      <c r="D58" s="417"/>
      <c r="E58" s="417"/>
      <c r="F58" s="417"/>
      <c r="G58" s="417"/>
      <c r="H58" s="417"/>
      <c r="I58" s="417"/>
      <c r="J58" s="417"/>
    </row>
    <row r="59" spans="2:10" ht="16.5" customHeight="1" x14ac:dyDescent="0.25">
      <c r="B59" s="20"/>
      <c r="C59" s="17"/>
      <c r="D59" s="17"/>
      <c r="E59" s="17"/>
      <c r="F59" s="17"/>
      <c r="G59" s="17"/>
      <c r="H59" s="17"/>
      <c r="I59" s="17"/>
      <c r="J59" s="17"/>
    </row>
    <row r="60" spans="2:10" ht="16.5" customHeight="1" x14ac:dyDescent="0.25">
      <c r="B60" s="20" t="s">
        <v>365</v>
      </c>
      <c r="C60" s="17"/>
      <c r="D60" s="17"/>
      <c r="E60" s="17"/>
      <c r="F60" s="17"/>
      <c r="G60" s="17"/>
      <c r="H60" s="17"/>
      <c r="I60" s="17"/>
      <c r="J60" s="17"/>
    </row>
    <row r="61" spans="2:10" ht="16.5" customHeight="1" x14ac:dyDescent="0.25">
      <c r="B61" s="20"/>
      <c r="C61" s="17"/>
      <c r="D61" s="17"/>
      <c r="E61" s="17"/>
      <c r="F61" s="17"/>
      <c r="G61" s="17"/>
      <c r="H61" s="17"/>
      <c r="I61" s="17"/>
      <c r="J61" s="17"/>
    </row>
    <row r="62" spans="2:10" ht="16.5" customHeight="1" x14ac:dyDescent="0.25">
      <c r="B62" s="342" t="s">
        <v>399</v>
      </c>
      <c r="C62" s="17"/>
      <c r="D62" s="17"/>
      <c r="E62" s="17"/>
      <c r="F62" s="17"/>
      <c r="G62" s="17"/>
      <c r="H62" s="17"/>
      <c r="I62" s="17"/>
      <c r="J62" s="17"/>
    </row>
    <row r="63" spans="2:10" ht="8.4499999999999993" customHeight="1" x14ac:dyDescent="0.25">
      <c r="B63" s="342"/>
      <c r="C63" s="17"/>
      <c r="D63" s="17"/>
      <c r="E63" s="17"/>
      <c r="F63" s="17"/>
      <c r="G63" s="17"/>
      <c r="H63" s="17"/>
      <c r="I63" s="17"/>
      <c r="J63" s="17"/>
    </row>
    <row r="64" spans="2:10" ht="16.5" customHeight="1" x14ac:dyDescent="0.25">
      <c r="B64" s="342" t="s">
        <v>398</v>
      </c>
      <c r="C64" s="17"/>
      <c r="D64" s="17"/>
      <c r="E64" s="17"/>
      <c r="F64" s="17"/>
      <c r="G64" s="17"/>
      <c r="H64" s="17"/>
      <c r="I64" s="17"/>
      <c r="J64" s="17"/>
    </row>
    <row r="65" spans="2:18" ht="9.6" customHeight="1" x14ac:dyDescent="0.25">
      <c r="B65" s="342"/>
      <c r="C65" s="17"/>
      <c r="D65" s="17"/>
      <c r="E65" s="17"/>
      <c r="F65" s="17"/>
      <c r="G65" s="17"/>
      <c r="H65" s="17"/>
      <c r="I65" s="17"/>
      <c r="J65" s="17"/>
    </row>
    <row r="66" spans="2:18" ht="19.899999999999999" customHeight="1" x14ac:dyDescent="0.25">
      <c r="B66" s="342" t="s">
        <v>400</v>
      </c>
      <c r="C66" s="17"/>
      <c r="D66" s="17"/>
      <c r="E66" s="17"/>
      <c r="F66" s="17"/>
      <c r="G66" s="17"/>
      <c r="H66" s="17"/>
      <c r="I66" s="17"/>
      <c r="J66" s="17"/>
    </row>
    <row r="67" spans="2:18" ht="19.899999999999999" customHeight="1" x14ac:dyDescent="0.25">
      <c r="B67" s="342" t="s">
        <v>417</v>
      </c>
      <c r="C67" s="17"/>
      <c r="D67" s="17"/>
      <c r="E67" s="17"/>
      <c r="F67" s="17"/>
      <c r="G67" s="17"/>
      <c r="H67" s="17"/>
      <c r="I67" s="17"/>
      <c r="J67" s="17"/>
    </row>
    <row r="68" spans="2:18" ht="19.899999999999999" customHeight="1" x14ac:dyDescent="0.25">
      <c r="B68" s="342" t="s">
        <v>418</v>
      </c>
      <c r="C68" s="17"/>
      <c r="D68" s="17"/>
      <c r="E68" s="17"/>
      <c r="F68" s="17"/>
      <c r="G68" s="17"/>
      <c r="H68" s="17"/>
      <c r="I68" s="17"/>
      <c r="J68" s="17"/>
    </row>
    <row r="69" spans="2:18" ht="19.899999999999999" customHeight="1" x14ac:dyDescent="0.25">
      <c r="B69" s="342" t="s">
        <v>401</v>
      </c>
      <c r="C69" s="17"/>
      <c r="D69" s="17"/>
      <c r="E69" s="17"/>
      <c r="F69" s="17"/>
      <c r="G69" s="17"/>
      <c r="H69" s="17"/>
      <c r="I69" s="17"/>
      <c r="J69" s="17"/>
    </row>
    <row r="70" spans="2:18" ht="19.899999999999999" customHeight="1" x14ac:dyDescent="0.25">
      <c r="B70" s="342" t="s">
        <v>419</v>
      </c>
      <c r="C70" s="17"/>
      <c r="D70" s="17"/>
      <c r="E70" s="17"/>
      <c r="F70" s="17"/>
      <c r="G70" s="17"/>
      <c r="H70" s="17"/>
      <c r="I70" s="17"/>
      <c r="J70" s="17"/>
    </row>
    <row r="71" spans="2:18" ht="19.899999999999999" customHeight="1" x14ac:dyDescent="0.25">
      <c r="B71" s="342" t="s">
        <v>420</v>
      </c>
      <c r="C71" s="17"/>
      <c r="D71" s="17"/>
      <c r="E71" s="17"/>
      <c r="F71" s="17"/>
      <c r="G71" s="17"/>
      <c r="H71" s="17"/>
      <c r="I71" s="17"/>
      <c r="J71" s="17"/>
    </row>
    <row r="72" spans="2:18" ht="19.899999999999999" customHeight="1" x14ac:dyDescent="0.25">
      <c r="B72" s="20" t="s">
        <v>421</v>
      </c>
      <c r="C72" s="17"/>
      <c r="D72" s="17"/>
      <c r="E72" s="17"/>
      <c r="F72" s="17"/>
      <c r="G72" s="17"/>
      <c r="H72" s="17"/>
      <c r="I72" s="17"/>
      <c r="J72" s="17"/>
    </row>
    <row r="73" spans="2:18" ht="19.899999999999999" customHeight="1" x14ac:dyDescent="0.25">
      <c r="B73" s="342" t="s">
        <v>422</v>
      </c>
      <c r="C73" s="17"/>
      <c r="D73" s="17"/>
      <c r="E73" s="17"/>
      <c r="F73" s="17"/>
      <c r="G73" s="17"/>
      <c r="H73" s="17"/>
      <c r="I73" s="17"/>
      <c r="J73" s="17"/>
    </row>
    <row r="74" spans="2:18" ht="16.5" customHeight="1" x14ac:dyDescent="0.25">
      <c r="B74" s="342"/>
      <c r="C74" s="17"/>
      <c r="D74" s="17"/>
      <c r="E74" s="17"/>
      <c r="F74" s="17"/>
      <c r="G74" s="17"/>
      <c r="H74" s="17"/>
      <c r="I74" s="17"/>
      <c r="J74" s="17"/>
    </row>
    <row r="75" spans="2:18" s="10" customFormat="1" ht="24.95" customHeight="1" x14ac:dyDescent="0.25">
      <c r="B75" s="8" t="s">
        <v>42</v>
      </c>
      <c r="C75" s="9"/>
      <c r="D75" s="9"/>
      <c r="E75" s="9"/>
      <c r="F75" s="9"/>
      <c r="G75" s="9"/>
      <c r="H75" s="9"/>
      <c r="I75" s="9"/>
      <c r="J75" s="9"/>
      <c r="K75" s="9"/>
      <c r="L75" s="9"/>
      <c r="M75" s="9"/>
      <c r="N75" s="9"/>
      <c r="O75" s="9"/>
      <c r="P75" s="9"/>
      <c r="Q75" s="9"/>
      <c r="R75" s="9"/>
    </row>
    <row r="76" spans="2:18" s="10" customFormat="1" ht="21.75" customHeight="1" x14ac:dyDescent="0.25">
      <c r="B76" s="8" t="s">
        <v>43</v>
      </c>
      <c r="C76" s="9"/>
      <c r="D76" s="9"/>
      <c r="E76" s="9"/>
      <c r="F76" s="9"/>
      <c r="G76" s="9"/>
      <c r="H76" s="9"/>
      <c r="I76" s="9"/>
      <c r="J76" s="9"/>
      <c r="K76" s="9"/>
      <c r="L76" s="9"/>
      <c r="M76" s="9"/>
      <c r="N76" s="9"/>
      <c r="O76" s="9"/>
      <c r="P76" s="9"/>
      <c r="Q76" s="9"/>
      <c r="R76" s="9"/>
    </row>
    <row r="77" spans="2:18" s="10" customFormat="1" ht="253.15" customHeight="1" x14ac:dyDescent="0.25">
      <c r="B77" s="417" t="s">
        <v>402</v>
      </c>
      <c r="C77" s="417"/>
      <c r="D77" s="417"/>
      <c r="E77" s="417"/>
      <c r="F77" s="417"/>
      <c r="G77" s="417"/>
      <c r="H77" s="417"/>
      <c r="I77" s="417"/>
      <c r="J77" s="417"/>
      <c r="K77" s="11"/>
      <c r="L77" s="11"/>
      <c r="M77" s="11"/>
      <c r="N77" s="11"/>
      <c r="O77" s="11"/>
      <c r="P77" s="11"/>
      <c r="Q77" s="11"/>
      <c r="R77" s="11"/>
    </row>
    <row r="78" spans="2:18" s="10" customFormat="1" ht="14.25" customHeight="1" x14ac:dyDescent="0.25">
      <c r="B78" s="17"/>
      <c r="C78" s="17"/>
      <c r="D78" s="17"/>
      <c r="E78" s="17"/>
      <c r="F78" s="17"/>
      <c r="G78" s="17"/>
      <c r="H78" s="17"/>
      <c r="I78" s="17"/>
      <c r="J78" s="17"/>
      <c r="K78" s="11"/>
      <c r="L78" s="11"/>
      <c r="M78" s="11"/>
      <c r="N78" s="11"/>
      <c r="O78" s="11"/>
      <c r="P78" s="11"/>
      <c r="Q78" s="11"/>
      <c r="R78" s="11"/>
    </row>
    <row r="79" spans="2:18" s="10" customFormat="1" ht="21" customHeight="1" x14ac:dyDescent="0.25">
      <c r="B79" s="66" t="s">
        <v>44</v>
      </c>
      <c r="C79" s="17"/>
      <c r="D79" s="17"/>
      <c r="E79" s="17"/>
      <c r="F79" s="17"/>
      <c r="G79" s="17"/>
      <c r="H79" s="17"/>
      <c r="I79" s="17"/>
      <c r="J79" s="17"/>
      <c r="K79" s="11"/>
      <c r="L79" s="11"/>
      <c r="M79" s="11"/>
      <c r="N79" s="11"/>
      <c r="O79" s="11"/>
      <c r="P79" s="11"/>
      <c r="Q79" s="11"/>
      <c r="R79" s="11"/>
    </row>
    <row r="80" spans="2:18" s="10" customFormat="1" ht="6" customHeight="1" x14ac:dyDescent="0.25">
      <c r="B80" s="66"/>
      <c r="C80" s="17"/>
      <c r="D80" s="17"/>
      <c r="E80" s="17"/>
      <c r="F80" s="17"/>
      <c r="G80" s="17"/>
      <c r="H80" s="17"/>
      <c r="I80" s="17"/>
      <c r="J80" s="17"/>
      <c r="K80" s="11"/>
      <c r="L80" s="11"/>
      <c r="M80" s="11"/>
      <c r="N80" s="11"/>
      <c r="O80" s="11"/>
      <c r="P80" s="11"/>
      <c r="Q80" s="11"/>
      <c r="R80" s="11"/>
    </row>
    <row r="81" spans="2:20" s="10" customFormat="1" ht="21" customHeight="1" x14ac:dyDescent="0.25">
      <c r="B81" s="417" t="s">
        <v>403</v>
      </c>
      <c r="C81" s="417"/>
      <c r="D81" s="417"/>
      <c r="E81" s="417"/>
      <c r="F81" s="417"/>
      <c r="G81" s="417"/>
      <c r="H81" s="417"/>
      <c r="I81" s="417"/>
      <c r="J81" s="417"/>
      <c r="K81" s="11"/>
      <c r="L81" s="11"/>
      <c r="M81" s="11"/>
      <c r="N81" s="11"/>
      <c r="O81" s="11"/>
      <c r="P81" s="11"/>
      <c r="Q81" s="11"/>
      <c r="R81" s="11"/>
    </row>
    <row r="82" spans="2:20" s="10" customFormat="1" ht="6" customHeight="1" x14ac:dyDescent="0.25">
      <c r="B82" s="68"/>
      <c r="C82" s="9"/>
      <c r="D82" s="9"/>
      <c r="E82" s="9"/>
      <c r="F82" s="9"/>
      <c r="G82" s="9"/>
      <c r="H82" s="9"/>
      <c r="I82" s="9"/>
      <c r="J82" s="9"/>
      <c r="K82" s="9"/>
      <c r="L82" s="9"/>
      <c r="M82" s="9"/>
      <c r="N82" s="9"/>
      <c r="O82" s="9"/>
      <c r="P82" s="9"/>
      <c r="Q82" s="9"/>
      <c r="R82" s="9"/>
    </row>
    <row r="83" spans="2:20" s="10" customFormat="1" ht="43.5" customHeight="1" x14ac:dyDescent="0.25">
      <c r="B83" s="425" t="s">
        <v>244</v>
      </c>
      <c r="C83" s="425"/>
      <c r="D83" s="425"/>
      <c r="E83" s="425"/>
      <c r="F83" s="425"/>
      <c r="G83" s="425"/>
      <c r="H83" s="425"/>
      <c r="I83" s="425"/>
      <c r="J83" s="425"/>
      <c r="K83" s="12"/>
      <c r="L83" s="425"/>
      <c r="M83" s="425"/>
      <c r="N83" s="425"/>
      <c r="O83" s="425"/>
      <c r="P83" s="425"/>
      <c r="Q83" s="425"/>
      <c r="R83" s="425"/>
      <c r="S83" s="425"/>
      <c r="T83" s="425"/>
    </row>
    <row r="84" spans="2:20" s="10" customFormat="1" ht="27" customHeight="1" x14ac:dyDescent="0.25">
      <c r="B84" s="425" t="s">
        <v>45</v>
      </c>
      <c r="C84" s="425"/>
      <c r="D84" s="425"/>
      <c r="E84" s="425"/>
      <c r="F84" s="425"/>
      <c r="G84" s="425"/>
      <c r="H84" s="425"/>
      <c r="I84" s="425"/>
      <c r="J84" s="425"/>
      <c r="K84" s="12"/>
      <c r="L84" s="425"/>
      <c r="M84" s="425"/>
      <c r="N84" s="425"/>
      <c r="O84" s="425"/>
      <c r="P84" s="425"/>
      <c r="Q84" s="425"/>
      <c r="R84" s="425"/>
      <c r="S84" s="425"/>
      <c r="T84" s="425"/>
    </row>
    <row r="85" spans="2:20" s="10" customFormat="1" ht="39" customHeight="1" x14ac:dyDescent="0.25">
      <c r="B85" s="424" t="s">
        <v>46</v>
      </c>
      <c r="C85" s="424"/>
      <c r="D85" s="424"/>
      <c r="E85" s="424"/>
      <c r="F85" s="424"/>
      <c r="G85" s="424"/>
      <c r="H85" s="424"/>
      <c r="I85" s="424"/>
      <c r="J85" s="424"/>
      <c r="K85" s="13"/>
      <c r="L85" s="424"/>
      <c r="M85" s="424"/>
      <c r="N85" s="424"/>
      <c r="O85" s="424"/>
      <c r="P85" s="424"/>
      <c r="Q85" s="424"/>
      <c r="R85" s="424"/>
      <c r="S85" s="424"/>
      <c r="T85" s="424"/>
    </row>
  </sheetData>
  <mergeCells count="37">
    <mergeCell ref="L85:T85"/>
    <mergeCell ref="L83:T83"/>
    <mergeCell ref="L84:T84"/>
    <mergeCell ref="B57:J57"/>
    <mergeCell ref="B84:J84"/>
    <mergeCell ref="B85:J85"/>
    <mergeCell ref="B77:J77"/>
    <mergeCell ref="B83:J83"/>
    <mergeCell ref="B81:J81"/>
    <mergeCell ref="B24:C24"/>
    <mergeCell ref="B25:C25"/>
    <mergeCell ref="B26:C26"/>
    <mergeCell ref="B1:J1"/>
    <mergeCell ref="B2:J2"/>
    <mergeCell ref="B3:J3"/>
    <mergeCell ref="B4:J4"/>
    <mergeCell ref="B8:J8"/>
    <mergeCell ref="B10:J10"/>
    <mergeCell ref="B12:J12"/>
    <mergeCell ref="B16:J16"/>
    <mergeCell ref="B14:J14"/>
    <mergeCell ref="B27:C27"/>
    <mergeCell ref="B28:C28"/>
    <mergeCell ref="B29:C29"/>
    <mergeCell ref="B30:C30"/>
    <mergeCell ref="B32:C32"/>
    <mergeCell ref="B31:C31"/>
    <mergeCell ref="B33:C33"/>
    <mergeCell ref="B34:C34"/>
    <mergeCell ref="B35:C35"/>
    <mergeCell ref="B36:C36"/>
    <mergeCell ref="B37:C37"/>
    <mergeCell ref="B41:J41"/>
    <mergeCell ref="B45:J45"/>
    <mergeCell ref="B49:J49"/>
    <mergeCell ref="B53:J53"/>
    <mergeCell ref="B58:J58"/>
  </mergeCells>
  <pageMargins left="0.7" right="0.7" top="0.75" bottom="0.75" header="0.3" footer="0.3"/>
  <pageSetup scale="4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482BF-2459-40B8-AEB1-5ED2091BA7A3}">
  <sheetPr>
    <tabColor rgb="FF002060"/>
    <pageSetUpPr fitToPage="1"/>
  </sheetPr>
  <dimension ref="B2:R64"/>
  <sheetViews>
    <sheetView showGridLines="0" zoomScale="80" zoomScaleNormal="80" workbookViewId="0"/>
  </sheetViews>
  <sheetFormatPr baseColWidth="10" defaultColWidth="11.42578125" defaultRowHeight="15" x14ac:dyDescent="0.25"/>
  <cols>
    <col min="1" max="1" width="3.85546875" style="4" customWidth="1"/>
    <col min="2" max="2" width="39.28515625" style="4" customWidth="1"/>
    <col min="3" max="3" width="32.140625" style="4" customWidth="1"/>
    <col min="4" max="4" width="23.5703125" style="4" bestFit="1" customWidth="1"/>
    <col min="5" max="5" width="18.42578125" style="4" customWidth="1"/>
    <col min="6" max="8" width="22.7109375" style="4" customWidth="1"/>
    <col min="9" max="9" width="21.85546875" style="4" bestFit="1" customWidth="1"/>
    <col min="10" max="10" width="19.42578125" style="4" bestFit="1" customWidth="1"/>
    <col min="11" max="11" width="25" style="4" customWidth="1"/>
    <col min="12" max="13" width="19.42578125" style="4" bestFit="1" customWidth="1"/>
    <col min="14" max="17" width="18.7109375" style="4" customWidth="1"/>
    <col min="18" max="18" width="15.85546875" style="4" customWidth="1"/>
    <col min="19" max="19" width="17.5703125" style="4" customWidth="1"/>
    <col min="20" max="20" width="18.42578125" style="4" bestFit="1" customWidth="1"/>
    <col min="21" max="16384" width="11.42578125" style="4"/>
  </cols>
  <sheetData>
    <row r="2" spans="2:18" s="10" customFormat="1" ht="24.95" customHeight="1" x14ac:dyDescent="0.25">
      <c r="B2" s="21" t="s">
        <v>47</v>
      </c>
      <c r="C2" s="9"/>
      <c r="D2" s="9"/>
      <c r="E2" s="9"/>
      <c r="F2" s="9"/>
      <c r="G2" s="9"/>
      <c r="H2" s="9"/>
      <c r="I2" s="9"/>
      <c r="J2" s="9"/>
      <c r="K2" s="9"/>
      <c r="L2" s="9"/>
      <c r="M2" s="9"/>
      <c r="N2" s="9"/>
      <c r="O2" s="9"/>
      <c r="P2" s="9"/>
      <c r="Q2" s="9"/>
      <c r="R2" s="9"/>
    </row>
    <row r="3" spans="2:18" s="10" customFormat="1" ht="24.95" customHeight="1" x14ac:dyDescent="0.25">
      <c r="B3" s="8" t="s">
        <v>48</v>
      </c>
      <c r="C3" s="9"/>
      <c r="D3" s="9"/>
      <c r="E3" s="9"/>
      <c r="F3" s="9"/>
      <c r="G3" s="9"/>
      <c r="H3" s="9"/>
      <c r="I3" s="9"/>
      <c r="J3" s="9"/>
      <c r="K3" s="9"/>
      <c r="L3" s="9"/>
      <c r="M3" s="9"/>
      <c r="N3" s="9"/>
      <c r="O3" s="9"/>
      <c r="P3" s="9"/>
      <c r="Q3" s="9"/>
      <c r="R3" s="9"/>
    </row>
    <row r="4" spans="2:18" s="10" customFormat="1" ht="24.95" customHeight="1" x14ac:dyDescent="0.25">
      <c r="B4" s="8" t="s">
        <v>49</v>
      </c>
      <c r="C4" s="9"/>
      <c r="D4" s="9"/>
      <c r="E4" s="9"/>
      <c r="F4" s="9"/>
      <c r="G4" s="9"/>
      <c r="H4" s="9"/>
      <c r="I4" s="9"/>
      <c r="J4" s="9"/>
      <c r="K4" s="9"/>
      <c r="L4" s="9"/>
      <c r="M4" s="9"/>
      <c r="N4" s="9"/>
      <c r="O4" s="9"/>
      <c r="P4" s="9"/>
      <c r="Q4" s="9"/>
      <c r="R4" s="9"/>
    </row>
    <row r="5" spans="2:18" s="10" customFormat="1" ht="42.6" customHeight="1" x14ac:dyDescent="0.25">
      <c r="B5" s="417" t="s">
        <v>348</v>
      </c>
      <c r="C5" s="417"/>
      <c r="D5" s="417"/>
      <c r="E5" s="417"/>
      <c r="F5" s="417"/>
      <c r="G5" s="417"/>
      <c r="H5" s="417"/>
      <c r="I5" s="417"/>
      <c r="J5" s="417"/>
      <c r="K5" s="333"/>
      <c r="L5" s="11"/>
      <c r="M5" s="11"/>
      <c r="N5" s="11"/>
      <c r="O5" s="11"/>
      <c r="P5" s="11"/>
      <c r="Q5" s="11"/>
      <c r="R5" s="11"/>
    </row>
    <row r="6" spans="2:18" s="10" customFormat="1" ht="71.25" customHeight="1" x14ac:dyDescent="0.25">
      <c r="B6" s="431" t="s">
        <v>441</v>
      </c>
      <c r="C6" s="431"/>
      <c r="D6" s="431"/>
      <c r="E6" s="431"/>
      <c r="F6" s="431"/>
      <c r="G6" s="431"/>
      <c r="H6" s="431"/>
      <c r="I6" s="431"/>
      <c r="J6" s="431"/>
      <c r="K6" s="9"/>
      <c r="L6" s="83"/>
      <c r="M6" s="9"/>
      <c r="N6" s="9"/>
      <c r="O6" s="9"/>
      <c r="P6" s="9"/>
      <c r="Q6" s="9"/>
      <c r="R6" s="9"/>
    </row>
    <row r="7" spans="2:18" s="10" customFormat="1" ht="19.5" customHeight="1" x14ac:dyDescent="0.25">
      <c r="B7" s="66" t="s">
        <v>50</v>
      </c>
      <c r="C7" s="17"/>
      <c r="D7" s="17"/>
      <c r="E7" s="17"/>
      <c r="F7" s="17"/>
      <c r="G7" s="17"/>
      <c r="H7" s="17"/>
      <c r="I7" s="17"/>
      <c r="J7" s="17"/>
      <c r="K7" s="9"/>
      <c r="L7" s="9"/>
      <c r="M7" s="9"/>
      <c r="N7" s="9"/>
      <c r="O7" s="9"/>
      <c r="P7" s="9"/>
      <c r="Q7" s="9"/>
      <c r="R7" s="9"/>
    </row>
    <row r="8" spans="2:18" s="10" customFormat="1" ht="48" customHeight="1" x14ac:dyDescent="0.25">
      <c r="B8" s="432" t="s">
        <v>197</v>
      </c>
      <c r="C8" s="432"/>
      <c r="D8" s="432"/>
      <c r="E8" s="432"/>
      <c r="F8" s="432"/>
      <c r="G8" s="432"/>
      <c r="H8" s="432"/>
      <c r="I8" s="432"/>
      <c r="J8" s="432"/>
      <c r="K8" s="9"/>
      <c r="L8" s="9"/>
      <c r="M8" s="9"/>
      <c r="N8" s="9"/>
      <c r="O8" s="9"/>
      <c r="P8" s="9"/>
      <c r="Q8" s="9"/>
      <c r="R8" s="9"/>
    </row>
    <row r="9" spans="2:18" s="10" customFormat="1" ht="24.95" customHeight="1" x14ac:dyDescent="0.25">
      <c r="B9" s="8" t="s">
        <v>51</v>
      </c>
      <c r="C9" s="9"/>
      <c r="D9" s="9"/>
      <c r="E9" s="9"/>
      <c r="F9" s="9"/>
      <c r="G9" s="9"/>
      <c r="H9" s="9"/>
      <c r="I9" s="9"/>
      <c r="J9" s="9"/>
      <c r="K9" s="9"/>
      <c r="L9" s="9"/>
      <c r="M9" s="9"/>
      <c r="N9" s="9"/>
      <c r="O9" s="9"/>
      <c r="P9" s="9"/>
      <c r="Q9" s="9"/>
      <c r="R9" s="9"/>
    </row>
    <row r="10" spans="2:18" s="10" customFormat="1" ht="18" customHeight="1" x14ac:dyDescent="0.25">
      <c r="B10" s="430" t="s">
        <v>440</v>
      </c>
      <c r="C10" s="430"/>
      <c r="D10" s="430"/>
      <c r="E10" s="430"/>
      <c r="F10" s="430"/>
      <c r="G10" s="430"/>
      <c r="H10" s="430"/>
      <c r="I10" s="430"/>
      <c r="J10" s="430"/>
      <c r="K10" s="430"/>
      <c r="L10" s="9"/>
      <c r="M10" s="9"/>
      <c r="N10" s="9"/>
      <c r="O10" s="9"/>
      <c r="P10" s="9"/>
      <c r="Q10" s="9"/>
      <c r="R10" s="9"/>
    </row>
    <row r="11" spans="2:18" s="10" customFormat="1" ht="15" customHeight="1" x14ac:dyDescent="0.25">
      <c r="B11" s="430"/>
      <c r="C11" s="430"/>
      <c r="D11" s="430"/>
      <c r="E11" s="430"/>
      <c r="F11" s="430"/>
      <c r="G11" s="430"/>
      <c r="H11" s="430"/>
      <c r="I11" s="430"/>
      <c r="J11" s="430"/>
      <c r="K11" s="430"/>
      <c r="L11" s="9"/>
      <c r="M11" s="9"/>
      <c r="N11" s="9"/>
      <c r="O11" s="9"/>
      <c r="P11" s="9"/>
      <c r="Q11" s="9"/>
      <c r="R11" s="9"/>
    </row>
    <row r="12" spans="2:18" s="10" customFormat="1" ht="15" customHeight="1" x14ac:dyDescent="0.25">
      <c r="B12" s="8" t="s">
        <v>52</v>
      </c>
      <c r="C12" s="9"/>
      <c r="D12" s="9"/>
      <c r="E12" s="9"/>
      <c r="F12" s="9"/>
      <c r="G12" s="9"/>
      <c r="H12" s="9"/>
      <c r="I12" s="9"/>
      <c r="J12" s="9"/>
      <c r="K12" s="9"/>
      <c r="L12" s="9"/>
      <c r="M12" s="9"/>
      <c r="N12" s="9"/>
      <c r="O12" s="9"/>
      <c r="P12" s="9"/>
      <c r="Q12" s="9"/>
      <c r="R12" s="9"/>
    </row>
    <row r="13" spans="2:18" s="10" customFormat="1" ht="40.15" customHeight="1" x14ac:dyDescent="0.25">
      <c r="B13" s="417" t="s">
        <v>404</v>
      </c>
      <c r="C13" s="417"/>
      <c r="D13" s="417"/>
      <c r="E13" s="417"/>
      <c r="F13" s="417"/>
      <c r="G13" s="417"/>
      <c r="H13" s="417"/>
      <c r="I13" s="417"/>
      <c r="J13" s="417"/>
      <c r="K13" s="9"/>
      <c r="L13" s="9"/>
      <c r="M13" s="9"/>
      <c r="N13" s="9"/>
      <c r="O13" s="9"/>
      <c r="P13" s="9"/>
      <c r="Q13" s="9"/>
      <c r="R13" s="9"/>
    </row>
    <row r="14" spans="2:18" s="10" customFormat="1" ht="24.95" customHeight="1" x14ac:dyDescent="0.25">
      <c r="B14" s="8" t="s">
        <v>69</v>
      </c>
      <c r="C14" s="9"/>
      <c r="D14" s="9"/>
      <c r="E14" s="9"/>
      <c r="F14" s="9"/>
      <c r="G14" s="9"/>
      <c r="H14" s="9"/>
      <c r="I14" s="9"/>
      <c r="J14" s="9"/>
      <c r="K14" s="9"/>
      <c r="L14" s="9"/>
      <c r="M14" s="9"/>
      <c r="N14" s="9"/>
      <c r="O14" s="9"/>
      <c r="P14" s="9"/>
      <c r="Q14" s="9"/>
      <c r="R14" s="9"/>
    </row>
    <row r="15" spans="2:18" s="10" customFormat="1" ht="24.95" customHeight="1" x14ac:dyDescent="0.25">
      <c r="B15" s="8" t="s">
        <v>31</v>
      </c>
      <c r="C15" s="9"/>
      <c r="D15" s="9"/>
      <c r="E15" s="9"/>
      <c r="F15" s="9"/>
      <c r="G15" s="9"/>
      <c r="H15" s="9"/>
      <c r="I15" s="9"/>
      <c r="J15" s="9"/>
      <c r="K15" s="9"/>
      <c r="L15" s="9"/>
      <c r="M15" s="9"/>
      <c r="N15" s="9"/>
      <c r="O15" s="9"/>
      <c r="P15" s="9"/>
      <c r="Q15" s="9"/>
      <c r="R15" s="9"/>
    </row>
    <row r="16" spans="2:18" s="10" customFormat="1" ht="54" customHeight="1" x14ac:dyDescent="0.25">
      <c r="B16" s="433" t="s">
        <v>157</v>
      </c>
      <c r="C16" s="433"/>
      <c r="D16" s="433"/>
      <c r="E16" s="433"/>
      <c r="F16" s="433"/>
      <c r="G16" s="433"/>
      <c r="H16" s="433"/>
      <c r="I16" s="433"/>
      <c r="J16" s="433"/>
      <c r="K16" s="9"/>
      <c r="L16" s="9"/>
      <c r="M16" s="9"/>
      <c r="N16" s="9"/>
      <c r="O16" s="9"/>
      <c r="P16" s="9"/>
      <c r="Q16" s="9"/>
      <c r="R16" s="9"/>
    </row>
    <row r="17" spans="2:18" s="10" customFormat="1" ht="18.75" customHeight="1" x14ac:dyDescent="0.25">
      <c r="B17" s="410" t="s">
        <v>206</v>
      </c>
      <c r="C17" s="410"/>
      <c r="D17" s="9"/>
      <c r="E17" s="9"/>
      <c r="F17" s="9"/>
      <c r="G17" s="9"/>
      <c r="H17" s="9"/>
      <c r="I17" s="9"/>
      <c r="J17" s="9"/>
      <c r="K17" s="9"/>
      <c r="L17" s="9"/>
      <c r="M17" s="9"/>
      <c r="N17" s="9"/>
    </row>
    <row r="18" spans="2:18" s="10" customFormat="1" ht="11.1" customHeight="1" x14ac:dyDescent="0.25">
      <c r="B18" s="8"/>
      <c r="C18" s="9"/>
      <c r="D18" s="9"/>
      <c r="E18" s="9"/>
      <c r="F18" s="9"/>
      <c r="G18" s="9"/>
      <c r="H18" s="9"/>
      <c r="I18" s="9"/>
      <c r="J18" s="9"/>
      <c r="K18" s="9"/>
      <c r="L18" s="9"/>
      <c r="M18" s="9"/>
      <c r="N18" s="9"/>
    </row>
    <row r="19" spans="2:18" s="10" customFormat="1" ht="13.5" customHeight="1" x14ac:dyDescent="0.25">
      <c r="B19" s="435" t="s">
        <v>405</v>
      </c>
      <c r="C19" s="410"/>
      <c r="D19" s="9"/>
      <c r="E19" s="9"/>
      <c r="F19" s="9"/>
      <c r="G19" s="9"/>
      <c r="H19" s="9"/>
      <c r="I19" s="9"/>
      <c r="J19" s="9"/>
      <c r="K19" s="9"/>
      <c r="L19" s="9"/>
      <c r="M19" s="9"/>
      <c r="N19" s="9"/>
    </row>
    <row r="20" spans="2:18" s="10" customFormat="1" ht="11.1" customHeight="1" x14ac:dyDescent="0.25">
      <c r="B20" s="8"/>
      <c r="C20" s="9"/>
      <c r="D20" s="9"/>
      <c r="E20" s="9"/>
      <c r="F20" s="9"/>
      <c r="G20" s="9"/>
      <c r="H20" s="9"/>
      <c r="I20" s="9"/>
      <c r="J20" s="9"/>
      <c r="K20" s="9"/>
      <c r="L20" s="9"/>
      <c r="M20" s="9"/>
      <c r="N20" s="9"/>
    </row>
    <row r="21" spans="2:18" s="10" customFormat="1" ht="31.15" customHeight="1" x14ac:dyDescent="0.25">
      <c r="B21" s="417" t="s">
        <v>406</v>
      </c>
      <c r="C21" s="434"/>
      <c r="D21" s="434"/>
      <c r="E21" s="434"/>
      <c r="F21" s="434"/>
      <c r="G21" s="434"/>
      <c r="H21" s="434"/>
      <c r="I21" s="434"/>
      <c r="J21" s="78"/>
      <c r="K21" s="9"/>
      <c r="L21" s="9"/>
      <c r="M21" s="9"/>
      <c r="N21" s="9"/>
    </row>
    <row r="22" spans="2:18" s="10" customFormat="1" ht="12.95" customHeight="1" x14ac:dyDescent="0.25">
      <c r="B22" s="8"/>
      <c r="C22" s="9"/>
      <c r="D22" s="9"/>
      <c r="E22" s="9"/>
      <c r="F22" s="9"/>
      <c r="G22" s="9"/>
      <c r="H22" s="9"/>
      <c r="I22" s="9"/>
      <c r="J22" s="9"/>
      <c r="K22" s="9"/>
      <c r="L22" s="9"/>
      <c r="M22" s="9"/>
      <c r="N22" s="9"/>
    </row>
    <row r="23" spans="2:18" s="10" customFormat="1" ht="24.95" customHeight="1" x14ac:dyDescent="0.25">
      <c r="B23" s="8" t="s">
        <v>207</v>
      </c>
      <c r="C23" s="9"/>
      <c r="D23" s="9"/>
      <c r="E23" s="9"/>
      <c r="F23" s="9"/>
      <c r="G23" s="9"/>
      <c r="H23" s="9"/>
      <c r="I23" s="9"/>
      <c r="J23" s="9"/>
      <c r="K23" s="9"/>
      <c r="L23" s="9"/>
      <c r="M23" s="9"/>
      <c r="N23" s="9"/>
      <c r="O23" s="9"/>
      <c r="P23" s="9"/>
      <c r="Q23" s="9"/>
      <c r="R23" s="9"/>
    </row>
    <row r="24" spans="2:18" s="10" customFormat="1" ht="24.95" customHeight="1" x14ac:dyDescent="0.25">
      <c r="B24" s="8" t="s">
        <v>53</v>
      </c>
      <c r="C24" s="9"/>
      <c r="D24" s="9"/>
      <c r="E24" s="9"/>
      <c r="F24" s="9"/>
      <c r="G24" s="9"/>
      <c r="H24" s="9"/>
      <c r="I24" s="9"/>
      <c r="J24" s="9"/>
      <c r="K24" s="9"/>
      <c r="L24" s="9"/>
      <c r="M24" s="9"/>
      <c r="N24" s="9"/>
      <c r="O24" s="9"/>
      <c r="P24" s="9"/>
      <c r="Q24" s="9"/>
      <c r="R24" s="9"/>
    </row>
    <row r="25" spans="2:18" s="10" customFormat="1" ht="16.5" x14ac:dyDescent="0.25">
      <c r="B25" s="417" t="s">
        <v>366</v>
      </c>
      <c r="C25" s="434"/>
      <c r="D25" s="434"/>
      <c r="E25" s="434"/>
      <c r="F25" s="434"/>
      <c r="G25" s="434"/>
      <c r="H25" s="434"/>
      <c r="I25" s="434"/>
      <c r="J25" s="434"/>
      <c r="K25" s="9"/>
      <c r="L25" s="9"/>
      <c r="M25" s="9"/>
      <c r="N25" s="9"/>
      <c r="O25" s="9"/>
      <c r="P25" s="9"/>
      <c r="Q25" s="9"/>
      <c r="R25" s="9"/>
    </row>
    <row r="26" spans="2:18" s="10" customFormat="1" ht="24.95" customHeight="1" x14ac:dyDescent="0.25">
      <c r="B26" s="8" t="s">
        <v>54</v>
      </c>
      <c r="C26" s="9"/>
      <c r="D26" s="9"/>
      <c r="E26" s="9"/>
      <c r="F26" s="9"/>
      <c r="G26" s="9"/>
      <c r="H26" s="9"/>
      <c r="I26" s="9"/>
      <c r="J26" s="9"/>
      <c r="K26" s="9"/>
      <c r="L26" s="9"/>
      <c r="M26" s="9"/>
      <c r="N26" s="9"/>
      <c r="O26" s="9"/>
      <c r="P26" s="9"/>
      <c r="Q26" s="9"/>
      <c r="R26" s="9"/>
    </row>
    <row r="27" spans="2:18" s="10" customFormat="1" ht="19.149999999999999" customHeight="1" x14ac:dyDescent="0.25">
      <c r="B27" s="417" t="s">
        <v>367</v>
      </c>
      <c r="C27" s="417"/>
      <c r="D27" s="417"/>
      <c r="E27" s="417"/>
      <c r="F27" s="417"/>
      <c r="G27" s="417"/>
      <c r="H27" s="417"/>
      <c r="I27" s="417"/>
      <c r="J27" s="417"/>
      <c r="K27" s="9"/>
      <c r="L27" s="9"/>
      <c r="M27" s="9"/>
      <c r="N27" s="9"/>
      <c r="O27" s="9"/>
      <c r="P27" s="9"/>
      <c r="Q27" s="9"/>
      <c r="R27" s="9"/>
    </row>
    <row r="28" spans="2:18" s="10" customFormat="1" ht="15" customHeight="1" x14ac:dyDescent="0.25">
      <c r="B28" s="68"/>
      <c r="C28" s="9"/>
      <c r="D28" s="9"/>
      <c r="E28" s="9"/>
      <c r="F28" s="9"/>
      <c r="G28" s="9"/>
      <c r="H28" s="9"/>
      <c r="I28" s="9"/>
      <c r="J28" s="9"/>
      <c r="K28" s="9"/>
      <c r="L28" s="9"/>
      <c r="M28" s="9"/>
      <c r="N28" s="9"/>
      <c r="O28" s="9"/>
      <c r="P28" s="9"/>
      <c r="Q28" s="9"/>
      <c r="R28" s="9"/>
    </row>
    <row r="29" spans="2:18" s="10" customFormat="1" ht="22.5" customHeight="1" x14ac:dyDescent="0.25">
      <c r="B29" s="8" t="s">
        <v>208</v>
      </c>
      <c r="C29" s="9"/>
      <c r="D29" s="9"/>
      <c r="E29" s="9"/>
      <c r="F29" s="9"/>
      <c r="G29" s="9"/>
      <c r="H29" s="9"/>
      <c r="I29" s="9"/>
      <c r="J29" s="9"/>
      <c r="K29" s="9"/>
      <c r="L29" s="9"/>
      <c r="M29" s="9"/>
      <c r="N29" s="9"/>
      <c r="O29" s="9"/>
      <c r="P29" s="9"/>
      <c r="Q29" s="9"/>
      <c r="R29" s="9"/>
    </row>
    <row r="30" spans="2:18" s="10" customFormat="1" ht="30" customHeight="1" x14ac:dyDescent="0.25">
      <c r="B30" s="417" t="s">
        <v>73</v>
      </c>
      <c r="C30" s="417"/>
      <c r="D30" s="417"/>
      <c r="E30" s="417"/>
      <c r="F30" s="417"/>
      <c r="G30" s="417"/>
      <c r="H30" s="417"/>
      <c r="I30" s="417"/>
      <c r="J30" s="417"/>
      <c r="K30" s="11"/>
      <c r="L30" s="11"/>
      <c r="M30" s="11"/>
      <c r="N30" s="11"/>
      <c r="O30" s="11"/>
      <c r="P30" s="11"/>
      <c r="Q30" s="11"/>
      <c r="R30" s="11"/>
    </row>
    <row r="31" spans="2:18" s="10" customFormat="1" ht="16.5" x14ac:dyDescent="0.25">
      <c r="B31" s="68"/>
      <c r="C31" s="9"/>
      <c r="D31" s="9"/>
      <c r="E31" s="9"/>
      <c r="F31" s="9"/>
      <c r="G31" s="9"/>
      <c r="H31" s="9"/>
      <c r="I31" s="9"/>
      <c r="J31" s="9"/>
      <c r="K31" s="9"/>
      <c r="L31" s="9"/>
      <c r="M31" s="9"/>
      <c r="N31" s="9"/>
      <c r="O31" s="9"/>
      <c r="P31" s="9"/>
      <c r="Q31" s="9"/>
      <c r="R31" s="9"/>
    </row>
    <row r="32" spans="2:18" s="10" customFormat="1" ht="16.5" x14ac:dyDescent="0.25">
      <c r="B32" s="8" t="s">
        <v>209</v>
      </c>
      <c r="C32" s="9"/>
      <c r="D32" s="9"/>
      <c r="E32" s="9"/>
      <c r="F32" s="9"/>
      <c r="G32" s="9"/>
      <c r="H32" s="9"/>
      <c r="I32" s="9"/>
      <c r="J32" s="9"/>
      <c r="K32" s="9"/>
      <c r="L32" s="9"/>
      <c r="M32" s="9"/>
      <c r="N32" s="9"/>
      <c r="O32" s="9"/>
      <c r="P32" s="9"/>
      <c r="Q32" s="9"/>
      <c r="R32" s="9"/>
    </row>
    <row r="33" spans="2:18" s="10" customFormat="1" ht="16.5" x14ac:dyDescent="0.25">
      <c r="B33" s="68"/>
      <c r="C33" s="9"/>
      <c r="D33" s="9"/>
      <c r="E33" s="9"/>
      <c r="F33" s="9"/>
      <c r="G33" s="9"/>
      <c r="H33" s="9"/>
      <c r="I33" s="9"/>
      <c r="J33" s="9"/>
      <c r="K33" s="9"/>
      <c r="L33" s="9"/>
      <c r="M33" s="9"/>
      <c r="N33" s="9"/>
      <c r="O33" s="9"/>
      <c r="P33" s="9"/>
      <c r="Q33" s="9"/>
      <c r="R33" s="9"/>
    </row>
    <row r="34" spans="2:18" s="10" customFormat="1" ht="16.5" customHeight="1" x14ac:dyDescent="0.25">
      <c r="B34" s="428" t="s">
        <v>407</v>
      </c>
      <c r="C34" s="428"/>
      <c r="D34" s="384">
        <v>45199</v>
      </c>
      <c r="E34" s="397"/>
      <c r="F34" s="9"/>
      <c r="G34" s="9"/>
      <c r="H34" s="9"/>
      <c r="I34" s="9"/>
      <c r="J34" s="9"/>
      <c r="K34" s="9"/>
      <c r="L34" s="9"/>
      <c r="M34" s="9"/>
      <c r="N34" s="9"/>
      <c r="O34" s="9"/>
      <c r="P34" s="9"/>
      <c r="Q34" s="9"/>
      <c r="R34" s="9"/>
    </row>
    <row r="35" spans="2:18" s="10" customFormat="1" ht="16.5" customHeight="1" x14ac:dyDescent="0.25">
      <c r="B35" s="387" t="s">
        <v>442</v>
      </c>
      <c r="C35" s="388"/>
      <c r="D35" s="408">
        <v>330233768</v>
      </c>
      <c r="E35" s="395"/>
      <c r="F35" s="9"/>
      <c r="G35" s="9"/>
      <c r="H35" s="9"/>
      <c r="I35" s="9"/>
      <c r="J35" s="9"/>
      <c r="K35" s="9"/>
      <c r="L35" s="9"/>
      <c r="M35" s="9"/>
      <c r="N35" s="9"/>
      <c r="O35" s="9"/>
      <c r="P35" s="9"/>
      <c r="Q35" s="9"/>
      <c r="R35" s="9"/>
    </row>
    <row r="36" spans="2:18" s="10" customFormat="1" ht="16.5" customHeight="1" x14ac:dyDescent="0.25">
      <c r="B36" s="385" t="s">
        <v>408</v>
      </c>
      <c r="C36" s="386"/>
      <c r="D36" s="408">
        <v>226024289</v>
      </c>
      <c r="E36" s="395"/>
      <c r="F36" s="9"/>
      <c r="G36" s="9"/>
      <c r="H36" s="9"/>
      <c r="I36" s="9"/>
      <c r="J36" s="9"/>
      <c r="K36" s="9"/>
      <c r="L36" s="9"/>
      <c r="M36" s="9"/>
      <c r="N36" s="9"/>
      <c r="O36" s="9"/>
      <c r="P36" s="9"/>
      <c r="Q36" s="9"/>
      <c r="R36" s="9"/>
    </row>
    <row r="37" spans="2:18" s="10" customFormat="1" ht="16.5" customHeight="1" x14ac:dyDescent="0.25">
      <c r="B37" s="387" t="s">
        <v>431</v>
      </c>
      <c r="C37" s="388"/>
      <c r="D37" s="408">
        <v>43308000</v>
      </c>
      <c r="E37" s="395"/>
      <c r="F37" s="9"/>
      <c r="G37" s="9"/>
      <c r="H37" s="9"/>
      <c r="I37" s="9"/>
      <c r="J37" s="9"/>
      <c r="K37" s="9"/>
      <c r="L37" s="9"/>
      <c r="M37" s="9"/>
      <c r="N37" s="9"/>
      <c r="O37" s="9"/>
      <c r="P37" s="9"/>
      <c r="Q37" s="9"/>
      <c r="R37" s="9"/>
    </row>
    <row r="38" spans="2:18" s="10" customFormat="1" ht="16.5" customHeight="1" x14ac:dyDescent="0.25">
      <c r="B38" s="387" t="s">
        <v>430</v>
      </c>
      <c r="C38" s="388"/>
      <c r="D38" s="408">
        <v>25000000</v>
      </c>
      <c r="E38" s="395"/>
      <c r="F38" s="9"/>
      <c r="G38" s="9"/>
      <c r="H38" s="9"/>
      <c r="I38" s="9"/>
      <c r="J38" s="9"/>
      <c r="K38" s="9"/>
      <c r="L38" s="9"/>
      <c r="M38" s="9"/>
      <c r="N38" s="9"/>
      <c r="O38" s="9"/>
      <c r="P38" s="9"/>
      <c r="Q38" s="9"/>
      <c r="R38" s="9"/>
    </row>
    <row r="39" spans="2:18" s="10" customFormat="1" ht="16.149999999999999" customHeight="1" x14ac:dyDescent="0.25">
      <c r="B39" s="387" t="s">
        <v>369</v>
      </c>
      <c r="C39" s="388"/>
      <c r="D39" s="408">
        <v>22602429</v>
      </c>
      <c r="E39" s="395"/>
      <c r="F39" s="9"/>
      <c r="G39" s="9"/>
      <c r="H39" s="9"/>
      <c r="I39" s="9"/>
      <c r="J39" s="9"/>
      <c r="K39" s="9"/>
      <c r="L39" s="9"/>
      <c r="M39" s="9"/>
      <c r="N39" s="9"/>
      <c r="O39" s="9"/>
      <c r="P39" s="9"/>
      <c r="Q39" s="9"/>
      <c r="R39" s="9"/>
    </row>
    <row r="40" spans="2:18" s="10" customFormat="1" ht="16.149999999999999" customHeight="1" x14ac:dyDescent="0.25">
      <c r="B40" s="387" t="s">
        <v>429</v>
      </c>
      <c r="C40" s="388"/>
      <c r="D40" s="408">
        <v>8980890</v>
      </c>
      <c r="E40" s="395"/>
      <c r="F40" s="9"/>
      <c r="G40" s="9"/>
      <c r="H40" s="9"/>
      <c r="I40" s="9"/>
      <c r="J40" s="9"/>
      <c r="K40" s="9"/>
      <c r="L40" s="9"/>
      <c r="M40" s="9"/>
      <c r="N40" s="9"/>
      <c r="O40" s="9"/>
      <c r="P40" s="9"/>
      <c r="Q40" s="9"/>
      <c r="R40" s="9"/>
    </row>
    <row r="41" spans="2:18" s="10" customFormat="1" ht="16.5" customHeight="1" x14ac:dyDescent="0.25">
      <c r="B41" s="387" t="s">
        <v>432</v>
      </c>
      <c r="C41" s="388"/>
      <c r="D41" s="408">
        <v>300000</v>
      </c>
      <c r="E41" s="395"/>
      <c r="F41" s="9"/>
      <c r="G41" s="9"/>
      <c r="H41" s="9"/>
      <c r="I41" s="9"/>
      <c r="J41" s="9"/>
      <c r="K41" s="9"/>
      <c r="L41" s="9"/>
      <c r="M41" s="9"/>
      <c r="N41" s="9"/>
      <c r="O41" s="9"/>
      <c r="P41" s="9"/>
      <c r="Q41" s="9"/>
      <c r="R41" s="9"/>
    </row>
    <row r="42" spans="2:18" s="10" customFormat="1" ht="16.5" customHeight="1" x14ac:dyDescent="0.25">
      <c r="B42" s="387" t="s">
        <v>433</v>
      </c>
      <c r="C42" s="388"/>
      <c r="D42" s="408">
        <v>80000</v>
      </c>
      <c r="E42" s="395"/>
      <c r="F42" s="9"/>
      <c r="G42" s="9"/>
      <c r="H42" s="9"/>
      <c r="I42" s="9"/>
      <c r="J42" s="9"/>
      <c r="K42" s="9"/>
      <c r="L42" s="9"/>
      <c r="M42" s="9"/>
      <c r="N42" s="9"/>
      <c r="O42" s="9"/>
      <c r="P42" s="9"/>
      <c r="Q42" s="9"/>
      <c r="R42" s="9"/>
    </row>
    <row r="43" spans="2:18" s="10" customFormat="1" ht="16.5" customHeight="1" x14ac:dyDescent="0.25">
      <c r="B43" s="387" t="s">
        <v>434</v>
      </c>
      <c r="C43" s="388"/>
      <c r="D43" s="408">
        <v>8</v>
      </c>
      <c r="E43" s="395"/>
      <c r="F43" s="9"/>
      <c r="G43" s="9"/>
      <c r="H43" s="9"/>
      <c r="I43" s="9"/>
      <c r="J43" s="9"/>
      <c r="K43" s="9"/>
      <c r="L43" s="9"/>
      <c r="M43" s="9"/>
      <c r="N43" s="9"/>
      <c r="O43" s="9"/>
      <c r="P43" s="9"/>
      <c r="Q43" s="9"/>
      <c r="R43" s="9"/>
    </row>
    <row r="44" spans="2:18" s="10" customFormat="1" ht="16.5" customHeight="1" x14ac:dyDescent="0.25">
      <c r="B44" s="389" t="s">
        <v>26</v>
      </c>
      <c r="C44" s="390"/>
      <c r="D44" s="409">
        <v>656529384</v>
      </c>
      <c r="E44" s="396"/>
      <c r="F44" s="383"/>
      <c r="G44" s="345"/>
      <c r="H44" s="345"/>
      <c r="I44" s="345"/>
      <c r="J44" s="345"/>
      <c r="K44" s="9"/>
      <c r="L44" s="9"/>
      <c r="M44" s="9"/>
      <c r="N44" s="9"/>
      <c r="O44" s="9"/>
      <c r="P44" s="9"/>
      <c r="Q44" s="9"/>
      <c r="R44" s="9"/>
    </row>
    <row r="45" spans="2:18" s="10" customFormat="1" ht="21" customHeight="1" x14ac:dyDescent="0.25">
      <c r="B45" s="345"/>
      <c r="C45" s="345"/>
      <c r="D45" s="345"/>
      <c r="E45" s="345"/>
      <c r="F45" s="345"/>
      <c r="G45" s="345"/>
      <c r="H45" s="345"/>
      <c r="I45" s="345"/>
      <c r="J45" s="345"/>
      <c r="K45" s="9"/>
      <c r="L45" s="9"/>
      <c r="M45" s="9"/>
      <c r="N45" s="9"/>
      <c r="O45" s="9"/>
      <c r="P45" s="9"/>
      <c r="Q45" s="9"/>
      <c r="R45" s="9"/>
    </row>
    <row r="46" spans="2:18" s="10" customFormat="1" ht="49.15" customHeight="1" x14ac:dyDescent="0.25">
      <c r="B46" s="431" t="s">
        <v>409</v>
      </c>
      <c r="C46" s="431"/>
      <c r="D46" s="431"/>
      <c r="E46" s="431"/>
      <c r="F46" s="431"/>
      <c r="G46" s="431"/>
      <c r="H46" s="431"/>
      <c r="I46" s="431"/>
      <c r="J46" s="431"/>
      <c r="K46" s="9"/>
      <c r="L46" s="9"/>
      <c r="M46" s="9"/>
      <c r="N46" s="9"/>
      <c r="O46" s="9"/>
      <c r="P46" s="9"/>
      <c r="Q46" s="9"/>
      <c r="R46" s="9"/>
    </row>
    <row r="47" spans="2:18" s="10" customFormat="1" ht="16.5" x14ac:dyDescent="0.25">
      <c r="B47" s="22" t="s">
        <v>210</v>
      </c>
      <c r="C47" s="23"/>
      <c r="D47" s="9"/>
      <c r="E47" s="9"/>
      <c r="F47" s="9"/>
      <c r="G47" s="9"/>
      <c r="H47" s="9"/>
      <c r="I47" s="9"/>
      <c r="J47" s="9"/>
      <c r="K47" s="9"/>
      <c r="L47" s="9"/>
      <c r="M47" s="9"/>
      <c r="N47" s="9"/>
      <c r="O47" s="9"/>
      <c r="P47" s="9"/>
      <c r="Q47" s="9"/>
      <c r="R47" s="9"/>
    </row>
    <row r="48" spans="2:18" s="10" customFormat="1" ht="27" customHeight="1" x14ac:dyDescent="0.25">
      <c r="B48" s="417" t="s">
        <v>368</v>
      </c>
      <c r="C48" s="417"/>
      <c r="D48" s="417"/>
      <c r="E48" s="417"/>
      <c r="F48" s="417"/>
      <c r="G48" s="417"/>
      <c r="H48" s="417"/>
      <c r="I48" s="417"/>
      <c r="J48" s="417"/>
      <c r="K48" s="17"/>
      <c r="L48" s="427"/>
      <c r="M48" s="427"/>
      <c r="N48" s="427"/>
      <c r="O48" s="9"/>
      <c r="P48" s="9"/>
      <c r="Q48" s="9"/>
      <c r="R48" s="9"/>
    </row>
    <row r="49" spans="2:18" s="10" customFormat="1" ht="22.9" customHeight="1" x14ac:dyDescent="0.25">
      <c r="B49" s="428" t="s">
        <v>55</v>
      </c>
      <c r="C49" s="429">
        <v>2023</v>
      </c>
      <c r="D49" s="429"/>
      <c r="E49" s="429"/>
      <c r="F49" s="427"/>
      <c r="G49" s="427"/>
      <c r="H49" s="427"/>
      <c r="I49" s="17"/>
      <c r="J49" s="17"/>
      <c r="K49" s="426"/>
      <c r="L49" s="146"/>
      <c r="M49" s="426"/>
      <c r="N49" s="426"/>
      <c r="O49" s="9"/>
      <c r="P49" s="9"/>
      <c r="Q49" s="9"/>
      <c r="R49" s="9"/>
    </row>
    <row r="50" spans="2:18" s="10" customFormat="1" ht="22.9" customHeight="1" x14ac:dyDescent="0.25">
      <c r="B50" s="428"/>
      <c r="C50" s="378" t="s">
        <v>63</v>
      </c>
      <c r="D50" s="428" t="s">
        <v>64</v>
      </c>
      <c r="E50" s="428" t="s">
        <v>56</v>
      </c>
      <c r="F50" s="146"/>
      <c r="G50" s="426"/>
      <c r="H50" s="426"/>
      <c r="I50" s="17"/>
      <c r="J50" s="17"/>
      <c r="K50" s="426"/>
      <c r="L50" s="146"/>
      <c r="M50" s="426"/>
      <c r="N50" s="426"/>
      <c r="O50" s="9"/>
      <c r="P50" s="9"/>
      <c r="Q50" s="9"/>
      <c r="R50" s="9"/>
    </row>
    <row r="51" spans="2:18" s="10" customFormat="1" ht="22.9" customHeight="1" x14ac:dyDescent="0.25">
      <c r="B51" s="428"/>
      <c r="C51" s="378" t="s">
        <v>62</v>
      </c>
      <c r="D51" s="428"/>
      <c r="E51" s="428"/>
      <c r="F51" s="146"/>
      <c r="G51" s="426"/>
      <c r="H51" s="426"/>
      <c r="I51" s="17"/>
      <c r="J51" s="17"/>
      <c r="K51" s="143"/>
      <c r="L51" s="143"/>
      <c r="M51" s="143"/>
      <c r="N51" s="146"/>
      <c r="O51" s="9"/>
      <c r="P51" s="9"/>
      <c r="Q51" s="9"/>
      <c r="R51" s="9"/>
    </row>
    <row r="52" spans="2:18" s="10" customFormat="1" ht="22.9" customHeight="1" x14ac:dyDescent="0.25">
      <c r="B52" s="316" t="s">
        <v>196</v>
      </c>
      <c r="C52" s="316"/>
      <c r="D52" s="316"/>
      <c r="E52" s="315"/>
      <c r="F52" s="143"/>
      <c r="G52" s="143"/>
      <c r="H52" s="146"/>
      <c r="I52" s="17"/>
      <c r="J52" s="17"/>
      <c r="K52" s="143"/>
      <c r="L52" s="143"/>
      <c r="M52" s="143"/>
      <c r="N52" s="146"/>
      <c r="O52" s="9"/>
      <c r="P52" s="9"/>
      <c r="Q52" s="9"/>
      <c r="R52" s="9"/>
    </row>
    <row r="53" spans="2:18" s="10" customFormat="1" ht="22.9" customHeight="1" x14ac:dyDescent="0.25">
      <c r="B53" s="337" t="s">
        <v>203</v>
      </c>
      <c r="C53" s="317" t="s">
        <v>354</v>
      </c>
      <c r="D53" s="317" t="s">
        <v>354</v>
      </c>
      <c r="E53" s="317" t="s">
        <v>354</v>
      </c>
      <c r="F53" s="343"/>
      <c r="G53" s="343"/>
      <c r="H53" s="147"/>
      <c r="I53" s="17"/>
      <c r="J53" s="17"/>
      <c r="K53" s="142"/>
      <c r="L53" s="148"/>
      <c r="M53" s="148"/>
      <c r="N53" s="147"/>
      <c r="O53" s="14"/>
      <c r="P53" s="14"/>
      <c r="Q53" s="9"/>
      <c r="R53" s="9"/>
    </row>
    <row r="54" spans="2:18" s="10" customFormat="1" ht="22.9" customHeight="1" x14ac:dyDescent="0.25">
      <c r="B54" s="337" t="s">
        <v>204</v>
      </c>
      <c r="C54" s="317" t="s">
        <v>354</v>
      </c>
      <c r="D54" s="317" t="s">
        <v>354</v>
      </c>
      <c r="E54" s="317" t="s">
        <v>354</v>
      </c>
      <c r="F54" s="343"/>
      <c r="G54" s="343"/>
      <c r="H54" s="147"/>
      <c r="I54" s="17"/>
      <c r="J54" s="17"/>
      <c r="K54" s="142"/>
      <c r="L54" s="148"/>
      <c r="M54" s="148"/>
      <c r="N54" s="147"/>
      <c r="O54" s="14"/>
      <c r="P54" s="14"/>
      <c r="Q54" s="9"/>
      <c r="R54" s="9"/>
    </row>
    <row r="55" spans="2:18" s="10" customFormat="1" ht="22.9" customHeight="1" x14ac:dyDescent="0.25">
      <c r="B55" s="337" t="s">
        <v>205</v>
      </c>
      <c r="C55" s="317" t="s">
        <v>354</v>
      </c>
      <c r="D55" s="317" t="s">
        <v>354</v>
      </c>
      <c r="E55" s="317" t="s">
        <v>354</v>
      </c>
      <c r="F55" s="343"/>
      <c r="G55" s="343"/>
      <c r="H55" s="147"/>
      <c r="I55" s="136"/>
      <c r="J55" s="144"/>
      <c r="K55" s="207"/>
      <c r="L55" s="148"/>
      <c r="M55" s="148"/>
      <c r="N55" s="147"/>
      <c r="O55" s="14"/>
      <c r="P55" s="14"/>
      <c r="Q55" s="9"/>
      <c r="R55" s="9"/>
    </row>
    <row r="56" spans="2:18" s="10" customFormat="1" ht="22.9" customHeight="1" x14ac:dyDescent="0.25">
      <c r="B56" s="316" t="s">
        <v>349</v>
      </c>
      <c r="C56" s="316"/>
      <c r="D56" s="316"/>
      <c r="E56" s="315"/>
      <c r="F56" s="143"/>
      <c r="G56" s="143"/>
      <c r="H56" s="146"/>
      <c r="I56" s="17"/>
      <c r="J56" s="17"/>
      <c r="K56" s="143"/>
      <c r="L56" s="143"/>
      <c r="M56" s="143"/>
      <c r="N56" s="146"/>
      <c r="O56" s="9"/>
      <c r="P56" s="9"/>
      <c r="Q56" s="9"/>
      <c r="R56" s="9"/>
    </row>
    <row r="57" spans="2:18" s="10" customFormat="1" ht="22.9" customHeight="1" x14ac:dyDescent="0.25">
      <c r="B57" s="337" t="s">
        <v>350</v>
      </c>
      <c r="C57" s="317" t="s">
        <v>354</v>
      </c>
      <c r="D57" s="317" t="s">
        <v>354</v>
      </c>
      <c r="E57" s="317" t="s">
        <v>354</v>
      </c>
      <c r="F57" s="343"/>
      <c r="G57" s="343"/>
      <c r="H57" s="147"/>
      <c r="I57" s="17"/>
      <c r="J57" s="17"/>
      <c r="K57" s="142"/>
      <c r="L57" s="148"/>
      <c r="M57" s="148"/>
      <c r="N57" s="147"/>
      <c r="O57" s="14"/>
      <c r="P57" s="14"/>
      <c r="Q57" s="9"/>
      <c r="R57" s="9"/>
    </row>
    <row r="58" spans="2:18" s="10" customFormat="1" ht="22.9" customHeight="1" x14ac:dyDescent="0.25">
      <c r="B58" s="337" t="s">
        <v>351</v>
      </c>
      <c r="C58" s="317">
        <v>1001887</v>
      </c>
      <c r="D58" s="317">
        <v>16436958476</v>
      </c>
      <c r="E58" s="317">
        <v>152</v>
      </c>
      <c r="F58" s="343"/>
      <c r="G58" s="343"/>
      <c r="H58" s="147"/>
      <c r="I58" s="17"/>
      <c r="J58" s="17"/>
      <c r="K58" s="142"/>
      <c r="L58" s="148"/>
      <c r="M58" s="148"/>
      <c r="N58" s="147"/>
      <c r="O58" s="14"/>
      <c r="P58" s="14"/>
      <c r="Q58" s="9"/>
      <c r="R58" s="9"/>
    </row>
    <row r="59" spans="2:18" s="10" customFormat="1" ht="22.9" customHeight="1" x14ac:dyDescent="0.25">
      <c r="B59" s="337" t="s">
        <v>352</v>
      </c>
      <c r="C59" s="317">
        <v>999740</v>
      </c>
      <c r="D59" s="317">
        <v>19994809690</v>
      </c>
      <c r="E59" s="317">
        <v>176</v>
      </c>
      <c r="F59" s="343"/>
      <c r="G59" s="343"/>
      <c r="H59" s="147"/>
      <c r="I59" s="136"/>
      <c r="J59" s="144"/>
      <c r="K59" s="339"/>
      <c r="L59" s="148"/>
      <c r="M59" s="148"/>
      <c r="N59" s="147"/>
      <c r="O59" s="14"/>
      <c r="P59" s="14"/>
      <c r="Q59" s="9"/>
      <c r="R59" s="9"/>
    </row>
    <row r="60" spans="2:18" s="10" customFormat="1" ht="22.9" customHeight="1" x14ac:dyDescent="0.25">
      <c r="B60" s="316" t="s">
        <v>443</v>
      </c>
      <c r="C60" s="316"/>
      <c r="D60" s="316"/>
      <c r="E60" s="315"/>
      <c r="F60" s="143"/>
      <c r="G60" s="143"/>
      <c r="H60" s="146"/>
      <c r="I60" s="17"/>
      <c r="J60" s="17"/>
      <c r="K60" s="143"/>
      <c r="L60" s="143"/>
      <c r="M60" s="143"/>
      <c r="N60" s="146"/>
      <c r="O60" s="9"/>
      <c r="P60" s="9"/>
      <c r="Q60" s="9"/>
      <c r="R60" s="9"/>
    </row>
    <row r="61" spans="2:18" s="10" customFormat="1" ht="22.9" customHeight="1" x14ac:dyDescent="0.25">
      <c r="B61" s="337" t="s">
        <v>444</v>
      </c>
      <c r="C61" s="317">
        <v>997307</v>
      </c>
      <c r="D61" s="317">
        <v>19946131981</v>
      </c>
      <c r="E61" s="317">
        <v>176</v>
      </c>
      <c r="F61" s="343"/>
      <c r="G61" s="343"/>
      <c r="H61" s="147"/>
      <c r="I61" s="17"/>
      <c r="J61" s="17"/>
      <c r="K61" s="142"/>
      <c r="L61" s="148"/>
      <c r="M61" s="148"/>
      <c r="N61" s="147"/>
      <c r="O61" s="14"/>
      <c r="P61" s="14"/>
      <c r="Q61" s="9"/>
      <c r="R61" s="9"/>
    </row>
    <row r="62" spans="2:18" s="10" customFormat="1" ht="22.9" customHeight="1" x14ac:dyDescent="0.25">
      <c r="B62" s="337" t="s">
        <v>445</v>
      </c>
      <c r="C62" s="317">
        <v>989493</v>
      </c>
      <c r="D62" s="317">
        <v>19789850568</v>
      </c>
      <c r="E62" s="317">
        <v>176</v>
      </c>
      <c r="F62" s="343"/>
      <c r="G62" s="343"/>
      <c r="H62" s="147"/>
      <c r="I62" s="17"/>
      <c r="J62" s="17"/>
      <c r="K62" s="142"/>
      <c r="L62" s="148"/>
      <c r="M62" s="148"/>
      <c r="N62" s="147"/>
      <c r="O62" s="14"/>
      <c r="P62" s="14"/>
      <c r="Q62" s="9"/>
      <c r="R62" s="9"/>
    </row>
    <row r="63" spans="2:18" s="10" customFormat="1" ht="22.9" customHeight="1" x14ac:dyDescent="0.25">
      <c r="B63" s="337" t="s">
        <v>446</v>
      </c>
      <c r="C63" s="317">
        <v>985228</v>
      </c>
      <c r="D63" s="317">
        <v>19704563405</v>
      </c>
      <c r="E63" s="317">
        <v>176</v>
      </c>
      <c r="F63" s="343"/>
      <c r="G63" s="343"/>
      <c r="H63" s="147"/>
      <c r="I63" s="136"/>
      <c r="J63" s="144"/>
      <c r="K63" s="339"/>
      <c r="L63" s="148"/>
      <c r="M63" s="148"/>
      <c r="N63" s="147"/>
      <c r="O63" s="14"/>
      <c r="P63" s="14"/>
      <c r="Q63" s="9"/>
      <c r="R63" s="9"/>
    </row>
    <row r="64" spans="2:18" s="10" customFormat="1" ht="27" customHeight="1" x14ac:dyDescent="0.25">
      <c r="B64" s="25"/>
      <c r="C64" s="26"/>
      <c r="D64" s="179"/>
      <c r="E64" s="74"/>
      <c r="F64" s="180"/>
      <c r="G64" s="144"/>
      <c r="H64" s="17"/>
      <c r="I64" s="144"/>
      <c r="J64" s="17"/>
      <c r="K64" s="143"/>
      <c r="L64" s="145"/>
      <c r="M64" s="143"/>
      <c r="N64" s="146"/>
      <c r="O64" s="9"/>
      <c r="P64" s="9"/>
      <c r="Q64" s="9"/>
      <c r="R64" s="9"/>
    </row>
  </sheetData>
  <mergeCells count="27">
    <mergeCell ref="B34:C34"/>
    <mergeCell ref="B27:J27"/>
    <mergeCell ref="B30:J30"/>
    <mergeCell ref="B17:C17"/>
    <mergeCell ref="B19:C19"/>
    <mergeCell ref="B21:I21"/>
    <mergeCell ref="B6:J6"/>
    <mergeCell ref="B8:J8"/>
    <mergeCell ref="B13:J13"/>
    <mergeCell ref="B16:J16"/>
    <mergeCell ref="B25:J25"/>
    <mergeCell ref="B5:J5"/>
    <mergeCell ref="K49:K50"/>
    <mergeCell ref="M49:M50"/>
    <mergeCell ref="N49:N50"/>
    <mergeCell ref="L48:N48"/>
    <mergeCell ref="B48:J48"/>
    <mergeCell ref="D50:D51"/>
    <mergeCell ref="E50:E51"/>
    <mergeCell ref="C49:E49"/>
    <mergeCell ref="G50:G51"/>
    <mergeCell ref="H50:H51"/>
    <mergeCell ref="F49:H49"/>
    <mergeCell ref="B49:B51"/>
    <mergeCell ref="B10:K10"/>
    <mergeCell ref="B11:K11"/>
    <mergeCell ref="B46:J46"/>
  </mergeCells>
  <phoneticPr fontId="74" type="noConversion"/>
  <pageMargins left="0.7" right="0.7" top="0.75" bottom="0.75" header="0.3" footer="0.3"/>
  <pageSetup scale="45"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B5F0D-D976-4C98-B734-F1FDEA5D4A58}">
  <sheetPr>
    <tabColor rgb="FF002060"/>
    <pageSetUpPr fitToPage="1"/>
  </sheetPr>
  <dimension ref="A2:AH83"/>
  <sheetViews>
    <sheetView showGridLines="0" zoomScale="80" zoomScaleNormal="80" workbookViewId="0">
      <selection activeCell="A14" sqref="A14"/>
    </sheetView>
  </sheetViews>
  <sheetFormatPr baseColWidth="10" defaultColWidth="11.42578125" defaultRowHeight="15" x14ac:dyDescent="0.25"/>
  <cols>
    <col min="1" max="1" width="6.140625" style="4" customWidth="1"/>
    <col min="2" max="2" width="65.42578125" style="4" customWidth="1"/>
    <col min="3" max="3" width="32" style="4" customWidth="1"/>
    <col min="4" max="4" width="21.7109375" style="4" customWidth="1"/>
    <col min="5" max="5" width="19.140625" style="4" customWidth="1"/>
    <col min="6" max="6" width="19.5703125" style="4" customWidth="1"/>
    <col min="7" max="7" width="22.85546875" style="4" customWidth="1"/>
    <col min="8" max="8" width="27.5703125" style="4" customWidth="1"/>
    <col min="9" max="9" width="16.42578125" style="4" customWidth="1"/>
    <col min="10" max="10" width="21.28515625" style="4" bestFit="1" customWidth="1"/>
    <col min="11" max="11" width="19.42578125" style="4" customWidth="1"/>
    <col min="12" max="12" width="30.140625" style="4" bestFit="1" customWidth="1"/>
    <col min="13" max="13" width="19.42578125" style="4" bestFit="1" customWidth="1"/>
    <col min="14" max="14" width="26" style="4" bestFit="1" customWidth="1"/>
    <col min="15" max="15" width="21.7109375" style="4" customWidth="1"/>
    <col min="16" max="16" width="20.5703125" style="4" customWidth="1"/>
    <col min="17" max="17" width="23.42578125" style="4" bestFit="1" customWidth="1"/>
    <col min="18" max="18" width="22.140625" style="4" bestFit="1" customWidth="1"/>
    <col min="19" max="19" width="15.85546875" style="4" customWidth="1"/>
    <col min="20" max="20" width="17.5703125" style="4" customWidth="1"/>
    <col min="21" max="21" width="23.140625" style="4" bestFit="1" customWidth="1"/>
    <col min="22" max="22" width="18.5703125" style="4" customWidth="1"/>
    <col min="23" max="23" width="27.140625" style="4" customWidth="1"/>
    <col min="24" max="24" width="19.5703125" style="4" bestFit="1" customWidth="1"/>
    <col min="25" max="25" width="11.42578125" style="4"/>
    <col min="26" max="26" width="14.5703125" style="4" bestFit="1" customWidth="1"/>
    <col min="27" max="28" width="11.42578125" style="4"/>
    <col min="29" max="29" width="61.28515625" style="4" bestFit="1" customWidth="1"/>
    <col min="30" max="30" width="11.42578125" style="4"/>
    <col min="31" max="31" width="17.42578125" style="4" bestFit="1" customWidth="1"/>
    <col min="32" max="16384" width="11.42578125" style="4"/>
  </cols>
  <sheetData>
    <row r="2" spans="1:24" s="10" customFormat="1" ht="16.5" x14ac:dyDescent="0.25">
      <c r="B2" s="8" t="s">
        <v>57</v>
      </c>
      <c r="C2" s="9"/>
      <c r="D2" s="9"/>
      <c r="E2" s="9"/>
      <c r="F2" s="9"/>
      <c r="G2" s="4"/>
      <c r="H2" s="9"/>
      <c r="I2" s="9"/>
      <c r="J2" s="9"/>
      <c r="K2" s="9"/>
      <c r="L2" s="9"/>
      <c r="M2" s="9"/>
      <c r="N2" s="9"/>
      <c r="O2" s="9"/>
      <c r="P2" s="9"/>
      <c r="Q2" s="9"/>
      <c r="R2" s="9"/>
      <c r="S2" s="9"/>
    </row>
    <row r="3" spans="1:24" s="10" customFormat="1" ht="38.25" customHeight="1" x14ac:dyDescent="0.25">
      <c r="B3" s="95" t="s">
        <v>58</v>
      </c>
      <c r="C3" s="95"/>
      <c r="D3" s="95"/>
      <c r="E3" s="95"/>
      <c r="F3" s="95"/>
      <c r="G3" s="95"/>
      <c r="H3" s="95"/>
      <c r="I3" s="95"/>
      <c r="J3" s="95"/>
      <c r="K3" s="9"/>
      <c r="L3" s="9"/>
      <c r="M3" s="9"/>
      <c r="N3" s="9"/>
      <c r="O3" s="9"/>
      <c r="P3" s="9"/>
      <c r="Q3" s="9"/>
      <c r="R3" s="9"/>
      <c r="S3" s="9"/>
    </row>
    <row r="4" spans="1:24" s="10" customFormat="1" ht="31.9" customHeight="1" x14ac:dyDescent="0.25">
      <c r="B4" s="417" t="s">
        <v>65</v>
      </c>
      <c r="C4" s="417"/>
      <c r="D4" s="417"/>
      <c r="E4" s="417"/>
      <c r="F4" s="11"/>
      <c r="G4" s="11"/>
      <c r="H4" s="11"/>
      <c r="I4" s="11"/>
      <c r="J4" s="11"/>
      <c r="K4" s="9"/>
      <c r="L4" s="9"/>
      <c r="M4" s="9"/>
      <c r="N4" s="9"/>
      <c r="O4" s="9"/>
      <c r="P4" s="9"/>
      <c r="Q4" s="9"/>
      <c r="R4" s="9"/>
      <c r="S4" s="9"/>
    </row>
    <row r="5" spans="1:24" s="10" customFormat="1" ht="16.5" x14ac:dyDescent="0.25">
      <c r="B5" s="8"/>
      <c r="C5" s="9"/>
      <c r="D5" s="9"/>
      <c r="E5" s="9"/>
      <c r="F5" s="9"/>
      <c r="G5" s="9"/>
      <c r="H5" s="9"/>
      <c r="I5" s="9"/>
      <c r="J5" s="9"/>
      <c r="K5" s="9"/>
      <c r="L5" s="9"/>
      <c r="M5" s="9"/>
      <c r="N5" s="9"/>
      <c r="O5" s="9"/>
      <c r="P5" s="9"/>
      <c r="Q5" s="9"/>
      <c r="R5" s="9"/>
      <c r="S5" s="9"/>
    </row>
    <row r="6" spans="1:24" s="10" customFormat="1" ht="16.5" x14ac:dyDescent="0.25">
      <c r="B6" s="442" t="s">
        <v>28</v>
      </c>
      <c r="C6" s="442"/>
      <c r="D6" s="404" t="s">
        <v>471</v>
      </c>
      <c r="E6" s="406"/>
      <c r="F6" s="9"/>
      <c r="G6" s="9"/>
      <c r="H6" s="444"/>
      <c r="I6" s="444"/>
      <c r="J6" s="211"/>
      <c r="K6" s="9"/>
      <c r="L6" s="9"/>
      <c r="M6" s="9"/>
      <c r="N6" s="9"/>
      <c r="O6" s="9"/>
      <c r="P6" s="9"/>
      <c r="Q6" s="9"/>
      <c r="R6" s="9"/>
      <c r="S6" s="9"/>
    </row>
    <row r="7" spans="1:24" s="10" customFormat="1" ht="11.45" customHeight="1" x14ac:dyDescent="0.25">
      <c r="B7" s="442"/>
      <c r="C7" s="442"/>
      <c r="D7" s="405" t="s">
        <v>62</v>
      </c>
      <c r="E7" s="406"/>
      <c r="F7" s="9"/>
      <c r="G7" s="20"/>
      <c r="H7" s="444"/>
      <c r="I7" s="444"/>
      <c r="J7" s="211"/>
      <c r="K7" s="9"/>
      <c r="L7" s="9"/>
      <c r="M7" s="9"/>
      <c r="N7" s="9"/>
      <c r="O7" s="9"/>
      <c r="P7" s="9"/>
      <c r="Q7" s="9"/>
      <c r="R7" s="9"/>
      <c r="S7" s="9"/>
    </row>
    <row r="8" spans="1:24" s="10" customFormat="1" ht="16.5" x14ac:dyDescent="0.25">
      <c r="B8" s="438" t="s">
        <v>474</v>
      </c>
      <c r="C8" s="439"/>
      <c r="D8" s="196">
        <v>3984451637</v>
      </c>
      <c r="E8" s="334"/>
      <c r="F8" s="9"/>
      <c r="G8" s="342"/>
      <c r="H8" s="437"/>
      <c r="I8" s="437"/>
      <c r="J8" s="334"/>
      <c r="K8" s="9"/>
      <c r="L8" s="9"/>
      <c r="M8" s="9"/>
      <c r="N8" s="9"/>
      <c r="O8" s="9"/>
      <c r="P8" s="9"/>
      <c r="Q8" s="9"/>
      <c r="R8" s="9"/>
      <c r="S8" s="9"/>
    </row>
    <row r="9" spans="1:24" s="10" customFormat="1" ht="16.5" x14ac:dyDescent="0.25">
      <c r="B9" s="438" t="s">
        <v>243</v>
      </c>
      <c r="C9" s="439"/>
      <c r="D9" s="196">
        <v>1801191</v>
      </c>
      <c r="E9" s="334"/>
      <c r="F9" s="14"/>
      <c r="G9" s="344"/>
      <c r="H9" s="437"/>
      <c r="I9" s="437"/>
      <c r="J9" s="213"/>
      <c r="K9" s="335"/>
      <c r="L9" s="9"/>
      <c r="M9" s="9"/>
      <c r="N9" s="9"/>
      <c r="O9" s="9"/>
      <c r="P9" s="9"/>
      <c r="Q9" s="9"/>
      <c r="R9" s="9"/>
      <c r="S9" s="9"/>
    </row>
    <row r="10" spans="1:24" s="10" customFormat="1" ht="16.5" x14ac:dyDescent="0.25">
      <c r="B10" s="443" t="s">
        <v>26</v>
      </c>
      <c r="C10" s="443"/>
      <c r="D10" s="210">
        <v>3986252828</v>
      </c>
      <c r="E10" s="334"/>
      <c r="F10" s="14"/>
      <c r="G10" s="14"/>
      <c r="H10" s="14"/>
      <c r="I10" s="9"/>
      <c r="J10" s="9"/>
      <c r="K10" s="9"/>
      <c r="L10" s="9"/>
      <c r="M10" s="9"/>
      <c r="N10" s="9"/>
      <c r="O10" s="9"/>
      <c r="P10" s="9"/>
      <c r="Q10" s="9"/>
      <c r="R10" s="9"/>
      <c r="S10" s="9"/>
    </row>
    <row r="11" spans="1:24" s="10" customFormat="1" ht="16.5" x14ac:dyDescent="0.25">
      <c r="B11" s="8"/>
      <c r="C11" s="9"/>
      <c r="D11" s="79"/>
      <c r="E11" s="9"/>
      <c r="F11" s="9"/>
      <c r="G11" s="9"/>
      <c r="H11" s="9"/>
      <c r="I11" s="9"/>
      <c r="J11" s="9"/>
      <c r="K11" s="9"/>
      <c r="L11" s="9"/>
      <c r="M11" s="9"/>
      <c r="N11" s="9"/>
      <c r="O11" s="9"/>
      <c r="P11" s="9"/>
      <c r="Q11" s="9"/>
      <c r="R11" s="9"/>
      <c r="S11" s="9"/>
    </row>
    <row r="12" spans="1:24" s="10" customFormat="1" ht="16.5" x14ac:dyDescent="0.25">
      <c r="B12" s="8"/>
      <c r="C12" s="9"/>
      <c r="D12" s="79"/>
      <c r="E12" s="9"/>
      <c r="F12" s="9"/>
      <c r="G12" s="9"/>
      <c r="H12" s="9"/>
      <c r="I12" s="9"/>
      <c r="J12" s="9"/>
      <c r="K12" s="9"/>
      <c r="L12" s="9"/>
      <c r="M12" s="9"/>
      <c r="N12" s="9"/>
      <c r="O12" s="9"/>
      <c r="P12" s="9"/>
      <c r="Q12" s="9"/>
      <c r="R12" s="9"/>
      <c r="S12" s="9"/>
    </row>
    <row r="13" spans="1:24" s="10" customFormat="1" ht="16.5" x14ac:dyDescent="0.25">
      <c r="B13" s="8" t="s">
        <v>464</v>
      </c>
      <c r="C13" s="9"/>
      <c r="D13" s="14"/>
      <c r="E13" s="9"/>
      <c r="F13" s="9"/>
      <c r="G13" s="9"/>
      <c r="H13" s="9"/>
      <c r="I13" s="9"/>
      <c r="J13" s="9"/>
      <c r="K13" s="9"/>
      <c r="L13" s="9"/>
      <c r="M13" s="9"/>
      <c r="N13" s="9"/>
      <c r="O13" s="9"/>
      <c r="P13" s="9"/>
      <c r="Q13" s="9"/>
      <c r="R13" s="9"/>
      <c r="S13" s="9"/>
    </row>
    <row r="14" spans="1:24" s="10" customFormat="1" ht="16.5" x14ac:dyDescent="0.25">
      <c r="B14" s="8"/>
      <c r="C14" s="9"/>
      <c r="D14" s="9"/>
      <c r="E14" s="9"/>
      <c r="F14" s="9"/>
      <c r="G14" s="9"/>
      <c r="H14" s="9"/>
      <c r="I14" s="9"/>
      <c r="J14" s="9"/>
      <c r="K14" s="9"/>
      <c r="L14" s="9"/>
      <c r="M14" s="9"/>
      <c r="N14" s="9"/>
      <c r="O14" s="9"/>
      <c r="P14" s="9"/>
      <c r="Q14" s="9"/>
      <c r="R14" s="9"/>
      <c r="S14" s="9"/>
    </row>
    <row r="15" spans="1:24" s="10" customFormat="1" ht="31.5" customHeight="1" x14ac:dyDescent="0.25">
      <c r="B15" s="417" t="s">
        <v>472</v>
      </c>
      <c r="C15" s="417"/>
      <c r="D15" s="417"/>
      <c r="E15" s="417"/>
      <c r="F15" s="417"/>
      <c r="G15" s="417"/>
      <c r="H15" s="417"/>
      <c r="I15" s="417"/>
      <c r="J15" s="417"/>
      <c r="K15" s="9"/>
      <c r="L15" s="9"/>
      <c r="M15" s="9"/>
      <c r="N15" s="9"/>
      <c r="O15" s="9"/>
      <c r="P15" s="9"/>
      <c r="Q15" s="9"/>
      <c r="R15" s="9"/>
      <c r="S15" s="9"/>
    </row>
    <row r="16" spans="1:24" s="54" customFormat="1" ht="28.15" customHeight="1" x14ac:dyDescent="0.2">
      <c r="A16" s="133"/>
      <c r="B16" s="378" t="s">
        <v>30</v>
      </c>
      <c r="C16" s="378" t="s">
        <v>22</v>
      </c>
      <c r="D16" s="378" t="s">
        <v>139</v>
      </c>
      <c r="E16" s="378" t="s">
        <v>140</v>
      </c>
      <c r="F16" s="378" t="s">
        <v>465</v>
      </c>
      <c r="G16" s="378" t="s">
        <v>466</v>
      </c>
      <c r="H16" s="378" t="s">
        <v>142</v>
      </c>
      <c r="I16" s="378" t="s">
        <v>145</v>
      </c>
      <c r="J16" s="378" t="s">
        <v>141</v>
      </c>
      <c r="L16" s="133"/>
      <c r="M16" s="133"/>
      <c r="N16" s="133"/>
      <c r="O16" s="133"/>
      <c r="P16" s="133"/>
      <c r="Q16" s="133"/>
      <c r="R16" s="133"/>
      <c r="S16" s="133"/>
      <c r="T16" s="154"/>
      <c r="U16" s="155"/>
      <c r="V16" s="156"/>
      <c r="X16" s="149" t="e">
        <v>#VALUE!</v>
      </c>
    </row>
    <row r="17" spans="1:24" s="54" customFormat="1" ht="28.15" customHeight="1" x14ac:dyDescent="0.2">
      <c r="A17" s="133"/>
      <c r="B17" s="391" t="s">
        <v>132</v>
      </c>
      <c r="C17" s="392" t="s">
        <v>470</v>
      </c>
      <c r="D17" s="313" t="s">
        <v>144</v>
      </c>
      <c r="E17" s="197">
        <v>540</v>
      </c>
      <c r="F17" s="393">
        <v>45191</v>
      </c>
      <c r="G17" s="393">
        <v>45198</v>
      </c>
      <c r="H17" s="197">
        <v>540000000</v>
      </c>
      <c r="I17" s="197">
        <v>540373139.18556201</v>
      </c>
      <c r="J17" s="198" t="s">
        <v>159</v>
      </c>
      <c r="L17" s="133"/>
      <c r="M17" s="172"/>
      <c r="N17" s="133"/>
      <c r="O17" s="133"/>
      <c r="P17" s="133"/>
      <c r="Q17" s="133"/>
      <c r="R17" s="133"/>
      <c r="S17" s="133"/>
      <c r="T17" s="154"/>
      <c r="U17" s="155"/>
      <c r="V17" s="156"/>
      <c r="X17" s="149"/>
    </row>
    <row r="18" spans="1:24" s="54" customFormat="1" ht="28.15" customHeight="1" x14ac:dyDescent="0.2">
      <c r="A18" s="133"/>
      <c r="B18" s="391" t="s">
        <v>133</v>
      </c>
      <c r="C18" s="392" t="s">
        <v>470</v>
      </c>
      <c r="D18" s="313" t="s">
        <v>144</v>
      </c>
      <c r="E18" s="197">
        <v>2650</v>
      </c>
      <c r="F18" s="393">
        <v>45191</v>
      </c>
      <c r="G18" s="393">
        <v>45198</v>
      </c>
      <c r="H18" s="197">
        <v>2650000000</v>
      </c>
      <c r="I18" s="197">
        <v>2652297779.5631399</v>
      </c>
      <c r="J18" s="198" t="s">
        <v>159</v>
      </c>
      <c r="L18" s="133"/>
      <c r="M18" s="172"/>
      <c r="N18" s="133"/>
      <c r="O18" s="133"/>
      <c r="P18" s="133"/>
      <c r="Q18" s="133"/>
      <c r="R18" s="133"/>
      <c r="S18" s="133"/>
      <c r="T18" s="154"/>
      <c r="U18" s="155"/>
      <c r="V18" s="156"/>
      <c r="X18" s="149"/>
    </row>
    <row r="19" spans="1:24" s="54" customFormat="1" ht="28.15" customHeight="1" x14ac:dyDescent="0.2">
      <c r="A19" s="133"/>
      <c r="B19" s="76" t="s">
        <v>448</v>
      </c>
      <c r="C19" s="75"/>
      <c r="D19" s="75"/>
      <c r="E19" s="75"/>
      <c r="F19" s="62"/>
      <c r="G19" s="62"/>
      <c r="H19" s="62">
        <v>3190000000</v>
      </c>
      <c r="I19" s="62">
        <v>3192670918.748702</v>
      </c>
      <c r="J19" s="75"/>
      <c r="K19" s="394"/>
      <c r="L19" s="133"/>
      <c r="M19" s="172"/>
      <c r="N19" s="133"/>
      <c r="O19" s="133"/>
      <c r="P19" s="133"/>
      <c r="Q19" s="133"/>
      <c r="R19" s="133"/>
      <c r="S19" s="133"/>
      <c r="T19" s="154"/>
      <c r="U19" s="155"/>
      <c r="V19" s="156"/>
      <c r="X19" s="149"/>
    </row>
    <row r="20" spans="1:24" s="10" customFormat="1" ht="16.5" x14ac:dyDescent="0.25">
      <c r="B20" s="8"/>
      <c r="C20" s="9"/>
      <c r="D20" s="79"/>
      <c r="E20" s="9"/>
      <c r="F20" s="9"/>
      <c r="G20" s="9"/>
      <c r="H20" s="9"/>
      <c r="I20" s="9"/>
      <c r="J20" s="9"/>
      <c r="K20" s="9"/>
      <c r="L20" s="9"/>
      <c r="M20" s="9"/>
      <c r="N20" s="9"/>
      <c r="O20" s="9"/>
      <c r="P20" s="9"/>
      <c r="Q20" s="9"/>
      <c r="R20" s="9"/>
      <c r="S20" s="9"/>
    </row>
    <row r="21" spans="1:24" s="10" customFormat="1" ht="16.5" x14ac:dyDescent="0.25">
      <c r="B21" s="8"/>
      <c r="C21" s="9"/>
      <c r="D21" s="79"/>
      <c r="E21" s="9"/>
      <c r="F21" s="9"/>
      <c r="G21" s="9"/>
      <c r="H21" s="9"/>
      <c r="I21" s="9"/>
      <c r="J21" s="9"/>
      <c r="K21" s="9"/>
      <c r="L21" s="9"/>
      <c r="M21" s="9"/>
      <c r="N21" s="9"/>
      <c r="O21" s="9"/>
      <c r="P21" s="9"/>
      <c r="Q21" s="9"/>
      <c r="R21" s="9"/>
      <c r="S21" s="9"/>
    </row>
    <row r="22" spans="1:24" s="10" customFormat="1" ht="16.5" x14ac:dyDescent="0.25">
      <c r="B22" s="8" t="s">
        <v>467</v>
      </c>
      <c r="C22" s="9"/>
      <c r="D22" s="14"/>
      <c r="E22" s="9"/>
      <c r="F22" s="9"/>
      <c r="G22" s="9"/>
      <c r="H22" s="9"/>
      <c r="I22" s="9"/>
      <c r="J22" s="9"/>
      <c r="K22" s="9"/>
      <c r="L22" s="9"/>
      <c r="M22" s="9"/>
      <c r="N22" s="9"/>
      <c r="O22" s="9"/>
      <c r="P22" s="9"/>
      <c r="Q22" s="9"/>
      <c r="R22" s="9"/>
      <c r="S22" s="9"/>
    </row>
    <row r="23" spans="1:24" s="10" customFormat="1" ht="16.5" x14ac:dyDescent="0.25">
      <c r="B23" s="8"/>
      <c r="C23" s="9"/>
      <c r="D23" s="9"/>
      <c r="E23" s="9"/>
      <c r="F23" s="9"/>
      <c r="G23" s="9"/>
      <c r="H23" s="9"/>
      <c r="I23" s="9"/>
      <c r="J23" s="9"/>
      <c r="K23" s="9"/>
      <c r="L23" s="9"/>
      <c r="M23" s="9"/>
      <c r="N23" s="9"/>
      <c r="O23" s="9"/>
      <c r="P23" s="9"/>
      <c r="Q23" s="9"/>
      <c r="R23" s="9"/>
      <c r="S23" s="9"/>
    </row>
    <row r="24" spans="1:24" s="10" customFormat="1" ht="31.5" customHeight="1" x14ac:dyDescent="0.25">
      <c r="B24" s="417" t="s">
        <v>473</v>
      </c>
      <c r="C24" s="417"/>
      <c r="D24" s="417"/>
      <c r="E24" s="417"/>
      <c r="F24" s="417"/>
      <c r="G24" s="417"/>
      <c r="H24" s="417"/>
      <c r="I24" s="417"/>
      <c r="J24" s="417"/>
      <c r="K24" s="9"/>
      <c r="L24" s="9"/>
      <c r="M24" s="9"/>
      <c r="N24" s="9"/>
      <c r="O24" s="9"/>
      <c r="P24" s="9"/>
      <c r="Q24" s="9"/>
      <c r="R24" s="9"/>
      <c r="S24" s="9"/>
    </row>
    <row r="25" spans="1:24" s="10" customFormat="1" ht="16.5" x14ac:dyDescent="0.25">
      <c r="B25" s="434" t="s">
        <v>447</v>
      </c>
      <c r="C25" s="434"/>
      <c r="D25" s="434"/>
      <c r="E25" s="434"/>
      <c r="F25" s="434"/>
      <c r="G25" s="434"/>
      <c r="H25" s="434"/>
      <c r="I25" s="434"/>
      <c r="J25" s="434"/>
      <c r="K25" s="171"/>
      <c r="L25" s="171"/>
      <c r="M25" s="9"/>
      <c r="N25" s="9"/>
      <c r="O25" s="9"/>
      <c r="P25" s="9"/>
      <c r="Q25" s="9"/>
      <c r="R25" s="9"/>
      <c r="S25" s="9"/>
    </row>
    <row r="26" spans="1:24" s="10" customFormat="1" ht="16.5" x14ac:dyDescent="0.25">
      <c r="B26" s="8"/>
      <c r="C26" s="8"/>
      <c r="D26" s="8"/>
      <c r="E26" s="8"/>
      <c r="F26" s="8"/>
      <c r="G26" s="8"/>
      <c r="H26" s="8"/>
      <c r="I26" s="8"/>
      <c r="J26" s="8"/>
      <c r="K26" s="8"/>
      <c r="L26" s="8"/>
      <c r="M26" s="8"/>
      <c r="N26" s="8"/>
      <c r="O26" s="8"/>
      <c r="P26" s="8"/>
      <c r="Q26" s="8"/>
      <c r="R26" s="8"/>
      <c r="S26" s="9"/>
    </row>
    <row r="27" spans="1:24" s="54" customFormat="1" ht="25.15" customHeight="1" x14ac:dyDescent="0.2">
      <c r="A27" s="133"/>
      <c r="B27" s="378" t="s">
        <v>30</v>
      </c>
      <c r="C27" s="378" t="s">
        <v>22</v>
      </c>
      <c r="D27" s="378" t="s">
        <v>139</v>
      </c>
      <c r="E27" s="378" t="s">
        <v>140</v>
      </c>
      <c r="F27" s="378" t="s">
        <v>142</v>
      </c>
      <c r="G27" s="378" t="s">
        <v>145</v>
      </c>
      <c r="H27" s="378" t="s">
        <v>141</v>
      </c>
      <c r="I27" s="133"/>
      <c r="J27" s="133"/>
      <c r="K27" s="133"/>
      <c r="L27" s="172"/>
      <c r="M27" s="172"/>
      <c r="N27" s="133"/>
      <c r="O27" s="133"/>
      <c r="P27" s="133"/>
      <c r="Q27" s="133"/>
      <c r="R27" s="133"/>
      <c r="S27" s="133"/>
      <c r="T27" s="154"/>
      <c r="U27" s="155"/>
      <c r="V27" s="156"/>
      <c r="X27" s="149" t="e">
        <v>#VALUE!</v>
      </c>
    </row>
    <row r="28" spans="1:24" s="54" customFormat="1" ht="28.15" customHeight="1" x14ac:dyDescent="0.2">
      <c r="A28" s="133"/>
      <c r="B28" s="379" t="s">
        <v>449</v>
      </c>
      <c r="C28" s="313" t="s">
        <v>460</v>
      </c>
      <c r="D28" s="313" t="s">
        <v>190</v>
      </c>
      <c r="E28" s="197">
        <v>1</v>
      </c>
      <c r="F28" s="197">
        <v>100000000</v>
      </c>
      <c r="G28" s="197">
        <v>100838360</v>
      </c>
      <c r="H28" s="198" t="s">
        <v>159</v>
      </c>
      <c r="I28" s="172"/>
      <c r="J28" s="172"/>
      <c r="K28" s="133"/>
      <c r="L28" s="172"/>
      <c r="M28" s="172"/>
      <c r="N28" s="133"/>
      <c r="O28" s="133"/>
      <c r="P28" s="133"/>
      <c r="Q28" s="133"/>
      <c r="R28" s="133"/>
      <c r="S28" s="133"/>
      <c r="T28" s="154"/>
      <c r="U28" s="155"/>
      <c r="V28" s="156"/>
      <c r="X28" s="149"/>
    </row>
    <row r="29" spans="1:24" s="54" customFormat="1" ht="28.15" customHeight="1" x14ac:dyDescent="0.2">
      <c r="A29" s="133"/>
      <c r="B29" s="379" t="s">
        <v>450</v>
      </c>
      <c r="C29" s="313" t="s">
        <v>460</v>
      </c>
      <c r="D29" s="313" t="s">
        <v>190</v>
      </c>
      <c r="E29" s="197">
        <v>1</v>
      </c>
      <c r="F29" s="197">
        <v>100000000</v>
      </c>
      <c r="G29" s="197">
        <v>100838356</v>
      </c>
      <c r="H29" s="198" t="s">
        <v>159</v>
      </c>
      <c r="I29" s="172"/>
      <c r="J29" s="172"/>
      <c r="K29" s="133"/>
      <c r="L29" s="172"/>
      <c r="M29" s="172"/>
      <c r="N29" s="133"/>
      <c r="O29" s="133"/>
      <c r="P29" s="133"/>
      <c r="Q29" s="133"/>
      <c r="R29" s="133"/>
      <c r="S29" s="133"/>
      <c r="T29" s="154"/>
      <c r="U29" s="155"/>
      <c r="V29" s="156"/>
      <c r="X29" s="149"/>
    </row>
    <row r="30" spans="1:24" s="54" customFormat="1" ht="28.15" customHeight="1" x14ac:dyDescent="0.2">
      <c r="A30" s="133"/>
      <c r="B30" s="379" t="s">
        <v>451</v>
      </c>
      <c r="C30" s="313" t="s">
        <v>460</v>
      </c>
      <c r="D30" s="313" t="s">
        <v>190</v>
      </c>
      <c r="E30" s="197">
        <v>1</v>
      </c>
      <c r="F30" s="197">
        <v>100000000</v>
      </c>
      <c r="G30" s="197">
        <v>100838356</v>
      </c>
      <c r="H30" s="198" t="s">
        <v>159</v>
      </c>
      <c r="I30" s="172"/>
      <c r="J30" s="172"/>
      <c r="K30" s="133"/>
      <c r="L30" s="172"/>
      <c r="M30" s="172"/>
      <c r="N30" s="133"/>
      <c r="O30" s="133"/>
      <c r="P30" s="133"/>
      <c r="Q30" s="133"/>
      <c r="R30" s="133"/>
      <c r="S30" s="133"/>
      <c r="T30" s="154"/>
      <c r="U30" s="155"/>
      <c r="V30" s="156"/>
      <c r="X30" s="149"/>
    </row>
    <row r="31" spans="1:24" s="54" customFormat="1" ht="28.15" customHeight="1" x14ac:dyDescent="0.2">
      <c r="A31" s="133"/>
      <c r="B31" s="379" t="s">
        <v>452</v>
      </c>
      <c r="C31" s="313" t="s">
        <v>460</v>
      </c>
      <c r="D31" s="313" t="s">
        <v>190</v>
      </c>
      <c r="E31" s="197">
        <v>1</v>
      </c>
      <c r="F31" s="197">
        <v>100000000</v>
      </c>
      <c r="G31" s="197">
        <v>100838356</v>
      </c>
      <c r="H31" s="198" t="s">
        <v>159</v>
      </c>
      <c r="I31" s="172"/>
      <c r="J31" s="172"/>
      <c r="K31" s="133"/>
      <c r="L31" s="172"/>
      <c r="M31" s="172"/>
      <c r="N31" s="133"/>
      <c r="O31" s="133"/>
      <c r="P31" s="133"/>
      <c r="Q31" s="133"/>
      <c r="R31" s="133"/>
      <c r="S31" s="133"/>
      <c r="T31" s="154"/>
      <c r="U31" s="155"/>
      <c r="V31" s="156"/>
      <c r="X31" s="149"/>
    </row>
    <row r="32" spans="1:24" s="54" customFormat="1" ht="28.15" customHeight="1" x14ac:dyDescent="0.2">
      <c r="A32" s="133"/>
      <c r="B32" s="379" t="s">
        <v>453</v>
      </c>
      <c r="C32" s="313" t="s">
        <v>460</v>
      </c>
      <c r="D32" s="313" t="s">
        <v>190</v>
      </c>
      <c r="E32" s="197">
        <v>1</v>
      </c>
      <c r="F32" s="197">
        <v>100000000</v>
      </c>
      <c r="G32" s="197">
        <v>100838356</v>
      </c>
      <c r="H32" s="198" t="s">
        <v>159</v>
      </c>
      <c r="I32" s="172"/>
      <c r="J32" s="172"/>
      <c r="K32" s="133"/>
      <c r="L32" s="172"/>
      <c r="M32" s="172"/>
      <c r="N32" s="133"/>
      <c r="O32" s="133"/>
      <c r="P32" s="133"/>
      <c r="Q32" s="133"/>
      <c r="R32" s="133"/>
      <c r="S32" s="133"/>
      <c r="T32" s="154"/>
      <c r="U32" s="155"/>
      <c r="V32" s="156"/>
      <c r="X32" s="149"/>
    </row>
    <row r="33" spans="1:34" s="54" customFormat="1" ht="28.15" customHeight="1" x14ac:dyDescent="0.2">
      <c r="A33" s="133"/>
      <c r="B33" s="379" t="s">
        <v>454</v>
      </c>
      <c r="C33" s="313" t="s">
        <v>460</v>
      </c>
      <c r="D33" s="313" t="s">
        <v>190</v>
      </c>
      <c r="E33" s="197">
        <v>1</v>
      </c>
      <c r="F33" s="197">
        <v>100000000</v>
      </c>
      <c r="G33" s="197">
        <v>100838356</v>
      </c>
      <c r="H33" s="198" t="s">
        <v>159</v>
      </c>
      <c r="I33" s="172"/>
      <c r="J33" s="172"/>
      <c r="K33" s="133"/>
      <c r="L33" s="172"/>
      <c r="M33" s="172"/>
      <c r="N33" s="133"/>
      <c r="O33" s="133"/>
      <c r="P33" s="133"/>
      <c r="Q33" s="133"/>
      <c r="R33" s="133"/>
      <c r="S33" s="133"/>
      <c r="T33" s="154"/>
      <c r="U33" s="155"/>
      <c r="V33" s="156"/>
      <c r="X33" s="149"/>
    </row>
    <row r="34" spans="1:34" s="54" customFormat="1" ht="28.15" customHeight="1" x14ac:dyDescent="0.2">
      <c r="A34" s="133"/>
      <c r="B34" s="379" t="s">
        <v>455</v>
      </c>
      <c r="C34" s="313" t="s">
        <v>460</v>
      </c>
      <c r="D34" s="313" t="s">
        <v>190</v>
      </c>
      <c r="E34" s="197">
        <v>1</v>
      </c>
      <c r="F34" s="197">
        <v>100000000</v>
      </c>
      <c r="G34" s="197">
        <v>100838356</v>
      </c>
      <c r="H34" s="198" t="s">
        <v>159</v>
      </c>
      <c r="I34" s="172"/>
      <c r="J34" s="172"/>
      <c r="K34" s="133"/>
      <c r="L34" s="172"/>
      <c r="M34" s="172"/>
      <c r="N34" s="133"/>
      <c r="O34" s="133"/>
      <c r="P34" s="133"/>
      <c r="Q34" s="133"/>
      <c r="R34" s="133"/>
      <c r="S34" s="133"/>
      <c r="T34" s="154"/>
      <c r="U34" s="155"/>
      <c r="V34" s="156"/>
      <c r="X34" s="149"/>
    </row>
    <row r="35" spans="1:34" s="54" customFormat="1" ht="28.15" customHeight="1" x14ac:dyDescent="0.2">
      <c r="A35" s="133"/>
      <c r="B35" s="379" t="s">
        <v>456</v>
      </c>
      <c r="C35" s="313" t="s">
        <v>460</v>
      </c>
      <c r="D35" s="313" t="s">
        <v>190</v>
      </c>
      <c r="E35" s="197">
        <v>1</v>
      </c>
      <c r="F35" s="197">
        <v>100000000</v>
      </c>
      <c r="G35" s="197">
        <v>100838356</v>
      </c>
      <c r="H35" s="198" t="s">
        <v>159</v>
      </c>
      <c r="I35" s="172"/>
      <c r="J35" s="172"/>
      <c r="K35" s="133"/>
      <c r="L35" s="172"/>
      <c r="M35" s="172"/>
      <c r="N35" s="133"/>
      <c r="O35" s="133"/>
      <c r="P35" s="133"/>
      <c r="Q35" s="133"/>
      <c r="R35" s="133"/>
      <c r="S35" s="133"/>
      <c r="T35" s="154"/>
      <c r="U35" s="155"/>
      <c r="V35" s="156"/>
      <c r="X35" s="149"/>
    </row>
    <row r="36" spans="1:34" s="54" customFormat="1" ht="28.15" customHeight="1" x14ac:dyDescent="0.2">
      <c r="A36" s="133"/>
      <c r="B36" s="379" t="s">
        <v>457</v>
      </c>
      <c r="C36" s="313" t="s">
        <v>460</v>
      </c>
      <c r="D36" s="313" t="s">
        <v>190</v>
      </c>
      <c r="E36" s="197">
        <v>1</v>
      </c>
      <c r="F36" s="197">
        <v>100000000</v>
      </c>
      <c r="G36" s="197">
        <v>100838356</v>
      </c>
      <c r="H36" s="198" t="s">
        <v>159</v>
      </c>
      <c r="I36" s="172"/>
      <c r="J36" s="172"/>
      <c r="K36" s="133"/>
      <c r="L36" s="172"/>
      <c r="M36" s="172"/>
      <c r="N36" s="133"/>
      <c r="O36" s="133"/>
      <c r="P36" s="133"/>
      <c r="Q36" s="133"/>
      <c r="R36" s="133"/>
      <c r="S36" s="133"/>
      <c r="T36" s="154"/>
      <c r="U36" s="155"/>
      <c r="V36" s="156"/>
      <c r="X36" s="149"/>
    </row>
    <row r="37" spans="1:34" s="54" customFormat="1" ht="28.15" customHeight="1" x14ac:dyDescent="0.2">
      <c r="A37" s="133"/>
      <c r="B37" s="379" t="s">
        <v>458</v>
      </c>
      <c r="C37" s="313" t="s">
        <v>460</v>
      </c>
      <c r="D37" s="313" t="s">
        <v>190</v>
      </c>
      <c r="E37" s="197">
        <v>1</v>
      </c>
      <c r="F37" s="197">
        <v>100000000</v>
      </c>
      <c r="G37" s="197">
        <v>100838356</v>
      </c>
      <c r="H37" s="198" t="s">
        <v>159</v>
      </c>
      <c r="I37" s="172"/>
      <c r="J37" s="172"/>
      <c r="K37" s="133"/>
      <c r="L37" s="172"/>
      <c r="M37" s="172"/>
      <c r="N37" s="133"/>
      <c r="O37" s="133"/>
      <c r="P37" s="133"/>
      <c r="Q37" s="133"/>
      <c r="R37" s="133"/>
      <c r="S37" s="133"/>
      <c r="T37" s="154"/>
      <c r="U37" s="155"/>
      <c r="V37" s="156"/>
      <c r="X37" s="149"/>
    </row>
    <row r="38" spans="1:34" s="54" customFormat="1" ht="28.15" customHeight="1" x14ac:dyDescent="0.2">
      <c r="A38" s="133"/>
      <c r="B38" s="379" t="s">
        <v>459</v>
      </c>
      <c r="C38" s="313" t="s">
        <v>460</v>
      </c>
      <c r="D38" s="313" t="s">
        <v>190</v>
      </c>
      <c r="E38" s="197">
        <v>1</v>
      </c>
      <c r="F38" s="197">
        <v>100000000</v>
      </c>
      <c r="G38" s="197">
        <v>100838356</v>
      </c>
      <c r="H38" s="198" t="s">
        <v>159</v>
      </c>
      <c r="I38" s="172"/>
      <c r="J38" s="172"/>
      <c r="K38" s="133"/>
      <c r="L38" s="172"/>
      <c r="M38" s="172"/>
      <c r="N38" s="133"/>
      <c r="O38" s="133"/>
      <c r="P38" s="133"/>
      <c r="Q38" s="133"/>
      <c r="R38" s="133"/>
      <c r="S38" s="133"/>
      <c r="T38" s="154"/>
      <c r="U38" s="155"/>
      <c r="V38" s="156"/>
      <c r="X38" s="149"/>
    </row>
    <row r="39" spans="1:34" s="54" customFormat="1" ht="22.9" customHeight="1" x14ac:dyDescent="0.25">
      <c r="B39" s="76" t="s">
        <v>448</v>
      </c>
      <c r="C39" s="75"/>
      <c r="D39" s="75"/>
      <c r="E39" s="75"/>
      <c r="F39" s="62">
        <v>1100000000</v>
      </c>
      <c r="G39" s="62">
        <v>1109221920</v>
      </c>
      <c r="H39" s="75"/>
      <c r="I39" s="164"/>
      <c r="J39" s="164"/>
      <c r="K39" s="165"/>
      <c r="L39" s="98"/>
      <c r="M39" s="98"/>
      <c r="N39" s="36"/>
      <c r="O39" s="36"/>
      <c r="P39" s="36"/>
      <c r="Q39" s="166"/>
      <c r="R39" s="36"/>
      <c r="S39" s="167"/>
      <c r="T39" s="154"/>
      <c r="U39" s="155"/>
      <c r="V39" s="156"/>
      <c r="X39" s="149"/>
    </row>
    <row r="40" spans="1:34" s="10" customFormat="1" ht="25.5" customHeight="1" x14ac:dyDescent="0.25">
      <c r="B40" s="96"/>
      <c r="C40" s="97"/>
      <c r="D40" s="97"/>
      <c r="E40" s="97"/>
      <c r="F40" s="98"/>
      <c r="G40" s="98"/>
      <c r="H40" s="97"/>
      <c r="I40" s="9"/>
      <c r="J40" s="9"/>
      <c r="K40" s="14"/>
      <c r="L40" s="14"/>
      <c r="M40" s="14"/>
      <c r="N40" s="9"/>
      <c r="O40" s="9"/>
      <c r="P40" s="9"/>
      <c r="Q40" s="9"/>
      <c r="R40" s="9"/>
      <c r="S40" s="9"/>
    </row>
    <row r="41" spans="1:34" s="10" customFormat="1" ht="16.5" x14ac:dyDescent="0.25">
      <c r="B41" s="68" t="s">
        <v>138</v>
      </c>
      <c r="C41" s="9"/>
      <c r="D41" s="9"/>
      <c r="E41" s="9"/>
      <c r="F41" s="9"/>
      <c r="G41" s="9"/>
      <c r="H41" s="9"/>
      <c r="I41" s="9"/>
      <c r="J41" s="9"/>
      <c r="K41" s="9"/>
      <c r="L41" s="14"/>
      <c r="M41" s="9"/>
      <c r="N41" s="9"/>
      <c r="O41" s="9"/>
      <c r="P41" s="9"/>
      <c r="Q41" s="78"/>
      <c r="R41" s="9"/>
      <c r="S41" s="9"/>
      <c r="W41" s="82"/>
    </row>
    <row r="42" spans="1:34" s="10" customFormat="1" ht="16.5" x14ac:dyDescent="0.25">
      <c r="B42" s="8"/>
      <c r="C42" s="9"/>
      <c r="D42" s="9"/>
      <c r="E42" s="9"/>
      <c r="F42" s="9"/>
      <c r="G42" s="9"/>
      <c r="H42" s="9"/>
      <c r="I42" s="9"/>
      <c r="J42" s="9"/>
      <c r="K42" s="9"/>
      <c r="L42" s="14"/>
      <c r="M42" s="9"/>
      <c r="N42" s="9"/>
      <c r="Q42" s="9"/>
      <c r="R42" s="14"/>
      <c r="S42" s="9"/>
      <c r="W42" s="82"/>
    </row>
    <row r="43" spans="1:34" s="347" customFormat="1" ht="61.15" customHeight="1" x14ac:dyDescent="0.25">
      <c r="A43" s="346"/>
      <c r="B43" s="378" t="s">
        <v>30</v>
      </c>
      <c r="C43" s="378" t="s">
        <v>22</v>
      </c>
      <c r="D43" s="378" t="s">
        <v>59</v>
      </c>
      <c r="E43" s="378" t="s">
        <v>70</v>
      </c>
      <c r="F43" s="378" t="s">
        <v>105</v>
      </c>
      <c r="G43" s="378" t="s">
        <v>106</v>
      </c>
      <c r="H43" s="378" t="s">
        <v>60</v>
      </c>
      <c r="I43" s="378" t="s">
        <v>61</v>
      </c>
      <c r="J43" s="378" t="s">
        <v>71</v>
      </c>
      <c r="K43" s="378" t="s">
        <v>72</v>
      </c>
      <c r="L43" s="378" t="s">
        <v>23</v>
      </c>
      <c r="M43" s="378" t="s">
        <v>158</v>
      </c>
      <c r="N43" s="378" t="s">
        <v>154</v>
      </c>
      <c r="O43" s="378" t="s">
        <v>155</v>
      </c>
      <c r="P43" s="378" t="s">
        <v>156</v>
      </c>
      <c r="R43" s="348"/>
      <c r="S43" s="349"/>
      <c r="T43" s="350"/>
      <c r="U43" s="4"/>
      <c r="V43" s="39"/>
      <c r="W43" s="4"/>
      <c r="AC43" s="347" t="s">
        <v>198</v>
      </c>
    </row>
    <row r="44" spans="1:34" s="347" customFormat="1" ht="22.9" customHeight="1" x14ac:dyDescent="0.25">
      <c r="A44" s="346"/>
      <c r="B44" s="351" t="s">
        <v>449</v>
      </c>
      <c r="C44" s="352" t="s">
        <v>460</v>
      </c>
      <c r="D44" s="313" t="s">
        <v>108</v>
      </c>
      <c r="E44" s="313" t="s">
        <v>104</v>
      </c>
      <c r="F44" s="353">
        <v>45166</v>
      </c>
      <c r="G44" s="353">
        <v>45226</v>
      </c>
      <c r="H44" s="354" t="s">
        <v>414</v>
      </c>
      <c r="I44" s="197">
        <v>100000000</v>
      </c>
      <c r="J44" s="197">
        <v>100000000</v>
      </c>
      <c r="K44" s="197">
        <v>100838360</v>
      </c>
      <c r="L44" s="197">
        <v>100000000</v>
      </c>
      <c r="M44" s="355">
        <v>0.09</v>
      </c>
      <c r="N44" s="355">
        <v>5.0611584887774001E-3</v>
      </c>
      <c r="O44" s="356">
        <v>1</v>
      </c>
      <c r="P44" s="355">
        <v>9.0909090909090912E-2</v>
      </c>
      <c r="Q44" s="357"/>
      <c r="R44" s="358"/>
      <c r="S44" s="183"/>
      <c r="T44" s="39"/>
      <c r="U44" s="32"/>
      <c r="V44" s="39"/>
      <c r="W44" s="4"/>
      <c r="X44" s="359"/>
      <c r="Y44" s="152"/>
      <c r="Z44" s="359"/>
      <c r="AD44" s="357"/>
      <c r="AE44" s="359"/>
      <c r="AH44" s="360"/>
    </row>
    <row r="45" spans="1:34" s="347" customFormat="1" ht="22.9" customHeight="1" x14ac:dyDescent="0.25">
      <c r="A45" s="346"/>
      <c r="B45" s="351" t="s">
        <v>450</v>
      </c>
      <c r="C45" s="352" t="s">
        <v>460</v>
      </c>
      <c r="D45" s="313" t="s">
        <v>108</v>
      </c>
      <c r="E45" s="313" t="s">
        <v>104</v>
      </c>
      <c r="F45" s="353">
        <v>45166</v>
      </c>
      <c r="G45" s="353">
        <v>45226</v>
      </c>
      <c r="H45" s="354" t="s">
        <v>414</v>
      </c>
      <c r="I45" s="197">
        <v>100000000</v>
      </c>
      <c r="J45" s="197">
        <v>100000000</v>
      </c>
      <c r="K45" s="197">
        <v>100838356</v>
      </c>
      <c r="L45" s="197">
        <v>100000000</v>
      </c>
      <c r="M45" s="355">
        <v>0.09</v>
      </c>
      <c r="N45" s="355">
        <v>5.0611584887774001E-3</v>
      </c>
      <c r="O45" s="356">
        <v>1</v>
      </c>
      <c r="P45" s="355">
        <v>9.0909090909090912E-2</v>
      </c>
      <c r="Q45" s="357"/>
      <c r="R45" s="358"/>
      <c r="S45" s="183"/>
      <c r="T45" s="39"/>
      <c r="U45" s="32"/>
      <c r="V45" s="39"/>
      <c r="W45" s="4"/>
      <c r="X45" s="359"/>
      <c r="Y45" s="152"/>
      <c r="Z45" s="359"/>
      <c r="AD45" s="357"/>
      <c r="AE45" s="359"/>
      <c r="AH45" s="360"/>
    </row>
    <row r="46" spans="1:34" s="347" customFormat="1" ht="22.9" customHeight="1" x14ac:dyDescent="0.25">
      <c r="A46" s="346"/>
      <c r="B46" s="351" t="s">
        <v>451</v>
      </c>
      <c r="C46" s="352" t="s">
        <v>460</v>
      </c>
      <c r="D46" s="313" t="s">
        <v>108</v>
      </c>
      <c r="E46" s="313" t="s">
        <v>104</v>
      </c>
      <c r="F46" s="353">
        <v>45166</v>
      </c>
      <c r="G46" s="353">
        <v>45226</v>
      </c>
      <c r="H46" s="354" t="s">
        <v>414</v>
      </c>
      <c r="I46" s="197">
        <v>100000000</v>
      </c>
      <c r="J46" s="197">
        <v>100000000</v>
      </c>
      <c r="K46" s="197">
        <v>100838356</v>
      </c>
      <c r="L46" s="197">
        <v>100000000</v>
      </c>
      <c r="M46" s="355">
        <v>0.09</v>
      </c>
      <c r="N46" s="355">
        <v>5.0611584887774001E-3</v>
      </c>
      <c r="O46" s="356">
        <v>1</v>
      </c>
      <c r="P46" s="355">
        <v>9.0909090909090912E-2</v>
      </c>
      <c r="Q46" s="357"/>
      <c r="R46" s="358"/>
      <c r="S46" s="183"/>
      <c r="T46" s="39"/>
      <c r="U46" s="32"/>
      <c r="V46" s="39"/>
      <c r="W46" s="4"/>
      <c r="X46" s="359"/>
      <c r="Y46" s="152"/>
      <c r="Z46" s="359"/>
      <c r="AD46" s="357"/>
      <c r="AE46" s="359"/>
      <c r="AH46" s="360"/>
    </row>
    <row r="47" spans="1:34" s="347" customFormat="1" ht="22.9" customHeight="1" x14ac:dyDescent="0.25">
      <c r="A47" s="346"/>
      <c r="B47" s="351" t="s">
        <v>452</v>
      </c>
      <c r="C47" s="352" t="s">
        <v>460</v>
      </c>
      <c r="D47" s="313" t="s">
        <v>108</v>
      </c>
      <c r="E47" s="313" t="s">
        <v>104</v>
      </c>
      <c r="F47" s="353">
        <v>45166</v>
      </c>
      <c r="G47" s="353">
        <v>45226</v>
      </c>
      <c r="H47" s="354" t="s">
        <v>414</v>
      </c>
      <c r="I47" s="197">
        <v>100000000</v>
      </c>
      <c r="J47" s="197">
        <v>100000000</v>
      </c>
      <c r="K47" s="197">
        <v>100838356</v>
      </c>
      <c r="L47" s="197">
        <v>100000000</v>
      </c>
      <c r="M47" s="355">
        <v>0.09</v>
      </c>
      <c r="N47" s="355">
        <v>5.0611584887774001E-3</v>
      </c>
      <c r="O47" s="356">
        <v>1</v>
      </c>
      <c r="P47" s="355">
        <v>9.0909090909090912E-2</v>
      </c>
      <c r="Q47" s="357"/>
      <c r="R47" s="358"/>
      <c r="S47" s="183"/>
      <c r="T47" s="39"/>
      <c r="U47" s="32"/>
      <c r="V47" s="39"/>
      <c r="W47" s="4"/>
      <c r="X47" s="359"/>
      <c r="Y47" s="152"/>
      <c r="Z47" s="359"/>
      <c r="AD47" s="357"/>
      <c r="AE47" s="359"/>
      <c r="AH47" s="360"/>
    </row>
    <row r="48" spans="1:34" s="347" customFormat="1" ht="22.9" customHeight="1" x14ac:dyDescent="0.25">
      <c r="A48" s="346"/>
      <c r="B48" s="351" t="s">
        <v>453</v>
      </c>
      <c r="C48" s="352" t="s">
        <v>460</v>
      </c>
      <c r="D48" s="313" t="s">
        <v>108</v>
      </c>
      <c r="E48" s="313" t="s">
        <v>104</v>
      </c>
      <c r="F48" s="353">
        <v>45166</v>
      </c>
      <c r="G48" s="353">
        <v>45226</v>
      </c>
      <c r="H48" s="354" t="s">
        <v>414</v>
      </c>
      <c r="I48" s="197">
        <v>100000000</v>
      </c>
      <c r="J48" s="197">
        <v>100000000</v>
      </c>
      <c r="K48" s="197">
        <v>100838356</v>
      </c>
      <c r="L48" s="197">
        <v>100000000</v>
      </c>
      <c r="M48" s="355">
        <v>0.09</v>
      </c>
      <c r="N48" s="355">
        <v>5.0611584887774001E-3</v>
      </c>
      <c r="O48" s="356">
        <v>1</v>
      </c>
      <c r="P48" s="355">
        <v>9.0909090909090912E-2</v>
      </c>
      <c r="Q48" s="357"/>
      <c r="R48" s="358"/>
      <c r="S48" s="183"/>
      <c r="T48" s="39"/>
      <c r="U48" s="32"/>
      <c r="V48" s="39"/>
      <c r="W48" s="4"/>
      <c r="X48" s="359"/>
      <c r="Y48" s="152"/>
      <c r="Z48" s="359"/>
      <c r="AD48" s="357"/>
      <c r="AE48" s="359"/>
      <c r="AH48" s="360"/>
    </row>
    <row r="49" spans="1:34" s="347" customFormat="1" ht="22.9" customHeight="1" x14ac:dyDescent="0.25">
      <c r="A49" s="346"/>
      <c r="B49" s="351" t="s">
        <v>454</v>
      </c>
      <c r="C49" s="352" t="s">
        <v>460</v>
      </c>
      <c r="D49" s="313" t="s">
        <v>108</v>
      </c>
      <c r="E49" s="313" t="s">
        <v>104</v>
      </c>
      <c r="F49" s="353">
        <v>45166</v>
      </c>
      <c r="G49" s="353">
        <v>45226</v>
      </c>
      <c r="H49" s="354" t="s">
        <v>414</v>
      </c>
      <c r="I49" s="197">
        <v>100000000</v>
      </c>
      <c r="J49" s="197">
        <v>100000000</v>
      </c>
      <c r="K49" s="197">
        <v>100838356</v>
      </c>
      <c r="L49" s="197">
        <v>100000000</v>
      </c>
      <c r="M49" s="355">
        <v>0.09</v>
      </c>
      <c r="N49" s="355">
        <v>5.0611584887774001E-3</v>
      </c>
      <c r="O49" s="356">
        <v>1</v>
      </c>
      <c r="P49" s="355">
        <v>9.0909090909090912E-2</v>
      </c>
      <c r="Q49" s="357"/>
      <c r="R49" s="358"/>
      <c r="S49" s="183"/>
      <c r="T49" s="39"/>
      <c r="U49" s="32"/>
      <c r="V49" s="39"/>
      <c r="W49" s="4"/>
      <c r="X49" s="359"/>
      <c r="Y49" s="152"/>
      <c r="Z49" s="359"/>
      <c r="AD49" s="357"/>
      <c r="AE49" s="359"/>
      <c r="AH49" s="360"/>
    </row>
    <row r="50" spans="1:34" s="347" customFormat="1" ht="22.9" customHeight="1" x14ac:dyDescent="0.25">
      <c r="A50" s="346"/>
      <c r="B50" s="351" t="s">
        <v>455</v>
      </c>
      <c r="C50" s="352" t="s">
        <v>460</v>
      </c>
      <c r="D50" s="313" t="s">
        <v>108</v>
      </c>
      <c r="E50" s="313" t="s">
        <v>104</v>
      </c>
      <c r="F50" s="353">
        <v>45166</v>
      </c>
      <c r="G50" s="353">
        <v>45226</v>
      </c>
      <c r="H50" s="354" t="s">
        <v>414</v>
      </c>
      <c r="I50" s="197">
        <v>100000000</v>
      </c>
      <c r="J50" s="197">
        <v>100000000</v>
      </c>
      <c r="K50" s="197">
        <v>100838356</v>
      </c>
      <c r="L50" s="197">
        <v>100000000</v>
      </c>
      <c r="M50" s="355">
        <v>0.09</v>
      </c>
      <c r="N50" s="355">
        <v>5.0611584887774001E-3</v>
      </c>
      <c r="O50" s="356">
        <v>1</v>
      </c>
      <c r="P50" s="355">
        <v>9.0909090909090912E-2</v>
      </c>
      <c r="Q50" s="357"/>
      <c r="R50" s="358"/>
      <c r="S50" s="183"/>
      <c r="T50" s="39"/>
      <c r="U50" s="32"/>
      <c r="V50" s="39"/>
      <c r="W50" s="4"/>
      <c r="X50" s="359"/>
      <c r="Y50" s="152"/>
      <c r="Z50" s="359"/>
      <c r="AD50" s="357"/>
      <c r="AE50" s="359"/>
      <c r="AH50" s="360"/>
    </row>
    <row r="51" spans="1:34" s="347" customFormat="1" ht="22.9" customHeight="1" x14ac:dyDescent="0.25">
      <c r="A51" s="346"/>
      <c r="B51" s="351" t="s">
        <v>456</v>
      </c>
      <c r="C51" s="352" t="s">
        <v>460</v>
      </c>
      <c r="D51" s="313" t="s">
        <v>108</v>
      </c>
      <c r="E51" s="313" t="s">
        <v>104</v>
      </c>
      <c r="F51" s="353">
        <v>45166</v>
      </c>
      <c r="G51" s="353">
        <v>45226</v>
      </c>
      <c r="H51" s="354" t="s">
        <v>414</v>
      </c>
      <c r="I51" s="197">
        <v>100000000</v>
      </c>
      <c r="J51" s="197">
        <v>100000000</v>
      </c>
      <c r="K51" s="197">
        <v>100838356</v>
      </c>
      <c r="L51" s="197">
        <v>100000000</v>
      </c>
      <c r="M51" s="355">
        <v>0.09</v>
      </c>
      <c r="N51" s="355">
        <v>5.0611584887774001E-3</v>
      </c>
      <c r="O51" s="356">
        <v>1</v>
      </c>
      <c r="P51" s="355">
        <v>9.0909090909090912E-2</v>
      </c>
      <c r="Q51" s="357"/>
      <c r="R51" s="358"/>
      <c r="S51" s="183"/>
      <c r="T51" s="39"/>
      <c r="U51" s="32"/>
      <c r="V51" s="39"/>
      <c r="W51" s="4"/>
      <c r="X51" s="359"/>
      <c r="Y51" s="152"/>
      <c r="Z51" s="359"/>
      <c r="AD51" s="357"/>
      <c r="AE51" s="359"/>
      <c r="AH51" s="360"/>
    </row>
    <row r="52" spans="1:34" s="347" customFormat="1" ht="22.9" customHeight="1" x14ac:dyDescent="0.25">
      <c r="A52" s="346"/>
      <c r="B52" s="351" t="s">
        <v>457</v>
      </c>
      <c r="C52" s="352" t="s">
        <v>460</v>
      </c>
      <c r="D52" s="313" t="s">
        <v>108</v>
      </c>
      <c r="E52" s="313" t="s">
        <v>104</v>
      </c>
      <c r="F52" s="353">
        <v>45166</v>
      </c>
      <c r="G52" s="353">
        <v>45226</v>
      </c>
      <c r="H52" s="354" t="s">
        <v>414</v>
      </c>
      <c r="I52" s="197">
        <v>100000000</v>
      </c>
      <c r="J52" s="197">
        <v>100000000</v>
      </c>
      <c r="K52" s="197">
        <v>100838356</v>
      </c>
      <c r="L52" s="197">
        <v>100000000</v>
      </c>
      <c r="M52" s="355">
        <v>0.09</v>
      </c>
      <c r="N52" s="355">
        <v>5.0611584887774001E-3</v>
      </c>
      <c r="O52" s="356">
        <v>1</v>
      </c>
      <c r="P52" s="355">
        <v>9.0909090909090912E-2</v>
      </c>
      <c r="Q52" s="357"/>
      <c r="R52" s="358"/>
      <c r="S52" s="183"/>
      <c r="T52" s="39"/>
      <c r="U52" s="32"/>
      <c r="V52" s="39"/>
      <c r="W52" s="4"/>
      <c r="X52" s="359"/>
      <c r="Y52" s="152"/>
      <c r="Z52" s="359"/>
      <c r="AD52" s="357"/>
      <c r="AE52" s="359"/>
      <c r="AH52" s="360"/>
    </row>
    <row r="53" spans="1:34" s="347" customFormat="1" ht="22.9" customHeight="1" x14ac:dyDescent="0.25">
      <c r="A53" s="346"/>
      <c r="B53" s="351" t="s">
        <v>458</v>
      </c>
      <c r="C53" s="352" t="s">
        <v>460</v>
      </c>
      <c r="D53" s="313" t="s">
        <v>108</v>
      </c>
      <c r="E53" s="313" t="s">
        <v>104</v>
      </c>
      <c r="F53" s="353">
        <v>45166</v>
      </c>
      <c r="G53" s="353">
        <v>45226</v>
      </c>
      <c r="H53" s="354" t="s">
        <v>414</v>
      </c>
      <c r="I53" s="197">
        <v>100000000</v>
      </c>
      <c r="J53" s="197">
        <v>100000000</v>
      </c>
      <c r="K53" s="197">
        <v>100838356</v>
      </c>
      <c r="L53" s="197">
        <v>100000000</v>
      </c>
      <c r="M53" s="355">
        <v>0.09</v>
      </c>
      <c r="N53" s="355">
        <v>5.0611584887774001E-3</v>
      </c>
      <c r="O53" s="356">
        <v>1</v>
      </c>
      <c r="P53" s="355">
        <v>9.0909090909090912E-2</v>
      </c>
      <c r="Q53" s="357"/>
      <c r="R53" s="358"/>
      <c r="S53" s="183"/>
      <c r="T53" s="39"/>
      <c r="U53" s="32"/>
      <c r="V53" s="39"/>
      <c r="W53" s="4"/>
      <c r="X53" s="359"/>
      <c r="Y53" s="152"/>
      <c r="Z53" s="359"/>
      <c r="AD53" s="357"/>
      <c r="AE53" s="359"/>
      <c r="AH53" s="360"/>
    </row>
    <row r="54" spans="1:34" s="347" customFormat="1" ht="22.9" customHeight="1" x14ac:dyDescent="0.25">
      <c r="A54" s="346"/>
      <c r="B54" s="351" t="s">
        <v>459</v>
      </c>
      <c r="C54" s="352" t="s">
        <v>460</v>
      </c>
      <c r="D54" s="313" t="s">
        <v>108</v>
      </c>
      <c r="E54" s="313" t="s">
        <v>104</v>
      </c>
      <c r="F54" s="353">
        <v>45166</v>
      </c>
      <c r="G54" s="353">
        <v>45226</v>
      </c>
      <c r="H54" s="354" t="s">
        <v>414</v>
      </c>
      <c r="I54" s="197">
        <v>100000000</v>
      </c>
      <c r="J54" s="197">
        <v>100000000</v>
      </c>
      <c r="K54" s="197">
        <v>100838356</v>
      </c>
      <c r="L54" s="197">
        <v>100000000</v>
      </c>
      <c r="M54" s="355">
        <v>0.09</v>
      </c>
      <c r="N54" s="355">
        <v>5.0611584887774001E-3</v>
      </c>
      <c r="O54" s="356">
        <v>1</v>
      </c>
      <c r="P54" s="355">
        <v>9.0909090909090912E-2</v>
      </c>
      <c r="Q54" s="357"/>
      <c r="R54" s="358"/>
      <c r="S54" s="183"/>
      <c r="T54" s="39"/>
      <c r="U54" s="32"/>
      <c r="V54" s="39"/>
      <c r="W54" s="4"/>
      <c r="X54" s="359"/>
      <c r="Y54" s="152"/>
      <c r="Z54" s="359"/>
      <c r="AD54" s="357"/>
      <c r="AE54" s="359"/>
      <c r="AH54" s="360"/>
    </row>
    <row r="55" spans="1:34" s="347" customFormat="1" ht="22.9" customHeight="1" x14ac:dyDescent="0.25">
      <c r="B55" s="361" t="s">
        <v>448</v>
      </c>
      <c r="C55" s="314"/>
      <c r="D55" s="314"/>
      <c r="E55" s="314"/>
      <c r="F55" s="314"/>
      <c r="G55" s="314"/>
      <c r="H55" s="314"/>
      <c r="I55" s="362"/>
      <c r="J55" s="362">
        <v>1100000000</v>
      </c>
      <c r="K55" s="362">
        <v>1109221920</v>
      </c>
      <c r="L55" s="362">
        <v>1100000000</v>
      </c>
      <c r="M55" s="199"/>
      <c r="N55" s="363"/>
      <c r="O55" s="314"/>
      <c r="P55" s="314"/>
      <c r="Q55" s="359"/>
      <c r="R55" s="364"/>
      <c r="S55" s="365"/>
      <c r="T55" s="366"/>
      <c r="U55" s="367"/>
      <c r="W55" s="357"/>
    </row>
    <row r="56" spans="1:34" s="10" customFormat="1" ht="16.5" x14ac:dyDescent="0.25">
      <c r="B56" s="8"/>
      <c r="C56" s="9"/>
      <c r="D56" s="9"/>
      <c r="E56" s="9"/>
      <c r="F56" s="9"/>
      <c r="G56" s="9"/>
      <c r="H56" s="9"/>
      <c r="I56" s="9"/>
      <c r="J56" s="9"/>
      <c r="K56" s="14"/>
      <c r="L56" s="9"/>
      <c r="M56" s="9"/>
      <c r="N56" s="9"/>
      <c r="O56" s="9"/>
      <c r="P56" s="9"/>
      <c r="Q56" s="9"/>
      <c r="R56" s="9"/>
    </row>
    <row r="57" spans="1:34" s="10" customFormat="1" ht="16.5" x14ac:dyDescent="0.25">
      <c r="B57" s="8"/>
      <c r="C57" s="9"/>
      <c r="D57" s="9"/>
      <c r="E57" s="9"/>
      <c r="F57" s="9"/>
      <c r="G57" s="9"/>
      <c r="H57" s="9"/>
      <c r="I57" s="9"/>
      <c r="J57" s="132"/>
      <c r="K57" s="132"/>
      <c r="L57" s="132"/>
      <c r="M57" s="14"/>
      <c r="N57" s="9"/>
      <c r="O57" s="9"/>
      <c r="P57" s="9"/>
      <c r="Q57" s="9"/>
      <c r="R57" s="9"/>
      <c r="S57" s="9"/>
    </row>
    <row r="58" spans="1:34" s="10" customFormat="1" ht="16.5" x14ac:dyDescent="0.25">
      <c r="B58" s="8" t="s">
        <v>468</v>
      </c>
      <c r="C58" s="9"/>
      <c r="D58" s="14"/>
      <c r="E58" s="9"/>
      <c r="F58" s="9"/>
      <c r="G58" s="9"/>
      <c r="H58" s="9"/>
      <c r="I58" s="9"/>
      <c r="J58" s="14"/>
      <c r="K58" s="14"/>
      <c r="L58" s="14"/>
      <c r="M58" s="9"/>
      <c r="N58" s="9"/>
      <c r="O58" s="9"/>
      <c r="P58" s="9"/>
      <c r="Q58" s="9"/>
      <c r="R58" s="9"/>
      <c r="S58" s="9"/>
    </row>
    <row r="59" spans="1:34" s="10" customFormat="1" ht="16.5" x14ac:dyDescent="0.25">
      <c r="B59" s="8"/>
      <c r="C59" s="9"/>
      <c r="D59" s="9"/>
      <c r="E59" s="9"/>
      <c r="F59" s="9"/>
      <c r="G59" s="9"/>
      <c r="H59" s="9"/>
      <c r="I59" s="9"/>
      <c r="J59" s="9"/>
      <c r="K59" s="9"/>
      <c r="L59" s="9"/>
      <c r="M59" s="14"/>
      <c r="N59" s="9"/>
      <c r="O59" s="9"/>
      <c r="P59" s="9"/>
      <c r="Q59" s="9"/>
      <c r="R59" s="9"/>
      <c r="S59" s="9"/>
    </row>
    <row r="60" spans="1:34" s="10" customFormat="1" ht="16.5" x14ac:dyDescent="0.25">
      <c r="B60" s="417" t="s">
        <v>461</v>
      </c>
      <c r="C60" s="417"/>
      <c r="D60" s="417"/>
      <c r="E60" s="417"/>
      <c r="F60" s="417"/>
      <c r="G60" s="417"/>
      <c r="H60" s="417"/>
      <c r="I60" s="417"/>
      <c r="J60" s="417"/>
      <c r="K60" s="14"/>
      <c r="L60" s="14"/>
      <c r="M60" s="14"/>
      <c r="N60" s="9"/>
      <c r="O60" s="9"/>
      <c r="P60" s="9"/>
      <c r="Q60" s="9"/>
      <c r="R60" s="9"/>
      <c r="S60" s="9"/>
    </row>
    <row r="61" spans="1:34" s="10" customFormat="1" ht="16.5" x14ac:dyDescent="0.25">
      <c r="B61" s="8"/>
      <c r="C61" s="9"/>
      <c r="D61" s="9"/>
      <c r="E61" s="9"/>
      <c r="F61" s="9"/>
      <c r="G61" s="9"/>
      <c r="H61" s="9"/>
      <c r="I61" s="9"/>
      <c r="J61" s="9"/>
      <c r="K61" s="14"/>
      <c r="L61" s="14"/>
      <c r="M61" s="14"/>
      <c r="N61" s="9"/>
      <c r="O61" s="9"/>
      <c r="P61" s="9"/>
      <c r="Q61" s="9"/>
      <c r="R61" s="9"/>
      <c r="S61" s="9"/>
    </row>
    <row r="62" spans="1:34" ht="66.75" customHeight="1" x14ac:dyDescent="0.25">
      <c r="B62" s="378" t="s">
        <v>30</v>
      </c>
      <c r="C62" s="378" t="s">
        <v>22</v>
      </c>
      <c r="D62" s="378" t="s">
        <v>59</v>
      </c>
      <c r="E62" s="378" t="s">
        <v>70</v>
      </c>
      <c r="F62" s="378" t="s">
        <v>211</v>
      </c>
      <c r="G62" s="378" t="s">
        <v>107</v>
      </c>
      <c r="H62" s="378" t="s">
        <v>60</v>
      </c>
      <c r="I62" s="378" t="s">
        <v>61</v>
      </c>
      <c r="J62" s="378" t="s">
        <v>71</v>
      </c>
      <c r="K62" s="378" t="s">
        <v>72</v>
      </c>
      <c r="L62" s="378" t="s">
        <v>23</v>
      </c>
      <c r="M62" s="378" t="s">
        <v>212</v>
      </c>
      <c r="N62" s="378" t="s">
        <v>154</v>
      </c>
      <c r="O62" s="378" t="s">
        <v>155</v>
      </c>
      <c r="P62" s="378" t="s">
        <v>156</v>
      </c>
      <c r="Q62" s="6"/>
      <c r="R62" s="6"/>
    </row>
    <row r="63" spans="1:34" ht="22.9" customHeight="1" x14ac:dyDescent="0.25">
      <c r="B63" s="368" t="s">
        <v>412</v>
      </c>
      <c r="C63" s="369" t="s">
        <v>415</v>
      </c>
      <c r="D63" s="313" t="s">
        <v>426</v>
      </c>
      <c r="E63" s="313" t="s">
        <v>104</v>
      </c>
      <c r="F63" s="370">
        <v>45050</v>
      </c>
      <c r="G63" s="370" t="s">
        <v>413</v>
      </c>
      <c r="H63" s="354" t="s">
        <v>414</v>
      </c>
      <c r="I63" s="371" t="s">
        <v>354</v>
      </c>
      <c r="J63" s="371">
        <v>11008349374</v>
      </c>
      <c r="K63" s="371">
        <v>11008349374</v>
      </c>
      <c r="L63" s="371">
        <v>11008349374</v>
      </c>
      <c r="M63" s="372" t="s">
        <v>413</v>
      </c>
      <c r="N63" s="355">
        <v>0.55715000881647481</v>
      </c>
      <c r="O63" s="372">
        <v>1</v>
      </c>
      <c r="P63" s="355">
        <v>1</v>
      </c>
      <c r="Q63" s="373"/>
      <c r="R63" s="374"/>
      <c r="S63" s="373"/>
    </row>
    <row r="64" spans="1:34" ht="22.9" customHeight="1" x14ac:dyDescent="0.25">
      <c r="A64" s="23"/>
      <c r="B64" s="361" t="s">
        <v>448</v>
      </c>
      <c r="C64" s="375"/>
      <c r="D64" s="375"/>
      <c r="E64" s="375"/>
      <c r="F64" s="375"/>
      <c r="G64" s="375"/>
      <c r="H64" s="375"/>
      <c r="I64" s="375"/>
      <c r="J64" s="362">
        <v>11008349374</v>
      </c>
      <c r="K64" s="362">
        <v>11008349374</v>
      </c>
      <c r="L64" s="362">
        <v>11008349374</v>
      </c>
      <c r="M64" s="376"/>
      <c r="N64" s="377"/>
      <c r="O64" s="377"/>
      <c r="P64" s="377"/>
      <c r="Q64" s="373"/>
      <c r="R64" s="6"/>
      <c r="S64" s="6"/>
    </row>
    <row r="65" spans="2:19" s="10" customFormat="1" ht="39" customHeight="1" x14ac:dyDescent="0.25">
      <c r="B65" s="8"/>
      <c r="C65" s="9"/>
      <c r="D65" s="9"/>
      <c r="E65" s="9"/>
      <c r="F65" s="9"/>
      <c r="G65" s="9"/>
      <c r="H65" s="9"/>
      <c r="I65" s="9"/>
      <c r="J65" s="132"/>
      <c r="K65" s="132"/>
      <c r="L65" s="132"/>
      <c r="M65" s="14"/>
      <c r="N65" s="9"/>
      <c r="O65" s="9"/>
      <c r="P65" s="9"/>
      <c r="Q65" s="14"/>
      <c r="R65" s="9"/>
      <c r="S65" s="9"/>
    </row>
    <row r="66" spans="2:19" s="10" customFormat="1" ht="15" customHeight="1" x14ac:dyDescent="0.25">
      <c r="B66" s="8" t="s">
        <v>469</v>
      </c>
      <c r="C66" s="9"/>
      <c r="D66" s="9"/>
      <c r="E66" s="9"/>
      <c r="F66" s="9"/>
      <c r="G66" s="170"/>
      <c r="H66" s="9"/>
      <c r="I66" s="9"/>
      <c r="J66" s="9"/>
      <c r="K66" s="9"/>
      <c r="L66" s="14"/>
      <c r="M66" s="14"/>
      <c r="N66" s="9"/>
      <c r="O66" s="9"/>
      <c r="P66" s="9"/>
      <c r="Q66" s="9"/>
      <c r="R66" s="9"/>
      <c r="S66" s="9"/>
    </row>
    <row r="67" spans="2:19" s="10" customFormat="1" ht="16.5" x14ac:dyDescent="0.25">
      <c r="B67" s="68"/>
      <c r="C67" s="9"/>
      <c r="D67" s="9"/>
      <c r="E67" s="9"/>
      <c r="F67" s="9"/>
      <c r="G67" s="170"/>
      <c r="H67" s="9"/>
      <c r="I67" s="9"/>
      <c r="J67" s="9"/>
      <c r="K67" s="9"/>
      <c r="L67" s="9"/>
      <c r="M67" s="9"/>
      <c r="N67" s="9"/>
      <c r="O67" s="9"/>
      <c r="P67" s="9"/>
      <c r="Q67" s="9"/>
      <c r="R67" s="9"/>
      <c r="S67" s="9"/>
    </row>
    <row r="68" spans="2:19" s="10" customFormat="1" ht="16.5" x14ac:dyDescent="0.25">
      <c r="B68" s="68" t="s">
        <v>27</v>
      </c>
      <c r="C68" s="9"/>
      <c r="D68" s="9"/>
      <c r="E68" s="9"/>
      <c r="F68" s="9"/>
      <c r="G68" s="170"/>
      <c r="H68" s="9"/>
      <c r="I68" s="9"/>
      <c r="J68" s="9"/>
      <c r="K68" s="9"/>
      <c r="L68" s="9"/>
      <c r="M68" s="9"/>
      <c r="N68" s="9"/>
      <c r="O68" s="9"/>
      <c r="P68" s="9"/>
      <c r="Q68" s="9"/>
      <c r="R68" s="9"/>
      <c r="S68" s="9"/>
    </row>
    <row r="69" spans="2:19" s="10" customFormat="1" ht="16.5" x14ac:dyDescent="0.25">
      <c r="B69" s="8"/>
      <c r="C69" s="9"/>
      <c r="D69" s="9"/>
      <c r="E69" s="9"/>
      <c r="F69" s="9"/>
      <c r="G69" s="170"/>
      <c r="H69" s="9"/>
      <c r="I69" s="9"/>
      <c r="J69" s="9"/>
      <c r="K69" s="9"/>
      <c r="L69" s="9"/>
      <c r="M69" s="9"/>
      <c r="N69" s="9"/>
      <c r="O69" s="9"/>
      <c r="P69" s="9"/>
      <c r="Q69" s="9"/>
      <c r="R69" s="9"/>
      <c r="S69" s="9"/>
    </row>
    <row r="70" spans="2:19" s="10" customFormat="1" ht="30" customHeight="1" x14ac:dyDescent="0.25">
      <c r="B70" s="440" t="s">
        <v>28</v>
      </c>
      <c r="C70" s="404" t="s">
        <v>471</v>
      </c>
      <c r="D70" s="406"/>
      <c r="E70" s="9"/>
      <c r="F70" s="9"/>
      <c r="G70" s="445"/>
      <c r="H70" s="146"/>
      <c r="I70" s="9"/>
      <c r="J70" s="9"/>
      <c r="K70" s="9"/>
      <c r="L70" s="9"/>
      <c r="M70" s="9"/>
      <c r="N70" s="9"/>
      <c r="O70" s="9"/>
      <c r="P70" s="9"/>
      <c r="Q70" s="9"/>
      <c r="R70" s="9"/>
      <c r="S70" s="9"/>
    </row>
    <row r="71" spans="2:19" s="10" customFormat="1" ht="15.6" customHeight="1" x14ac:dyDescent="0.25">
      <c r="B71" s="441"/>
      <c r="C71" s="405" t="s">
        <v>62</v>
      </c>
      <c r="D71" s="406"/>
      <c r="E71" s="9"/>
      <c r="F71" s="9"/>
      <c r="G71" s="445"/>
      <c r="H71" s="146"/>
      <c r="I71" s="9"/>
      <c r="J71" s="9"/>
      <c r="K71" s="9"/>
      <c r="L71" s="9"/>
      <c r="M71" s="9"/>
      <c r="N71" s="9"/>
      <c r="O71" s="9"/>
      <c r="P71" s="9"/>
      <c r="Q71" s="9"/>
      <c r="R71" s="9"/>
      <c r="S71" s="9"/>
    </row>
    <row r="72" spans="2:19" s="10" customFormat="1" ht="22.9" customHeight="1" x14ac:dyDescent="0.25">
      <c r="B72" s="67" t="s">
        <v>24</v>
      </c>
      <c r="C72" s="407">
        <v>53758770</v>
      </c>
      <c r="D72" s="220"/>
      <c r="E72" s="169"/>
      <c r="F72" s="9"/>
      <c r="G72" s="212"/>
      <c r="H72" s="220"/>
      <c r="I72" s="14"/>
      <c r="J72" s="9"/>
      <c r="K72" s="9"/>
      <c r="L72" s="9"/>
      <c r="M72" s="9"/>
      <c r="N72" s="9"/>
      <c r="O72" s="9"/>
      <c r="P72" s="9"/>
      <c r="Q72" s="9"/>
      <c r="R72" s="9"/>
      <c r="S72" s="9"/>
    </row>
    <row r="73" spans="2:19" s="10" customFormat="1" ht="22.9" customHeight="1" x14ac:dyDescent="0.25">
      <c r="B73" s="65" t="s">
        <v>26</v>
      </c>
      <c r="C73" s="28">
        <v>53758770</v>
      </c>
      <c r="D73" s="219"/>
      <c r="E73" s="14"/>
      <c r="F73" s="14"/>
      <c r="G73" s="214"/>
      <c r="H73" s="219"/>
      <c r="I73" s="14"/>
      <c r="J73" s="9"/>
      <c r="K73" s="9"/>
      <c r="L73" s="9"/>
      <c r="M73" s="9"/>
      <c r="N73" s="9"/>
      <c r="O73" s="9"/>
      <c r="P73" s="9"/>
      <c r="Q73" s="9"/>
      <c r="R73" s="9"/>
      <c r="S73" s="9"/>
    </row>
    <row r="76" spans="2:19" s="10" customFormat="1" ht="16.5" x14ac:dyDescent="0.25">
      <c r="B76" s="20" t="s">
        <v>410</v>
      </c>
      <c r="C76" s="9"/>
      <c r="D76" s="9"/>
      <c r="E76" s="9"/>
      <c r="F76" s="9"/>
      <c r="G76" s="9"/>
      <c r="H76" s="9"/>
      <c r="I76" s="9"/>
      <c r="J76" s="9"/>
      <c r="K76" s="9"/>
      <c r="L76" s="9"/>
      <c r="M76" s="9"/>
      <c r="N76" s="9"/>
      <c r="O76" s="9"/>
      <c r="P76" s="9"/>
      <c r="Q76" s="9"/>
      <c r="R76" s="9"/>
    </row>
    <row r="77" spans="2:19" s="10" customFormat="1" ht="16.5" x14ac:dyDescent="0.25">
      <c r="B77" s="8"/>
      <c r="C77" s="9"/>
      <c r="D77" s="9"/>
      <c r="E77" s="9"/>
      <c r="F77" s="9"/>
      <c r="G77" s="9"/>
      <c r="H77" s="9"/>
      <c r="I77" s="9"/>
      <c r="J77" s="9"/>
      <c r="K77" s="9"/>
      <c r="L77" s="9"/>
      <c r="M77" s="9"/>
      <c r="N77" s="9"/>
      <c r="O77" s="9"/>
      <c r="P77" s="9"/>
      <c r="Q77" s="9"/>
      <c r="R77" s="9"/>
    </row>
    <row r="78" spans="2:19" s="10" customFormat="1" ht="16.5" x14ac:dyDescent="0.25">
      <c r="B78" s="436" t="s">
        <v>462</v>
      </c>
      <c r="C78" s="436"/>
      <c r="D78" s="436"/>
      <c r="E78" s="436"/>
      <c r="F78" s="436"/>
      <c r="G78" s="436"/>
      <c r="H78" s="436"/>
      <c r="I78" s="436"/>
      <c r="J78" s="436"/>
      <c r="K78" s="9"/>
      <c r="L78" s="9"/>
      <c r="M78" s="9"/>
      <c r="N78" s="9"/>
      <c r="O78" s="9"/>
      <c r="P78" s="9"/>
      <c r="Q78" s="9"/>
      <c r="R78" s="9"/>
    </row>
    <row r="79" spans="2:19" s="10" customFormat="1" ht="16.5" x14ac:dyDescent="0.25">
      <c r="B79" s="8"/>
      <c r="C79" s="9"/>
      <c r="D79" s="9"/>
      <c r="E79" s="9"/>
      <c r="F79" s="9"/>
      <c r="G79" s="9"/>
      <c r="H79" s="9"/>
      <c r="I79" s="9"/>
      <c r="J79" s="9"/>
      <c r="K79" s="9"/>
      <c r="L79" s="9"/>
      <c r="M79" s="9"/>
      <c r="N79" s="9"/>
      <c r="O79" s="9"/>
      <c r="P79" s="9"/>
      <c r="Q79" s="9"/>
      <c r="R79" s="9"/>
    </row>
    <row r="80" spans="2:19" s="10" customFormat="1" ht="16.5" x14ac:dyDescent="0.25">
      <c r="B80" s="20" t="s">
        <v>411</v>
      </c>
      <c r="C80" s="9"/>
      <c r="D80" s="9"/>
      <c r="E80" s="9"/>
      <c r="F80" s="9"/>
      <c r="G80" s="9"/>
      <c r="H80" s="9"/>
      <c r="I80" s="9"/>
      <c r="J80" s="9"/>
      <c r="K80" s="9"/>
      <c r="L80" s="9"/>
      <c r="M80" s="9"/>
      <c r="N80" s="9"/>
      <c r="O80" s="9"/>
      <c r="P80" s="9"/>
      <c r="Q80" s="9"/>
      <c r="R80" s="9"/>
    </row>
    <row r="81" spans="2:18" s="10" customFormat="1" ht="16.5" x14ac:dyDescent="0.25">
      <c r="B81" s="56"/>
      <c r="C81" s="9"/>
      <c r="D81" s="9"/>
      <c r="E81" s="9"/>
      <c r="F81" s="9"/>
      <c r="G81" s="9"/>
      <c r="H81" s="9"/>
      <c r="I81" s="9"/>
      <c r="J81" s="9"/>
      <c r="K81" s="9"/>
      <c r="L81" s="9"/>
      <c r="M81" s="9"/>
      <c r="N81" s="9"/>
      <c r="O81" s="9"/>
      <c r="P81" s="9"/>
      <c r="Q81" s="9"/>
      <c r="R81" s="9"/>
    </row>
    <row r="82" spans="2:18" s="10" customFormat="1" ht="42.75" customHeight="1" x14ac:dyDescent="0.25">
      <c r="B82" s="417" t="s">
        <v>463</v>
      </c>
      <c r="C82" s="417"/>
      <c r="D82" s="417"/>
      <c r="E82" s="417"/>
      <c r="F82" s="417"/>
      <c r="G82" s="417"/>
      <c r="H82" s="417"/>
      <c r="I82" s="417"/>
      <c r="J82" s="417"/>
      <c r="K82" s="9"/>
      <c r="L82" s="9"/>
      <c r="M82" s="9"/>
      <c r="N82" s="9"/>
      <c r="O82" s="9"/>
      <c r="P82" s="9"/>
      <c r="Q82" s="9"/>
      <c r="R82" s="9"/>
    </row>
    <row r="83" spans="2:18" s="10" customFormat="1" ht="16.5" x14ac:dyDescent="0.25">
      <c r="B83" s="8"/>
      <c r="C83" s="9"/>
      <c r="D83" s="9"/>
      <c r="E83" s="9"/>
      <c r="F83" s="9"/>
      <c r="G83" s="9"/>
      <c r="H83" s="9"/>
      <c r="I83" s="9"/>
      <c r="J83" s="9"/>
      <c r="K83" s="9"/>
      <c r="L83" s="9"/>
      <c r="M83" s="9"/>
      <c r="N83" s="9"/>
      <c r="O83" s="9"/>
      <c r="P83" s="9"/>
      <c r="Q83" s="9"/>
      <c r="R83" s="9"/>
    </row>
  </sheetData>
  <mergeCells count="16">
    <mergeCell ref="B15:J15"/>
    <mergeCell ref="B82:J82"/>
    <mergeCell ref="B78:J78"/>
    <mergeCell ref="H8:I8"/>
    <mergeCell ref="B4:E4"/>
    <mergeCell ref="B9:C9"/>
    <mergeCell ref="B8:C8"/>
    <mergeCell ref="B70:B71"/>
    <mergeCell ref="B6:C7"/>
    <mergeCell ref="B10:C10"/>
    <mergeCell ref="B24:J24"/>
    <mergeCell ref="B25:J25"/>
    <mergeCell ref="B60:J60"/>
    <mergeCell ref="H9:I9"/>
    <mergeCell ref="H6:I7"/>
    <mergeCell ref="G70:G71"/>
  </mergeCells>
  <pageMargins left="0.70866141732283472" right="0.70866141732283472" top="0.74803149606299213" bottom="0.74803149606299213" header="0.31496062992125984" footer="0.31496062992125984"/>
  <pageSetup paperSize="9" scale="7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9FE06-917C-4D4B-9076-5C8EB5CD1581}">
  <sheetPr>
    <tabColor rgb="FFFF0000"/>
    <pageSetUpPr fitToPage="1"/>
  </sheetPr>
  <dimension ref="A2:AH477"/>
  <sheetViews>
    <sheetView showGridLines="0" topLeftCell="A416" zoomScale="80" zoomScaleNormal="80" workbookViewId="0">
      <selection activeCell="G433" sqref="G433"/>
    </sheetView>
  </sheetViews>
  <sheetFormatPr baseColWidth="10" defaultColWidth="11.42578125" defaultRowHeight="15" x14ac:dyDescent="0.25"/>
  <cols>
    <col min="1" max="1" width="7.28515625" style="4" bestFit="1" customWidth="1"/>
    <col min="2" max="2" width="43.7109375" style="4" customWidth="1"/>
    <col min="3" max="3" width="22.7109375" style="4" customWidth="1"/>
    <col min="4" max="4" width="23" style="4" customWidth="1"/>
    <col min="5" max="5" width="9.28515625" style="4" customWidth="1"/>
    <col min="6" max="6" width="10.7109375" style="4" customWidth="1"/>
    <col min="7" max="7" width="10.28515625" style="4" customWidth="1"/>
    <col min="8" max="8" width="8.85546875" style="4" customWidth="1"/>
    <col min="9" max="9" width="12.28515625" style="4" customWidth="1"/>
    <col min="10" max="10" width="15" style="4" customWidth="1"/>
    <col min="11" max="11" width="14.140625" style="4" customWidth="1"/>
    <col min="12" max="12" width="15.42578125" style="4" customWidth="1"/>
    <col min="13" max="13" width="11.42578125" style="4" customWidth="1"/>
    <col min="14" max="14" width="15.28515625" style="4" customWidth="1"/>
    <col min="15" max="15" width="17.28515625" style="4" customWidth="1"/>
    <col min="16" max="16" width="14" style="4" customWidth="1"/>
    <col min="17" max="17" width="23.42578125" style="4" bestFit="1" customWidth="1"/>
    <col min="18" max="18" width="22.140625" style="4" bestFit="1" customWidth="1"/>
    <col min="19" max="19" width="15.85546875" style="4" customWidth="1"/>
    <col min="20" max="20" width="17.5703125" style="4" customWidth="1"/>
    <col min="21" max="21" width="23.140625" style="4" bestFit="1" customWidth="1"/>
    <col min="22" max="22" width="18.5703125" style="4" customWidth="1"/>
    <col min="23" max="23" width="27.140625" style="4" customWidth="1"/>
    <col min="24" max="24" width="19.5703125" style="4" bestFit="1" customWidth="1"/>
    <col min="25" max="25" width="11.42578125" style="4"/>
    <col min="26" max="26" width="14.5703125" style="4" bestFit="1" customWidth="1"/>
    <col min="27" max="28" width="11.42578125" style="4"/>
    <col min="29" max="29" width="61.28515625" style="4" bestFit="1" customWidth="1"/>
    <col min="30" max="30" width="11.42578125" style="4"/>
    <col min="31" max="31" width="17.42578125" style="4" bestFit="1" customWidth="1"/>
    <col min="32" max="16384" width="11.42578125" style="4"/>
  </cols>
  <sheetData>
    <row r="2" spans="2:19" s="10" customFormat="1" ht="16.5" x14ac:dyDescent="0.25">
      <c r="B2" s="8" t="s">
        <v>57</v>
      </c>
      <c r="C2" s="9"/>
      <c r="D2" s="9"/>
      <c r="E2" s="9"/>
      <c r="F2" s="9"/>
      <c r="G2" s="4"/>
      <c r="H2" s="9"/>
      <c r="I2" s="9"/>
      <c r="J2" s="9"/>
      <c r="K2" s="9"/>
      <c r="L2" s="9"/>
      <c r="M2" s="9"/>
      <c r="N2" s="9"/>
      <c r="O2" s="9"/>
      <c r="P2" s="9"/>
      <c r="Q2" s="9"/>
      <c r="R2" s="9"/>
      <c r="S2" s="9"/>
    </row>
    <row r="3" spans="2:19" s="10" customFormat="1" ht="38.25" customHeight="1" x14ac:dyDescent="0.25">
      <c r="B3" s="95" t="s">
        <v>58</v>
      </c>
      <c r="C3" s="95"/>
      <c r="D3" s="95"/>
      <c r="E3" s="95"/>
      <c r="F3" s="95"/>
      <c r="G3" s="95"/>
      <c r="H3" s="95"/>
      <c r="I3" s="95"/>
      <c r="J3" s="95"/>
      <c r="K3" s="9"/>
      <c r="L3" s="9"/>
      <c r="M3" s="9"/>
      <c r="N3" s="9"/>
      <c r="O3" s="9"/>
      <c r="P3" s="9"/>
      <c r="Q3" s="9"/>
      <c r="R3" s="9"/>
      <c r="S3" s="9"/>
    </row>
    <row r="4" spans="2:19" s="10" customFormat="1" ht="53.45" customHeight="1" x14ac:dyDescent="0.25">
      <c r="B4" s="417" t="s">
        <v>65</v>
      </c>
      <c r="C4" s="417"/>
      <c r="D4" s="417"/>
      <c r="E4" s="417"/>
      <c r="F4" s="11"/>
      <c r="G4" s="11"/>
      <c r="H4" s="11"/>
      <c r="I4" s="11"/>
      <c r="J4" s="11"/>
      <c r="K4" s="9"/>
      <c r="L4" s="9"/>
      <c r="M4" s="9"/>
      <c r="N4" s="9"/>
      <c r="O4" s="9"/>
      <c r="P4" s="9"/>
      <c r="Q4" s="9"/>
      <c r="R4" s="9"/>
      <c r="S4" s="9"/>
    </row>
    <row r="5" spans="2:19" s="10" customFormat="1" ht="16.5" x14ac:dyDescent="0.25">
      <c r="B5" s="8"/>
      <c r="C5" s="9"/>
      <c r="D5" s="9"/>
      <c r="E5" s="9"/>
      <c r="F5" s="9"/>
      <c r="G5" s="9"/>
      <c r="H5" s="9"/>
      <c r="I5" s="9"/>
      <c r="J5" s="9"/>
      <c r="K5" s="9"/>
      <c r="L5" s="9"/>
      <c r="M5" s="9"/>
      <c r="N5" s="9"/>
      <c r="O5" s="9"/>
      <c r="P5" s="9"/>
      <c r="Q5" s="9"/>
      <c r="R5" s="9"/>
      <c r="S5" s="9"/>
    </row>
    <row r="6" spans="2:19" s="10" customFormat="1" ht="38.25" x14ac:dyDescent="0.25">
      <c r="B6" s="472" t="s">
        <v>29</v>
      </c>
      <c r="C6" s="472"/>
      <c r="D6" s="194" t="s">
        <v>258</v>
      </c>
      <c r="E6" s="194" t="s">
        <v>259</v>
      </c>
      <c r="F6" s="9"/>
      <c r="G6" s="9"/>
      <c r="H6" s="444"/>
      <c r="I6" s="444"/>
      <c r="J6" s="211"/>
      <c r="K6" s="9"/>
      <c r="L6" s="9"/>
      <c r="M6" s="9"/>
      <c r="N6" s="9"/>
      <c r="O6" s="9"/>
      <c r="P6" s="9"/>
      <c r="Q6" s="9"/>
      <c r="R6" s="9"/>
      <c r="S6" s="9"/>
    </row>
    <row r="7" spans="2:19" s="10" customFormat="1" ht="16.5" x14ac:dyDescent="0.25">
      <c r="B7" s="472"/>
      <c r="C7" s="472"/>
      <c r="D7" s="195" t="s">
        <v>62</v>
      </c>
      <c r="E7" s="195" t="s">
        <v>62</v>
      </c>
      <c r="F7" s="9"/>
      <c r="G7" s="209"/>
      <c r="H7" s="444"/>
      <c r="I7" s="444"/>
      <c r="J7" s="211"/>
      <c r="K7" s="9"/>
      <c r="L7" s="9"/>
      <c r="M7" s="9"/>
      <c r="N7" s="9"/>
      <c r="O7" s="9"/>
      <c r="P7" s="9"/>
      <c r="Q7" s="9"/>
      <c r="R7" s="9"/>
      <c r="S7" s="9"/>
    </row>
    <row r="8" spans="2:19" s="10" customFormat="1" ht="16.5" x14ac:dyDescent="0.25">
      <c r="B8" s="470" t="s">
        <v>261</v>
      </c>
      <c r="C8" s="470"/>
      <c r="D8" s="181" t="e">
        <f>+#REF!</f>
        <v>#REF!</v>
      </c>
      <c r="E8" s="181">
        <v>0</v>
      </c>
      <c r="F8" s="9"/>
      <c r="G8" s="209"/>
      <c r="H8" s="437"/>
      <c r="I8" s="437"/>
      <c r="J8" s="213"/>
      <c r="K8" s="9"/>
      <c r="L8" s="9"/>
      <c r="M8" s="9"/>
      <c r="N8" s="9"/>
      <c r="O8" s="9"/>
      <c r="P8" s="9"/>
      <c r="Q8" s="9"/>
      <c r="R8" s="9"/>
      <c r="S8" s="9"/>
    </row>
    <row r="9" spans="2:19" s="10" customFormat="1" ht="16.5" x14ac:dyDescent="0.25">
      <c r="B9" s="470" t="s">
        <v>240</v>
      </c>
      <c r="C9" s="470"/>
      <c r="D9" s="196" t="e">
        <f>+#REF!</f>
        <v>#REF!</v>
      </c>
      <c r="E9" s="181">
        <v>0</v>
      </c>
      <c r="F9" s="9"/>
      <c r="G9" s="24"/>
      <c r="H9" s="437"/>
      <c r="I9" s="437"/>
      <c r="J9" s="213"/>
      <c r="K9" s="9"/>
      <c r="L9" s="9"/>
      <c r="M9" s="9"/>
      <c r="N9" s="9"/>
      <c r="O9" s="9"/>
      <c r="P9" s="9"/>
      <c r="Q9" s="9"/>
      <c r="R9" s="9"/>
      <c r="S9" s="9"/>
    </row>
    <row r="10" spans="2:19" s="10" customFormat="1" ht="16.5" x14ac:dyDescent="0.25">
      <c r="B10" s="470" t="s">
        <v>217</v>
      </c>
      <c r="C10" s="470"/>
      <c r="D10" s="196" t="e">
        <f>+#REF!</f>
        <v>#REF!</v>
      </c>
      <c r="E10" s="181">
        <v>8429395206</v>
      </c>
      <c r="F10" s="14"/>
      <c r="G10" s="208"/>
      <c r="H10" s="437"/>
      <c r="I10" s="437"/>
      <c r="J10" s="213"/>
      <c r="K10" s="9"/>
      <c r="L10" s="9"/>
      <c r="M10" s="9"/>
      <c r="N10" s="9"/>
      <c r="O10" s="9"/>
      <c r="P10" s="9"/>
      <c r="Q10" s="9"/>
      <c r="R10" s="9"/>
      <c r="S10" s="9"/>
    </row>
    <row r="11" spans="2:19" s="10" customFormat="1" ht="16.5" x14ac:dyDescent="0.25">
      <c r="B11" s="470" t="s">
        <v>230</v>
      </c>
      <c r="C11" s="470"/>
      <c r="D11" s="181">
        <v>0</v>
      </c>
      <c r="E11" s="196">
        <v>103520141172</v>
      </c>
      <c r="F11" s="9"/>
      <c r="G11" s="209"/>
      <c r="H11" s="437"/>
      <c r="I11" s="437"/>
      <c r="J11" s="213"/>
      <c r="K11" s="9"/>
      <c r="L11" s="9"/>
      <c r="M11" s="9"/>
      <c r="N11" s="9"/>
      <c r="O11" s="9"/>
      <c r="P11" s="9"/>
      <c r="Q11" s="9"/>
      <c r="R11" s="9"/>
      <c r="S11" s="9"/>
    </row>
    <row r="12" spans="2:19" s="10" customFormat="1" ht="16.5" x14ac:dyDescent="0.25">
      <c r="B12" s="470" t="s">
        <v>231</v>
      </c>
      <c r="C12" s="470"/>
      <c r="D12" s="181">
        <v>0</v>
      </c>
      <c r="E12" s="196">
        <v>25000000000</v>
      </c>
      <c r="F12" s="9"/>
      <c r="G12" s="24"/>
      <c r="H12" s="437"/>
      <c r="I12" s="437"/>
      <c r="J12" s="213"/>
      <c r="K12" s="9"/>
      <c r="L12" s="9"/>
      <c r="M12" s="9"/>
      <c r="N12" s="9"/>
      <c r="O12" s="9"/>
      <c r="P12" s="9"/>
      <c r="Q12" s="9"/>
      <c r="R12" s="9"/>
      <c r="S12" s="9"/>
    </row>
    <row r="13" spans="2:19" s="10" customFormat="1" ht="16.5" x14ac:dyDescent="0.25">
      <c r="B13" s="470" t="s">
        <v>75</v>
      </c>
      <c r="C13" s="470"/>
      <c r="D13" s="181">
        <v>0</v>
      </c>
      <c r="E13" s="196">
        <v>24000929</v>
      </c>
      <c r="F13" s="9"/>
      <c r="G13" s="27"/>
      <c r="H13" s="471"/>
      <c r="I13" s="471"/>
      <c r="J13" s="215"/>
      <c r="K13" s="9"/>
      <c r="L13" s="9"/>
      <c r="M13" s="9"/>
      <c r="N13" s="9"/>
      <c r="O13" s="9"/>
      <c r="P13" s="9"/>
      <c r="Q13" s="9"/>
      <c r="R13" s="9"/>
      <c r="S13" s="9"/>
    </row>
    <row r="14" spans="2:19" s="10" customFormat="1" ht="16.5" x14ac:dyDescent="0.25">
      <c r="B14" s="470" t="s">
        <v>292</v>
      </c>
      <c r="C14" s="470"/>
      <c r="D14" s="196" t="e">
        <f>+#REF!</f>
        <v>#REF!</v>
      </c>
      <c r="E14" s="181">
        <v>0</v>
      </c>
      <c r="F14" s="14"/>
      <c r="G14" s="9"/>
      <c r="H14" s="9"/>
      <c r="I14" s="9"/>
      <c r="J14" s="9"/>
      <c r="K14" s="9"/>
      <c r="L14" s="9"/>
      <c r="M14" s="9"/>
      <c r="N14" s="9"/>
      <c r="O14" s="9"/>
      <c r="P14" s="9"/>
      <c r="Q14" s="9"/>
      <c r="R14" s="9"/>
      <c r="S14" s="9"/>
    </row>
    <row r="15" spans="2:19" s="10" customFormat="1" ht="16.5" x14ac:dyDescent="0.25">
      <c r="B15" s="470" t="s">
        <v>260</v>
      </c>
      <c r="C15" s="470"/>
      <c r="D15" s="196" t="e">
        <f>+#REF!</f>
        <v>#REF!</v>
      </c>
      <c r="E15" s="181">
        <v>10032879871</v>
      </c>
      <c r="F15" s="14"/>
      <c r="G15" s="9"/>
      <c r="H15" s="9"/>
      <c r="I15" s="9"/>
      <c r="J15" s="9"/>
      <c r="K15" s="9"/>
      <c r="L15" s="9"/>
      <c r="M15" s="9"/>
      <c r="N15" s="9"/>
      <c r="O15" s="9"/>
      <c r="P15" s="9"/>
      <c r="Q15" s="9"/>
      <c r="R15" s="9"/>
      <c r="S15" s="9"/>
    </row>
    <row r="16" spans="2:19" s="10" customFormat="1" ht="16.5" x14ac:dyDescent="0.25">
      <c r="B16" s="470" t="s">
        <v>243</v>
      </c>
      <c r="C16" s="470"/>
      <c r="D16" s="196" t="e">
        <f>+#REF!+#REF!</f>
        <v>#REF!</v>
      </c>
      <c r="E16" s="196">
        <v>4794520.5620584106</v>
      </c>
      <c r="F16" s="9"/>
      <c r="G16" s="24"/>
      <c r="H16" s="437"/>
      <c r="I16" s="437"/>
      <c r="J16" s="213"/>
      <c r="K16" s="9"/>
      <c r="L16" s="9"/>
      <c r="M16" s="9"/>
      <c r="N16" s="9"/>
      <c r="O16" s="9"/>
      <c r="P16" s="9"/>
      <c r="Q16" s="9"/>
      <c r="R16" s="9"/>
      <c r="S16" s="9"/>
    </row>
    <row r="17" spans="1:24" s="10" customFormat="1" ht="16.5" x14ac:dyDescent="0.25">
      <c r="B17" s="467" t="s">
        <v>293</v>
      </c>
      <c r="C17" s="468"/>
      <c r="D17" s="216" t="e">
        <f>+#REF!+#REF!</f>
        <v>#REF!</v>
      </c>
      <c r="E17" s="181">
        <v>0</v>
      </c>
      <c r="F17" s="14"/>
      <c r="G17" s="24"/>
      <c r="H17" s="212"/>
      <c r="I17" s="212"/>
      <c r="J17" s="213"/>
      <c r="K17" s="9"/>
      <c r="L17" s="9"/>
      <c r="M17" s="9"/>
      <c r="N17" s="9"/>
      <c r="O17" s="9"/>
      <c r="P17" s="9"/>
      <c r="Q17" s="9"/>
      <c r="R17" s="9"/>
      <c r="S17" s="9"/>
    </row>
    <row r="18" spans="1:24" s="10" customFormat="1" ht="16.5" x14ac:dyDescent="0.25">
      <c r="B18" s="443" t="s">
        <v>26</v>
      </c>
      <c r="C18" s="443"/>
      <c r="D18" s="210" t="e">
        <f>SUM(D8:D17)</f>
        <v>#REF!</v>
      </c>
      <c r="E18" s="210">
        <f>SUM(E8:E17)</f>
        <v>147011211698.56207</v>
      </c>
      <c r="F18" s="14" t="e">
        <f>+D18-EAN!D11</f>
        <v>#REF!</v>
      </c>
      <c r="G18" s="14">
        <f>+E18-EAN!E11</f>
        <v>147011211698.56207</v>
      </c>
      <c r="H18" s="14"/>
      <c r="I18" s="9"/>
      <c r="J18" s="9"/>
      <c r="K18" s="9"/>
      <c r="L18" s="9"/>
      <c r="M18" s="9"/>
      <c r="N18" s="9"/>
      <c r="O18" s="9"/>
      <c r="P18" s="9"/>
      <c r="Q18" s="9"/>
      <c r="R18" s="9"/>
      <c r="S18" s="9"/>
    </row>
    <row r="19" spans="1:24" s="10" customFormat="1" ht="16.5" x14ac:dyDescent="0.25">
      <c r="B19" s="8"/>
      <c r="C19" s="9"/>
      <c r="D19" s="79"/>
      <c r="E19" s="9"/>
      <c r="F19" s="9"/>
      <c r="G19" s="9"/>
      <c r="H19" s="9"/>
      <c r="I19" s="9"/>
      <c r="J19" s="9"/>
      <c r="K19" s="9"/>
      <c r="L19" s="9"/>
      <c r="M19" s="9"/>
      <c r="N19" s="9"/>
      <c r="O19" s="9"/>
      <c r="P19" s="9"/>
      <c r="Q19" s="9"/>
      <c r="R19" s="9"/>
      <c r="S19" s="9"/>
    </row>
    <row r="20" spans="1:24" s="10" customFormat="1" ht="16.5" x14ac:dyDescent="0.25">
      <c r="B20" s="8" t="s">
        <v>68</v>
      </c>
      <c r="C20" s="9"/>
      <c r="D20" s="14"/>
      <c r="E20" s="9"/>
      <c r="F20" s="9"/>
      <c r="G20" s="9"/>
      <c r="H20" s="9"/>
      <c r="I20" s="9"/>
      <c r="J20" s="9"/>
      <c r="K20" s="9"/>
      <c r="L20" s="9"/>
      <c r="M20" s="9"/>
      <c r="N20" s="9"/>
      <c r="O20" s="9"/>
      <c r="P20" s="9"/>
      <c r="Q20" s="9"/>
      <c r="R20" s="9"/>
      <c r="S20" s="9"/>
    </row>
    <row r="21" spans="1:24" s="10" customFormat="1" ht="16.5" x14ac:dyDescent="0.25">
      <c r="B21" s="8"/>
      <c r="C21" s="9"/>
      <c r="D21" s="9"/>
      <c r="E21" s="9"/>
      <c r="F21" s="9"/>
      <c r="G21" s="9"/>
      <c r="H21" s="9"/>
      <c r="I21" s="9"/>
      <c r="J21" s="9"/>
      <c r="K21" s="9"/>
      <c r="L21" s="9"/>
      <c r="M21" s="9"/>
      <c r="N21" s="9"/>
      <c r="O21" s="9"/>
      <c r="P21" s="9"/>
      <c r="Q21" s="9"/>
      <c r="R21" s="9"/>
      <c r="S21" s="9"/>
    </row>
    <row r="22" spans="1:24" s="10" customFormat="1" ht="31.5" customHeight="1" x14ac:dyDescent="0.25">
      <c r="B22" s="417" t="s">
        <v>262</v>
      </c>
      <c r="C22" s="417"/>
      <c r="D22" s="417"/>
      <c r="E22" s="417"/>
      <c r="F22" s="417"/>
      <c r="G22" s="417"/>
      <c r="H22" s="417"/>
      <c r="I22" s="417"/>
      <c r="J22" s="417"/>
      <c r="K22" s="9"/>
      <c r="L22" s="9"/>
      <c r="M22" s="9"/>
      <c r="N22" s="9"/>
      <c r="O22" s="9"/>
      <c r="P22" s="9"/>
      <c r="Q22" s="9"/>
      <c r="R22" s="9"/>
      <c r="S22" s="9"/>
    </row>
    <row r="23" spans="1:24" s="10" customFormat="1" ht="9.75" customHeight="1" x14ac:dyDescent="0.25">
      <c r="B23" s="417"/>
      <c r="C23" s="417"/>
      <c r="D23" s="417"/>
      <c r="E23" s="417"/>
      <c r="F23" s="417"/>
      <c r="G23" s="417"/>
      <c r="H23" s="417"/>
      <c r="I23" s="417"/>
      <c r="J23" s="417"/>
      <c r="K23" s="171"/>
      <c r="L23" s="171"/>
      <c r="M23" s="9"/>
      <c r="N23" s="9"/>
      <c r="O23" s="9"/>
      <c r="P23" s="9"/>
      <c r="Q23" s="9"/>
      <c r="R23" s="9"/>
      <c r="S23" s="9"/>
    </row>
    <row r="24" spans="1:24" s="10" customFormat="1" ht="8.25" hidden="1" customHeight="1" x14ac:dyDescent="0.25">
      <c r="B24" s="17"/>
      <c r="C24" s="17"/>
      <c r="D24" s="17"/>
      <c r="E24" s="17"/>
      <c r="F24" s="17"/>
      <c r="G24" s="17"/>
      <c r="H24" s="17"/>
      <c r="I24" s="17"/>
      <c r="J24" s="17"/>
      <c r="K24" s="9"/>
      <c r="L24" s="9"/>
      <c r="M24" s="9"/>
      <c r="N24" s="9"/>
      <c r="O24" s="9"/>
      <c r="P24" s="9"/>
      <c r="Q24" s="9"/>
      <c r="R24" s="9"/>
      <c r="S24" s="9"/>
    </row>
    <row r="25" spans="1:24" s="10" customFormat="1" ht="16.5" x14ac:dyDescent="0.25">
      <c r="B25" s="434" t="s">
        <v>263</v>
      </c>
      <c r="C25" s="434"/>
      <c r="D25" s="434"/>
      <c r="E25" s="434"/>
      <c r="F25" s="434"/>
      <c r="G25" s="434"/>
      <c r="H25" s="434"/>
      <c r="I25" s="434"/>
      <c r="J25" s="434"/>
      <c r="K25" s="171"/>
      <c r="L25" s="171"/>
      <c r="M25" s="9"/>
      <c r="N25" s="9"/>
      <c r="O25" s="9"/>
      <c r="P25" s="9"/>
      <c r="Q25" s="9"/>
      <c r="R25" s="9"/>
      <c r="S25" s="9"/>
    </row>
    <row r="26" spans="1:24" s="10" customFormat="1" ht="16.5" x14ac:dyDescent="0.25">
      <c r="B26" s="8"/>
      <c r="C26" s="8"/>
      <c r="D26" s="8"/>
      <c r="E26" s="8"/>
      <c r="F26" s="8"/>
      <c r="G26" s="8"/>
      <c r="H26" s="8"/>
      <c r="I26" s="8"/>
      <c r="J26" s="8"/>
      <c r="K26" s="8"/>
      <c r="L26" s="8"/>
      <c r="M26" s="8"/>
      <c r="N26" s="8"/>
      <c r="O26" s="8"/>
      <c r="P26" s="8"/>
      <c r="Q26" s="8"/>
      <c r="R26" s="8"/>
      <c r="S26" s="9"/>
    </row>
    <row r="27" spans="1:24" s="54" customFormat="1" ht="39.75" customHeight="1" x14ac:dyDescent="0.2">
      <c r="A27" s="133"/>
      <c r="B27" s="224" t="s">
        <v>30</v>
      </c>
      <c r="C27" s="99" t="s">
        <v>22</v>
      </c>
      <c r="D27" s="99" t="s">
        <v>139</v>
      </c>
      <c r="E27" s="99" t="s">
        <v>140</v>
      </c>
      <c r="F27" s="99" t="s">
        <v>142</v>
      </c>
      <c r="G27" s="99" t="s">
        <v>145</v>
      </c>
      <c r="H27" s="99" t="s">
        <v>141</v>
      </c>
      <c r="I27" s="133"/>
      <c r="J27" s="133"/>
      <c r="K27" s="133"/>
      <c r="L27" s="133"/>
      <c r="M27" s="133"/>
      <c r="N27" s="133"/>
      <c r="O27" s="133"/>
      <c r="P27" s="133"/>
      <c r="Q27" s="133"/>
      <c r="R27" s="133"/>
      <c r="S27" s="133"/>
      <c r="T27" s="154"/>
      <c r="U27" s="155"/>
      <c r="V27" s="156"/>
      <c r="X27" s="149" t="e">
        <v>#VALUE!</v>
      </c>
    </row>
    <row r="28" spans="1:24" s="54" customFormat="1" ht="39.75" customHeight="1" x14ac:dyDescent="0.2">
      <c r="A28" s="133"/>
      <c r="B28" s="225" t="s">
        <v>160</v>
      </c>
      <c r="C28" s="226" t="s">
        <v>83</v>
      </c>
      <c r="D28" s="227" t="s">
        <v>190</v>
      </c>
      <c r="E28" s="228">
        <v>1</v>
      </c>
      <c r="F28" s="228">
        <v>501000000</v>
      </c>
      <c r="G28" s="228">
        <v>517622219</v>
      </c>
      <c r="H28" s="229" t="s">
        <v>159</v>
      </c>
      <c r="I28" s="133"/>
      <c r="J28" s="172"/>
      <c r="K28" s="133"/>
      <c r="L28" s="133"/>
      <c r="M28" s="172"/>
      <c r="N28" s="133"/>
      <c r="O28" s="133"/>
      <c r="P28" s="133"/>
      <c r="Q28" s="133"/>
      <c r="R28" s="133"/>
      <c r="S28" s="133"/>
      <c r="T28" s="154"/>
      <c r="U28" s="155"/>
      <c r="V28" s="156"/>
      <c r="X28" s="149"/>
    </row>
    <row r="29" spans="1:24" s="54" customFormat="1" ht="39.75" customHeight="1" x14ac:dyDescent="0.2">
      <c r="A29" s="133"/>
      <c r="B29" s="225" t="s">
        <v>161</v>
      </c>
      <c r="C29" s="226" t="s">
        <v>83</v>
      </c>
      <c r="D29" s="227" t="s">
        <v>190</v>
      </c>
      <c r="E29" s="228">
        <v>1</v>
      </c>
      <c r="F29" s="228">
        <v>501000000</v>
      </c>
      <c r="G29" s="228">
        <v>517622219</v>
      </c>
      <c r="H29" s="229" t="s">
        <v>159</v>
      </c>
      <c r="I29" s="133"/>
      <c r="J29" s="172"/>
      <c r="K29" s="133"/>
      <c r="L29" s="133"/>
      <c r="M29" s="172"/>
      <c r="N29" s="133"/>
      <c r="O29" s="133"/>
      <c r="P29" s="133"/>
      <c r="Q29" s="133"/>
      <c r="R29" s="133"/>
      <c r="S29" s="133"/>
      <c r="T29" s="154"/>
      <c r="U29" s="155"/>
      <c r="V29" s="156"/>
      <c r="X29" s="149"/>
    </row>
    <row r="30" spans="1:24" s="54" customFormat="1" ht="39.75" customHeight="1" x14ac:dyDescent="0.2">
      <c r="A30" s="133"/>
      <c r="B30" s="225" t="s">
        <v>162</v>
      </c>
      <c r="C30" s="226" t="s">
        <v>83</v>
      </c>
      <c r="D30" s="227" t="s">
        <v>190</v>
      </c>
      <c r="E30" s="228">
        <v>1</v>
      </c>
      <c r="F30" s="228">
        <v>501000000</v>
      </c>
      <c r="G30" s="228">
        <v>517622219</v>
      </c>
      <c r="H30" s="229" t="s">
        <v>159</v>
      </c>
      <c r="I30" s="133"/>
      <c r="J30" s="172"/>
      <c r="K30" s="133"/>
      <c r="L30" s="133"/>
      <c r="M30" s="172"/>
      <c r="N30" s="133"/>
      <c r="O30" s="133"/>
      <c r="P30" s="133"/>
      <c r="Q30" s="133"/>
      <c r="R30" s="133"/>
      <c r="S30" s="133"/>
      <c r="T30" s="154"/>
      <c r="U30" s="155"/>
      <c r="V30" s="156"/>
      <c r="X30" s="149"/>
    </row>
    <row r="31" spans="1:24" s="54" customFormat="1" ht="39.75" customHeight="1" x14ac:dyDescent="0.2">
      <c r="A31" s="133"/>
      <c r="B31" s="225" t="s">
        <v>164</v>
      </c>
      <c r="C31" s="226" t="s">
        <v>83</v>
      </c>
      <c r="D31" s="227" t="s">
        <v>190</v>
      </c>
      <c r="E31" s="228">
        <v>1</v>
      </c>
      <c r="F31" s="228">
        <v>501000000</v>
      </c>
      <c r="G31" s="228">
        <v>517622219</v>
      </c>
      <c r="H31" s="229" t="s">
        <v>159</v>
      </c>
      <c r="I31" s="133"/>
      <c r="J31" s="172"/>
      <c r="K31" s="133"/>
      <c r="L31" s="133"/>
      <c r="M31" s="172"/>
      <c r="N31" s="133"/>
      <c r="O31" s="133"/>
      <c r="P31" s="133"/>
      <c r="Q31" s="133"/>
      <c r="R31" s="133"/>
      <c r="S31" s="133"/>
      <c r="T31" s="154"/>
      <c r="U31" s="155"/>
      <c r="V31" s="156"/>
      <c r="X31" s="149"/>
    </row>
    <row r="32" spans="1:24" s="54" customFormat="1" ht="39.75" customHeight="1" x14ac:dyDescent="0.2">
      <c r="A32" s="133"/>
      <c r="B32" s="225" t="s">
        <v>165</v>
      </c>
      <c r="C32" s="226" t="s">
        <v>83</v>
      </c>
      <c r="D32" s="227" t="s">
        <v>190</v>
      </c>
      <c r="E32" s="228">
        <v>1</v>
      </c>
      <c r="F32" s="228">
        <v>501000000</v>
      </c>
      <c r="G32" s="228">
        <v>517622219</v>
      </c>
      <c r="H32" s="229" t="s">
        <v>159</v>
      </c>
      <c r="I32" s="133"/>
      <c r="J32" s="172"/>
      <c r="K32" s="133"/>
      <c r="L32" s="133"/>
      <c r="M32" s="172"/>
      <c r="N32" s="133"/>
      <c r="O32" s="133"/>
      <c r="P32" s="133"/>
      <c r="Q32" s="133"/>
      <c r="R32" s="133"/>
      <c r="S32" s="133"/>
      <c r="T32" s="154"/>
      <c r="U32" s="155"/>
      <c r="V32" s="156"/>
      <c r="X32" s="149"/>
    </row>
    <row r="33" spans="1:24" s="54" customFormat="1" ht="39.75" customHeight="1" x14ac:dyDescent="0.2">
      <c r="A33" s="133"/>
      <c r="B33" s="225" t="s">
        <v>201</v>
      </c>
      <c r="C33" s="226" t="s">
        <v>168</v>
      </c>
      <c r="D33" s="227" t="s">
        <v>144</v>
      </c>
      <c r="E33" s="228">
        <v>295</v>
      </c>
      <c r="F33" s="228">
        <v>295000000</v>
      </c>
      <c r="G33" s="228">
        <v>304787534</v>
      </c>
      <c r="H33" s="229" t="s">
        <v>159</v>
      </c>
      <c r="I33" s="133"/>
      <c r="J33" s="172"/>
      <c r="K33" s="133"/>
      <c r="L33" s="133"/>
      <c r="M33" s="172"/>
      <c r="N33" s="133"/>
      <c r="O33" s="133"/>
      <c r="P33" s="133"/>
      <c r="Q33" s="133"/>
      <c r="R33" s="133"/>
      <c r="S33" s="133"/>
      <c r="T33" s="154"/>
      <c r="U33" s="155"/>
      <c r="V33" s="156"/>
      <c r="X33" s="149"/>
    </row>
    <row r="34" spans="1:24" s="54" customFormat="1" ht="39.75" customHeight="1" x14ac:dyDescent="0.2">
      <c r="A34" s="133"/>
      <c r="B34" s="225" t="s">
        <v>232</v>
      </c>
      <c r="C34" s="226" t="s">
        <v>82</v>
      </c>
      <c r="D34" s="227" t="s">
        <v>190</v>
      </c>
      <c r="E34" s="228">
        <v>1</v>
      </c>
      <c r="F34" s="228">
        <v>250000000</v>
      </c>
      <c r="G34" s="228">
        <v>258150685</v>
      </c>
      <c r="H34" s="229" t="s">
        <v>159</v>
      </c>
      <c r="I34" s="133"/>
      <c r="J34" s="172"/>
      <c r="K34" s="133"/>
      <c r="L34" s="133"/>
      <c r="M34" s="172"/>
      <c r="N34" s="133"/>
      <c r="O34" s="133"/>
      <c r="P34" s="133"/>
      <c r="Q34" s="133"/>
      <c r="R34" s="133"/>
      <c r="S34" s="133"/>
      <c r="T34" s="154"/>
      <c r="U34" s="155"/>
      <c r="V34" s="156"/>
      <c r="X34" s="149"/>
    </row>
    <row r="35" spans="1:24" s="54" customFormat="1" ht="39.75" customHeight="1" x14ac:dyDescent="0.2">
      <c r="A35" s="133"/>
      <c r="B35" s="225" t="s">
        <v>233</v>
      </c>
      <c r="C35" s="226" t="s">
        <v>82</v>
      </c>
      <c r="D35" s="227" t="s">
        <v>190</v>
      </c>
      <c r="E35" s="228">
        <v>1</v>
      </c>
      <c r="F35" s="228">
        <v>250000000</v>
      </c>
      <c r="G35" s="228">
        <v>258150685</v>
      </c>
      <c r="H35" s="229" t="s">
        <v>159</v>
      </c>
      <c r="I35" s="133"/>
      <c r="J35" s="172"/>
      <c r="K35" s="133"/>
      <c r="L35" s="133"/>
      <c r="M35" s="172"/>
      <c r="N35" s="133"/>
      <c r="O35" s="133"/>
      <c r="P35" s="133"/>
      <c r="Q35" s="133"/>
      <c r="R35" s="133"/>
      <c r="S35" s="133"/>
      <c r="T35" s="154"/>
      <c r="U35" s="155"/>
      <c r="V35" s="156"/>
      <c r="X35" s="149"/>
    </row>
    <row r="36" spans="1:24" s="54" customFormat="1" ht="39.75" customHeight="1" x14ac:dyDescent="0.2">
      <c r="A36" s="133"/>
      <c r="B36" s="225" t="s">
        <v>234</v>
      </c>
      <c r="C36" s="226" t="s">
        <v>82</v>
      </c>
      <c r="D36" s="227" t="s">
        <v>190</v>
      </c>
      <c r="E36" s="228">
        <v>1</v>
      </c>
      <c r="F36" s="228">
        <v>250000000</v>
      </c>
      <c r="G36" s="228">
        <v>258150685</v>
      </c>
      <c r="H36" s="229" t="s">
        <v>159</v>
      </c>
      <c r="I36" s="133"/>
      <c r="J36" s="172"/>
      <c r="K36" s="133"/>
      <c r="L36" s="133"/>
      <c r="M36" s="172"/>
      <c r="N36" s="133"/>
      <c r="O36" s="133"/>
      <c r="P36" s="133"/>
      <c r="Q36" s="133"/>
      <c r="R36" s="133"/>
      <c r="S36" s="133"/>
      <c r="T36" s="154"/>
      <c r="U36" s="155"/>
      <c r="V36" s="156"/>
      <c r="X36" s="149"/>
    </row>
    <row r="37" spans="1:24" s="54" customFormat="1" ht="39.75" customHeight="1" x14ac:dyDescent="0.2">
      <c r="A37" s="133"/>
      <c r="B37" s="225" t="s">
        <v>235</v>
      </c>
      <c r="C37" s="226" t="s">
        <v>82</v>
      </c>
      <c r="D37" s="227" t="s">
        <v>190</v>
      </c>
      <c r="E37" s="228">
        <v>1</v>
      </c>
      <c r="F37" s="228">
        <v>250000000</v>
      </c>
      <c r="G37" s="228">
        <v>258150685</v>
      </c>
      <c r="H37" s="229" t="s">
        <v>159</v>
      </c>
      <c r="I37" s="133"/>
      <c r="J37" s="172"/>
      <c r="K37" s="133"/>
      <c r="L37" s="133"/>
      <c r="M37" s="172"/>
      <c r="N37" s="133"/>
      <c r="O37" s="133"/>
      <c r="P37" s="133"/>
      <c r="Q37" s="133"/>
      <c r="R37" s="133"/>
      <c r="S37" s="133"/>
      <c r="T37" s="154"/>
      <c r="U37" s="155"/>
      <c r="V37" s="156"/>
      <c r="X37" s="149"/>
    </row>
    <row r="38" spans="1:24" s="54" customFormat="1" ht="39.75" customHeight="1" x14ac:dyDescent="0.2">
      <c r="A38" s="133"/>
      <c r="B38" s="225" t="s">
        <v>236</v>
      </c>
      <c r="C38" s="226" t="s">
        <v>82</v>
      </c>
      <c r="D38" s="227" t="s">
        <v>190</v>
      </c>
      <c r="E38" s="228">
        <v>1</v>
      </c>
      <c r="F38" s="228">
        <v>250000000</v>
      </c>
      <c r="G38" s="228">
        <v>258150685</v>
      </c>
      <c r="H38" s="229" t="s">
        <v>159</v>
      </c>
      <c r="I38" s="133"/>
      <c r="J38" s="172"/>
      <c r="K38" s="133"/>
      <c r="L38" s="133"/>
      <c r="M38" s="172"/>
      <c r="N38" s="133"/>
      <c r="O38" s="133"/>
      <c r="P38" s="133"/>
      <c r="Q38" s="133"/>
      <c r="R38" s="133"/>
      <c r="S38" s="133"/>
      <c r="T38" s="154"/>
      <c r="U38" s="155"/>
      <c r="V38" s="156"/>
      <c r="X38" s="149"/>
    </row>
    <row r="39" spans="1:24" s="54" customFormat="1" ht="39.75" customHeight="1" x14ac:dyDescent="0.2">
      <c r="A39" s="133"/>
      <c r="B39" s="225" t="s">
        <v>237</v>
      </c>
      <c r="C39" s="226" t="s">
        <v>82</v>
      </c>
      <c r="D39" s="227" t="s">
        <v>190</v>
      </c>
      <c r="E39" s="228">
        <v>1</v>
      </c>
      <c r="F39" s="228">
        <v>250000000</v>
      </c>
      <c r="G39" s="228">
        <v>258150685</v>
      </c>
      <c r="H39" s="229" t="s">
        <v>159</v>
      </c>
      <c r="I39" s="133"/>
      <c r="J39" s="172"/>
      <c r="K39" s="133"/>
      <c r="L39" s="133"/>
      <c r="M39" s="172"/>
      <c r="N39" s="133"/>
      <c r="O39" s="133"/>
      <c r="P39" s="133"/>
      <c r="Q39" s="133"/>
      <c r="R39" s="133"/>
      <c r="S39" s="133"/>
      <c r="T39" s="154"/>
      <c r="U39" s="155"/>
      <c r="V39" s="156"/>
      <c r="X39" s="149"/>
    </row>
    <row r="40" spans="1:24" s="54" customFormat="1" ht="39.75" customHeight="1" x14ac:dyDescent="0.2">
      <c r="A40" s="133"/>
      <c r="B40" s="225" t="s">
        <v>192</v>
      </c>
      <c r="C40" s="226" t="s">
        <v>193</v>
      </c>
      <c r="D40" s="227" t="s">
        <v>144</v>
      </c>
      <c r="E40" s="228">
        <v>500</v>
      </c>
      <c r="F40" s="228">
        <v>500000000</v>
      </c>
      <c r="G40" s="228">
        <v>516013699</v>
      </c>
      <c r="H40" s="229" t="s">
        <v>159</v>
      </c>
      <c r="I40" s="133"/>
      <c r="J40" s="172"/>
      <c r="K40" s="133"/>
      <c r="L40" s="133"/>
      <c r="M40" s="172"/>
      <c r="N40" s="133"/>
      <c r="O40" s="133"/>
      <c r="P40" s="133"/>
      <c r="Q40" s="133"/>
      <c r="R40" s="133"/>
      <c r="S40" s="133"/>
      <c r="T40" s="154"/>
      <c r="U40" s="155"/>
      <c r="V40" s="156"/>
      <c r="X40" s="149"/>
    </row>
    <row r="41" spans="1:24" s="54" customFormat="1" ht="39.75" customHeight="1" x14ac:dyDescent="0.2">
      <c r="A41" s="133"/>
      <c r="B41" s="225" t="s">
        <v>246</v>
      </c>
      <c r="C41" s="226" t="s">
        <v>82</v>
      </c>
      <c r="D41" s="227" t="s">
        <v>190</v>
      </c>
      <c r="E41" s="228">
        <v>1</v>
      </c>
      <c r="F41" s="228">
        <v>250000000</v>
      </c>
      <c r="G41" s="228">
        <v>258006849</v>
      </c>
      <c r="H41" s="229" t="s">
        <v>159</v>
      </c>
      <c r="I41" s="133"/>
      <c r="J41" s="172"/>
      <c r="K41" s="133"/>
      <c r="L41" s="133"/>
      <c r="M41" s="172"/>
      <c r="N41" s="133"/>
      <c r="O41" s="133"/>
      <c r="P41" s="133"/>
      <c r="Q41" s="133"/>
      <c r="R41" s="133"/>
      <c r="S41" s="133"/>
      <c r="T41" s="154"/>
      <c r="U41" s="155"/>
      <c r="V41" s="156"/>
      <c r="X41" s="149"/>
    </row>
    <row r="42" spans="1:24" s="54" customFormat="1" ht="39.75" customHeight="1" x14ac:dyDescent="0.2">
      <c r="A42" s="133"/>
      <c r="B42" s="458" t="s">
        <v>341</v>
      </c>
      <c r="C42" s="459"/>
      <c r="D42" s="459"/>
      <c r="E42" s="460"/>
      <c r="F42" s="237">
        <f>SUM(F28:F41)</f>
        <v>5050000000</v>
      </c>
      <c r="G42" s="237">
        <f>SUM(G28:G41)</f>
        <v>5215823287</v>
      </c>
      <c r="H42" s="238"/>
      <c r="I42" s="133"/>
      <c r="J42" s="172"/>
      <c r="K42" s="133"/>
      <c r="L42" s="133"/>
      <c r="M42" s="172"/>
      <c r="N42" s="133"/>
      <c r="O42" s="133"/>
      <c r="P42" s="133"/>
      <c r="Q42" s="133"/>
      <c r="R42" s="133"/>
      <c r="S42" s="133"/>
      <c r="T42" s="154"/>
      <c r="U42" s="155"/>
      <c r="V42" s="156"/>
      <c r="X42" s="149"/>
    </row>
    <row r="43" spans="1:24" s="54" customFormat="1" ht="39.75" customHeight="1" x14ac:dyDescent="0.2">
      <c r="A43" s="133"/>
      <c r="B43" s="224" t="s">
        <v>30</v>
      </c>
      <c r="C43" s="99" t="s">
        <v>22</v>
      </c>
      <c r="D43" s="99" t="s">
        <v>139</v>
      </c>
      <c r="E43" s="99" t="s">
        <v>140</v>
      </c>
      <c r="F43" s="99" t="s">
        <v>142</v>
      </c>
      <c r="G43" s="99" t="s">
        <v>145</v>
      </c>
      <c r="H43" s="99" t="s">
        <v>141</v>
      </c>
      <c r="I43" s="133"/>
      <c r="J43" s="172"/>
      <c r="K43" s="133"/>
      <c r="L43" s="133"/>
      <c r="M43" s="172"/>
      <c r="N43" s="133"/>
      <c r="O43" s="133"/>
      <c r="P43" s="133"/>
      <c r="Q43" s="133"/>
      <c r="R43" s="133"/>
      <c r="S43" s="133"/>
      <c r="T43" s="154"/>
      <c r="U43" s="155"/>
      <c r="V43" s="156"/>
      <c r="X43" s="149"/>
    </row>
    <row r="44" spans="1:24" s="54" customFormat="1" ht="39.75" customHeight="1" x14ac:dyDescent="0.2">
      <c r="A44" s="133"/>
      <c r="B44" s="234" t="s">
        <v>342</v>
      </c>
      <c r="C44" s="235"/>
      <c r="D44" s="235"/>
      <c r="E44" s="236"/>
      <c r="F44" s="228">
        <f>+F42</f>
        <v>5050000000</v>
      </c>
      <c r="G44" s="228">
        <f>+G42</f>
        <v>5215823287</v>
      </c>
      <c r="H44" s="229"/>
      <c r="I44" s="133"/>
      <c r="J44" s="172"/>
      <c r="K44" s="133"/>
      <c r="L44" s="133"/>
      <c r="M44" s="172"/>
      <c r="N44" s="133"/>
      <c r="O44" s="133"/>
      <c r="P44" s="133"/>
      <c r="Q44" s="133"/>
      <c r="R44" s="133"/>
      <c r="S44" s="133"/>
      <c r="T44" s="154"/>
      <c r="U44" s="155"/>
      <c r="V44" s="156"/>
      <c r="X44" s="149"/>
    </row>
    <row r="45" spans="1:24" s="54" customFormat="1" ht="39.75" customHeight="1" x14ac:dyDescent="0.2">
      <c r="A45" s="133"/>
      <c r="B45" s="225" t="s">
        <v>247</v>
      </c>
      <c r="C45" s="226" t="s">
        <v>82</v>
      </c>
      <c r="D45" s="227" t="s">
        <v>190</v>
      </c>
      <c r="E45" s="228">
        <v>1</v>
      </c>
      <c r="F45" s="228">
        <v>250000000</v>
      </c>
      <c r="G45" s="228">
        <v>258006849</v>
      </c>
      <c r="H45" s="229" t="s">
        <v>159</v>
      </c>
      <c r="I45" s="133"/>
      <c r="J45" s="172"/>
      <c r="K45" s="133"/>
      <c r="L45" s="133"/>
      <c r="M45" s="172"/>
      <c r="N45" s="133"/>
      <c r="O45" s="133"/>
      <c r="P45" s="133"/>
      <c r="Q45" s="133"/>
      <c r="R45" s="133"/>
      <c r="S45" s="133"/>
      <c r="T45" s="154"/>
      <c r="U45" s="155"/>
      <c r="V45" s="156"/>
      <c r="X45" s="149"/>
    </row>
    <row r="46" spans="1:24" s="54" customFormat="1" ht="39.75" customHeight="1" x14ac:dyDescent="0.2">
      <c r="A46" s="133"/>
      <c r="B46" s="225" t="s">
        <v>238</v>
      </c>
      <c r="C46" s="226" t="s">
        <v>78</v>
      </c>
      <c r="D46" s="227" t="s">
        <v>190</v>
      </c>
      <c r="E46" s="228">
        <v>1</v>
      </c>
      <c r="F46" s="228">
        <v>587386234</v>
      </c>
      <c r="G46" s="228">
        <v>600743236</v>
      </c>
      <c r="H46" s="229" t="s">
        <v>159</v>
      </c>
      <c r="I46" s="133"/>
      <c r="J46" s="172"/>
      <c r="K46" s="133"/>
      <c r="L46" s="133"/>
      <c r="M46" s="172"/>
      <c r="N46" s="133"/>
      <c r="O46" s="133"/>
      <c r="P46" s="133"/>
      <c r="Q46" s="133"/>
      <c r="R46" s="133"/>
      <c r="S46" s="133"/>
      <c r="T46" s="154"/>
      <c r="U46" s="155"/>
      <c r="V46" s="156"/>
      <c r="X46" s="149"/>
    </row>
    <row r="47" spans="1:24" s="54" customFormat="1" ht="39.75" customHeight="1" x14ac:dyDescent="0.2">
      <c r="A47" s="133"/>
      <c r="B47" s="225" t="s">
        <v>239</v>
      </c>
      <c r="C47" s="226" t="s">
        <v>78</v>
      </c>
      <c r="D47" s="227" t="s">
        <v>190</v>
      </c>
      <c r="E47" s="228">
        <v>1</v>
      </c>
      <c r="F47" s="228">
        <v>550000000</v>
      </c>
      <c r="G47" s="228">
        <v>562506849</v>
      </c>
      <c r="H47" s="229" t="s">
        <v>159</v>
      </c>
      <c r="I47" s="133"/>
      <c r="J47" s="172"/>
      <c r="K47" s="133"/>
      <c r="L47" s="133"/>
      <c r="M47" s="172"/>
      <c r="N47" s="133"/>
      <c r="O47" s="133"/>
      <c r="P47" s="133"/>
      <c r="Q47" s="133"/>
      <c r="R47" s="133"/>
      <c r="S47" s="133"/>
      <c r="T47" s="154"/>
      <c r="U47" s="155"/>
      <c r="V47" s="156"/>
      <c r="X47" s="149"/>
    </row>
    <row r="48" spans="1:24" s="54" customFormat="1" ht="39.75" customHeight="1" x14ac:dyDescent="0.2">
      <c r="A48" s="133"/>
      <c r="B48" s="225" t="s">
        <v>163</v>
      </c>
      <c r="C48" s="226" t="s">
        <v>83</v>
      </c>
      <c r="D48" s="227" t="s">
        <v>190</v>
      </c>
      <c r="E48" s="228">
        <v>1</v>
      </c>
      <c r="F48" s="228">
        <v>501000000</v>
      </c>
      <c r="G48" s="228">
        <v>514588767</v>
      </c>
      <c r="H48" s="229" t="s">
        <v>159</v>
      </c>
      <c r="I48" s="133"/>
      <c r="J48" s="172"/>
      <c r="K48" s="133"/>
      <c r="L48" s="133"/>
      <c r="M48" s="172"/>
      <c r="N48" s="133"/>
      <c r="O48" s="133"/>
      <c r="P48" s="133"/>
      <c r="Q48" s="133"/>
      <c r="R48" s="133"/>
      <c r="S48" s="133"/>
      <c r="T48" s="154"/>
      <c r="U48" s="155"/>
      <c r="V48" s="156"/>
      <c r="X48" s="149"/>
    </row>
    <row r="49" spans="1:24" s="54" customFormat="1" ht="39.75" customHeight="1" x14ac:dyDescent="0.2">
      <c r="A49" s="133"/>
      <c r="B49" s="225" t="s">
        <v>191</v>
      </c>
      <c r="C49" s="226" t="s">
        <v>86</v>
      </c>
      <c r="D49" s="227" t="s">
        <v>144</v>
      </c>
      <c r="E49" s="228">
        <v>1100</v>
      </c>
      <c r="F49" s="228">
        <v>1100000000</v>
      </c>
      <c r="G49" s="228">
        <v>1123054795</v>
      </c>
      <c r="H49" s="229" t="s">
        <v>159</v>
      </c>
      <c r="I49" s="133"/>
      <c r="J49" s="172"/>
      <c r="K49" s="133"/>
      <c r="L49" s="133"/>
      <c r="M49" s="172"/>
      <c r="N49" s="133"/>
      <c r="O49" s="133"/>
      <c r="P49" s="133"/>
      <c r="Q49" s="133"/>
      <c r="R49" s="133"/>
      <c r="S49" s="133"/>
      <c r="T49" s="154"/>
      <c r="U49" s="155"/>
      <c r="V49" s="156"/>
      <c r="X49" s="149"/>
    </row>
    <row r="50" spans="1:24" s="54" customFormat="1" ht="39.75" customHeight="1" x14ac:dyDescent="0.2">
      <c r="A50" s="133"/>
      <c r="B50" s="225" t="s">
        <v>202</v>
      </c>
      <c r="C50" s="226" t="s">
        <v>146</v>
      </c>
      <c r="D50" s="227" t="s">
        <v>144</v>
      </c>
      <c r="E50" s="228">
        <v>200</v>
      </c>
      <c r="F50" s="228">
        <v>200000000</v>
      </c>
      <c r="G50" s="228">
        <v>204191781</v>
      </c>
      <c r="H50" s="229" t="s">
        <v>159</v>
      </c>
      <c r="I50" s="133"/>
      <c r="J50" s="172"/>
      <c r="K50" s="133"/>
      <c r="L50" s="133"/>
      <c r="M50" s="172"/>
      <c r="N50" s="133"/>
      <c r="O50" s="133"/>
      <c r="P50" s="133"/>
      <c r="Q50" s="133"/>
      <c r="R50" s="133"/>
      <c r="S50" s="133"/>
      <c r="T50" s="154"/>
      <c r="U50" s="155"/>
      <c r="V50" s="156"/>
      <c r="X50" s="149"/>
    </row>
    <row r="51" spans="1:24" s="54" customFormat="1" ht="39.75" customHeight="1" x14ac:dyDescent="0.2">
      <c r="A51" s="133"/>
      <c r="B51" s="225" t="s">
        <v>136</v>
      </c>
      <c r="C51" s="226" t="s">
        <v>135</v>
      </c>
      <c r="D51" s="227" t="s">
        <v>124</v>
      </c>
      <c r="E51" s="228">
        <f>+F51/1000</f>
        <v>9700000</v>
      </c>
      <c r="F51" s="228">
        <v>9700000000</v>
      </c>
      <c r="G51" s="228">
        <v>9991265753</v>
      </c>
      <c r="H51" s="229" t="s">
        <v>159</v>
      </c>
      <c r="I51" s="133"/>
      <c r="J51" s="172"/>
      <c r="K51" s="133"/>
      <c r="L51" s="133"/>
      <c r="M51" s="172"/>
      <c r="N51" s="133"/>
      <c r="O51" s="133"/>
      <c r="P51" s="133"/>
      <c r="Q51" s="133"/>
      <c r="R51" s="133"/>
      <c r="S51" s="133"/>
      <c r="T51" s="154"/>
      <c r="U51" s="155"/>
      <c r="V51" s="156"/>
      <c r="X51" s="149"/>
    </row>
    <row r="52" spans="1:24" s="54" customFormat="1" ht="39.75" customHeight="1" x14ac:dyDescent="0.2">
      <c r="A52" s="133"/>
      <c r="B52" s="225" t="s">
        <v>202</v>
      </c>
      <c r="C52" s="226" t="s">
        <v>146</v>
      </c>
      <c r="D52" s="227" t="s">
        <v>144</v>
      </c>
      <c r="E52" s="228">
        <v>7500</v>
      </c>
      <c r="F52" s="228">
        <v>7500000000</v>
      </c>
      <c r="G52" s="228">
        <v>7675479452</v>
      </c>
      <c r="H52" s="229" t="s">
        <v>159</v>
      </c>
      <c r="I52" s="133"/>
      <c r="J52" s="172"/>
      <c r="K52" s="133"/>
      <c r="L52" s="133"/>
      <c r="M52" s="172"/>
      <c r="N52" s="133"/>
      <c r="O52" s="133"/>
      <c r="P52" s="133"/>
      <c r="Q52" s="133"/>
      <c r="R52" s="133"/>
      <c r="S52" s="133"/>
      <c r="T52" s="154"/>
      <c r="U52" s="155"/>
      <c r="V52" s="156"/>
      <c r="X52" s="149"/>
    </row>
    <row r="53" spans="1:24" s="54" customFormat="1" ht="39.75" customHeight="1" x14ac:dyDescent="0.2">
      <c r="A53" s="133"/>
      <c r="B53" s="225" t="s">
        <v>228</v>
      </c>
      <c r="C53" s="226" t="s">
        <v>146</v>
      </c>
      <c r="D53" s="227" t="s">
        <v>144</v>
      </c>
      <c r="E53" s="228">
        <v>3200</v>
      </c>
      <c r="F53" s="228">
        <v>3200000000</v>
      </c>
      <c r="G53" s="228">
        <v>3270575342</v>
      </c>
      <c r="H53" s="229" t="s">
        <v>159</v>
      </c>
      <c r="I53" s="133"/>
      <c r="J53" s="172"/>
      <c r="K53" s="133"/>
      <c r="L53" s="133"/>
      <c r="M53" s="172"/>
      <c r="N53" s="133"/>
      <c r="O53" s="133"/>
      <c r="P53" s="133"/>
      <c r="Q53" s="133"/>
      <c r="R53" s="133"/>
      <c r="S53" s="133"/>
      <c r="T53" s="154"/>
      <c r="U53" s="155"/>
      <c r="V53" s="156"/>
      <c r="X53" s="149"/>
    </row>
    <row r="54" spans="1:24" s="54" customFormat="1" ht="39.75" customHeight="1" x14ac:dyDescent="0.2">
      <c r="A54" s="133"/>
      <c r="B54" s="225" t="s">
        <v>200</v>
      </c>
      <c r="C54" s="226" t="s">
        <v>168</v>
      </c>
      <c r="D54" s="227" t="s">
        <v>144</v>
      </c>
      <c r="E54" s="228">
        <v>280</v>
      </c>
      <c r="F54" s="228">
        <v>280000000</v>
      </c>
      <c r="G54" s="228">
        <v>284924931</v>
      </c>
      <c r="H54" s="229" t="s">
        <v>159</v>
      </c>
      <c r="I54" s="133"/>
      <c r="J54" s="172"/>
      <c r="K54" s="133"/>
      <c r="L54" s="133"/>
      <c r="M54" s="172"/>
      <c r="N54" s="133"/>
      <c r="O54" s="133"/>
      <c r="P54" s="133"/>
      <c r="Q54" s="133"/>
      <c r="R54" s="133"/>
      <c r="S54" s="133"/>
      <c r="T54" s="154"/>
      <c r="U54" s="155"/>
      <c r="V54" s="156"/>
      <c r="X54" s="149"/>
    </row>
    <row r="55" spans="1:24" s="54" customFormat="1" ht="39.75" customHeight="1" x14ac:dyDescent="0.2">
      <c r="A55" s="133"/>
      <c r="B55" s="225" t="s">
        <v>133</v>
      </c>
      <c r="C55" s="226" t="s">
        <v>146</v>
      </c>
      <c r="D55" s="227" t="s">
        <v>144</v>
      </c>
      <c r="E55" s="228">
        <v>870</v>
      </c>
      <c r="F55" s="228">
        <v>870000000</v>
      </c>
      <c r="G55" s="228">
        <v>885302466</v>
      </c>
      <c r="H55" s="229" t="s">
        <v>159</v>
      </c>
      <c r="I55" s="133"/>
      <c r="J55" s="172"/>
      <c r="K55" s="133"/>
      <c r="L55" s="133"/>
      <c r="M55" s="172"/>
      <c r="N55" s="133"/>
      <c r="O55" s="133"/>
      <c r="P55" s="133"/>
      <c r="Q55" s="133"/>
      <c r="R55" s="133"/>
      <c r="S55" s="133"/>
      <c r="T55" s="154"/>
      <c r="U55" s="155"/>
      <c r="V55" s="156"/>
      <c r="X55" s="149"/>
    </row>
    <row r="56" spans="1:24" s="54" customFormat="1" ht="39.75" customHeight="1" x14ac:dyDescent="0.2">
      <c r="A56" s="133"/>
      <c r="B56" s="225" t="s">
        <v>88</v>
      </c>
      <c r="C56" s="226" t="s">
        <v>80</v>
      </c>
      <c r="D56" s="227" t="s">
        <v>190</v>
      </c>
      <c r="E56" s="228">
        <v>1</v>
      </c>
      <c r="F56" s="228">
        <v>100000000</v>
      </c>
      <c r="G56" s="228">
        <v>101709589</v>
      </c>
      <c r="H56" s="229" t="s">
        <v>159</v>
      </c>
      <c r="I56" s="133"/>
      <c r="J56" s="172"/>
      <c r="K56" s="133"/>
      <c r="L56" s="133"/>
      <c r="M56" s="172"/>
      <c r="N56" s="133"/>
      <c r="O56" s="133"/>
      <c r="P56" s="133"/>
      <c r="Q56" s="133"/>
      <c r="R56" s="133"/>
      <c r="S56" s="133"/>
      <c r="T56" s="154"/>
      <c r="U56" s="155"/>
      <c r="V56" s="156"/>
      <c r="X56" s="149"/>
    </row>
    <row r="57" spans="1:24" s="54" customFormat="1" ht="39.75" customHeight="1" x14ac:dyDescent="0.2">
      <c r="A57" s="133"/>
      <c r="B57" s="225" t="s">
        <v>89</v>
      </c>
      <c r="C57" s="226" t="s">
        <v>80</v>
      </c>
      <c r="D57" s="227" t="s">
        <v>190</v>
      </c>
      <c r="E57" s="228">
        <v>1</v>
      </c>
      <c r="F57" s="228">
        <v>100000000</v>
      </c>
      <c r="G57" s="228">
        <v>101709589</v>
      </c>
      <c r="H57" s="229" t="s">
        <v>159</v>
      </c>
      <c r="I57" s="133"/>
      <c r="J57" s="172"/>
      <c r="K57" s="133"/>
      <c r="L57" s="133"/>
      <c r="M57" s="172"/>
      <c r="N57" s="133"/>
      <c r="O57" s="133"/>
      <c r="P57" s="133"/>
      <c r="Q57" s="133"/>
      <c r="R57" s="133"/>
      <c r="S57" s="133"/>
      <c r="T57" s="154"/>
      <c r="U57" s="155"/>
      <c r="V57" s="156"/>
      <c r="X57" s="149"/>
    </row>
    <row r="58" spans="1:24" s="54" customFormat="1" ht="39.75" customHeight="1" x14ac:dyDescent="0.2">
      <c r="A58" s="133"/>
      <c r="B58" s="225" t="s">
        <v>90</v>
      </c>
      <c r="C58" s="226" t="s">
        <v>80</v>
      </c>
      <c r="D58" s="227" t="s">
        <v>190</v>
      </c>
      <c r="E58" s="228">
        <v>1</v>
      </c>
      <c r="F58" s="228">
        <v>100000000</v>
      </c>
      <c r="G58" s="228">
        <v>101709589</v>
      </c>
      <c r="H58" s="229" t="s">
        <v>159</v>
      </c>
      <c r="I58" s="133"/>
      <c r="J58" s="172"/>
      <c r="K58" s="133"/>
      <c r="L58" s="133"/>
      <c r="M58" s="172"/>
      <c r="N58" s="133"/>
      <c r="O58" s="133"/>
      <c r="P58" s="133"/>
      <c r="Q58" s="133"/>
      <c r="R58" s="133"/>
      <c r="S58" s="133"/>
      <c r="T58" s="154"/>
      <c r="U58" s="155"/>
      <c r="V58" s="156"/>
      <c r="X58" s="149"/>
    </row>
    <row r="59" spans="1:24" s="54" customFormat="1" ht="39.75" customHeight="1" x14ac:dyDescent="0.2">
      <c r="A59" s="133"/>
      <c r="B59" s="461" t="s">
        <v>341</v>
      </c>
      <c r="C59" s="462"/>
      <c r="D59" s="462"/>
      <c r="E59" s="463"/>
      <c r="F59" s="239">
        <f>SUM(F44:F58)</f>
        <v>30088386234</v>
      </c>
      <c r="G59" s="239">
        <f>SUM(G44:G58)</f>
        <v>30891592275</v>
      </c>
      <c r="H59" s="240"/>
      <c r="I59" s="133"/>
      <c r="J59" s="172"/>
      <c r="K59" s="133"/>
      <c r="L59" s="133"/>
      <c r="M59" s="172"/>
      <c r="N59" s="133"/>
      <c r="O59" s="133"/>
      <c r="P59" s="133"/>
      <c r="Q59" s="133"/>
      <c r="R59" s="133"/>
      <c r="S59" s="133"/>
      <c r="T59" s="154"/>
      <c r="U59" s="155"/>
      <c r="V59" s="156"/>
      <c r="X59" s="149"/>
    </row>
    <row r="60" spans="1:24" s="54" customFormat="1" ht="39.75" customHeight="1" x14ac:dyDescent="0.2">
      <c r="A60" s="133"/>
      <c r="B60" s="224" t="s">
        <v>30</v>
      </c>
      <c r="C60" s="99" t="s">
        <v>22</v>
      </c>
      <c r="D60" s="99" t="s">
        <v>139</v>
      </c>
      <c r="E60" s="99" t="s">
        <v>140</v>
      </c>
      <c r="F60" s="99" t="s">
        <v>142</v>
      </c>
      <c r="G60" s="99" t="s">
        <v>145</v>
      </c>
      <c r="H60" s="99" t="s">
        <v>141</v>
      </c>
      <c r="I60" s="133"/>
      <c r="J60" s="172"/>
      <c r="K60" s="133"/>
      <c r="L60" s="133"/>
      <c r="M60" s="172"/>
      <c r="N60" s="133"/>
      <c r="O60" s="133"/>
      <c r="P60" s="133"/>
      <c r="Q60" s="133"/>
      <c r="R60" s="133"/>
      <c r="S60" s="133"/>
      <c r="T60" s="154"/>
      <c r="U60" s="155"/>
      <c r="V60" s="156"/>
      <c r="X60" s="149"/>
    </row>
    <row r="61" spans="1:24" s="54" customFormat="1" ht="39.75" customHeight="1" x14ac:dyDescent="0.2">
      <c r="A61" s="133"/>
      <c r="B61" s="234" t="s">
        <v>342</v>
      </c>
      <c r="C61" s="235"/>
      <c r="D61" s="235"/>
      <c r="E61" s="236"/>
      <c r="F61" s="228">
        <f>+F59</f>
        <v>30088386234</v>
      </c>
      <c r="G61" s="228">
        <f>+G59</f>
        <v>30891592275</v>
      </c>
      <c r="H61" s="229"/>
      <c r="I61" s="133"/>
      <c r="J61" s="172"/>
      <c r="K61" s="133"/>
      <c r="L61" s="133"/>
      <c r="M61" s="172"/>
      <c r="N61" s="133"/>
      <c r="O61" s="133"/>
      <c r="P61" s="133"/>
      <c r="Q61" s="133"/>
      <c r="R61" s="133"/>
      <c r="S61" s="133"/>
      <c r="T61" s="154"/>
      <c r="U61" s="155"/>
      <c r="V61" s="156"/>
      <c r="X61" s="149"/>
    </row>
    <row r="62" spans="1:24" s="54" customFormat="1" ht="39.75" customHeight="1" x14ac:dyDescent="0.2">
      <c r="A62" s="133"/>
      <c r="B62" s="225" t="s">
        <v>91</v>
      </c>
      <c r="C62" s="226" t="s">
        <v>80</v>
      </c>
      <c r="D62" s="227" t="s">
        <v>190</v>
      </c>
      <c r="E62" s="228">
        <v>1</v>
      </c>
      <c r="F62" s="228">
        <v>100000000</v>
      </c>
      <c r="G62" s="228">
        <v>101709589</v>
      </c>
      <c r="H62" s="229" t="s">
        <v>159</v>
      </c>
      <c r="I62" s="133"/>
      <c r="J62" s="172"/>
      <c r="K62" s="133"/>
      <c r="L62" s="133"/>
      <c r="M62" s="172"/>
      <c r="N62" s="133"/>
      <c r="O62" s="133"/>
      <c r="P62" s="133"/>
      <c r="Q62" s="133"/>
      <c r="R62" s="133"/>
      <c r="S62" s="133"/>
      <c r="T62" s="154"/>
      <c r="U62" s="155"/>
      <c r="V62" s="156"/>
      <c r="X62" s="149"/>
    </row>
    <row r="63" spans="1:24" s="54" customFormat="1" ht="39.75" customHeight="1" x14ac:dyDescent="0.2">
      <c r="A63" s="133"/>
      <c r="B63" s="225" t="s">
        <v>92</v>
      </c>
      <c r="C63" s="226" t="s">
        <v>80</v>
      </c>
      <c r="D63" s="227" t="s">
        <v>190</v>
      </c>
      <c r="E63" s="228">
        <v>1</v>
      </c>
      <c r="F63" s="228">
        <v>100000000</v>
      </c>
      <c r="G63" s="228">
        <v>101709589</v>
      </c>
      <c r="H63" s="229" t="s">
        <v>159</v>
      </c>
      <c r="I63" s="133"/>
      <c r="J63" s="172"/>
      <c r="K63" s="133"/>
      <c r="L63" s="133"/>
      <c r="M63" s="172"/>
      <c r="N63" s="133"/>
      <c r="O63" s="133"/>
      <c r="P63" s="133"/>
      <c r="Q63" s="133"/>
      <c r="R63" s="133"/>
      <c r="S63" s="133"/>
      <c r="T63" s="154"/>
      <c r="U63" s="155"/>
      <c r="V63" s="156"/>
      <c r="X63" s="149"/>
    </row>
    <row r="64" spans="1:24" s="54" customFormat="1" ht="39.75" customHeight="1" x14ac:dyDescent="0.2">
      <c r="A64" s="133"/>
      <c r="B64" s="225" t="s">
        <v>93</v>
      </c>
      <c r="C64" s="226" t="s">
        <v>80</v>
      </c>
      <c r="D64" s="227" t="s">
        <v>190</v>
      </c>
      <c r="E64" s="228">
        <v>1</v>
      </c>
      <c r="F64" s="228">
        <v>100000000</v>
      </c>
      <c r="G64" s="228">
        <v>101709589</v>
      </c>
      <c r="H64" s="229" t="s">
        <v>159</v>
      </c>
      <c r="I64" s="133"/>
      <c r="J64" s="172"/>
      <c r="K64" s="133"/>
      <c r="L64" s="133"/>
      <c r="M64" s="172"/>
      <c r="N64" s="133"/>
      <c r="O64" s="133"/>
      <c r="P64" s="133"/>
      <c r="Q64" s="133"/>
      <c r="R64" s="133"/>
      <c r="S64" s="133"/>
      <c r="T64" s="154"/>
      <c r="U64" s="155"/>
      <c r="V64" s="156"/>
      <c r="X64" s="149"/>
    </row>
    <row r="65" spans="1:24" s="54" customFormat="1" ht="39.75" customHeight="1" x14ac:dyDescent="0.2">
      <c r="A65" s="133"/>
      <c r="B65" s="225" t="s">
        <v>94</v>
      </c>
      <c r="C65" s="226" t="s">
        <v>80</v>
      </c>
      <c r="D65" s="227" t="s">
        <v>190</v>
      </c>
      <c r="E65" s="228">
        <v>1</v>
      </c>
      <c r="F65" s="228">
        <v>100000000</v>
      </c>
      <c r="G65" s="228">
        <v>101709589</v>
      </c>
      <c r="H65" s="229" t="s">
        <v>159</v>
      </c>
      <c r="I65" s="133"/>
      <c r="J65" s="172"/>
      <c r="K65" s="133"/>
      <c r="L65" s="133"/>
      <c r="M65" s="172"/>
      <c r="N65" s="133"/>
      <c r="O65" s="133"/>
      <c r="P65" s="133"/>
      <c r="Q65" s="133"/>
      <c r="R65" s="133"/>
      <c r="S65" s="133"/>
      <c r="T65" s="154"/>
      <c r="U65" s="155"/>
      <c r="V65" s="156"/>
      <c r="X65" s="149"/>
    </row>
    <row r="66" spans="1:24" s="54" customFormat="1" ht="39.75" customHeight="1" x14ac:dyDescent="0.2">
      <c r="A66" s="133"/>
      <c r="B66" s="225" t="s">
        <v>95</v>
      </c>
      <c r="C66" s="226" t="s">
        <v>80</v>
      </c>
      <c r="D66" s="227" t="s">
        <v>190</v>
      </c>
      <c r="E66" s="228">
        <v>1</v>
      </c>
      <c r="F66" s="228">
        <v>100000000</v>
      </c>
      <c r="G66" s="228">
        <v>101709589</v>
      </c>
      <c r="H66" s="229" t="s">
        <v>159</v>
      </c>
      <c r="I66" s="133"/>
      <c r="J66" s="172"/>
      <c r="K66" s="133"/>
      <c r="L66" s="133"/>
      <c r="M66" s="172"/>
      <c r="N66" s="133"/>
      <c r="O66" s="133"/>
      <c r="P66" s="133"/>
      <c r="Q66" s="133"/>
      <c r="R66" s="133"/>
      <c r="S66" s="133"/>
      <c r="T66" s="154"/>
      <c r="U66" s="155"/>
      <c r="V66" s="156"/>
      <c r="X66" s="149"/>
    </row>
    <row r="67" spans="1:24" s="54" customFormat="1" ht="39.75" customHeight="1" x14ac:dyDescent="0.2">
      <c r="A67" s="133"/>
      <c r="B67" s="225" t="s">
        <v>96</v>
      </c>
      <c r="C67" s="226" t="s">
        <v>80</v>
      </c>
      <c r="D67" s="227" t="s">
        <v>190</v>
      </c>
      <c r="E67" s="228">
        <v>1</v>
      </c>
      <c r="F67" s="228">
        <v>100000000</v>
      </c>
      <c r="G67" s="228">
        <v>101709589</v>
      </c>
      <c r="H67" s="229" t="s">
        <v>159</v>
      </c>
      <c r="I67" s="133"/>
      <c r="J67" s="172"/>
      <c r="K67" s="133"/>
      <c r="L67" s="133"/>
      <c r="M67" s="172"/>
      <c r="N67" s="133"/>
      <c r="O67" s="133"/>
      <c r="P67" s="133"/>
      <c r="Q67" s="133"/>
      <c r="R67" s="133"/>
      <c r="S67" s="133"/>
      <c r="T67" s="154"/>
      <c r="U67" s="155"/>
      <c r="V67" s="156"/>
      <c r="X67" s="149"/>
    </row>
    <row r="68" spans="1:24" s="54" customFormat="1" ht="39.75" customHeight="1" x14ac:dyDescent="0.2">
      <c r="A68" s="133"/>
      <c r="B68" s="225" t="s">
        <v>97</v>
      </c>
      <c r="C68" s="226" t="s">
        <v>80</v>
      </c>
      <c r="D68" s="227" t="s">
        <v>190</v>
      </c>
      <c r="E68" s="228">
        <v>1</v>
      </c>
      <c r="F68" s="228">
        <v>100000000</v>
      </c>
      <c r="G68" s="228">
        <v>101709589</v>
      </c>
      <c r="H68" s="229" t="s">
        <v>159</v>
      </c>
      <c r="I68" s="133"/>
      <c r="J68" s="172"/>
      <c r="K68" s="133"/>
      <c r="L68" s="133"/>
      <c r="M68" s="172"/>
      <c r="N68" s="133"/>
      <c r="O68" s="133"/>
      <c r="P68" s="133"/>
      <c r="Q68" s="133"/>
      <c r="R68" s="133"/>
      <c r="S68" s="133"/>
      <c r="T68" s="154"/>
      <c r="U68" s="155"/>
      <c r="V68" s="156"/>
      <c r="X68" s="149"/>
    </row>
    <row r="69" spans="1:24" s="54" customFormat="1" ht="39.75" customHeight="1" x14ac:dyDescent="0.2">
      <c r="A69" s="133"/>
      <c r="B69" s="225" t="s">
        <v>98</v>
      </c>
      <c r="C69" s="226" t="s">
        <v>80</v>
      </c>
      <c r="D69" s="227" t="s">
        <v>190</v>
      </c>
      <c r="E69" s="228">
        <v>1</v>
      </c>
      <c r="F69" s="228">
        <v>100000000</v>
      </c>
      <c r="G69" s="228">
        <v>101709589</v>
      </c>
      <c r="H69" s="229" t="s">
        <v>159</v>
      </c>
      <c r="I69" s="133"/>
      <c r="J69" s="172"/>
      <c r="K69" s="133"/>
      <c r="L69" s="133"/>
      <c r="M69" s="172"/>
      <c r="N69" s="133"/>
      <c r="O69" s="133"/>
      <c r="P69" s="133"/>
      <c r="Q69" s="133"/>
      <c r="R69" s="133"/>
      <c r="S69" s="133"/>
      <c r="T69" s="154"/>
      <c r="U69" s="155"/>
      <c r="V69" s="156"/>
      <c r="X69" s="149"/>
    </row>
    <row r="70" spans="1:24" s="54" customFormat="1" ht="39.75" customHeight="1" x14ac:dyDescent="0.2">
      <c r="A70" s="133"/>
      <c r="B70" s="225" t="s">
        <v>99</v>
      </c>
      <c r="C70" s="226" t="s">
        <v>80</v>
      </c>
      <c r="D70" s="227" t="s">
        <v>190</v>
      </c>
      <c r="E70" s="228">
        <v>1</v>
      </c>
      <c r="F70" s="228">
        <v>100000000</v>
      </c>
      <c r="G70" s="228">
        <v>101709589</v>
      </c>
      <c r="H70" s="229" t="s">
        <v>159</v>
      </c>
      <c r="I70" s="133"/>
      <c r="J70" s="172"/>
      <c r="K70" s="133"/>
      <c r="L70" s="133"/>
      <c r="M70" s="172"/>
      <c r="N70" s="133"/>
      <c r="O70" s="133"/>
      <c r="P70" s="133"/>
      <c r="Q70" s="133"/>
      <c r="R70" s="133"/>
      <c r="S70" s="133"/>
      <c r="T70" s="154"/>
      <c r="U70" s="155"/>
      <c r="V70" s="156"/>
      <c r="X70" s="149"/>
    </row>
    <row r="71" spans="1:24" s="54" customFormat="1" ht="39.75" customHeight="1" x14ac:dyDescent="0.2">
      <c r="A71" s="133"/>
      <c r="B71" s="225" t="s">
        <v>100</v>
      </c>
      <c r="C71" s="226" t="s">
        <v>80</v>
      </c>
      <c r="D71" s="227" t="s">
        <v>190</v>
      </c>
      <c r="E71" s="228">
        <v>1</v>
      </c>
      <c r="F71" s="228">
        <v>100000000</v>
      </c>
      <c r="G71" s="228">
        <v>101709589</v>
      </c>
      <c r="H71" s="229" t="s">
        <v>159</v>
      </c>
      <c r="I71" s="133"/>
      <c r="J71" s="172"/>
      <c r="K71" s="133"/>
      <c r="L71" s="133"/>
      <c r="M71" s="172"/>
      <c r="N71" s="133"/>
      <c r="O71" s="133"/>
      <c r="P71" s="133"/>
      <c r="Q71" s="133"/>
      <c r="R71" s="133"/>
      <c r="S71" s="133"/>
      <c r="T71" s="154"/>
      <c r="U71" s="155"/>
      <c r="V71" s="156"/>
      <c r="X71" s="149"/>
    </row>
    <row r="72" spans="1:24" s="54" customFormat="1" ht="39.75" customHeight="1" x14ac:dyDescent="0.2">
      <c r="A72" s="133"/>
      <c r="B72" s="225" t="s">
        <v>189</v>
      </c>
      <c r="C72" s="226" t="s">
        <v>86</v>
      </c>
      <c r="D72" s="227" t="s">
        <v>144</v>
      </c>
      <c r="E72" s="228">
        <v>1100</v>
      </c>
      <c r="F72" s="228">
        <v>1100000000</v>
      </c>
      <c r="G72" s="228">
        <v>1115219178</v>
      </c>
      <c r="H72" s="229" t="s">
        <v>159</v>
      </c>
      <c r="I72" s="133"/>
      <c r="J72" s="172"/>
      <c r="K72" s="133"/>
      <c r="L72" s="133"/>
      <c r="M72" s="172"/>
      <c r="N72" s="133"/>
      <c r="O72" s="133"/>
      <c r="P72" s="133"/>
      <c r="Q72" s="133"/>
      <c r="R72" s="133"/>
      <c r="S72" s="133"/>
      <c r="T72" s="154"/>
      <c r="U72" s="155"/>
      <c r="V72" s="156"/>
      <c r="X72" s="149"/>
    </row>
    <row r="73" spans="1:24" s="54" customFormat="1" ht="39.75" customHeight="1" x14ac:dyDescent="0.2">
      <c r="A73" s="133"/>
      <c r="B73" s="225" t="s">
        <v>101</v>
      </c>
      <c r="C73" s="226" t="s">
        <v>86</v>
      </c>
      <c r="D73" s="227" t="s">
        <v>144</v>
      </c>
      <c r="E73" s="228">
        <v>1851</v>
      </c>
      <c r="F73" s="228">
        <v>1851000000</v>
      </c>
      <c r="G73" s="228">
        <v>1896641096</v>
      </c>
      <c r="H73" s="229" t="s">
        <v>159</v>
      </c>
      <c r="I73" s="133"/>
      <c r="J73" s="172"/>
      <c r="K73" s="133"/>
      <c r="L73" s="133"/>
      <c r="M73" s="172"/>
      <c r="N73" s="133"/>
      <c r="O73" s="133"/>
      <c r="P73" s="133"/>
      <c r="Q73" s="133"/>
      <c r="R73" s="133"/>
      <c r="S73" s="133"/>
      <c r="T73" s="154"/>
      <c r="U73" s="155"/>
      <c r="V73" s="156"/>
      <c r="X73" s="149"/>
    </row>
    <row r="74" spans="1:24" s="54" customFormat="1" ht="39.75" customHeight="1" x14ac:dyDescent="0.2">
      <c r="A74" s="133"/>
      <c r="B74" s="225" t="s">
        <v>132</v>
      </c>
      <c r="C74" s="226" t="s">
        <v>146</v>
      </c>
      <c r="D74" s="227" t="s">
        <v>144</v>
      </c>
      <c r="E74" s="228">
        <v>2884</v>
      </c>
      <c r="F74" s="228">
        <v>2884000000</v>
      </c>
      <c r="G74" s="228">
        <v>2955112329</v>
      </c>
      <c r="H74" s="229" t="s">
        <v>159</v>
      </c>
      <c r="I74" s="133"/>
      <c r="J74" s="172"/>
      <c r="K74" s="133"/>
      <c r="L74" s="133"/>
      <c r="M74" s="172"/>
      <c r="N74" s="133"/>
      <c r="O74" s="133"/>
      <c r="P74" s="133"/>
      <c r="Q74" s="133"/>
      <c r="R74" s="133"/>
      <c r="S74" s="133"/>
      <c r="T74" s="154"/>
      <c r="U74" s="155"/>
      <c r="V74" s="156"/>
      <c r="X74" s="149"/>
    </row>
    <row r="75" spans="1:24" s="54" customFormat="1" ht="39.75" customHeight="1" x14ac:dyDescent="0.2">
      <c r="A75" s="133"/>
      <c r="B75" s="225" t="s">
        <v>227</v>
      </c>
      <c r="C75" s="226" t="s">
        <v>146</v>
      </c>
      <c r="D75" s="227" t="s">
        <v>144</v>
      </c>
      <c r="E75" s="228">
        <v>378</v>
      </c>
      <c r="F75" s="228">
        <v>378000000</v>
      </c>
      <c r="G75" s="228">
        <v>387743080</v>
      </c>
      <c r="H75" s="229" t="s">
        <v>159</v>
      </c>
      <c r="I75" s="133"/>
      <c r="J75" s="172"/>
      <c r="K75" s="133"/>
      <c r="L75" s="133"/>
      <c r="M75" s="172"/>
      <c r="N75" s="133"/>
      <c r="O75" s="133"/>
      <c r="P75" s="133"/>
      <c r="Q75" s="133"/>
      <c r="R75" s="133"/>
      <c r="S75" s="133"/>
      <c r="T75" s="154"/>
      <c r="U75" s="155"/>
      <c r="V75" s="156"/>
      <c r="X75" s="149"/>
    </row>
    <row r="76" spans="1:24" s="54" customFormat="1" ht="39.75" customHeight="1" x14ac:dyDescent="0.2">
      <c r="A76" s="133"/>
      <c r="B76" s="464" t="s">
        <v>341</v>
      </c>
      <c r="C76" s="465"/>
      <c r="D76" s="465"/>
      <c r="E76" s="466"/>
      <c r="F76" s="241">
        <f>SUM(F61:F75)</f>
        <v>37301386234</v>
      </c>
      <c r="G76" s="241">
        <f>SUM(G61:G75)</f>
        <v>38263403848</v>
      </c>
      <c r="H76" s="242"/>
      <c r="I76" s="133"/>
      <c r="J76" s="172"/>
      <c r="K76" s="133"/>
      <c r="L76" s="133"/>
      <c r="M76" s="172"/>
      <c r="N76" s="133"/>
      <c r="O76" s="133"/>
      <c r="P76" s="133"/>
      <c r="Q76" s="133"/>
      <c r="R76" s="133"/>
      <c r="S76" s="133"/>
      <c r="T76" s="154"/>
      <c r="U76" s="155"/>
      <c r="V76" s="156"/>
      <c r="X76" s="149"/>
    </row>
    <row r="77" spans="1:24" s="54" customFormat="1" ht="39.75" customHeight="1" x14ac:dyDescent="0.2">
      <c r="A77" s="133"/>
      <c r="B77" s="224" t="s">
        <v>30</v>
      </c>
      <c r="C77" s="99" t="s">
        <v>22</v>
      </c>
      <c r="D77" s="99" t="s">
        <v>139</v>
      </c>
      <c r="E77" s="99" t="s">
        <v>140</v>
      </c>
      <c r="F77" s="99" t="s">
        <v>142</v>
      </c>
      <c r="G77" s="99" t="s">
        <v>145</v>
      </c>
      <c r="H77" s="99" t="s">
        <v>141</v>
      </c>
      <c r="I77" s="133"/>
      <c r="J77" s="172"/>
      <c r="K77" s="133"/>
      <c r="L77" s="133"/>
      <c r="M77" s="172"/>
      <c r="N77" s="133"/>
      <c r="O77" s="133"/>
      <c r="P77" s="133"/>
      <c r="Q77" s="133"/>
      <c r="R77" s="133"/>
      <c r="S77" s="133"/>
      <c r="T77" s="154"/>
      <c r="U77" s="155"/>
      <c r="V77" s="156"/>
      <c r="X77" s="149"/>
    </row>
    <row r="78" spans="1:24" s="54" customFormat="1" ht="39.75" customHeight="1" x14ac:dyDescent="0.2">
      <c r="A78" s="133"/>
      <c r="B78" s="234" t="s">
        <v>342</v>
      </c>
      <c r="C78" s="235"/>
      <c r="D78" s="235"/>
      <c r="E78" s="236"/>
      <c r="F78" s="228">
        <f>+F76</f>
        <v>37301386234</v>
      </c>
      <c r="G78" s="228">
        <f>+G76</f>
        <v>38263403848</v>
      </c>
      <c r="H78" s="229"/>
      <c r="I78" s="133"/>
      <c r="J78" s="172"/>
      <c r="K78" s="133"/>
      <c r="L78" s="133"/>
      <c r="M78" s="172"/>
      <c r="N78" s="133"/>
      <c r="O78" s="133"/>
      <c r="P78" s="133"/>
      <c r="Q78" s="133"/>
      <c r="R78" s="133"/>
      <c r="S78" s="133"/>
      <c r="T78" s="154"/>
      <c r="U78" s="155"/>
      <c r="V78" s="156"/>
      <c r="X78" s="149"/>
    </row>
    <row r="79" spans="1:24" s="54" customFormat="1" ht="39.75" customHeight="1" x14ac:dyDescent="0.2">
      <c r="A79" s="133"/>
      <c r="B79" s="225" t="s">
        <v>171</v>
      </c>
      <c r="C79" s="226" t="s">
        <v>168</v>
      </c>
      <c r="D79" s="227" t="s">
        <v>190</v>
      </c>
      <c r="E79" s="228">
        <v>1</v>
      </c>
      <c r="F79" s="228">
        <v>500000000</v>
      </c>
      <c r="G79" s="228">
        <v>512887671</v>
      </c>
      <c r="H79" s="229" t="s">
        <v>159</v>
      </c>
      <c r="I79" s="133"/>
      <c r="J79" s="172"/>
      <c r="K79" s="133"/>
      <c r="L79" s="133"/>
      <c r="M79" s="172"/>
      <c r="N79" s="133"/>
      <c r="O79" s="133"/>
      <c r="P79" s="133"/>
      <c r="Q79" s="133"/>
      <c r="R79" s="133"/>
      <c r="S79" s="133"/>
      <c r="T79" s="154"/>
      <c r="U79" s="155"/>
      <c r="V79" s="156"/>
      <c r="X79" s="149"/>
    </row>
    <row r="80" spans="1:24" s="54" customFormat="1" ht="39.75" customHeight="1" x14ac:dyDescent="0.2">
      <c r="A80" s="133"/>
      <c r="B80" s="225" t="s">
        <v>174</v>
      </c>
      <c r="C80" s="226" t="s">
        <v>168</v>
      </c>
      <c r="D80" s="227" t="s">
        <v>190</v>
      </c>
      <c r="E80" s="228">
        <v>1</v>
      </c>
      <c r="F80" s="228">
        <v>500000000</v>
      </c>
      <c r="G80" s="228">
        <v>512887671</v>
      </c>
      <c r="H80" s="229" t="s">
        <v>159</v>
      </c>
      <c r="I80" s="133"/>
      <c r="J80" s="172"/>
      <c r="K80" s="133"/>
      <c r="L80" s="133"/>
      <c r="M80" s="172"/>
      <c r="N80" s="133"/>
      <c r="O80" s="133"/>
      <c r="P80" s="133"/>
      <c r="Q80" s="133"/>
      <c r="R80" s="133"/>
      <c r="S80" s="133"/>
      <c r="T80" s="154"/>
      <c r="U80" s="155"/>
      <c r="V80" s="156"/>
      <c r="X80" s="149"/>
    </row>
    <row r="81" spans="1:24" s="54" customFormat="1" ht="39.75" customHeight="1" x14ac:dyDescent="0.2">
      <c r="A81" s="133"/>
      <c r="B81" s="225" t="s">
        <v>185</v>
      </c>
      <c r="C81" s="226" t="s">
        <v>168</v>
      </c>
      <c r="D81" s="227" t="s">
        <v>190</v>
      </c>
      <c r="E81" s="228">
        <v>1</v>
      </c>
      <c r="F81" s="228">
        <v>500000000</v>
      </c>
      <c r="G81" s="228">
        <v>512887671</v>
      </c>
      <c r="H81" s="229" t="s">
        <v>159</v>
      </c>
      <c r="I81" s="133"/>
      <c r="J81" s="172"/>
      <c r="K81" s="133"/>
      <c r="L81" s="133"/>
      <c r="M81" s="172"/>
      <c r="N81" s="133"/>
      <c r="O81" s="133"/>
      <c r="P81" s="133"/>
      <c r="Q81" s="133"/>
      <c r="R81" s="133"/>
      <c r="S81" s="133"/>
      <c r="T81" s="154"/>
      <c r="U81" s="155"/>
      <c r="V81" s="156"/>
      <c r="X81" s="149"/>
    </row>
    <row r="82" spans="1:24" s="54" customFormat="1" ht="39.75" customHeight="1" x14ac:dyDescent="0.2">
      <c r="A82" s="133"/>
      <c r="B82" s="225" t="s">
        <v>184</v>
      </c>
      <c r="C82" s="226" t="s">
        <v>168</v>
      </c>
      <c r="D82" s="227" t="s">
        <v>190</v>
      </c>
      <c r="E82" s="228">
        <v>1</v>
      </c>
      <c r="F82" s="228">
        <v>500000000</v>
      </c>
      <c r="G82" s="228">
        <v>512887671</v>
      </c>
      <c r="H82" s="229" t="s">
        <v>159</v>
      </c>
      <c r="I82" s="133"/>
      <c r="J82" s="172"/>
      <c r="K82" s="133"/>
      <c r="L82" s="133"/>
      <c r="M82" s="172"/>
      <c r="N82" s="133"/>
      <c r="O82" s="133"/>
      <c r="P82" s="133"/>
      <c r="Q82" s="133"/>
      <c r="R82" s="133"/>
      <c r="S82" s="133"/>
      <c r="T82" s="154"/>
      <c r="U82" s="155"/>
      <c r="V82" s="156"/>
      <c r="X82" s="149"/>
    </row>
    <row r="83" spans="1:24" s="54" customFormat="1" ht="39.75" customHeight="1" x14ac:dyDescent="0.2">
      <c r="A83" s="133"/>
      <c r="B83" s="225" t="s">
        <v>176</v>
      </c>
      <c r="C83" s="226" t="s">
        <v>168</v>
      </c>
      <c r="D83" s="227" t="s">
        <v>190</v>
      </c>
      <c r="E83" s="228">
        <v>1</v>
      </c>
      <c r="F83" s="228">
        <v>500000000</v>
      </c>
      <c r="G83" s="228">
        <v>512887671</v>
      </c>
      <c r="H83" s="229" t="s">
        <v>159</v>
      </c>
      <c r="I83" s="133"/>
      <c r="J83" s="172"/>
      <c r="K83" s="133"/>
      <c r="L83" s="133"/>
      <c r="M83" s="172"/>
      <c r="N83" s="133"/>
      <c r="O83" s="133"/>
      <c r="P83" s="133"/>
      <c r="Q83" s="133"/>
      <c r="R83" s="133"/>
      <c r="S83" s="133"/>
      <c r="T83" s="154"/>
      <c r="U83" s="155"/>
      <c r="V83" s="156"/>
      <c r="X83" s="149"/>
    </row>
    <row r="84" spans="1:24" s="54" customFormat="1" ht="39.75" customHeight="1" x14ac:dyDescent="0.2">
      <c r="A84" s="133"/>
      <c r="B84" s="225" t="s">
        <v>186</v>
      </c>
      <c r="C84" s="226" t="s">
        <v>168</v>
      </c>
      <c r="D84" s="227" t="s">
        <v>190</v>
      </c>
      <c r="E84" s="228">
        <v>1</v>
      </c>
      <c r="F84" s="228">
        <v>500000000</v>
      </c>
      <c r="G84" s="228">
        <v>512887671</v>
      </c>
      <c r="H84" s="229" t="s">
        <v>159</v>
      </c>
      <c r="I84" s="133"/>
      <c r="J84" s="172"/>
      <c r="K84" s="133"/>
      <c r="L84" s="133"/>
      <c r="M84" s="172"/>
      <c r="N84" s="133"/>
      <c r="O84" s="133"/>
      <c r="P84" s="133"/>
      <c r="Q84" s="133"/>
      <c r="R84" s="133"/>
      <c r="S84" s="133"/>
      <c r="T84" s="154"/>
      <c r="U84" s="155"/>
      <c r="V84" s="156"/>
      <c r="X84" s="149"/>
    </row>
    <row r="85" spans="1:24" s="54" customFormat="1" ht="39.75" customHeight="1" x14ac:dyDescent="0.2">
      <c r="A85" s="133"/>
      <c r="B85" s="225" t="s">
        <v>187</v>
      </c>
      <c r="C85" s="226" t="s">
        <v>168</v>
      </c>
      <c r="D85" s="227" t="s">
        <v>190</v>
      </c>
      <c r="E85" s="228">
        <v>1</v>
      </c>
      <c r="F85" s="228">
        <v>500000000</v>
      </c>
      <c r="G85" s="228">
        <v>512887671</v>
      </c>
      <c r="H85" s="229" t="s">
        <v>159</v>
      </c>
      <c r="I85" s="133"/>
      <c r="J85" s="172"/>
      <c r="K85" s="133"/>
      <c r="L85" s="133"/>
      <c r="M85" s="172"/>
      <c r="N85" s="133"/>
      <c r="O85" s="133"/>
      <c r="P85" s="133"/>
      <c r="Q85" s="133"/>
      <c r="R85" s="133"/>
      <c r="S85" s="133"/>
      <c r="T85" s="154"/>
      <c r="U85" s="155"/>
      <c r="V85" s="156"/>
      <c r="X85" s="149"/>
    </row>
    <row r="86" spans="1:24" s="54" customFormat="1" ht="39.75" customHeight="1" x14ac:dyDescent="0.2">
      <c r="A86" s="133"/>
      <c r="B86" s="225" t="s">
        <v>167</v>
      </c>
      <c r="C86" s="226" t="s">
        <v>168</v>
      </c>
      <c r="D86" s="227" t="s">
        <v>190</v>
      </c>
      <c r="E86" s="228">
        <v>1</v>
      </c>
      <c r="F86" s="228">
        <v>500000000</v>
      </c>
      <c r="G86" s="228">
        <v>512887671</v>
      </c>
      <c r="H86" s="229" t="s">
        <v>159</v>
      </c>
      <c r="I86" s="133"/>
      <c r="J86" s="172"/>
      <c r="K86" s="133"/>
      <c r="L86" s="133"/>
      <c r="M86" s="172"/>
      <c r="N86" s="133"/>
      <c r="O86" s="133"/>
      <c r="P86" s="133"/>
      <c r="Q86" s="133"/>
      <c r="R86" s="133"/>
      <c r="S86" s="133"/>
      <c r="T86" s="154"/>
      <c r="U86" s="155"/>
      <c r="V86" s="156"/>
      <c r="X86" s="149"/>
    </row>
    <row r="87" spans="1:24" s="54" customFormat="1" ht="39.75" customHeight="1" x14ac:dyDescent="0.2">
      <c r="A87" s="133"/>
      <c r="B87" s="225" t="s">
        <v>169</v>
      </c>
      <c r="C87" s="226" t="s">
        <v>168</v>
      </c>
      <c r="D87" s="227" t="s">
        <v>190</v>
      </c>
      <c r="E87" s="228">
        <v>1</v>
      </c>
      <c r="F87" s="228">
        <v>500000000</v>
      </c>
      <c r="G87" s="228">
        <v>512887671</v>
      </c>
      <c r="H87" s="229" t="s">
        <v>159</v>
      </c>
      <c r="I87" s="133"/>
      <c r="J87" s="172"/>
      <c r="K87" s="133"/>
      <c r="L87" s="133"/>
      <c r="M87" s="172"/>
      <c r="N87" s="133"/>
      <c r="O87" s="133"/>
      <c r="P87" s="133"/>
      <c r="Q87" s="133"/>
      <c r="R87" s="133"/>
      <c r="S87" s="133"/>
      <c r="T87" s="154"/>
      <c r="U87" s="155"/>
      <c r="V87" s="156"/>
      <c r="X87" s="149"/>
    </row>
    <row r="88" spans="1:24" s="54" customFormat="1" ht="39.75" customHeight="1" x14ac:dyDescent="0.2">
      <c r="A88" s="133"/>
      <c r="B88" s="225" t="s">
        <v>170</v>
      </c>
      <c r="C88" s="226" t="s">
        <v>168</v>
      </c>
      <c r="D88" s="227" t="s">
        <v>190</v>
      </c>
      <c r="E88" s="228">
        <v>1</v>
      </c>
      <c r="F88" s="228">
        <v>500000000</v>
      </c>
      <c r="G88" s="228">
        <v>512887671</v>
      </c>
      <c r="H88" s="229" t="s">
        <v>159</v>
      </c>
      <c r="I88" s="133"/>
      <c r="J88" s="172"/>
      <c r="K88" s="133"/>
      <c r="L88" s="133"/>
      <c r="M88" s="172"/>
      <c r="N88" s="133"/>
      <c r="O88" s="133"/>
      <c r="P88" s="133"/>
      <c r="Q88" s="133"/>
      <c r="R88" s="133"/>
      <c r="S88" s="133"/>
      <c r="T88" s="154"/>
      <c r="U88" s="155"/>
      <c r="V88" s="156"/>
      <c r="X88" s="149"/>
    </row>
    <row r="89" spans="1:24" s="54" customFormat="1" ht="39.75" customHeight="1" x14ac:dyDescent="0.2">
      <c r="A89" s="133"/>
      <c r="B89" s="225" t="s">
        <v>172</v>
      </c>
      <c r="C89" s="226" t="s">
        <v>168</v>
      </c>
      <c r="D89" s="227" t="s">
        <v>190</v>
      </c>
      <c r="E89" s="228">
        <v>1</v>
      </c>
      <c r="F89" s="228">
        <v>500000000</v>
      </c>
      <c r="G89" s="228">
        <v>512887671</v>
      </c>
      <c r="H89" s="229" t="s">
        <v>159</v>
      </c>
      <c r="I89" s="133"/>
      <c r="J89" s="172"/>
      <c r="K89" s="133"/>
      <c r="L89" s="133"/>
      <c r="M89" s="172"/>
      <c r="N89" s="133"/>
      <c r="O89" s="133"/>
      <c r="P89" s="133"/>
      <c r="Q89" s="133"/>
      <c r="R89" s="133"/>
      <c r="S89" s="133"/>
      <c r="T89" s="154"/>
      <c r="U89" s="155"/>
      <c r="V89" s="156"/>
      <c r="X89" s="149"/>
    </row>
    <row r="90" spans="1:24" s="54" customFormat="1" ht="39.75" customHeight="1" x14ac:dyDescent="0.2">
      <c r="A90" s="133"/>
      <c r="B90" s="225" t="s">
        <v>173</v>
      </c>
      <c r="C90" s="226" t="s">
        <v>168</v>
      </c>
      <c r="D90" s="227" t="s">
        <v>190</v>
      </c>
      <c r="E90" s="228">
        <v>1</v>
      </c>
      <c r="F90" s="228">
        <v>500000000</v>
      </c>
      <c r="G90" s="228">
        <v>512887671</v>
      </c>
      <c r="H90" s="229" t="s">
        <v>159</v>
      </c>
      <c r="I90" s="133"/>
      <c r="J90" s="172"/>
      <c r="K90" s="133"/>
      <c r="L90" s="133"/>
      <c r="M90" s="172"/>
      <c r="N90" s="133"/>
      <c r="O90" s="133"/>
      <c r="P90" s="133"/>
      <c r="Q90" s="133"/>
      <c r="R90" s="133"/>
      <c r="S90" s="133"/>
      <c r="T90" s="154"/>
      <c r="U90" s="155"/>
      <c r="V90" s="156"/>
      <c r="X90" s="149"/>
    </row>
    <row r="91" spans="1:24" s="54" customFormat="1" ht="39.75" customHeight="1" x14ac:dyDescent="0.2">
      <c r="A91" s="133"/>
      <c r="B91" s="225" t="s">
        <v>183</v>
      </c>
      <c r="C91" s="226" t="s">
        <v>168</v>
      </c>
      <c r="D91" s="227" t="s">
        <v>190</v>
      </c>
      <c r="E91" s="228">
        <v>1</v>
      </c>
      <c r="F91" s="228">
        <v>500000000</v>
      </c>
      <c r="G91" s="228">
        <v>512887671</v>
      </c>
      <c r="H91" s="229" t="s">
        <v>159</v>
      </c>
      <c r="I91" s="133"/>
      <c r="J91" s="172"/>
      <c r="K91" s="133"/>
      <c r="L91" s="133"/>
      <c r="M91" s="172"/>
      <c r="N91" s="133"/>
      <c r="O91" s="133"/>
      <c r="P91" s="133"/>
      <c r="Q91" s="133"/>
      <c r="R91" s="133"/>
      <c r="S91" s="133"/>
      <c r="T91" s="154"/>
      <c r="U91" s="155"/>
      <c r="V91" s="156"/>
      <c r="X91" s="149"/>
    </row>
    <row r="92" spans="1:24" s="54" customFormat="1" ht="39.75" customHeight="1" x14ac:dyDescent="0.2">
      <c r="A92" s="133"/>
      <c r="B92" s="225" t="s">
        <v>182</v>
      </c>
      <c r="C92" s="226" t="s">
        <v>168</v>
      </c>
      <c r="D92" s="227" t="s">
        <v>190</v>
      </c>
      <c r="E92" s="228">
        <v>1</v>
      </c>
      <c r="F92" s="228">
        <v>500000000</v>
      </c>
      <c r="G92" s="228">
        <v>512887671</v>
      </c>
      <c r="H92" s="229" t="s">
        <v>159</v>
      </c>
      <c r="I92" s="133"/>
      <c r="J92" s="172"/>
      <c r="K92" s="133"/>
      <c r="L92" s="133"/>
      <c r="M92" s="172"/>
      <c r="N92" s="133"/>
      <c r="O92" s="133"/>
      <c r="P92" s="133"/>
      <c r="Q92" s="133"/>
      <c r="R92" s="133"/>
      <c r="S92" s="133"/>
      <c r="T92" s="154"/>
      <c r="U92" s="155"/>
      <c r="V92" s="156"/>
      <c r="X92" s="149"/>
    </row>
    <row r="93" spans="1:24" s="54" customFormat="1" ht="39.75" customHeight="1" x14ac:dyDescent="0.2">
      <c r="A93" s="133"/>
      <c r="B93" s="458" t="s">
        <v>341</v>
      </c>
      <c r="C93" s="459"/>
      <c r="D93" s="459"/>
      <c r="E93" s="460"/>
      <c r="F93" s="237">
        <f>SUM(F78:F92)</f>
        <v>44301386234</v>
      </c>
      <c r="G93" s="237">
        <f>SUM(G78:G92)</f>
        <v>45443831242</v>
      </c>
      <c r="H93" s="238"/>
      <c r="I93" s="133"/>
      <c r="J93" s="172"/>
      <c r="K93" s="133"/>
      <c r="L93" s="133"/>
      <c r="M93" s="172"/>
      <c r="N93" s="133"/>
      <c r="O93" s="133"/>
      <c r="P93" s="133"/>
      <c r="Q93" s="133"/>
      <c r="R93" s="133"/>
      <c r="S93" s="133"/>
      <c r="T93" s="154"/>
      <c r="U93" s="155"/>
      <c r="V93" s="156"/>
      <c r="X93" s="149"/>
    </row>
    <row r="94" spans="1:24" s="54" customFormat="1" ht="39.75" customHeight="1" x14ac:dyDescent="0.2">
      <c r="A94" s="133"/>
      <c r="B94" s="224" t="s">
        <v>30</v>
      </c>
      <c r="C94" s="99" t="s">
        <v>22</v>
      </c>
      <c r="D94" s="99" t="s">
        <v>139</v>
      </c>
      <c r="E94" s="99" t="s">
        <v>140</v>
      </c>
      <c r="F94" s="99" t="s">
        <v>142</v>
      </c>
      <c r="G94" s="99" t="s">
        <v>145</v>
      </c>
      <c r="H94" s="99" t="s">
        <v>141</v>
      </c>
      <c r="I94" s="133"/>
      <c r="J94" s="172"/>
      <c r="K94" s="133"/>
      <c r="L94" s="133"/>
      <c r="M94" s="172"/>
      <c r="N94" s="133"/>
      <c r="O94" s="133"/>
      <c r="P94" s="133"/>
      <c r="Q94" s="133"/>
      <c r="R94" s="133"/>
      <c r="S94" s="133"/>
      <c r="T94" s="154"/>
      <c r="U94" s="155"/>
      <c r="V94" s="156"/>
      <c r="X94" s="149"/>
    </row>
    <row r="95" spans="1:24" s="54" customFormat="1" ht="39.75" customHeight="1" x14ac:dyDescent="0.2">
      <c r="A95" s="133"/>
      <c r="B95" s="234" t="s">
        <v>342</v>
      </c>
      <c r="C95" s="235"/>
      <c r="D95" s="235"/>
      <c r="E95" s="236"/>
      <c r="F95" s="228">
        <f>+F93</f>
        <v>44301386234</v>
      </c>
      <c r="G95" s="228">
        <f>+G93</f>
        <v>45443831242</v>
      </c>
      <c r="H95" s="229"/>
      <c r="I95" s="133"/>
      <c r="J95" s="172"/>
      <c r="K95" s="133"/>
      <c r="L95" s="133"/>
      <c r="M95" s="172"/>
      <c r="N95" s="133"/>
      <c r="O95" s="133"/>
      <c r="P95" s="133"/>
      <c r="Q95" s="133"/>
      <c r="R95" s="133"/>
      <c r="S95" s="133"/>
      <c r="T95" s="154"/>
      <c r="U95" s="155"/>
      <c r="V95" s="156"/>
      <c r="X95" s="149"/>
    </row>
    <row r="96" spans="1:24" s="54" customFormat="1" ht="39.75" customHeight="1" x14ac:dyDescent="0.2">
      <c r="A96" s="133"/>
      <c r="B96" s="225" t="s">
        <v>175</v>
      </c>
      <c r="C96" s="226" t="s">
        <v>168</v>
      </c>
      <c r="D96" s="227" t="s">
        <v>190</v>
      </c>
      <c r="E96" s="228">
        <v>1</v>
      </c>
      <c r="F96" s="228">
        <v>500000000</v>
      </c>
      <c r="G96" s="228">
        <v>512887671</v>
      </c>
      <c r="H96" s="229" t="s">
        <v>159</v>
      </c>
      <c r="I96" s="133"/>
      <c r="J96" s="172"/>
      <c r="K96" s="133"/>
      <c r="L96" s="133"/>
      <c r="M96" s="172"/>
      <c r="N96" s="133"/>
      <c r="O96" s="133"/>
      <c r="P96" s="133"/>
      <c r="Q96" s="133"/>
      <c r="R96" s="133"/>
      <c r="S96" s="133"/>
      <c r="T96" s="154"/>
      <c r="U96" s="155"/>
      <c r="V96" s="156"/>
      <c r="X96" s="149"/>
    </row>
    <row r="97" spans="1:24" s="54" customFormat="1" ht="39.75" customHeight="1" x14ac:dyDescent="0.2">
      <c r="A97" s="133"/>
      <c r="B97" s="225" t="s">
        <v>177</v>
      </c>
      <c r="C97" s="226" t="s">
        <v>168</v>
      </c>
      <c r="D97" s="227" t="s">
        <v>190</v>
      </c>
      <c r="E97" s="228">
        <v>1</v>
      </c>
      <c r="F97" s="228">
        <v>500000000</v>
      </c>
      <c r="G97" s="228">
        <v>512887671</v>
      </c>
      <c r="H97" s="229" t="s">
        <v>159</v>
      </c>
      <c r="I97" s="133"/>
      <c r="J97" s="172"/>
      <c r="K97" s="133"/>
      <c r="L97" s="133"/>
      <c r="M97" s="172"/>
      <c r="N97" s="133"/>
      <c r="O97" s="133"/>
      <c r="P97" s="133"/>
      <c r="Q97" s="133"/>
      <c r="R97" s="133"/>
      <c r="S97" s="133"/>
      <c r="T97" s="154"/>
      <c r="U97" s="155"/>
      <c r="V97" s="156"/>
      <c r="X97" s="149"/>
    </row>
    <row r="98" spans="1:24" s="54" customFormat="1" ht="39.75" customHeight="1" x14ac:dyDescent="0.2">
      <c r="A98" s="133"/>
      <c r="B98" s="225" t="s">
        <v>181</v>
      </c>
      <c r="C98" s="226" t="s">
        <v>168</v>
      </c>
      <c r="D98" s="227" t="s">
        <v>190</v>
      </c>
      <c r="E98" s="228">
        <v>1</v>
      </c>
      <c r="F98" s="228">
        <v>500000000</v>
      </c>
      <c r="G98" s="228">
        <v>512887671</v>
      </c>
      <c r="H98" s="229" t="s">
        <v>159</v>
      </c>
      <c r="I98" s="133"/>
      <c r="J98" s="172"/>
      <c r="K98" s="133"/>
      <c r="L98" s="133"/>
      <c r="M98" s="172"/>
      <c r="N98" s="133"/>
      <c r="O98" s="133"/>
      <c r="P98" s="133"/>
      <c r="Q98" s="133"/>
      <c r="R98" s="133"/>
      <c r="S98" s="133"/>
      <c r="T98" s="154"/>
      <c r="U98" s="155"/>
      <c r="V98" s="156"/>
      <c r="X98" s="149"/>
    </row>
    <row r="99" spans="1:24" s="54" customFormat="1" ht="39.75" customHeight="1" x14ac:dyDescent="0.2">
      <c r="A99" s="133"/>
      <c r="B99" s="225" t="s">
        <v>178</v>
      </c>
      <c r="C99" s="226" t="s">
        <v>168</v>
      </c>
      <c r="D99" s="227" t="s">
        <v>190</v>
      </c>
      <c r="E99" s="228">
        <v>1</v>
      </c>
      <c r="F99" s="228">
        <v>500000000</v>
      </c>
      <c r="G99" s="228">
        <v>512887671</v>
      </c>
      <c r="H99" s="229" t="s">
        <v>159</v>
      </c>
      <c r="I99" s="133"/>
      <c r="J99" s="172"/>
      <c r="K99" s="133"/>
      <c r="L99" s="133"/>
      <c r="M99" s="172"/>
      <c r="N99" s="133"/>
      <c r="O99" s="133"/>
      <c r="P99" s="133"/>
      <c r="Q99" s="133"/>
      <c r="R99" s="133"/>
      <c r="S99" s="133"/>
      <c r="T99" s="154"/>
      <c r="U99" s="155"/>
      <c r="V99" s="156"/>
      <c r="X99" s="149"/>
    </row>
    <row r="100" spans="1:24" s="54" customFormat="1" ht="39.75" customHeight="1" x14ac:dyDescent="0.2">
      <c r="A100" s="133"/>
      <c r="B100" s="225" t="s">
        <v>180</v>
      </c>
      <c r="C100" s="226" t="s">
        <v>168</v>
      </c>
      <c r="D100" s="227" t="s">
        <v>190</v>
      </c>
      <c r="E100" s="228">
        <v>1</v>
      </c>
      <c r="F100" s="228">
        <v>500000000</v>
      </c>
      <c r="G100" s="228">
        <v>512887671</v>
      </c>
      <c r="H100" s="229" t="s">
        <v>159</v>
      </c>
      <c r="I100" s="133"/>
      <c r="J100" s="172"/>
      <c r="K100" s="133"/>
      <c r="L100" s="133"/>
      <c r="M100" s="172"/>
      <c r="N100" s="133"/>
      <c r="O100" s="133"/>
      <c r="P100" s="133"/>
      <c r="Q100" s="133"/>
      <c r="R100" s="133"/>
      <c r="S100" s="133"/>
      <c r="T100" s="154"/>
      <c r="U100" s="155"/>
      <c r="V100" s="156"/>
      <c r="X100" s="149"/>
    </row>
    <row r="101" spans="1:24" s="54" customFormat="1" ht="39.75" customHeight="1" x14ac:dyDescent="0.2">
      <c r="A101" s="133"/>
      <c r="B101" s="225" t="s">
        <v>179</v>
      </c>
      <c r="C101" s="226" t="s">
        <v>168</v>
      </c>
      <c r="D101" s="227" t="s">
        <v>190</v>
      </c>
      <c r="E101" s="228">
        <v>1</v>
      </c>
      <c r="F101" s="228">
        <v>500000000</v>
      </c>
      <c r="G101" s="228">
        <v>512887671</v>
      </c>
      <c r="H101" s="229" t="s">
        <v>159</v>
      </c>
      <c r="I101" s="133"/>
      <c r="J101" s="172"/>
      <c r="K101" s="133"/>
      <c r="L101" s="133"/>
      <c r="M101" s="172"/>
      <c r="N101" s="133"/>
      <c r="O101" s="133"/>
      <c r="P101" s="133"/>
      <c r="Q101" s="133"/>
      <c r="R101" s="133"/>
      <c r="S101" s="133"/>
      <c r="T101" s="154"/>
      <c r="U101" s="155"/>
      <c r="V101" s="156"/>
      <c r="X101" s="149"/>
    </row>
    <row r="102" spans="1:24" s="54" customFormat="1" ht="39.75" customHeight="1" x14ac:dyDescent="0.2">
      <c r="A102" s="133"/>
      <c r="B102" s="225" t="s">
        <v>218</v>
      </c>
      <c r="C102" s="226" t="s">
        <v>77</v>
      </c>
      <c r="D102" s="227" t="s">
        <v>144</v>
      </c>
      <c r="E102" s="228">
        <v>1152</v>
      </c>
      <c r="F102" s="228">
        <v>1152000000</v>
      </c>
      <c r="G102" s="228">
        <v>1172988493</v>
      </c>
      <c r="H102" s="229" t="s">
        <v>159</v>
      </c>
      <c r="I102" s="133"/>
      <c r="J102" s="172"/>
      <c r="K102" s="133"/>
      <c r="L102" s="133"/>
      <c r="M102" s="172"/>
      <c r="N102" s="133"/>
      <c r="O102" s="133"/>
      <c r="P102" s="133"/>
      <c r="Q102" s="133"/>
      <c r="R102" s="133"/>
      <c r="S102" s="133"/>
      <c r="T102" s="154"/>
      <c r="U102" s="155"/>
      <c r="V102" s="156"/>
      <c r="X102" s="149"/>
    </row>
    <row r="103" spans="1:24" s="54" customFormat="1" ht="39.75" customHeight="1" x14ac:dyDescent="0.2">
      <c r="A103" s="133"/>
      <c r="B103" s="225" t="s">
        <v>248</v>
      </c>
      <c r="C103" s="226" t="s">
        <v>77</v>
      </c>
      <c r="D103" s="227" t="s">
        <v>144</v>
      </c>
      <c r="E103" s="228">
        <v>35</v>
      </c>
      <c r="F103" s="228">
        <v>35000000</v>
      </c>
      <c r="G103" s="228">
        <v>35637671</v>
      </c>
      <c r="H103" s="229" t="s">
        <v>159</v>
      </c>
      <c r="I103" s="133"/>
      <c r="J103" s="172"/>
      <c r="K103" s="133"/>
      <c r="L103" s="133"/>
      <c r="M103" s="172"/>
      <c r="N103" s="133"/>
      <c r="O103" s="133"/>
      <c r="P103" s="133"/>
      <c r="Q103" s="133"/>
      <c r="R103" s="133"/>
      <c r="S103" s="133"/>
      <c r="T103" s="154"/>
      <c r="U103" s="155"/>
      <c r="V103" s="156"/>
      <c r="X103" s="149"/>
    </row>
    <row r="104" spans="1:24" s="54" customFormat="1" ht="39.75" customHeight="1" x14ac:dyDescent="0.2">
      <c r="A104" s="133"/>
      <c r="B104" s="225" t="s">
        <v>195</v>
      </c>
      <c r="C104" s="226" t="s">
        <v>77</v>
      </c>
      <c r="D104" s="227" t="s">
        <v>144</v>
      </c>
      <c r="E104" s="228">
        <v>778</v>
      </c>
      <c r="F104" s="228">
        <v>778000000</v>
      </c>
      <c r="G104" s="228">
        <v>792174521</v>
      </c>
      <c r="H104" s="229" t="s">
        <v>159</v>
      </c>
      <c r="I104" s="133"/>
      <c r="J104" s="172"/>
      <c r="K104" s="133"/>
      <c r="L104" s="133"/>
      <c r="M104" s="172"/>
      <c r="N104" s="133"/>
      <c r="O104" s="133"/>
      <c r="P104" s="133"/>
      <c r="Q104" s="133"/>
      <c r="R104" s="133"/>
      <c r="S104" s="133"/>
      <c r="T104" s="154"/>
      <c r="U104" s="155"/>
      <c r="V104" s="156"/>
      <c r="X104" s="149"/>
    </row>
    <row r="105" spans="1:24" s="54" customFormat="1" ht="39.75" customHeight="1" x14ac:dyDescent="0.2">
      <c r="A105" s="133"/>
      <c r="B105" s="225" t="s">
        <v>189</v>
      </c>
      <c r="C105" s="226" t="s">
        <v>86</v>
      </c>
      <c r="D105" s="227" t="s">
        <v>144</v>
      </c>
      <c r="E105" s="228">
        <v>1000</v>
      </c>
      <c r="F105" s="228">
        <v>1000000000</v>
      </c>
      <c r="G105" s="228">
        <v>1030630137</v>
      </c>
      <c r="H105" s="229" t="s">
        <v>159</v>
      </c>
      <c r="I105" s="133"/>
      <c r="J105" s="172"/>
      <c r="K105" s="133"/>
      <c r="L105" s="133"/>
      <c r="M105" s="172"/>
      <c r="N105" s="133"/>
      <c r="O105" s="133"/>
      <c r="P105" s="133"/>
      <c r="Q105" s="133"/>
      <c r="R105" s="133"/>
      <c r="S105" s="133"/>
      <c r="T105" s="154"/>
      <c r="U105" s="155"/>
      <c r="V105" s="156"/>
      <c r="X105" s="149"/>
    </row>
    <row r="106" spans="1:24" s="54" customFormat="1" ht="39.75" customHeight="1" x14ac:dyDescent="0.2">
      <c r="A106" s="133"/>
      <c r="B106" s="225" t="s">
        <v>191</v>
      </c>
      <c r="C106" s="226" t="s">
        <v>86</v>
      </c>
      <c r="D106" s="227" t="s">
        <v>144</v>
      </c>
      <c r="E106" s="228">
        <v>1500</v>
      </c>
      <c r="F106" s="228">
        <v>1500000000</v>
      </c>
      <c r="G106" s="228">
        <v>1545945205</v>
      </c>
      <c r="H106" s="229" t="s">
        <v>159</v>
      </c>
      <c r="I106" s="133"/>
      <c r="J106" s="172"/>
      <c r="K106" s="133"/>
      <c r="L106" s="133"/>
      <c r="M106" s="172"/>
      <c r="N106" s="133"/>
      <c r="O106" s="133"/>
      <c r="P106" s="133"/>
      <c r="Q106" s="133"/>
      <c r="R106" s="133"/>
      <c r="S106" s="133"/>
      <c r="T106" s="154"/>
      <c r="U106" s="155"/>
      <c r="V106" s="156"/>
      <c r="X106" s="149"/>
    </row>
    <row r="107" spans="1:24" s="54" customFormat="1" ht="39.75" customHeight="1" x14ac:dyDescent="0.2">
      <c r="A107" s="133"/>
      <c r="B107" s="225" t="s">
        <v>200</v>
      </c>
      <c r="C107" s="226" t="s">
        <v>168</v>
      </c>
      <c r="D107" s="227" t="s">
        <v>144</v>
      </c>
      <c r="E107" s="228">
        <v>4398</v>
      </c>
      <c r="F107" s="228">
        <v>4398000000</v>
      </c>
      <c r="G107" s="228">
        <v>4472103288</v>
      </c>
      <c r="H107" s="229" t="s">
        <v>159</v>
      </c>
      <c r="I107" s="133"/>
      <c r="J107" s="172"/>
      <c r="K107" s="133"/>
      <c r="L107" s="133"/>
      <c r="M107" s="172"/>
      <c r="N107" s="133"/>
      <c r="O107" s="133"/>
      <c r="P107" s="133"/>
      <c r="Q107" s="133"/>
      <c r="R107" s="133"/>
      <c r="S107" s="133"/>
      <c r="T107" s="154"/>
      <c r="U107" s="155"/>
      <c r="V107" s="156"/>
      <c r="X107" s="149"/>
    </row>
    <row r="108" spans="1:24" s="54" customFormat="1" ht="39.75" customHeight="1" x14ac:dyDescent="0.2">
      <c r="A108" s="133"/>
      <c r="B108" s="225" t="s">
        <v>189</v>
      </c>
      <c r="C108" s="226" t="s">
        <v>86</v>
      </c>
      <c r="D108" s="227" t="s">
        <v>144</v>
      </c>
      <c r="E108" s="228">
        <v>180</v>
      </c>
      <c r="F108" s="228">
        <v>180000000</v>
      </c>
      <c r="G108" s="228">
        <v>182773973</v>
      </c>
      <c r="H108" s="229" t="s">
        <v>159</v>
      </c>
      <c r="I108" s="133"/>
      <c r="J108" s="172"/>
      <c r="K108" s="133"/>
      <c r="L108" s="133"/>
      <c r="M108" s="172"/>
      <c r="N108" s="133"/>
      <c r="O108" s="133"/>
      <c r="P108" s="133"/>
      <c r="Q108" s="133"/>
      <c r="R108" s="133"/>
      <c r="S108" s="133"/>
      <c r="T108" s="154"/>
      <c r="U108" s="155"/>
      <c r="V108" s="156"/>
      <c r="X108" s="149"/>
    </row>
    <row r="109" spans="1:24" s="54" customFormat="1" ht="39.75" customHeight="1" x14ac:dyDescent="0.2">
      <c r="A109" s="133"/>
      <c r="B109" s="225" t="s">
        <v>137</v>
      </c>
      <c r="C109" s="226" t="s">
        <v>135</v>
      </c>
      <c r="D109" s="227" t="s">
        <v>124</v>
      </c>
      <c r="E109" s="228">
        <f>+F109/1000</f>
        <v>1990000</v>
      </c>
      <c r="F109" s="228">
        <v>1990000000</v>
      </c>
      <c r="G109" s="228">
        <v>2021894521</v>
      </c>
      <c r="H109" s="229" t="s">
        <v>159</v>
      </c>
      <c r="I109" s="133"/>
      <c r="J109" s="172"/>
      <c r="K109" s="133"/>
      <c r="L109" s="133"/>
      <c r="M109" s="172"/>
      <c r="N109" s="133"/>
      <c r="O109" s="133"/>
      <c r="P109" s="133"/>
      <c r="Q109" s="133"/>
      <c r="R109" s="133"/>
      <c r="S109" s="133"/>
      <c r="T109" s="154"/>
      <c r="U109" s="155"/>
      <c r="V109" s="156"/>
      <c r="X109" s="149"/>
    </row>
    <row r="110" spans="1:24" s="54" customFormat="1" ht="39.75" customHeight="1" x14ac:dyDescent="0.2">
      <c r="A110" s="133"/>
      <c r="B110" s="464" t="s">
        <v>341</v>
      </c>
      <c r="C110" s="465"/>
      <c r="D110" s="465"/>
      <c r="E110" s="466"/>
      <c r="F110" s="241">
        <f>SUM(F95:F109)</f>
        <v>58334386234</v>
      </c>
      <c r="G110" s="241">
        <f>SUM(G95:G109)</f>
        <v>59775305077</v>
      </c>
      <c r="H110" s="242"/>
      <c r="I110" s="133"/>
      <c r="J110" s="172"/>
      <c r="K110" s="133"/>
      <c r="L110" s="133"/>
      <c r="M110" s="172"/>
      <c r="N110" s="133"/>
      <c r="O110" s="133"/>
      <c r="P110" s="133"/>
      <c r="Q110" s="133"/>
      <c r="R110" s="133"/>
      <c r="S110" s="133"/>
      <c r="T110" s="154"/>
      <c r="U110" s="155"/>
      <c r="V110" s="156"/>
      <c r="X110" s="149"/>
    </row>
    <row r="111" spans="1:24" s="54" customFormat="1" ht="39.75" customHeight="1" x14ac:dyDescent="0.2">
      <c r="A111" s="133"/>
      <c r="B111" s="224" t="s">
        <v>30</v>
      </c>
      <c r="C111" s="99" t="s">
        <v>22</v>
      </c>
      <c r="D111" s="99" t="s">
        <v>139</v>
      </c>
      <c r="E111" s="99" t="s">
        <v>140</v>
      </c>
      <c r="F111" s="99" t="s">
        <v>142</v>
      </c>
      <c r="G111" s="99" t="s">
        <v>145</v>
      </c>
      <c r="H111" s="99" t="s">
        <v>141</v>
      </c>
      <c r="I111" s="133"/>
      <c r="J111" s="172"/>
      <c r="K111" s="133"/>
      <c r="L111" s="133"/>
      <c r="M111" s="172"/>
      <c r="N111" s="133"/>
      <c r="O111" s="133"/>
      <c r="P111" s="133"/>
      <c r="Q111" s="133"/>
      <c r="R111" s="133"/>
      <c r="S111" s="133"/>
      <c r="T111" s="154"/>
      <c r="U111" s="155"/>
      <c r="V111" s="156"/>
      <c r="X111" s="149"/>
    </row>
    <row r="112" spans="1:24" s="54" customFormat="1" ht="39.75" customHeight="1" x14ac:dyDescent="0.2">
      <c r="A112" s="133"/>
      <c r="B112" s="234" t="s">
        <v>342</v>
      </c>
      <c r="C112" s="235"/>
      <c r="D112" s="235"/>
      <c r="E112" s="236"/>
      <c r="F112" s="228">
        <f>+F110</f>
        <v>58334386234</v>
      </c>
      <c r="G112" s="228">
        <f>+G110</f>
        <v>59775305077</v>
      </c>
      <c r="H112" s="229"/>
      <c r="I112" s="133"/>
      <c r="J112" s="172"/>
      <c r="K112" s="133"/>
      <c r="L112" s="133"/>
      <c r="M112" s="172"/>
      <c r="N112" s="133"/>
      <c r="O112" s="133"/>
      <c r="P112" s="133"/>
      <c r="Q112" s="133"/>
      <c r="R112" s="133"/>
      <c r="S112" s="133"/>
      <c r="T112" s="154"/>
      <c r="U112" s="155"/>
      <c r="V112" s="156"/>
      <c r="X112" s="149"/>
    </row>
    <row r="113" spans="1:24" s="54" customFormat="1" ht="39.75" customHeight="1" x14ac:dyDescent="0.2">
      <c r="A113" s="133"/>
      <c r="B113" s="225" t="s">
        <v>189</v>
      </c>
      <c r="C113" s="226" t="s">
        <v>86</v>
      </c>
      <c r="D113" s="227" t="s">
        <v>144</v>
      </c>
      <c r="E113" s="228">
        <v>1000</v>
      </c>
      <c r="F113" s="228">
        <v>1000000000</v>
      </c>
      <c r="G113" s="228">
        <v>1015205480</v>
      </c>
      <c r="H113" s="229" t="s">
        <v>159</v>
      </c>
      <c r="I113" s="133"/>
      <c r="J113" s="172"/>
      <c r="K113" s="133"/>
      <c r="L113" s="133"/>
      <c r="M113" s="172"/>
      <c r="N113" s="133"/>
      <c r="O113" s="133"/>
      <c r="P113" s="133"/>
      <c r="Q113" s="133"/>
      <c r="R113" s="133"/>
      <c r="S113" s="133"/>
      <c r="T113" s="154"/>
      <c r="U113" s="155"/>
      <c r="V113" s="156"/>
      <c r="X113" s="149"/>
    </row>
    <row r="114" spans="1:24" s="54" customFormat="1" ht="39.75" customHeight="1" x14ac:dyDescent="0.2">
      <c r="A114" s="133"/>
      <c r="B114" s="225" t="s">
        <v>132</v>
      </c>
      <c r="C114" s="226" t="s">
        <v>146</v>
      </c>
      <c r="D114" s="227" t="s">
        <v>144</v>
      </c>
      <c r="E114" s="228">
        <v>5142</v>
      </c>
      <c r="F114" s="228">
        <v>5142000000</v>
      </c>
      <c r="G114" s="228">
        <v>5229414001</v>
      </c>
      <c r="H114" s="229" t="s">
        <v>159</v>
      </c>
      <c r="I114" s="133"/>
      <c r="J114" s="172"/>
      <c r="K114" s="133"/>
      <c r="L114" s="133"/>
      <c r="M114" s="172"/>
      <c r="N114" s="133"/>
      <c r="O114" s="133"/>
      <c r="P114" s="133"/>
      <c r="Q114" s="133"/>
      <c r="R114" s="133"/>
      <c r="S114" s="133"/>
      <c r="T114" s="154"/>
      <c r="U114" s="155"/>
      <c r="V114" s="156"/>
      <c r="X114" s="149"/>
    </row>
    <row r="115" spans="1:24" s="54" customFormat="1" ht="39.75" customHeight="1" x14ac:dyDescent="0.2">
      <c r="A115" s="133"/>
      <c r="B115" s="225" t="s">
        <v>101</v>
      </c>
      <c r="C115" s="226" t="s">
        <v>86</v>
      </c>
      <c r="D115" s="227" t="s">
        <v>144</v>
      </c>
      <c r="E115" s="228">
        <v>1049</v>
      </c>
      <c r="F115" s="228">
        <v>1049000000</v>
      </c>
      <c r="G115" s="228">
        <v>1066833000</v>
      </c>
      <c r="H115" s="229" t="s">
        <v>159</v>
      </c>
      <c r="I115" s="133"/>
      <c r="J115" s="172"/>
      <c r="K115" s="133"/>
      <c r="L115" s="133"/>
      <c r="M115" s="172"/>
      <c r="N115" s="133"/>
      <c r="O115" s="133"/>
      <c r="P115" s="133"/>
      <c r="Q115" s="133"/>
      <c r="R115" s="133"/>
      <c r="S115" s="133"/>
      <c r="T115" s="154"/>
      <c r="U115" s="155"/>
      <c r="V115" s="156"/>
      <c r="X115" s="149"/>
    </row>
    <row r="116" spans="1:24" s="54" customFormat="1" ht="39.75" customHeight="1" x14ac:dyDescent="0.2">
      <c r="A116" s="133"/>
      <c r="B116" s="225" t="s">
        <v>218</v>
      </c>
      <c r="C116" s="226" t="s">
        <v>77</v>
      </c>
      <c r="D116" s="227" t="s">
        <v>144</v>
      </c>
      <c r="E116" s="228">
        <v>1039</v>
      </c>
      <c r="F116" s="228">
        <v>1039000000</v>
      </c>
      <c r="G116" s="228">
        <v>1056663000</v>
      </c>
      <c r="H116" s="229" t="s">
        <v>159</v>
      </c>
      <c r="I116" s="133"/>
      <c r="J116" s="172"/>
      <c r="K116" s="133"/>
      <c r="L116" s="133"/>
      <c r="M116" s="172"/>
      <c r="N116" s="133"/>
      <c r="O116" s="133"/>
      <c r="P116" s="133"/>
      <c r="Q116" s="133"/>
      <c r="R116" s="133"/>
      <c r="S116" s="133"/>
      <c r="T116" s="154"/>
      <c r="U116" s="155"/>
      <c r="V116" s="156"/>
      <c r="X116" s="149"/>
    </row>
    <row r="117" spans="1:24" s="54" customFormat="1" ht="39.75" customHeight="1" x14ac:dyDescent="0.2">
      <c r="A117" s="133"/>
      <c r="B117" s="225" t="s">
        <v>227</v>
      </c>
      <c r="C117" s="226" t="s">
        <v>146</v>
      </c>
      <c r="D117" s="227" t="s">
        <v>144</v>
      </c>
      <c r="E117" s="228">
        <v>4912</v>
      </c>
      <c r="F117" s="228">
        <v>4912000000</v>
      </c>
      <c r="G117" s="228">
        <v>4994360110</v>
      </c>
      <c r="H117" s="229" t="s">
        <v>159</v>
      </c>
      <c r="I117" s="133"/>
      <c r="J117" s="172"/>
      <c r="K117" s="133"/>
      <c r="L117" s="133"/>
      <c r="M117" s="172"/>
      <c r="N117" s="133"/>
      <c r="O117" s="133"/>
      <c r="P117" s="133"/>
      <c r="Q117" s="133"/>
      <c r="R117" s="133"/>
      <c r="S117" s="133"/>
      <c r="T117" s="154"/>
      <c r="U117" s="155"/>
      <c r="V117" s="156"/>
      <c r="X117" s="149"/>
    </row>
    <row r="118" spans="1:24" s="54" customFormat="1" ht="39.75" customHeight="1" x14ac:dyDescent="0.2">
      <c r="A118" s="133"/>
      <c r="B118" s="225" t="s">
        <v>79</v>
      </c>
      <c r="C118" s="226" t="s">
        <v>80</v>
      </c>
      <c r="D118" s="227" t="s">
        <v>190</v>
      </c>
      <c r="E118" s="228">
        <v>1</v>
      </c>
      <c r="F118" s="228">
        <v>500000000</v>
      </c>
      <c r="G118" s="228">
        <v>507342466</v>
      </c>
      <c r="H118" s="229" t="s">
        <v>159</v>
      </c>
      <c r="I118" s="133"/>
      <c r="J118" s="172"/>
      <c r="K118" s="133"/>
      <c r="L118" s="133"/>
      <c r="M118" s="172"/>
      <c r="N118" s="133"/>
      <c r="O118" s="133"/>
      <c r="P118" s="133"/>
      <c r="Q118" s="133"/>
      <c r="R118" s="133"/>
      <c r="S118" s="133"/>
      <c r="T118" s="154"/>
      <c r="U118" s="155"/>
      <c r="V118" s="156"/>
      <c r="X118" s="149"/>
    </row>
    <row r="119" spans="1:24" s="54" customFormat="1" ht="39.75" customHeight="1" x14ac:dyDescent="0.2">
      <c r="A119" s="133"/>
      <c r="B119" s="225" t="s">
        <v>81</v>
      </c>
      <c r="C119" s="226" t="s">
        <v>80</v>
      </c>
      <c r="D119" s="227" t="s">
        <v>190</v>
      </c>
      <c r="E119" s="228">
        <v>1</v>
      </c>
      <c r="F119" s="228">
        <v>500000000</v>
      </c>
      <c r="G119" s="228">
        <v>507342466</v>
      </c>
      <c r="H119" s="229" t="s">
        <v>159</v>
      </c>
      <c r="I119" s="133"/>
      <c r="J119" s="172"/>
      <c r="K119" s="133"/>
      <c r="L119" s="133"/>
      <c r="M119" s="172"/>
      <c r="N119" s="133"/>
      <c r="O119" s="133"/>
      <c r="P119" s="133"/>
      <c r="Q119" s="133"/>
      <c r="R119" s="133"/>
      <c r="S119" s="133"/>
      <c r="T119" s="154"/>
      <c r="U119" s="155"/>
      <c r="V119" s="156"/>
      <c r="X119" s="149"/>
    </row>
    <row r="120" spans="1:24" s="54" customFormat="1" ht="39.75" customHeight="1" x14ac:dyDescent="0.2">
      <c r="A120" s="133"/>
      <c r="B120" s="225" t="s">
        <v>219</v>
      </c>
      <c r="C120" s="226" t="s">
        <v>83</v>
      </c>
      <c r="D120" s="227" t="s">
        <v>190</v>
      </c>
      <c r="E120" s="228">
        <v>1</v>
      </c>
      <c r="F120" s="228">
        <v>501000000</v>
      </c>
      <c r="G120" s="228">
        <v>506435507</v>
      </c>
      <c r="H120" s="229" t="s">
        <v>159</v>
      </c>
      <c r="I120" s="133"/>
      <c r="J120" s="172"/>
      <c r="K120" s="133"/>
      <c r="L120" s="133"/>
      <c r="M120" s="172"/>
      <c r="N120" s="133"/>
      <c r="O120" s="133"/>
      <c r="P120" s="133"/>
      <c r="Q120" s="133"/>
      <c r="R120" s="133"/>
      <c r="S120" s="133"/>
      <c r="T120" s="154"/>
      <c r="U120" s="155"/>
      <c r="V120" s="156"/>
      <c r="X120" s="149"/>
    </row>
    <row r="121" spans="1:24" s="54" customFormat="1" ht="39.75" customHeight="1" x14ac:dyDescent="0.2">
      <c r="A121" s="133"/>
      <c r="B121" s="225" t="s">
        <v>220</v>
      </c>
      <c r="C121" s="226" t="s">
        <v>83</v>
      </c>
      <c r="D121" s="227" t="s">
        <v>190</v>
      </c>
      <c r="E121" s="228">
        <v>1</v>
      </c>
      <c r="F121" s="228">
        <v>501000000</v>
      </c>
      <c r="G121" s="228">
        <v>506435507</v>
      </c>
      <c r="H121" s="229" t="s">
        <v>159</v>
      </c>
      <c r="I121" s="133"/>
      <c r="J121" s="172"/>
      <c r="K121" s="133"/>
      <c r="L121" s="133"/>
      <c r="M121" s="172"/>
      <c r="N121" s="133"/>
      <c r="O121" s="133"/>
      <c r="P121" s="133"/>
      <c r="Q121" s="133"/>
      <c r="R121" s="133"/>
      <c r="S121" s="133"/>
      <c r="T121" s="154"/>
      <c r="U121" s="155"/>
      <c r="V121" s="156"/>
      <c r="X121" s="149"/>
    </row>
    <row r="122" spans="1:24" s="54" customFormat="1" ht="39.75" customHeight="1" x14ac:dyDescent="0.2">
      <c r="A122" s="133"/>
      <c r="B122" s="225" t="s">
        <v>221</v>
      </c>
      <c r="C122" s="226" t="s">
        <v>83</v>
      </c>
      <c r="D122" s="227" t="s">
        <v>190</v>
      </c>
      <c r="E122" s="228">
        <v>1</v>
      </c>
      <c r="F122" s="228">
        <v>501000000</v>
      </c>
      <c r="G122" s="228">
        <v>506435507</v>
      </c>
      <c r="H122" s="229" t="s">
        <v>159</v>
      </c>
      <c r="I122" s="133"/>
      <c r="J122" s="172"/>
      <c r="K122" s="133"/>
      <c r="L122" s="133"/>
      <c r="M122" s="172"/>
      <c r="N122" s="133"/>
      <c r="O122" s="133"/>
      <c r="P122" s="133"/>
      <c r="Q122" s="133"/>
      <c r="R122" s="133"/>
      <c r="S122" s="133"/>
      <c r="T122" s="154"/>
      <c r="U122" s="155"/>
      <c r="V122" s="156"/>
      <c r="X122" s="149"/>
    </row>
    <row r="123" spans="1:24" s="54" customFormat="1" ht="39.75" customHeight="1" x14ac:dyDescent="0.2">
      <c r="A123" s="133"/>
      <c r="B123" s="225" t="s">
        <v>222</v>
      </c>
      <c r="C123" s="226" t="s">
        <v>83</v>
      </c>
      <c r="D123" s="227" t="s">
        <v>190</v>
      </c>
      <c r="E123" s="228">
        <v>1</v>
      </c>
      <c r="F123" s="228">
        <v>501000000</v>
      </c>
      <c r="G123" s="228">
        <v>506435507</v>
      </c>
      <c r="H123" s="229" t="s">
        <v>159</v>
      </c>
      <c r="I123" s="133"/>
      <c r="J123" s="172"/>
      <c r="K123" s="133"/>
      <c r="L123" s="133"/>
      <c r="M123" s="172"/>
      <c r="N123" s="133"/>
      <c r="O123" s="133"/>
      <c r="P123" s="133"/>
      <c r="Q123" s="133"/>
      <c r="R123" s="133"/>
      <c r="S123" s="133"/>
      <c r="T123" s="154"/>
      <c r="U123" s="155"/>
      <c r="V123" s="156"/>
      <c r="X123" s="149"/>
    </row>
    <row r="124" spans="1:24" s="54" customFormat="1" ht="39.75" customHeight="1" x14ac:dyDescent="0.2">
      <c r="A124" s="133"/>
      <c r="B124" s="225" t="s">
        <v>223</v>
      </c>
      <c r="C124" s="226" t="s">
        <v>83</v>
      </c>
      <c r="D124" s="227" t="s">
        <v>190</v>
      </c>
      <c r="E124" s="228">
        <v>1</v>
      </c>
      <c r="F124" s="228">
        <v>501000000</v>
      </c>
      <c r="G124" s="228">
        <v>506435507</v>
      </c>
      <c r="H124" s="229" t="s">
        <v>159</v>
      </c>
      <c r="I124" s="133"/>
      <c r="J124" s="172"/>
      <c r="K124" s="133"/>
      <c r="L124" s="133"/>
      <c r="M124" s="172"/>
      <c r="N124" s="133"/>
      <c r="O124" s="133"/>
      <c r="P124" s="133"/>
      <c r="Q124" s="133"/>
      <c r="R124" s="133"/>
      <c r="S124" s="133"/>
      <c r="T124" s="154"/>
      <c r="U124" s="155"/>
      <c r="V124" s="156"/>
      <c r="X124" s="149"/>
    </row>
    <row r="125" spans="1:24" s="54" customFormat="1" ht="39.75" customHeight="1" x14ac:dyDescent="0.2">
      <c r="A125" s="133"/>
      <c r="B125" s="225" t="s">
        <v>224</v>
      </c>
      <c r="C125" s="226" t="s">
        <v>83</v>
      </c>
      <c r="D125" s="227" t="s">
        <v>190</v>
      </c>
      <c r="E125" s="228">
        <v>1</v>
      </c>
      <c r="F125" s="228">
        <v>501000000</v>
      </c>
      <c r="G125" s="228">
        <v>506435507</v>
      </c>
      <c r="H125" s="229" t="s">
        <v>159</v>
      </c>
      <c r="I125" s="133"/>
      <c r="J125" s="172"/>
      <c r="K125" s="133"/>
      <c r="L125" s="133"/>
      <c r="M125" s="172"/>
      <c r="N125" s="133"/>
      <c r="O125" s="133"/>
      <c r="P125" s="133"/>
      <c r="Q125" s="133"/>
      <c r="R125" s="133"/>
      <c r="S125" s="133"/>
      <c r="T125" s="154"/>
      <c r="U125" s="155"/>
      <c r="V125" s="156"/>
      <c r="X125" s="149"/>
    </row>
    <row r="126" spans="1:24" s="54" customFormat="1" ht="39.75" customHeight="1" x14ac:dyDescent="0.2">
      <c r="A126" s="133"/>
      <c r="B126" s="225" t="s">
        <v>225</v>
      </c>
      <c r="C126" s="226" t="s">
        <v>83</v>
      </c>
      <c r="D126" s="227" t="s">
        <v>190</v>
      </c>
      <c r="E126" s="228">
        <v>1</v>
      </c>
      <c r="F126" s="228">
        <v>501000000</v>
      </c>
      <c r="G126" s="228">
        <v>506435507</v>
      </c>
      <c r="H126" s="229" t="s">
        <v>159</v>
      </c>
      <c r="I126" s="133"/>
      <c r="J126" s="172"/>
      <c r="K126" s="133"/>
      <c r="L126" s="133"/>
      <c r="M126" s="172"/>
      <c r="N126" s="133"/>
      <c r="O126" s="133"/>
      <c r="P126" s="133"/>
      <c r="Q126" s="133"/>
      <c r="R126" s="133"/>
      <c r="S126" s="133"/>
      <c r="T126" s="154"/>
      <c r="U126" s="155"/>
      <c r="V126" s="156"/>
      <c r="X126" s="149"/>
    </row>
    <row r="127" spans="1:24" s="54" customFormat="1" ht="39.75" customHeight="1" x14ac:dyDescent="0.2">
      <c r="A127" s="133"/>
      <c r="B127" s="464" t="s">
        <v>341</v>
      </c>
      <c r="C127" s="465"/>
      <c r="D127" s="465"/>
      <c r="E127" s="466"/>
      <c r="F127" s="241">
        <f>SUM(F112:F126)</f>
        <v>75983386234</v>
      </c>
      <c r="G127" s="241">
        <f>SUM(G112:G126)</f>
        <v>77697514149</v>
      </c>
      <c r="H127" s="242"/>
      <c r="I127" s="133"/>
      <c r="J127" s="172"/>
      <c r="K127" s="133"/>
      <c r="L127" s="133"/>
      <c r="M127" s="172"/>
      <c r="N127" s="133"/>
      <c r="O127" s="133"/>
      <c r="P127" s="133"/>
      <c r="Q127" s="133"/>
      <c r="R127" s="133"/>
      <c r="S127" s="133"/>
      <c r="T127" s="154"/>
      <c r="U127" s="155"/>
      <c r="V127" s="156"/>
      <c r="X127" s="149"/>
    </row>
    <row r="128" spans="1:24" s="54" customFormat="1" ht="39.75" customHeight="1" x14ac:dyDescent="0.2">
      <c r="A128" s="133"/>
      <c r="B128" s="224" t="s">
        <v>30</v>
      </c>
      <c r="C128" s="99" t="s">
        <v>22</v>
      </c>
      <c r="D128" s="99" t="s">
        <v>139</v>
      </c>
      <c r="E128" s="99" t="s">
        <v>140</v>
      </c>
      <c r="F128" s="99" t="s">
        <v>142</v>
      </c>
      <c r="G128" s="99" t="s">
        <v>145</v>
      </c>
      <c r="H128" s="99" t="s">
        <v>141</v>
      </c>
      <c r="I128" s="133"/>
      <c r="J128" s="172"/>
      <c r="K128" s="133"/>
      <c r="L128" s="133"/>
      <c r="M128" s="172"/>
      <c r="N128" s="133"/>
      <c r="O128" s="133"/>
      <c r="P128" s="133"/>
      <c r="Q128" s="133"/>
      <c r="R128" s="133"/>
      <c r="S128" s="133"/>
      <c r="T128" s="154"/>
      <c r="U128" s="155"/>
      <c r="V128" s="156"/>
      <c r="X128" s="149"/>
    </row>
    <row r="129" spans="1:24" s="54" customFormat="1" ht="39.75" customHeight="1" x14ac:dyDescent="0.2">
      <c r="A129" s="133"/>
      <c r="B129" s="234" t="s">
        <v>342</v>
      </c>
      <c r="C129" s="235"/>
      <c r="D129" s="235"/>
      <c r="E129" s="236"/>
      <c r="F129" s="228">
        <f>+F127</f>
        <v>75983386234</v>
      </c>
      <c r="G129" s="228">
        <f>+G127</f>
        <v>77697514149</v>
      </c>
      <c r="H129" s="229"/>
      <c r="I129" s="133"/>
      <c r="J129" s="172"/>
      <c r="K129" s="133"/>
      <c r="L129" s="133"/>
      <c r="M129" s="172"/>
      <c r="N129" s="133"/>
      <c r="O129" s="133"/>
      <c r="P129" s="133"/>
      <c r="Q129" s="133"/>
      <c r="R129" s="133"/>
      <c r="S129" s="133"/>
      <c r="T129" s="154"/>
      <c r="U129" s="155"/>
      <c r="V129" s="156"/>
      <c r="X129" s="149"/>
    </row>
    <row r="130" spans="1:24" s="54" customFormat="1" ht="39.75" customHeight="1" x14ac:dyDescent="0.2">
      <c r="A130" s="133"/>
      <c r="B130" s="225" t="s">
        <v>226</v>
      </c>
      <c r="C130" s="226" t="s">
        <v>83</v>
      </c>
      <c r="D130" s="227" t="s">
        <v>190</v>
      </c>
      <c r="E130" s="228">
        <v>1</v>
      </c>
      <c r="F130" s="228">
        <v>501000000</v>
      </c>
      <c r="G130" s="228">
        <v>506435507</v>
      </c>
      <c r="H130" s="229" t="s">
        <v>159</v>
      </c>
      <c r="I130" s="133"/>
      <c r="J130" s="172"/>
      <c r="K130" s="133"/>
      <c r="L130" s="133"/>
      <c r="M130" s="172"/>
      <c r="N130" s="133"/>
      <c r="O130" s="133"/>
      <c r="P130" s="133"/>
      <c r="Q130" s="133"/>
      <c r="R130" s="133"/>
      <c r="S130" s="133"/>
      <c r="T130" s="154"/>
      <c r="U130" s="155"/>
      <c r="V130" s="156"/>
      <c r="X130" s="149"/>
    </row>
    <row r="131" spans="1:24" s="54" customFormat="1" ht="39.75" customHeight="1" x14ac:dyDescent="0.2">
      <c r="A131" s="133"/>
      <c r="B131" s="225" t="s">
        <v>245</v>
      </c>
      <c r="C131" s="226" t="s">
        <v>77</v>
      </c>
      <c r="D131" s="227" t="s">
        <v>144</v>
      </c>
      <c r="E131" s="228">
        <v>4400</v>
      </c>
      <c r="F131" s="228">
        <v>4400000000</v>
      </c>
      <c r="G131" s="228">
        <v>4448580822</v>
      </c>
      <c r="H131" s="229" t="s">
        <v>159</v>
      </c>
      <c r="I131" s="133"/>
      <c r="J131" s="172"/>
      <c r="K131" s="133"/>
      <c r="L131" s="133"/>
      <c r="M131" s="172"/>
      <c r="N131" s="133"/>
      <c r="O131" s="133"/>
      <c r="P131" s="133"/>
      <c r="Q131" s="133"/>
      <c r="R131" s="133"/>
      <c r="S131" s="133"/>
      <c r="T131" s="154"/>
      <c r="U131" s="155"/>
      <c r="V131" s="156"/>
      <c r="X131" s="149"/>
    </row>
    <row r="132" spans="1:24" s="54" customFormat="1" ht="39.75" customHeight="1" x14ac:dyDescent="0.2">
      <c r="A132" s="133"/>
      <c r="B132" s="225" t="s">
        <v>200</v>
      </c>
      <c r="C132" s="226" t="s">
        <v>168</v>
      </c>
      <c r="D132" s="227" t="s">
        <v>144</v>
      </c>
      <c r="E132" s="228">
        <v>2000</v>
      </c>
      <c r="F132" s="228">
        <v>2000000000</v>
      </c>
      <c r="G132" s="228">
        <v>2019726028</v>
      </c>
      <c r="H132" s="229" t="s">
        <v>159</v>
      </c>
      <c r="I132" s="133"/>
      <c r="J132" s="172"/>
      <c r="K132" s="133"/>
      <c r="L132" s="133"/>
      <c r="M132" s="172"/>
      <c r="N132" s="133"/>
      <c r="O132" s="133"/>
      <c r="P132" s="133"/>
      <c r="Q132" s="133"/>
      <c r="R132" s="133"/>
      <c r="S132" s="133"/>
      <c r="T132" s="154"/>
      <c r="U132" s="155"/>
      <c r="V132" s="156"/>
      <c r="X132" s="149"/>
    </row>
    <row r="133" spans="1:24" s="54" customFormat="1" ht="39.75" customHeight="1" x14ac:dyDescent="0.2">
      <c r="A133" s="133"/>
      <c r="B133" s="225" t="s">
        <v>245</v>
      </c>
      <c r="C133" s="226" t="s">
        <v>77</v>
      </c>
      <c r="D133" s="227" t="s">
        <v>144</v>
      </c>
      <c r="E133" s="228">
        <v>2500</v>
      </c>
      <c r="F133" s="228">
        <v>2500000000</v>
      </c>
      <c r="G133" s="228">
        <v>2525753424</v>
      </c>
      <c r="H133" s="229" t="s">
        <v>159</v>
      </c>
      <c r="I133" s="133"/>
      <c r="J133" s="172"/>
      <c r="K133" s="133"/>
      <c r="L133" s="133"/>
      <c r="M133" s="172"/>
      <c r="N133" s="133"/>
      <c r="O133" s="133"/>
      <c r="P133" s="133"/>
      <c r="Q133" s="133"/>
      <c r="R133" s="133"/>
      <c r="S133" s="133"/>
      <c r="T133" s="154"/>
      <c r="U133" s="155"/>
      <c r="V133" s="156"/>
      <c r="X133" s="149"/>
    </row>
    <row r="134" spans="1:24" s="54" customFormat="1" ht="39.75" customHeight="1" x14ac:dyDescent="0.2">
      <c r="A134" s="133"/>
      <c r="B134" s="225" t="s">
        <v>102</v>
      </c>
      <c r="C134" s="226" t="s">
        <v>103</v>
      </c>
      <c r="D134" s="227" t="s">
        <v>144</v>
      </c>
      <c r="E134" s="228">
        <v>1270</v>
      </c>
      <c r="F134" s="228">
        <v>1270000000</v>
      </c>
      <c r="G134" s="228">
        <v>1280647124</v>
      </c>
      <c r="H134" s="229" t="s">
        <v>159</v>
      </c>
      <c r="I134" s="133"/>
      <c r="J134" s="172"/>
      <c r="K134" s="133"/>
      <c r="L134" s="133"/>
      <c r="M134" s="172"/>
      <c r="N134" s="133"/>
      <c r="O134" s="133"/>
      <c r="P134" s="133"/>
      <c r="Q134" s="133"/>
      <c r="R134" s="133"/>
      <c r="S134" s="133"/>
      <c r="T134" s="154"/>
      <c r="U134" s="155"/>
      <c r="V134" s="156"/>
      <c r="X134" s="149"/>
    </row>
    <row r="135" spans="1:24" s="54" customFormat="1" ht="39.75" customHeight="1" x14ac:dyDescent="0.2">
      <c r="A135" s="133"/>
      <c r="B135" s="225" t="s">
        <v>87</v>
      </c>
      <c r="C135" s="226" t="s">
        <v>85</v>
      </c>
      <c r="D135" s="227" t="s">
        <v>144</v>
      </c>
      <c r="E135" s="228">
        <v>5000</v>
      </c>
      <c r="F135" s="228">
        <v>5000000000</v>
      </c>
      <c r="G135" s="228">
        <v>5045205480</v>
      </c>
      <c r="H135" s="229" t="s">
        <v>159</v>
      </c>
      <c r="I135" s="133"/>
      <c r="J135" s="172"/>
      <c r="K135" s="133"/>
      <c r="L135" s="133"/>
      <c r="M135" s="172"/>
      <c r="N135" s="133"/>
      <c r="O135" s="133"/>
      <c r="P135" s="133"/>
      <c r="Q135" s="133"/>
      <c r="R135" s="133"/>
      <c r="S135" s="133"/>
      <c r="T135" s="154"/>
      <c r="U135" s="155"/>
      <c r="V135" s="156"/>
      <c r="X135" s="149"/>
    </row>
    <row r="136" spans="1:24" s="54" customFormat="1" ht="39.75" customHeight="1" x14ac:dyDescent="0.2">
      <c r="A136" s="133"/>
      <c r="B136" s="225" t="s">
        <v>202</v>
      </c>
      <c r="C136" s="226" t="s">
        <v>146</v>
      </c>
      <c r="D136" s="227" t="s">
        <v>144</v>
      </c>
      <c r="E136" s="228">
        <v>10500</v>
      </c>
      <c r="F136" s="228">
        <v>10500000000</v>
      </c>
      <c r="G136" s="228">
        <v>10730136987</v>
      </c>
      <c r="H136" s="229" t="s">
        <v>159</v>
      </c>
      <c r="I136" s="133"/>
      <c r="J136" s="172"/>
      <c r="K136" s="133"/>
      <c r="L136" s="133"/>
      <c r="M136" s="172"/>
      <c r="N136" s="133"/>
      <c r="O136" s="133"/>
      <c r="P136" s="133"/>
      <c r="Q136" s="133"/>
      <c r="R136" s="133"/>
      <c r="S136" s="133"/>
      <c r="T136" s="154"/>
      <c r="U136" s="155"/>
      <c r="V136" s="156"/>
      <c r="X136" s="149"/>
    </row>
    <row r="137" spans="1:24" s="54" customFormat="1" ht="39.75" customHeight="1" x14ac:dyDescent="0.2">
      <c r="A137" s="133"/>
      <c r="B137" s="225" t="s">
        <v>133</v>
      </c>
      <c r="C137" s="226" t="s">
        <v>146</v>
      </c>
      <c r="D137" s="227" t="s">
        <v>144</v>
      </c>
      <c r="E137" s="228">
        <v>20688</v>
      </c>
      <c r="F137" s="228">
        <v>20688000000</v>
      </c>
      <c r="G137" s="228">
        <v>21232122739</v>
      </c>
      <c r="H137" s="229" t="s">
        <v>159</v>
      </c>
      <c r="I137" s="133"/>
      <c r="J137" s="172"/>
      <c r="K137" s="133"/>
      <c r="L137" s="133"/>
      <c r="M137" s="172"/>
      <c r="N137" s="133"/>
      <c r="O137" s="133"/>
      <c r="P137" s="133"/>
      <c r="Q137" s="133"/>
      <c r="R137" s="133"/>
      <c r="S137" s="133"/>
      <c r="T137" s="154"/>
      <c r="U137" s="155"/>
      <c r="V137" s="156"/>
      <c r="X137" s="149"/>
    </row>
    <row r="138" spans="1:24" customFormat="1" ht="39.950000000000003" customHeight="1" x14ac:dyDescent="0.25">
      <c r="A138" s="153"/>
      <c r="B138" s="230" t="s">
        <v>199</v>
      </c>
      <c r="C138" s="226" t="s">
        <v>85</v>
      </c>
      <c r="D138" s="227" t="s">
        <v>144</v>
      </c>
      <c r="E138" s="228">
        <v>280</v>
      </c>
      <c r="F138" s="231">
        <v>280000000</v>
      </c>
      <c r="G138" s="231">
        <v>282301370</v>
      </c>
      <c r="H138" s="229" t="s">
        <v>159</v>
      </c>
      <c r="I138" s="133"/>
      <c r="J138" s="172"/>
      <c r="K138" s="133"/>
      <c r="L138" s="133"/>
      <c r="M138" s="172"/>
      <c r="N138" s="133"/>
      <c r="O138" s="157"/>
      <c r="P138" s="158"/>
      <c r="Q138" s="159"/>
      <c r="R138" s="159"/>
      <c r="S138" s="160"/>
      <c r="T138" s="161"/>
      <c r="U138" s="162"/>
      <c r="V138" s="163"/>
      <c r="X138" s="151"/>
    </row>
    <row r="139" spans="1:24" customFormat="1" ht="39.950000000000003" customHeight="1" x14ac:dyDescent="0.25">
      <c r="A139" s="153"/>
      <c r="B139" s="230" t="s">
        <v>87</v>
      </c>
      <c r="C139" s="226" t="s">
        <v>85</v>
      </c>
      <c r="D139" s="227" t="s">
        <v>144</v>
      </c>
      <c r="E139" s="228">
        <v>4189</v>
      </c>
      <c r="F139" s="231">
        <v>4189000000</v>
      </c>
      <c r="G139" s="231">
        <v>4223430137</v>
      </c>
      <c r="H139" s="229" t="s">
        <v>159</v>
      </c>
      <c r="I139" s="133"/>
      <c r="J139" s="172"/>
      <c r="K139" s="133"/>
      <c r="L139" s="133"/>
      <c r="M139" s="172"/>
      <c r="N139" s="133"/>
      <c r="O139" s="157"/>
      <c r="P139" s="158"/>
      <c r="Q139" s="159"/>
      <c r="R139" s="159"/>
      <c r="S139" s="160"/>
      <c r="T139" s="161"/>
      <c r="U139" s="162"/>
      <c r="V139" s="163"/>
      <c r="X139" s="151"/>
    </row>
    <row r="140" spans="1:24" s="54" customFormat="1" ht="39.75" customHeight="1" x14ac:dyDescent="0.2">
      <c r="A140" s="133"/>
      <c r="B140" s="225" t="s">
        <v>191</v>
      </c>
      <c r="C140" s="226" t="s">
        <v>86</v>
      </c>
      <c r="D140" s="227" t="s">
        <v>144</v>
      </c>
      <c r="E140" s="228">
        <v>500</v>
      </c>
      <c r="F140" s="228">
        <v>500000000</v>
      </c>
      <c r="G140" s="228">
        <v>504109589</v>
      </c>
      <c r="H140" s="229" t="s">
        <v>159</v>
      </c>
      <c r="I140" s="133"/>
      <c r="J140" s="172"/>
      <c r="K140" s="133"/>
      <c r="L140" s="133"/>
      <c r="M140" s="172"/>
      <c r="N140" s="133"/>
      <c r="O140" s="133"/>
      <c r="P140" s="133"/>
      <c r="Q140" s="133"/>
      <c r="R140" s="133"/>
      <c r="S140" s="133"/>
      <c r="T140" s="154"/>
      <c r="U140" s="155"/>
      <c r="V140" s="156"/>
      <c r="X140" s="149"/>
    </row>
    <row r="141" spans="1:24" s="54" customFormat="1" ht="39.75" customHeight="1" x14ac:dyDescent="0.2">
      <c r="A141" s="133"/>
      <c r="B141" s="225" t="s">
        <v>76</v>
      </c>
      <c r="C141" s="226" t="s">
        <v>77</v>
      </c>
      <c r="D141" s="227" t="s">
        <v>144</v>
      </c>
      <c r="E141" s="228">
        <v>1762</v>
      </c>
      <c r="F141" s="228">
        <v>1762000000</v>
      </c>
      <c r="G141" s="228">
        <v>1776482191</v>
      </c>
      <c r="H141" s="229" t="s">
        <v>159</v>
      </c>
      <c r="I141" s="133"/>
      <c r="J141" s="172"/>
      <c r="K141" s="133"/>
      <c r="L141" s="133"/>
      <c r="M141" s="172"/>
      <c r="N141" s="133"/>
      <c r="O141" s="133"/>
      <c r="P141" s="133"/>
      <c r="Q141" s="133"/>
      <c r="R141" s="133"/>
      <c r="S141" s="133"/>
      <c r="T141" s="154"/>
      <c r="U141" s="155"/>
      <c r="V141" s="156"/>
      <c r="X141" s="149"/>
    </row>
    <row r="142" spans="1:24" s="54" customFormat="1" ht="39.75" customHeight="1" x14ac:dyDescent="0.2">
      <c r="A142" s="133"/>
      <c r="B142" s="225" t="s">
        <v>199</v>
      </c>
      <c r="C142" s="226" t="s">
        <v>85</v>
      </c>
      <c r="D142" s="227" t="s">
        <v>144</v>
      </c>
      <c r="E142" s="228">
        <v>275</v>
      </c>
      <c r="F142" s="228">
        <v>275000000</v>
      </c>
      <c r="G142" s="228">
        <v>276371232</v>
      </c>
      <c r="H142" s="229" t="s">
        <v>159</v>
      </c>
      <c r="I142" s="133"/>
      <c r="J142" s="172"/>
      <c r="K142" s="133"/>
      <c r="L142" s="133"/>
      <c r="M142" s="172"/>
      <c r="N142" s="133"/>
      <c r="O142" s="133"/>
      <c r="P142" s="133"/>
      <c r="Q142" s="133"/>
      <c r="R142" s="133"/>
      <c r="S142" s="133"/>
      <c r="T142" s="154"/>
      <c r="U142" s="155"/>
      <c r="V142" s="156"/>
      <c r="X142" s="149"/>
    </row>
    <row r="143" spans="1:24" s="54" customFormat="1" ht="39.75" customHeight="1" x14ac:dyDescent="0.2">
      <c r="A143" s="133"/>
      <c r="B143" s="225" t="s">
        <v>229</v>
      </c>
      <c r="C143" s="226" t="s">
        <v>77</v>
      </c>
      <c r="D143" s="227" t="s">
        <v>144</v>
      </c>
      <c r="E143" s="228">
        <v>3300</v>
      </c>
      <c r="F143" s="228">
        <v>3300000000</v>
      </c>
      <c r="G143" s="228">
        <v>3313561644</v>
      </c>
      <c r="H143" s="229" t="s">
        <v>159</v>
      </c>
      <c r="I143" s="133"/>
      <c r="J143" s="172"/>
      <c r="K143" s="133"/>
      <c r="L143" s="133"/>
      <c r="M143" s="172"/>
      <c r="N143" s="133"/>
      <c r="O143" s="133"/>
      <c r="P143" s="133"/>
      <c r="Q143" s="133"/>
      <c r="R143" s="133"/>
      <c r="S143" s="133"/>
      <c r="T143" s="154"/>
      <c r="U143" s="155"/>
      <c r="V143" s="156"/>
      <c r="X143" s="149"/>
    </row>
    <row r="144" spans="1:24" s="54" customFormat="1" ht="39.75" customHeight="1" x14ac:dyDescent="0.2">
      <c r="A144" s="133"/>
      <c r="B144" s="464" t="s">
        <v>341</v>
      </c>
      <c r="C144" s="465"/>
      <c r="D144" s="465"/>
      <c r="E144" s="466"/>
      <c r="F144" s="241">
        <f>SUM(F129:F143)</f>
        <v>133148386234</v>
      </c>
      <c r="G144" s="241">
        <f>SUM(G129:G143)</f>
        <v>135862378423</v>
      </c>
      <c r="H144" s="242"/>
      <c r="I144" s="133"/>
      <c r="J144" s="172"/>
      <c r="K144" s="133"/>
      <c r="L144" s="133"/>
      <c r="M144" s="172"/>
      <c r="N144" s="133"/>
      <c r="O144" s="133"/>
      <c r="P144" s="133"/>
      <c r="Q144" s="133"/>
      <c r="R144" s="133"/>
      <c r="S144" s="133"/>
      <c r="T144" s="154"/>
      <c r="U144" s="155"/>
      <c r="V144" s="156"/>
      <c r="X144" s="149"/>
    </row>
    <row r="145" spans="1:24" s="54" customFormat="1" ht="39.75" customHeight="1" x14ac:dyDescent="0.2">
      <c r="A145" s="133"/>
      <c r="B145" s="224" t="s">
        <v>30</v>
      </c>
      <c r="C145" s="99" t="s">
        <v>22</v>
      </c>
      <c r="D145" s="99" t="s">
        <v>139</v>
      </c>
      <c r="E145" s="99" t="s">
        <v>140</v>
      </c>
      <c r="F145" s="99" t="s">
        <v>142</v>
      </c>
      <c r="G145" s="99" t="s">
        <v>145</v>
      </c>
      <c r="H145" s="99" t="s">
        <v>141</v>
      </c>
      <c r="I145" s="133"/>
      <c r="J145" s="172"/>
      <c r="K145" s="133"/>
      <c r="L145" s="133"/>
      <c r="M145" s="172"/>
      <c r="N145" s="133"/>
      <c r="O145" s="133"/>
      <c r="P145" s="133"/>
      <c r="Q145" s="133"/>
      <c r="R145" s="133"/>
      <c r="S145" s="133"/>
      <c r="T145" s="154"/>
      <c r="U145" s="155"/>
      <c r="V145" s="156"/>
      <c r="X145" s="149"/>
    </row>
    <row r="146" spans="1:24" s="54" customFormat="1" ht="39.75" customHeight="1" x14ac:dyDescent="0.2">
      <c r="A146" s="133"/>
      <c r="B146" s="234" t="s">
        <v>342</v>
      </c>
      <c r="C146" s="235"/>
      <c r="D146" s="235"/>
      <c r="E146" s="236"/>
      <c r="F146" s="228">
        <f>+F144</f>
        <v>133148386234</v>
      </c>
      <c r="G146" s="228">
        <f>+G144</f>
        <v>135862378423</v>
      </c>
      <c r="H146" s="229"/>
      <c r="I146" s="133"/>
      <c r="J146" s="172"/>
      <c r="K146" s="133"/>
      <c r="L146" s="133"/>
      <c r="M146" s="172"/>
      <c r="N146" s="133"/>
      <c r="O146" s="133"/>
      <c r="P146" s="133"/>
      <c r="Q146" s="133"/>
      <c r="R146" s="133"/>
      <c r="S146" s="133"/>
      <c r="T146" s="154"/>
      <c r="U146" s="155"/>
      <c r="V146" s="156"/>
      <c r="X146" s="149"/>
    </row>
    <row r="147" spans="1:24" customFormat="1" ht="39.950000000000003" customHeight="1" x14ac:dyDescent="0.25">
      <c r="A147" s="153"/>
      <c r="B147" s="230" t="s">
        <v>200</v>
      </c>
      <c r="C147" s="226" t="s">
        <v>168</v>
      </c>
      <c r="D147" s="227" t="s">
        <v>144</v>
      </c>
      <c r="E147" s="228">
        <v>2000</v>
      </c>
      <c r="F147" s="231">
        <v>2000000000</v>
      </c>
      <c r="G147" s="231">
        <v>2007808220</v>
      </c>
      <c r="H147" s="229" t="s">
        <v>159</v>
      </c>
      <c r="I147" s="133"/>
      <c r="J147" s="172"/>
      <c r="K147" s="133"/>
      <c r="L147" s="133"/>
      <c r="M147" s="172"/>
      <c r="N147" s="133"/>
      <c r="O147" s="157"/>
      <c r="P147" s="158"/>
      <c r="Q147" s="159"/>
      <c r="R147" s="159"/>
      <c r="S147" s="160"/>
      <c r="T147" s="161"/>
      <c r="U147" s="162"/>
      <c r="V147" s="163"/>
      <c r="X147" s="151"/>
    </row>
    <row r="148" spans="1:24" customFormat="1" ht="39.950000000000003" customHeight="1" x14ac:dyDescent="0.25">
      <c r="A148" s="153"/>
      <c r="B148" s="230" t="s">
        <v>76</v>
      </c>
      <c r="C148" s="226" t="s">
        <v>77</v>
      </c>
      <c r="D148" s="227" t="s">
        <v>144</v>
      </c>
      <c r="E148" s="228">
        <v>1660</v>
      </c>
      <c r="F148" s="231">
        <v>1660000000</v>
      </c>
      <c r="G148" s="231">
        <v>1666549041</v>
      </c>
      <c r="H148" s="229" t="s">
        <v>159</v>
      </c>
      <c r="I148" s="133"/>
      <c r="J148" s="172"/>
      <c r="K148" s="133"/>
      <c r="L148" s="133"/>
      <c r="M148" s="172"/>
      <c r="N148" s="133"/>
      <c r="O148" s="157"/>
      <c r="P148" s="158"/>
      <c r="Q148" s="159"/>
      <c r="R148" s="159"/>
      <c r="S148" s="160"/>
      <c r="T148" s="161"/>
      <c r="U148" s="162"/>
      <c r="V148" s="163"/>
      <c r="X148" s="151"/>
    </row>
    <row r="149" spans="1:24" s="54" customFormat="1" ht="39.75" customHeight="1" x14ac:dyDescent="0.2">
      <c r="A149" s="133"/>
      <c r="B149" s="225" t="s">
        <v>133</v>
      </c>
      <c r="C149" s="226" t="s">
        <v>146</v>
      </c>
      <c r="D149" s="227" t="s">
        <v>144</v>
      </c>
      <c r="E149" s="228">
        <v>300</v>
      </c>
      <c r="F149" s="228">
        <v>300000000</v>
      </c>
      <c r="G149" s="228">
        <v>301117809</v>
      </c>
      <c r="H149" s="229" t="s">
        <v>159</v>
      </c>
      <c r="I149" s="133"/>
      <c r="J149" s="172"/>
      <c r="K149" s="133"/>
      <c r="L149" s="133"/>
      <c r="M149" s="172"/>
      <c r="N149" s="133"/>
      <c r="O149" s="133"/>
      <c r="P149" s="133"/>
      <c r="Q149" s="133"/>
      <c r="R149" s="133"/>
      <c r="S149" s="133"/>
      <c r="T149" s="154"/>
      <c r="U149" s="155"/>
      <c r="V149" s="156"/>
      <c r="X149" s="149"/>
    </row>
    <row r="150" spans="1:24" s="54" customFormat="1" ht="39.75" customHeight="1" x14ac:dyDescent="0.2">
      <c r="A150" s="133"/>
      <c r="B150" s="225" t="s">
        <v>192</v>
      </c>
      <c r="C150" s="226" t="s">
        <v>193</v>
      </c>
      <c r="D150" s="227" t="s">
        <v>144</v>
      </c>
      <c r="E150" s="228">
        <v>850</v>
      </c>
      <c r="F150" s="228">
        <v>850000000</v>
      </c>
      <c r="G150" s="228">
        <v>853167123</v>
      </c>
      <c r="H150" s="229" t="s">
        <v>159</v>
      </c>
      <c r="I150" s="133"/>
      <c r="J150" s="172"/>
      <c r="K150" s="133"/>
      <c r="L150" s="133"/>
      <c r="M150" s="172"/>
      <c r="N150" s="133"/>
      <c r="O150" s="133"/>
      <c r="P150" s="133"/>
      <c r="Q150" s="133"/>
      <c r="R150" s="133"/>
      <c r="S150" s="133"/>
      <c r="T150" s="154"/>
      <c r="U150" s="155"/>
      <c r="V150" s="156"/>
      <c r="X150" s="149"/>
    </row>
    <row r="151" spans="1:24" s="54" customFormat="1" ht="39.75" customHeight="1" x14ac:dyDescent="0.2">
      <c r="A151" s="133"/>
      <c r="B151" s="225" t="s">
        <v>137</v>
      </c>
      <c r="C151" s="226" t="s">
        <v>135</v>
      </c>
      <c r="D151" s="227" t="s">
        <v>124</v>
      </c>
      <c r="E151" s="228">
        <f>+F151/1000</f>
        <v>10000000</v>
      </c>
      <c r="F151" s="228">
        <v>10000000000</v>
      </c>
      <c r="G151" s="228">
        <v>10037260274</v>
      </c>
      <c r="H151" s="229" t="s">
        <v>159</v>
      </c>
      <c r="I151" s="133"/>
      <c r="J151" s="172"/>
      <c r="K151" s="133"/>
      <c r="L151" s="133"/>
      <c r="M151" s="172"/>
      <c r="N151" s="133"/>
      <c r="O151" s="133"/>
      <c r="P151" s="133"/>
      <c r="Q151" s="133"/>
      <c r="R151" s="133"/>
      <c r="S151" s="133"/>
      <c r="T151" s="154"/>
      <c r="U151" s="155"/>
      <c r="V151" s="156"/>
      <c r="X151" s="149"/>
    </row>
    <row r="152" spans="1:24" s="54" customFormat="1" ht="39.75" customHeight="1" x14ac:dyDescent="0.2">
      <c r="A152" s="133"/>
      <c r="B152" s="225" t="s">
        <v>199</v>
      </c>
      <c r="C152" s="226" t="s">
        <v>85</v>
      </c>
      <c r="D152" s="227" t="s">
        <v>144</v>
      </c>
      <c r="E152" s="228">
        <v>5000</v>
      </c>
      <c r="F152" s="228">
        <v>5000000000</v>
      </c>
      <c r="G152" s="228">
        <v>5016657534</v>
      </c>
      <c r="H152" s="229" t="s">
        <v>159</v>
      </c>
      <c r="I152" s="133"/>
      <c r="J152" s="172"/>
      <c r="K152" s="133"/>
      <c r="L152" s="133"/>
      <c r="M152" s="172"/>
      <c r="N152" s="133"/>
      <c r="O152" s="133"/>
      <c r="P152" s="133"/>
      <c r="Q152" s="133"/>
      <c r="R152" s="133"/>
      <c r="S152" s="133"/>
      <c r="T152" s="154"/>
      <c r="U152" s="155"/>
      <c r="V152" s="156"/>
      <c r="X152" s="149"/>
    </row>
    <row r="153" spans="1:24" customFormat="1" ht="39.950000000000003" customHeight="1" x14ac:dyDescent="0.25">
      <c r="A153" s="153"/>
      <c r="B153" s="230" t="s">
        <v>84</v>
      </c>
      <c r="C153" s="226" t="s">
        <v>85</v>
      </c>
      <c r="D153" s="227" t="s">
        <v>144</v>
      </c>
      <c r="E153" s="228">
        <v>10000</v>
      </c>
      <c r="F153" s="231">
        <v>10000000000</v>
      </c>
      <c r="G153" s="231">
        <v>10026301370</v>
      </c>
      <c r="H153" s="229" t="s">
        <v>159</v>
      </c>
      <c r="I153" s="133"/>
      <c r="J153" s="172"/>
      <c r="K153" s="133"/>
      <c r="L153" s="133"/>
      <c r="M153" s="172"/>
      <c r="N153" s="133"/>
      <c r="O153" s="157"/>
      <c r="P153" s="158"/>
      <c r="Q153" s="159"/>
      <c r="R153" s="159"/>
      <c r="S153" s="160"/>
      <c r="T153" s="161"/>
      <c r="U153" s="162"/>
      <c r="V153" s="163"/>
      <c r="X153" s="151"/>
    </row>
    <row r="154" spans="1:24" customFormat="1" ht="39.950000000000003" customHeight="1" x14ac:dyDescent="0.25">
      <c r="A154" s="153"/>
      <c r="B154" s="230" t="s">
        <v>245</v>
      </c>
      <c r="C154" s="226" t="s">
        <v>77</v>
      </c>
      <c r="D154" s="227" t="s">
        <v>144</v>
      </c>
      <c r="E154" s="228">
        <v>5501</v>
      </c>
      <c r="F154" s="231">
        <v>5501000000</v>
      </c>
      <c r="G154" s="231">
        <v>5515468384</v>
      </c>
      <c r="H154" s="229" t="s">
        <v>159</v>
      </c>
      <c r="I154" s="133"/>
      <c r="J154" s="172"/>
      <c r="K154" s="133"/>
      <c r="L154" s="133"/>
      <c r="M154" s="172"/>
      <c r="N154" s="133"/>
      <c r="O154" s="157"/>
      <c r="P154" s="158"/>
      <c r="Q154" s="159"/>
      <c r="R154" s="159"/>
      <c r="S154" s="160"/>
      <c r="T154" s="161"/>
      <c r="U154" s="162"/>
      <c r="V154" s="163"/>
      <c r="X154" s="151"/>
    </row>
    <row r="155" spans="1:24" s="54" customFormat="1" ht="39.75" customHeight="1" x14ac:dyDescent="0.2">
      <c r="A155" s="133"/>
      <c r="B155" s="225" t="s">
        <v>194</v>
      </c>
      <c r="C155" s="226" t="s">
        <v>85</v>
      </c>
      <c r="D155" s="227" t="s">
        <v>144</v>
      </c>
      <c r="E155" s="228">
        <v>5000</v>
      </c>
      <c r="F155" s="228">
        <v>5000000000</v>
      </c>
      <c r="G155" s="228">
        <v>5012054795</v>
      </c>
      <c r="H155" s="229" t="s">
        <v>159</v>
      </c>
      <c r="I155" s="133"/>
      <c r="J155" s="172"/>
      <c r="K155" s="133"/>
      <c r="L155" s="133"/>
      <c r="M155" s="172"/>
      <c r="N155" s="133"/>
      <c r="O155" s="133"/>
      <c r="P155" s="133"/>
      <c r="Q155" s="133"/>
      <c r="R155" s="133"/>
      <c r="S155" s="133"/>
      <c r="T155" s="154"/>
      <c r="U155" s="155"/>
      <c r="V155" s="156"/>
      <c r="X155" s="149"/>
    </row>
    <row r="156" spans="1:24" s="54" customFormat="1" ht="39.75" customHeight="1" x14ac:dyDescent="0.2">
      <c r="A156" s="133"/>
      <c r="B156" s="225" t="s">
        <v>194</v>
      </c>
      <c r="C156" s="226" t="s">
        <v>85</v>
      </c>
      <c r="D156" s="227" t="s">
        <v>144</v>
      </c>
      <c r="E156" s="228">
        <v>10000</v>
      </c>
      <c r="F156" s="228">
        <v>10000000000</v>
      </c>
      <c r="G156" s="228">
        <v>10019726028</v>
      </c>
      <c r="H156" s="229" t="s">
        <v>159</v>
      </c>
      <c r="I156" s="133"/>
      <c r="J156" s="172"/>
      <c r="K156" s="133"/>
      <c r="L156" s="133"/>
      <c r="M156" s="172"/>
      <c r="N156" s="133"/>
      <c r="O156" s="133"/>
      <c r="P156" s="133"/>
      <c r="Q156" s="133"/>
      <c r="R156" s="133"/>
      <c r="S156" s="133"/>
      <c r="T156" s="154"/>
      <c r="U156" s="155"/>
      <c r="V156" s="156"/>
      <c r="X156" s="149"/>
    </row>
    <row r="157" spans="1:24" s="54" customFormat="1" ht="39.75" customHeight="1" x14ac:dyDescent="0.2">
      <c r="A157" s="133"/>
      <c r="B157" s="225" t="s">
        <v>194</v>
      </c>
      <c r="C157" s="226" t="s">
        <v>85</v>
      </c>
      <c r="D157" s="227" t="s">
        <v>144</v>
      </c>
      <c r="E157" s="228">
        <v>10000</v>
      </c>
      <c r="F157" s="228">
        <v>10000000000</v>
      </c>
      <c r="G157" s="228">
        <v>10013150685</v>
      </c>
      <c r="H157" s="229" t="s">
        <v>159</v>
      </c>
      <c r="I157" s="133"/>
      <c r="J157" s="172"/>
      <c r="K157" s="133"/>
      <c r="L157" s="133"/>
      <c r="M157" s="172"/>
      <c r="N157" s="133"/>
      <c r="O157" s="133"/>
      <c r="P157" s="133"/>
      <c r="Q157" s="133"/>
      <c r="R157" s="133"/>
      <c r="S157" s="133"/>
      <c r="T157" s="154"/>
      <c r="U157" s="155"/>
      <c r="V157" s="156"/>
      <c r="X157" s="149"/>
    </row>
    <row r="158" spans="1:24" s="54" customFormat="1" ht="39.75" customHeight="1" x14ac:dyDescent="0.2">
      <c r="A158" s="133"/>
      <c r="B158" s="225" t="s">
        <v>87</v>
      </c>
      <c r="C158" s="226" t="s">
        <v>85</v>
      </c>
      <c r="D158" s="227" t="s">
        <v>144</v>
      </c>
      <c r="E158" s="228">
        <v>10000</v>
      </c>
      <c r="F158" s="228">
        <v>10000000000</v>
      </c>
      <c r="G158" s="228">
        <v>10013150685</v>
      </c>
      <c r="H158" s="229" t="s">
        <v>159</v>
      </c>
      <c r="I158" s="133"/>
      <c r="J158" s="172"/>
      <c r="K158" s="133"/>
      <c r="L158" s="133"/>
      <c r="M158" s="172"/>
      <c r="N158" s="133"/>
      <c r="O158" s="133"/>
      <c r="P158" s="133"/>
      <c r="Q158" s="133"/>
      <c r="R158" s="133"/>
      <c r="S158" s="133"/>
      <c r="T158" s="154"/>
      <c r="U158" s="155"/>
      <c r="V158" s="156"/>
      <c r="X158" s="149"/>
    </row>
    <row r="159" spans="1:24" customFormat="1" ht="39.950000000000003" customHeight="1" x14ac:dyDescent="0.25">
      <c r="A159" s="153"/>
      <c r="B159" s="230" t="s">
        <v>84</v>
      </c>
      <c r="C159" s="226" t="s">
        <v>85</v>
      </c>
      <c r="D159" s="227" t="s">
        <v>144</v>
      </c>
      <c r="E159" s="228">
        <v>5000</v>
      </c>
      <c r="F159" s="231">
        <v>5000000000</v>
      </c>
      <c r="G159" s="231">
        <v>5005479452</v>
      </c>
      <c r="H159" s="229" t="s">
        <v>159</v>
      </c>
      <c r="I159" s="133"/>
      <c r="J159" s="172"/>
      <c r="K159" s="133"/>
      <c r="L159" s="133"/>
      <c r="M159" s="172"/>
      <c r="N159" s="133"/>
      <c r="O159" s="157"/>
      <c r="P159" s="158"/>
      <c r="Q159" s="159"/>
      <c r="R159" s="159"/>
      <c r="S159" s="160"/>
      <c r="T159" s="161"/>
      <c r="U159" s="162"/>
      <c r="V159" s="163"/>
      <c r="X159" s="151"/>
    </row>
    <row r="160" spans="1:24" customFormat="1" ht="39.950000000000003" customHeight="1" x14ac:dyDescent="0.25">
      <c r="A160" s="153"/>
      <c r="B160" s="230" t="s">
        <v>134</v>
      </c>
      <c r="C160" s="226" t="s">
        <v>103</v>
      </c>
      <c r="D160" s="227" t="s">
        <v>144</v>
      </c>
      <c r="E160" s="228">
        <v>1900</v>
      </c>
      <c r="F160" s="231">
        <v>1900000000</v>
      </c>
      <c r="G160" s="231">
        <v>1902082191</v>
      </c>
      <c r="H160" s="229" t="s">
        <v>159</v>
      </c>
      <c r="I160" s="133"/>
      <c r="J160" s="172"/>
      <c r="K160" s="133"/>
      <c r="L160" s="133"/>
      <c r="M160" s="172"/>
      <c r="N160" s="133"/>
      <c r="O160" s="157"/>
      <c r="P160" s="158"/>
      <c r="Q160" s="159"/>
      <c r="R160" s="159"/>
      <c r="S160" s="160"/>
      <c r="T160" s="161"/>
      <c r="U160" s="162"/>
      <c r="V160" s="163"/>
      <c r="X160" s="151"/>
    </row>
    <row r="161" spans="1:24" customFormat="1" ht="39.950000000000003" customHeight="1" x14ac:dyDescent="0.25">
      <c r="A161" s="153"/>
      <c r="B161" s="464" t="s">
        <v>341</v>
      </c>
      <c r="C161" s="465"/>
      <c r="D161" s="465"/>
      <c r="E161" s="466"/>
      <c r="F161" s="241">
        <f>SUM(F146:F160)</f>
        <v>210359386234</v>
      </c>
      <c r="G161" s="241">
        <f>SUM(G146:G160)</f>
        <v>213252352014</v>
      </c>
      <c r="H161" s="242"/>
      <c r="I161" s="133"/>
      <c r="J161" s="172"/>
      <c r="K161" s="133"/>
      <c r="L161" s="133"/>
      <c r="M161" s="172"/>
      <c r="N161" s="133"/>
      <c r="O161" s="157"/>
      <c r="P161" s="158"/>
      <c r="Q161" s="159"/>
      <c r="R161" s="159"/>
      <c r="S161" s="160"/>
      <c r="T161" s="161"/>
      <c r="U161" s="162"/>
      <c r="V161" s="163"/>
      <c r="X161" s="151"/>
    </row>
    <row r="162" spans="1:24" customFormat="1" ht="39.950000000000003" customHeight="1" x14ac:dyDescent="0.25">
      <c r="A162" s="153"/>
      <c r="B162" s="224" t="s">
        <v>30</v>
      </c>
      <c r="C162" s="99" t="s">
        <v>22</v>
      </c>
      <c r="D162" s="99" t="s">
        <v>139</v>
      </c>
      <c r="E162" s="99" t="s">
        <v>140</v>
      </c>
      <c r="F162" s="99" t="s">
        <v>142</v>
      </c>
      <c r="G162" s="99" t="s">
        <v>145</v>
      </c>
      <c r="H162" s="99" t="s">
        <v>141</v>
      </c>
      <c r="I162" s="133"/>
      <c r="J162" s="172"/>
      <c r="K162" s="133"/>
      <c r="L162" s="133"/>
      <c r="M162" s="172"/>
      <c r="N162" s="133"/>
      <c r="O162" s="157"/>
      <c r="P162" s="158"/>
      <c r="Q162" s="159"/>
      <c r="R162" s="159"/>
      <c r="S162" s="160"/>
      <c r="T162" s="161"/>
      <c r="U162" s="162"/>
      <c r="V162" s="163"/>
      <c r="X162" s="151"/>
    </row>
    <row r="163" spans="1:24" customFormat="1" ht="39.950000000000003" customHeight="1" x14ac:dyDescent="0.25">
      <c r="A163" s="153"/>
      <c r="B163" s="234" t="s">
        <v>342</v>
      </c>
      <c r="C163" s="235"/>
      <c r="D163" s="235"/>
      <c r="E163" s="236"/>
      <c r="F163" s="228">
        <f>+F161</f>
        <v>210359386234</v>
      </c>
      <c r="G163" s="228">
        <f>+G161</f>
        <v>213252352014</v>
      </c>
      <c r="H163" s="229"/>
      <c r="I163" s="133"/>
      <c r="J163" s="172"/>
      <c r="K163" s="133"/>
      <c r="L163" s="133"/>
      <c r="M163" s="172"/>
      <c r="N163" s="133"/>
      <c r="O163" s="157"/>
      <c r="P163" s="158"/>
      <c r="Q163" s="159"/>
      <c r="R163" s="159"/>
      <c r="S163" s="160"/>
      <c r="T163" s="161"/>
      <c r="U163" s="162"/>
      <c r="V163" s="163"/>
      <c r="X163" s="151"/>
    </row>
    <row r="164" spans="1:24" customFormat="1" ht="39.950000000000003" customHeight="1" x14ac:dyDescent="0.25">
      <c r="A164" s="153"/>
      <c r="B164" s="230" t="s">
        <v>137</v>
      </c>
      <c r="C164" s="232" t="s">
        <v>135</v>
      </c>
      <c r="D164" s="227" t="s">
        <v>124</v>
      </c>
      <c r="E164" s="228">
        <f>+F164/1000</f>
        <v>10000000</v>
      </c>
      <c r="F164" s="231">
        <v>10000000000</v>
      </c>
      <c r="G164" s="231">
        <v>10008767124</v>
      </c>
      <c r="H164" s="229" t="s">
        <v>159</v>
      </c>
      <c r="I164" s="133"/>
      <c r="J164" s="172"/>
      <c r="K164" s="133"/>
      <c r="L164" s="133"/>
      <c r="M164" s="172"/>
      <c r="N164" s="133"/>
      <c r="O164" s="157"/>
      <c r="P164" s="158"/>
      <c r="Q164" s="159"/>
      <c r="R164" s="159"/>
      <c r="S164" s="160"/>
      <c r="T164" s="161"/>
      <c r="U164" s="162"/>
      <c r="V164" s="163"/>
      <c r="X164" s="151"/>
    </row>
    <row r="165" spans="1:24" s="54" customFormat="1" ht="39.75" customHeight="1" x14ac:dyDescent="0.2">
      <c r="A165" s="133"/>
      <c r="B165" s="225" t="s">
        <v>191</v>
      </c>
      <c r="C165" s="226" t="s">
        <v>86</v>
      </c>
      <c r="D165" s="227" t="s">
        <v>144</v>
      </c>
      <c r="E165" s="228">
        <v>250</v>
      </c>
      <c r="F165" s="228">
        <v>250000000</v>
      </c>
      <c r="G165" s="228">
        <v>250219178</v>
      </c>
      <c r="H165" s="229" t="s">
        <v>159</v>
      </c>
      <c r="I165" s="133"/>
      <c r="J165" s="172"/>
      <c r="K165" s="133"/>
      <c r="L165" s="133"/>
      <c r="M165" s="172"/>
      <c r="N165" s="133"/>
      <c r="O165" s="133"/>
      <c r="P165" s="133"/>
      <c r="Q165" s="133"/>
      <c r="R165" s="133"/>
      <c r="S165" s="133"/>
      <c r="T165" s="154"/>
      <c r="U165" s="155"/>
      <c r="V165" s="156"/>
      <c r="X165" s="149"/>
    </row>
    <row r="166" spans="1:24" customFormat="1" ht="39.950000000000003" customHeight="1" x14ac:dyDescent="0.25">
      <c r="A166" s="153"/>
      <c r="B166" s="230" t="s">
        <v>254</v>
      </c>
      <c r="C166" s="226" t="s">
        <v>255</v>
      </c>
      <c r="D166" s="227" t="s">
        <v>144</v>
      </c>
      <c r="E166" s="228">
        <v>250</v>
      </c>
      <c r="F166" s="231">
        <v>250000000</v>
      </c>
      <c r="G166" s="231">
        <v>241499107</v>
      </c>
      <c r="H166" s="229" t="s">
        <v>256</v>
      </c>
      <c r="I166" s="133"/>
      <c r="J166" s="172"/>
      <c r="K166" s="133"/>
      <c r="L166" s="133"/>
      <c r="M166" s="172"/>
      <c r="N166" s="133"/>
      <c r="O166" s="157"/>
      <c r="P166" s="158"/>
      <c r="Q166" s="159"/>
      <c r="R166" s="159"/>
      <c r="S166" s="160"/>
      <c r="T166" s="161"/>
      <c r="U166" s="162"/>
      <c r="V166" s="163"/>
      <c r="X166" s="151"/>
    </row>
    <row r="167" spans="1:24" customFormat="1" ht="39.950000000000003" customHeight="1" x14ac:dyDescent="0.25">
      <c r="A167" s="153"/>
      <c r="B167" s="230" t="s">
        <v>227</v>
      </c>
      <c r="C167" s="226" t="s">
        <v>146</v>
      </c>
      <c r="D167" s="227" t="s">
        <v>144</v>
      </c>
      <c r="E167" s="228">
        <v>1563</v>
      </c>
      <c r="F167" s="231">
        <v>1563000000</v>
      </c>
      <c r="G167" s="231">
        <v>1509667971</v>
      </c>
      <c r="H167" s="229" t="s">
        <v>253</v>
      </c>
      <c r="I167" s="133"/>
      <c r="J167" s="172"/>
      <c r="K167" s="133"/>
      <c r="L167" s="133"/>
      <c r="M167" s="172"/>
      <c r="N167" s="133"/>
      <c r="O167" s="157"/>
      <c r="P167" s="158"/>
      <c r="Q167" s="159"/>
      <c r="R167" s="159"/>
      <c r="S167" s="160"/>
      <c r="T167" s="161"/>
      <c r="U167" s="162"/>
      <c r="V167" s="163"/>
      <c r="X167" s="151"/>
    </row>
    <row r="168" spans="1:24" customFormat="1" ht="39.950000000000003" customHeight="1" x14ac:dyDescent="0.25">
      <c r="A168" s="153"/>
      <c r="B168" s="230" t="s">
        <v>218</v>
      </c>
      <c r="C168" s="232" t="s">
        <v>77</v>
      </c>
      <c r="D168" s="227" t="s">
        <v>144</v>
      </c>
      <c r="E168" s="228">
        <v>621</v>
      </c>
      <c r="F168" s="231">
        <v>621000000</v>
      </c>
      <c r="G168" s="231">
        <v>599268504</v>
      </c>
      <c r="H168" s="229" t="s">
        <v>253</v>
      </c>
      <c r="I168" s="133"/>
      <c r="J168" s="172"/>
      <c r="K168" s="133"/>
      <c r="L168" s="133"/>
      <c r="M168" s="172"/>
      <c r="N168" s="133"/>
      <c r="O168" s="157"/>
      <c r="P168" s="158"/>
      <c r="Q168" s="159"/>
      <c r="R168" s="159"/>
      <c r="S168" s="160"/>
      <c r="T168" s="161"/>
      <c r="U168" s="162"/>
      <c r="V168" s="163"/>
      <c r="X168" s="151"/>
    </row>
    <row r="169" spans="1:24" customFormat="1" ht="39.950000000000003" customHeight="1" x14ac:dyDescent="0.25">
      <c r="A169" s="153"/>
      <c r="B169" s="230" t="s">
        <v>249</v>
      </c>
      <c r="C169" s="232" t="s">
        <v>78</v>
      </c>
      <c r="D169" s="227" t="s">
        <v>144</v>
      </c>
      <c r="E169" s="228">
        <v>10000</v>
      </c>
      <c r="F169" s="231">
        <v>10000000000</v>
      </c>
      <c r="G169" s="231">
        <v>9848013643</v>
      </c>
      <c r="H169" s="229" t="s">
        <v>250</v>
      </c>
      <c r="I169" s="133"/>
      <c r="J169" s="172"/>
      <c r="K169" s="133"/>
      <c r="L169" s="133"/>
      <c r="M169" s="172"/>
      <c r="N169" s="133"/>
      <c r="O169" s="157"/>
      <c r="P169" s="158"/>
      <c r="Q169" s="159"/>
      <c r="R169" s="159"/>
      <c r="S169" s="160"/>
      <c r="T169" s="161"/>
      <c r="U169" s="162"/>
      <c r="V169" s="163"/>
      <c r="X169" s="151"/>
    </row>
    <row r="170" spans="1:24" customFormat="1" ht="39.950000000000003" customHeight="1" x14ac:dyDescent="0.25">
      <c r="A170" s="153"/>
      <c r="B170" s="230" t="s">
        <v>251</v>
      </c>
      <c r="C170" s="232" t="s">
        <v>78</v>
      </c>
      <c r="D170" s="227" t="s">
        <v>144</v>
      </c>
      <c r="E170" s="228">
        <v>8000</v>
      </c>
      <c r="F170" s="231">
        <v>8000000000</v>
      </c>
      <c r="G170" s="231">
        <v>7905961525</v>
      </c>
      <c r="H170" s="229" t="s">
        <v>250</v>
      </c>
      <c r="I170" s="133"/>
      <c r="J170" s="172"/>
      <c r="K170" s="133"/>
      <c r="L170" s="133"/>
      <c r="M170" s="172"/>
      <c r="N170" s="133"/>
      <c r="O170" s="157"/>
      <c r="P170" s="158"/>
      <c r="Q170" s="159"/>
      <c r="R170" s="159"/>
      <c r="S170" s="160"/>
      <c r="T170" s="161"/>
      <c r="U170" s="162"/>
      <c r="V170" s="163"/>
      <c r="X170" s="151"/>
    </row>
    <row r="171" spans="1:24" customFormat="1" ht="39.950000000000003" customHeight="1" x14ac:dyDescent="0.25">
      <c r="A171" s="153"/>
      <c r="B171" s="230" t="s">
        <v>101</v>
      </c>
      <c r="C171" s="232" t="s">
        <v>86</v>
      </c>
      <c r="D171" s="227" t="s">
        <v>144</v>
      </c>
      <c r="E171" s="228">
        <v>1650</v>
      </c>
      <c r="F171" s="231">
        <v>1650000000</v>
      </c>
      <c r="G171" s="231">
        <v>1576291799</v>
      </c>
      <c r="H171" s="229" t="s">
        <v>250</v>
      </c>
      <c r="I171" s="133"/>
      <c r="J171" s="172"/>
      <c r="K171" s="133"/>
      <c r="L171" s="133"/>
      <c r="M171" s="172"/>
      <c r="N171" s="133"/>
      <c r="O171" s="157"/>
      <c r="P171" s="158"/>
      <c r="Q171" s="159"/>
      <c r="R171" s="159"/>
      <c r="S171" s="160"/>
      <c r="T171" s="161"/>
      <c r="U171" s="162"/>
      <c r="V171" s="163"/>
      <c r="X171" s="151"/>
    </row>
    <row r="172" spans="1:24" customFormat="1" ht="39.950000000000003" customHeight="1" x14ac:dyDescent="0.25">
      <c r="A172" s="153"/>
      <c r="B172" s="230" t="s">
        <v>133</v>
      </c>
      <c r="C172" s="232" t="s">
        <v>146</v>
      </c>
      <c r="D172" s="227" t="s">
        <v>144</v>
      </c>
      <c r="E172" s="228">
        <v>2500</v>
      </c>
      <c r="F172" s="231">
        <v>2500000000</v>
      </c>
      <c r="G172" s="231">
        <v>1952877971</v>
      </c>
      <c r="H172" s="229" t="s">
        <v>257</v>
      </c>
      <c r="I172" s="133"/>
      <c r="J172" s="172"/>
      <c r="K172" s="133"/>
      <c r="L172" s="133"/>
      <c r="M172" s="172"/>
      <c r="N172" s="133"/>
      <c r="O172" s="157"/>
      <c r="P172" s="158"/>
      <c r="Q172" s="159"/>
      <c r="R172" s="159"/>
      <c r="S172" s="160"/>
      <c r="T172" s="161"/>
      <c r="U172" s="162"/>
      <c r="V172" s="163"/>
      <c r="X172" s="151"/>
    </row>
    <row r="173" spans="1:24" customFormat="1" ht="39.950000000000003" customHeight="1" x14ac:dyDescent="0.25">
      <c r="A173" s="153"/>
      <c r="B173" s="230" t="s">
        <v>133</v>
      </c>
      <c r="C173" s="232" t="s">
        <v>146</v>
      </c>
      <c r="D173" s="227" t="s">
        <v>144</v>
      </c>
      <c r="E173" s="228">
        <v>10000</v>
      </c>
      <c r="F173" s="231">
        <v>10000000000</v>
      </c>
      <c r="G173" s="231">
        <v>9513669233</v>
      </c>
      <c r="H173" s="229" t="s">
        <v>252</v>
      </c>
      <c r="I173" s="133"/>
      <c r="J173" s="172"/>
      <c r="K173" s="133"/>
      <c r="L173" s="133"/>
      <c r="M173" s="172"/>
      <c r="N173" s="133"/>
      <c r="O173" s="157"/>
      <c r="P173" s="158"/>
      <c r="Q173" s="159"/>
      <c r="R173" s="159"/>
      <c r="S173" s="160"/>
      <c r="T173" s="161"/>
      <c r="U173" s="162"/>
      <c r="V173" s="163"/>
      <c r="X173" s="151"/>
    </row>
    <row r="174" spans="1:24" customFormat="1" ht="39.950000000000003" customHeight="1" x14ac:dyDescent="0.25">
      <c r="A174" s="153"/>
      <c r="B174" s="230" t="s">
        <v>87</v>
      </c>
      <c r="C174" s="232" t="s">
        <v>85</v>
      </c>
      <c r="D174" s="227" t="s">
        <v>144</v>
      </c>
      <c r="E174" s="228">
        <v>24000</v>
      </c>
      <c r="F174" s="231">
        <v>24000000000</v>
      </c>
      <c r="G174" s="231">
        <v>23628508268</v>
      </c>
      <c r="H174" s="229" t="s">
        <v>252</v>
      </c>
      <c r="I174" s="133"/>
      <c r="J174" s="172"/>
      <c r="K174" s="133"/>
      <c r="L174" s="133"/>
      <c r="M174" s="172"/>
      <c r="N174" s="133"/>
      <c r="O174" s="157"/>
      <c r="P174" s="158"/>
      <c r="Q174" s="159"/>
      <c r="R174" s="159"/>
      <c r="S174" s="160"/>
      <c r="T174" s="161"/>
      <c r="U174" s="162"/>
      <c r="V174" s="163"/>
      <c r="X174" s="151"/>
    </row>
    <row r="175" spans="1:24" customFormat="1" ht="39.950000000000003" customHeight="1" x14ac:dyDescent="0.25">
      <c r="A175" s="153"/>
      <c r="B175" s="230" t="s">
        <v>87</v>
      </c>
      <c r="C175" s="232" t="s">
        <v>85</v>
      </c>
      <c r="D175" s="227" t="s">
        <v>144</v>
      </c>
      <c r="E175" s="228">
        <v>1061</v>
      </c>
      <c r="F175" s="231">
        <v>1061000000</v>
      </c>
      <c r="G175" s="231">
        <v>1061697494</v>
      </c>
      <c r="H175" s="229" t="s">
        <v>159</v>
      </c>
      <c r="I175" s="133"/>
      <c r="J175" s="172"/>
      <c r="K175" s="133"/>
      <c r="L175" s="133"/>
      <c r="M175" s="172"/>
      <c r="N175" s="133"/>
      <c r="O175" s="157"/>
      <c r="P175" s="158"/>
      <c r="Q175" s="159"/>
      <c r="R175" s="159"/>
      <c r="S175" s="160"/>
      <c r="T175" s="161"/>
      <c r="U175" s="162"/>
      <c r="V175" s="163"/>
      <c r="X175" s="151"/>
    </row>
    <row r="176" spans="1:24" s="54" customFormat="1" ht="30" customHeight="1" x14ac:dyDescent="0.25">
      <c r="B176" s="233" t="s">
        <v>264</v>
      </c>
      <c r="C176" s="109"/>
      <c r="D176" s="109"/>
      <c r="E176" s="109"/>
      <c r="F176" s="108">
        <v>280254386234</v>
      </c>
      <c r="G176" s="108">
        <v>281348793831</v>
      </c>
      <c r="H176" s="109"/>
      <c r="I176" s="164">
        <f>+G176-EAN!D13</f>
        <v>280239571911</v>
      </c>
      <c r="J176" s="164">
        <f>+F176-L355</f>
        <v>0</v>
      </c>
      <c r="K176" s="165"/>
      <c r="L176" s="98"/>
      <c r="M176" s="98"/>
      <c r="N176" s="36"/>
      <c r="O176" s="36"/>
      <c r="P176" s="36"/>
      <c r="Q176" s="166"/>
      <c r="R176" s="36"/>
      <c r="S176" s="167"/>
      <c r="T176" s="154"/>
      <c r="U176" s="155"/>
      <c r="V176" s="156"/>
      <c r="X176" s="149"/>
    </row>
    <row r="177" spans="2:23" s="10" customFormat="1" ht="25.5" customHeight="1" x14ac:dyDescent="0.25">
      <c r="B177" s="233" t="s">
        <v>265</v>
      </c>
      <c r="C177" s="109"/>
      <c r="D177" s="109"/>
      <c r="E177" s="109"/>
      <c r="F177" s="108">
        <v>303109000000</v>
      </c>
      <c r="G177" s="108">
        <v>307368033216.16022</v>
      </c>
      <c r="H177" s="109"/>
      <c r="I177" s="164">
        <f>+G177-EAN!E13</f>
        <v>307368033216.16022</v>
      </c>
      <c r="J177" s="169">
        <f>+G177-K356</f>
        <v>0</v>
      </c>
      <c r="K177" s="14"/>
      <c r="L177" s="14"/>
      <c r="M177" s="14"/>
      <c r="N177" s="9"/>
      <c r="O177" s="9"/>
      <c r="P177" s="9"/>
      <c r="Q177" s="9"/>
      <c r="R177" s="9"/>
      <c r="S177" s="9"/>
    </row>
    <row r="178" spans="2:23" s="10" customFormat="1" ht="25.5" customHeight="1" x14ac:dyDescent="0.25">
      <c r="B178" s="96"/>
      <c r="C178" s="97"/>
      <c r="D178" s="97"/>
      <c r="E178" s="97"/>
      <c r="F178" s="98"/>
      <c r="G178" s="98"/>
      <c r="H178" s="97"/>
      <c r="I178" s="9"/>
      <c r="J178" s="9"/>
      <c r="K178" s="14"/>
      <c r="L178" s="14"/>
      <c r="M178" s="14"/>
      <c r="N178" s="9"/>
      <c r="O178" s="9"/>
      <c r="P178" s="9"/>
      <c r="Q178" s="9"/>
      <c r="R178" s="9"/>
      <c r="S178" s="9"/>
    </row>
    <row r="179" spans="2:23" s="10" customFormat="1" ht="29.45" customHeight="1" x14ac:dyDescent="0.25">
      <c r="B179" s="111" t="s">
        <v>266</v>
      </c>
      <c r="C179" s="112"/>
      <c r="D179" s="112"/>
      <c r="E179" s="60" t="s">
        <v>140</v>
      </c>
      <c r="F179" s="113" t="s">
        <v>142</v>
      </c>
      <c r="G179" s="75" t="s">
        <v>145</v>
      </c>
      <c r="J179" s="9"/>
      <c r="K179" s="14"/>
      <c r="L179" s="14"/>
      <c r="M179" s="14"/>
      <c r="N179" s="9"/>
      <c r="O179" s="9"/>
      <c r="P179" s="9"/>
      <c r="Q179" s="9"/>
      <c r="R179" s="9"/>
      <c r="S179" s="9"/>
    </row>
    <row r="180" spans="2:23" s="10" customFormat="1" ht="23.1" customHeight="1" x14ac:dyDescent="0.25">
      <c r="B180" s="137" t="s">
        <v>124</v>
      </c>
      <c r="C180" s="138"/>
      <c r="D180" s="138"/>
      <c r="E180" s="150">
        <v>31690000</v>
      </c>
      <c r="F180" s="168">
        <v>31690000000</v>
      </c>
      <c r="G180" s="150">
        <v>32059187672</v>
      </c>
      <c r="J180" s="9"/>
      <c r="K180" s="14"/>
      <c r="L180" s="14"/>
      <c r="M180" s="14"/>
      <c r="N180" s="9"/>
      <c r="O180" s="9"/>
      <c r="P180" s="9"/>
      <c r="Q180" s="9"/>
      <c r="R180" s="9"/>
      <c r="S180" s="9"/>
    </row>
    <row r="181" spans="2:23" s="10" customFormat="1" ht="23.1" customHeight="1" x14ac:dyDescent="0.25">
      <c r="B181" s="137" t="s">
        <v>144</v>
      </c>
      <c r="C181" s="138"/>
      <c r="D181" s="138"/>
      <c r="E181" s="150">
        <v>226113</v>
      </c>
      <c r="F181" s="168">
        <v>226113000000</v>
      </c>
      <c r="G181" s="150">
        <v>226312591339</v>
      </c>
      <c r="J181" s="9"/>
      <c r="K181" s="14"/>
      <c r="L181" s="14"/>
      <c r="M181" s="14"/>
      <c r="N181" s="9"/>
      <c r="O181" s="9"/>
      <c r="P181" s="9"/>
      <c r="Q181" s="9"/>
      <c r="R181" s="9"/>
      <c r="S181" s="9"/>
    </row>
    <row r="182" spans="2:23" s="10" customFormat="1" ht="23.1" customHeight="1" x14ac:dyDescent="0.25">
      <c r="B182" s="137" t="s">
        <v>190</v>
      </c>
      <c r="C182" s="138"/>
      <c r="D182" s="138"/>
      <c r="E182" s="150">
        <v>59</v>
      </c>
      <c r="F182" s="168">
        <v>22451386234</v>
      </c>
      <c r="G182" s="150">
        <v>22977014820</v>
      </c>
      <c r="J182" s="9"/>
      <c r="K182" s="14"/>
      <c r="L182" s="14"/>
      <c r="M182" s="14"/>
      <c r="N182" s="9"/>
      <c r="O182" s="9"/>
      <c r="P182" s="9"/>
      <c r="Q182" s="9"/>
      <c r="R182" s="9"/>
      <c r="S182" s="9"/>
    </row>
    <row r="183" spans="2:23" s="10" customFormat="1" ht="16.5" x14ac:dyDescent="0.25">
      <c r="B183" s="116" t="s">
        <v>153</v>
      </c>
      <c r="C183" s="139"/>
      <c r="D183" s="139"/>
      <c r="E183" s="75"/>
      <c r="F183" s="62">
        <v>280254386234</v>
      </c>
      <c r="G183" s="62">
        <v>281348793831</v>
      </c>
      <c r="H183" s="82">
        <f>+G183-G176</f>
        <v>0</v>
      </c>
      <c r="I183" s="82">
        <f>+F176-F183</f>
        <v>0</v>
      </c>
      <c r="J183" s="9"/>
      <c r="K183" s="9"/>
      <c r="L183" s="14"/>
      <c r="M183" s="9"/>
      <c r="N183" s="9"/>
      <c r="O183" s="9"/>
      <c r="P183" s="9"/>
      <c r="Q183" s="9"/>
      <c r="R183" s="9"/>
      <c r="S183" s="9"/>
    </row>
    <row r="184" spans="2:23" s="10" customFormat="1" ht="16.5" x14ac:dyDescent="0.25">
      <c r="B184" s="8"/>
      <c r="C184" s="9"/>
      <c r="D184" s="9"/>
      <c r="E184" s="9"/>
      <c r="F184" s="9"/>
      <c r="G184" s="14"/>
      <c r="H184" s="9"/>
      <c r="I184" s="9"/>
      <c r="J184" s="9"/>
      <c r="K184" s="9"/>
      <c r="L184" s="14"/>
      <c r="M184" s="9"/>
      <c r="N184" s="9"/>
      <c r="O184" s="9"/>
      <c r="P184" s="9"/>
      <c r="Q184" s="9"/>
      <c r="R184" s="9"/>
      <c r="S184" s="9"/>
    </row>
    <row r="185" spans="2:23" s="10" customFormat="1" ht="23.1" customHeight="1" x14ac:dyDescent="0.25">
      <c r="B185" s="111" t="s">
        <v>343</v>
      </c>
      <c r="C185" s="112"/>
      <c r="D185" s="112"/>
      <c r="E185" s="60" t="s">
        <v>140</v>
      </c>
      <c r="F185" s="113" t="s">
        <v>142</v>
      </c>
      <c r="G185" s="75" t="s">
        <v>145</v>
      </c>
      <c r="H185" s="9"/>
      <c r="I185" s="9"/>
      <c r="J185" s="9"/>
      <c r="K185" s="9"/>
      <c r="L185" s="14"/>
      <c r="M185" s="9"/>
      <c r="N185" s="9"/>
      <c r="O185" s="9"/>
      <c r="P185" s="9"/>
      <c r="Q185" s="9"/>
      <c r="R185" s="9"/>
      <c r="S185" s="9"/>
    </row>
    <row r="186" spans="2:23" s="10" customFormat="1" ht="23.1" customHeight="1" x14ac:dyDescent="0.25">
      <c r="B186" s="137" t="s">
        <v>124</v>
      </c>
      <c r="C186" s="138"/>
      <c r="D186" s="138"/>
      <c r="E186" s="150">
        <v>31870000</v>
      </c>
      <c r="F186" s="168">
        <v>31870000000</v>
      </c>
      <c r="G186" s="150">
        <v>32308249316.689995</v>
      </c>
      <c r="H186" s="9"/>
      <c r="I186" s="9"/>
      <c r="J186" s="9"/>
      <c r="K186" s="9"/>
      <c r="L186" s="14"/>
      <c r="M186" s="9"/>
      <c r="N186" s="9"/>
      <c r="O186" s="9"/>
      <c r="P186" s="9"/>
      <c r="Q186" s="9"/>
      <c r="R186" s="9"/>
      <c r="S186" s="9"/>
    </row>
    <row r="187" spans="2:23" s="10" customFormat="1" ht="23.1" customHeight="1" x14ac:dyDescent="0.25">
      <c r="B187" s="137" t="s">
        <v>144</v>
      </c>
      <c r="C187" s="138"/>
      <c r="D187" s="138"/>
      <c r="E187" s="150">
        <v>156925</v>
      </c>
      <c r="F187" s="168">
        <v>156925000000</v>
      </c>
      <c r="G187" s="150">
        <v>158446908054.34003</v>
      </c>
      <c r="H187" s="9"/>
      <c r="I187" s="9"/>
      <c r="J187" s="9"/>
      <c r="K187" s="9"/>
      <c r="L187" s="14"/>
      <c r="M187" s="9"/>
      <c r="N187" s="9"/>
      <c r="O187" s="9"/>
      <c r="P187" s="9"/>
      <c r="Q187" s="9"/>
      <c r="R187" s="9"/>
      <c r="S187" s="9"/>
    </row>
    <row r="188" spans="2:23" s="10" customFormat="1" ht="23.1" customHeight="1" x14ac:dyDescent="0.25">
      <c r="B188" s="137" t="s">
        <v>190</v>
      </c>
      <c r="C188" s="138"/>
      <c r="D188" s="138"/>
      <c r="E188" s="150">
        <v>224</v>
      </c>
      <c r="F188" s="168">
        <v>114314000000</v>
      </c>
      <c r="G188" s="150">
        <v>116612875845.12999</v>
      </c>
      <c r="H188" s="9"/>
      <c r="I188" s="9"/>
      <c r="J188" s="9"/>
      <c r="K188" s="9"/>
      <c r="L188" s="14"/>
      <c r="M188" s="9"/>
      <c r="N188" s="9"/>
      <c r="O188" s="9"/>
      <c r="P188" s="9"/>
      <c r="Q188" s="9"/>
      <c r="R188" s="9"/>
      <c r="S188" s="9"/>
    </row>
    <row r="189" spans="2:23" s="10" customFormat="1" ht="23.1" customHeight="1" x14ac:dyDescent="0.25">
      <c r="B189" s="116" t="s">
        <v>153</v>
      </c>
      <c r="C189" s="139"/>
      <c r="D189" s="139"/>
      <c r="E189" s="75"/>
      <c r="F189" s="62">
        <v>303109000000</v>
      </c>
      <c r="G189" s="62">
        <v>307368033216.16003</v>
      </c>
      <c r="H189" s="9"/>
      <c r="I189" s="9"/>
      <c r="J189" s="9"/>
      <c r="K189" s="9"/>
      <c r="L189" s="14"/>
      <c r="M189" s="9"/>
      <c r="N189" s="9"/>
      <c r="O189" s="9"/>
      <c r="P189" s="9"/>
      <c r="Q189" s="9"/>
      <c r="R189" s="9"/>
      <c r="S189" s="9"/>
    </row>
    <row r="190" spans="2:23" s="10" customFormat="1" ht="16.5" x14ac:dyDescent="0.25">
      <c r="B190" s="8"/>
      <c r="C190" s="9"/>
      <c r="D190" s="9"/>
      <c r="E190" s="9"/>
      <c r="F190" s="9"/>
      <c r="G190" s="14"/>
      <c r="H190" s="9"/>
      <c r="I190" s="9"/>
      <c r="J190" s="9"/>
      <c r="K190" s="9"/>
      <c r="L190" s="14"/>
      <c r="M190" s="9"/>
      <c r="N190" s="9"/>
      <c r="O190" s="9"/>
      <c r="P190" s="9"/>
      <c r="Q190" s="9"/>
      <c r="R190" s="9"/>
      <c r="S190" s="9"/>
    </row>
    <row r="191" spans="2:23" s="10" customFormat="1" ht="16.5" x14ac:dyDescent="0.25">
      <c r="B191" s="68" t="s">
        <v>138</v>
      </c>
      <c r="C191" s="9"/>
      <c r="D191" s="9"/>
      <c r="E191" s="9"/>
      <c r="F191" s="9"/>
      <c r="G191" s="9"/>
      <c r="H191" s="9"/>
      <c r="I191" s="9"/>
      <c r="J191" s="9"/>
      <c r="K191" s="9"/>
      <c r="L191" s="14"/>
      <c r="M191" s="9"/>
      <c r="N191" s="9"/>
      <c r="O191" s="9"/>
      <c r="P191" s="9"/>
      <c r="Q191" s="78"/>
      <c r="R191" s="9"/>
      <c r="S191" s="9"/>
      <c r="W191" s="82"/>
    </row>
    <row r="192" spans="2:23" s="10" customFormat="1" ht="16.5" x14ac:dyDescent="0.25">
      <c r="B192" s="8"/>
      <c r="C192" s="9"/>
      <c r="D192" s="9"/>
      <c r="E192" s="9"/>
      <c r="F192" s="9"/>
      <c r="G192" s="9"/>
      <c r="H192" s="9"/>
      <c r="I192" s="9"/>
      <c r="J192" s="9"/>
      <c r="K192" s="9"/>
      <c r="L192" s="14"/>
      <c r="M192" s="9"/>
      <c r="N192" s="9"/>
      <c r="Q192" s="9"/>
      <c r="R192" s="9"/>
      <c r="S192" s="9"/>
      <c r="W192" s="82"/>
    </row>
    <row r="193" spans="1:34" s="10" customFormat="1" ht="16.5" x14ac:dyDescent="0.25">
      <c r="B193" s="8"/>
      <c r="C193" s="9"/>
      <c r="D193" s="9"/>
      <c r="E193" s="9"/>
      <c r="F193" s="9"/>
      <c r="G193" s="9"/>
      <c r="H193" s="9"/>
      <c r="I193" s="9"/>
      <c r="J193" s="9"/>
      <c r="K193" s="9"/>
      <c r="L193" s="14"/>
      <c r="M193" s="9"/>
      <c r="N193" s="9"/>
      <c r="O193" s="81"/>
      <c r="P193" s="81"/>
      <c r="Q193" s="81"/>
      <c r="S193" s="9"/>
      <c r="T193" s="134"/>
      <c r="U193" s="135"/>
      <c r="W193" s="82"/>
    </row>
    <row r="194" spans="1:34" s="269" customFormat="1" ht="88.9" customHeight="1" x14ac:dyDescent="0.15">
      <c r="A194" s="259"/>
      <c r="B194" s="291" t="s">
        <v>30</v>
      </c>
      <c r="C194" s="266" t="s">
        <v>22</v>
      </c>
      <c r="D194" s="266" t="s">
        <v>59</v>
      </c>
      <c r="E194" s="266" t="s">
        <v>70</v>
      </c>
      <c r="F194" s="266" t="s">
        <v>105</v>
      </c>
      <c r="G194" s="266" t="s">
        <v>106</v>
      </c>
      <c r="H194" s="266" t="s">
        <v>60</v>
      </c>
      <c r="I194" s="266" t="s">
        <v>61</v>
      </c>
      <c r="J194" s="266" t="s">
        <v>71</v>
      </c>
      <c r="K194" s="266" t="s">
        <v>72</v>
      </c>
      <c r="L194" s="266" t="s">
        <v>23</v>
      </c>
      <c r="M194" s="266" t="s">
        <v>158</v>
      </c>
      <c r="N194" s="266" t="s">
        <v>154</v>
      </c>
      <c r="O194" s="266" t="s">
        <v>155</v>
      </c>
      <c r="P194" s="266" t="s">
        <v>156</v>
      </c>
      <c r="R194" s="279">
        <f>+EAN!D16</f>
        <v>19758322175</v>
      </c>
      <c r="S194" s="284"/>
      <c r="T194" s="250"/>
      <c r="U194" s="262"/>
      <c r="V194" s="243"/>
      <c r="W194" s="262"/>
      <c r="AC194" s="269" t="s">
        <v>198</v>
      </c>
    </row>
    <row r="195" spans="1:34" s="269" customFormat="1" ht="39.950000000000003" customHeight="1" x14ac:dyDescent="0.15">
      <c r="A195" s="259"/>
      <c r="B195" s="249" t="s">
        <v>160</v>
      </c>
      <c r="C195" s="244" t="s">
        <v>83</v>
      </c>
      <c r="D195" s="293" t="s">
        <v>108</v>
      </c>
      <c r="E195" s="293" t="s">
        <v>104</v>
      </c>
      <c r="F195" s="255">
        <v>44754</v>
      </c>
      <c r="G195" s="255">
        <v>44936</v>
      </c>
      <c r="H195" s="296" t="s">
        <v>62</v>
      </c>
      <c r="I195" s="251">
        <v>501000000</v>
      </c>
      <c r="J195" s="251">
        <v>501000000</v>
      </c>
      <c r="K195" s="251">
        <v>517622219</v>
      </c>
      <c r="L195" s="251">
        <v>501000000</v>
      </c>
      <c r="M195" s="258">
        <v>7.0000000000000007E-2</v>
      </c>
      <c r="N195" s="258">
        <f t="shared" ref="N195:N273" si="0">+L195/$R$194</f>
        <v>2.5356404028774777E-2</v>
      </c>
      <c r="O195" s="267">
        <v>0.9</v>
      </c>
      <c r="P195" s="258">
        <v>7.1428571428571425E-2</v>
      </c>
      <c r="Q195" s="265"/>
      <c r="R195" s="274"/>
      <c r="S195" s="252"/>
      <c r="T195" s="243"/>
      <c r="U195" s="264"/>
      <c r="V195" s="243"/>
      <c r="W195" s="262"/>
      <c r="X195" s="275"/>
      <c r="Y195" s="261"/>
      <c r="Z195" s="275"/>
      <c r="AD195" s="265"/>
      <c r="AE195" s="275"/>
      <c r="AH195" s="257"/>
    </row>
    <row r="196" spans="1:34" s="269" customFormat="1" ht="39.950000000000003" customHeight="1" x14ac:dyDescent="0.15">
      <c r="A196" s="259"/>
      <c r="B196" s="249" t="s">
        <v>161</v>
      </c>
      <c r="C196" s="244" t="s">
        <v>83</v>
      </c>
      <c r="D196" s="293" t="s">
        <v>108</v>
      </c>
      <c r="E196" s="293" t="s">
        <v>104</v>
      </c>
      <c r="F196" s="255">
        <v>44754</v>
      </c>
      <c r="G196" s="255">
        <v>44936</v>
      </c>
      <c r="H196" s="296" t="s">
        <v>62</v>
      </c>
      <c r="I196" s="251">
        <v>501000000</v>
      </c>
      <c r="J196" s="251">
        <v>501000000</v>
      </c>
      <c r="K196" s="251">
        <v>517622219</v>
      </c>
      <c r="L196" s="251">
        <v>501000000</v>
      </c>
      <c r="M196" s="258">
        <v>7.0000000000000007E-2</v>
      </c>
      <c r="N196" s="258">
        <f t="shared" si="0"/>
        <v>2.5356404028774777E-2</v>
      </c>
      <c r="O196" s="267">
        <v>0.9</v>
      </c>
      <c r="P196" s="258">
        <v>7.1428571428571425E-2</v>
      </c>
      <c r="Q196" s="265"/>
      <c r="R196" s="274"/>
      <c r="S196" s="252"/>
      <c r="T196" s="243"/>
      <c r="U196" s="264"/>
      <c r="V196" s="243"/>
      <c r="W196" s="262"/>
      <c r="X196" s="275"/>
      <c r="Y196" s="261"/>
      <c r="Z196" s="275"/>
      <c r="AD196" s="265"/>
      <c r="AE196" s="275"/>
      <c r="AH196" s="257"/>
    </row>
    <row r="197" spans="1:34" s="269" customFormat="1" ht="39.950000000000003" customHeight="1" x14ac:dyDescent="0.15">
      <c r="A197" s="259"/>
      <c r="B197" s="249" t="s">
        <v>162</v>
      </c>
      <c r="C197" s="244" t="s">
        <v>83</v>
      </c>
      <c r="D197" s="293" t="s">
        <v>108</v>
      </c>
      <c r="E197" s="293" t="s">
        <v>104</v>
      </c>
      <c r="F197" s="255">
        <v>44754</v>
      </c>
      <c r="G197" s="255">
        <v>44936</v>
      </c>
      <c r="H197" s="296" t="s">
        <v>62</v>
      </c>
      <c r="I197" s="251">
        <v>501000000</v>
      </c>
      <c r="J197" s="251">
        <v>501000000</v>
      </c>
      <c r="K197" s="251">
        <v>517622219</v>
      </c>
      <c r="L197" s="251">
        <v>501000000</v>
      </c>
      <c r="M197" s="258">
        <v>7.0000000000000007E-2</v>
      </c>
      <c r="N197" s="258">
        <f t="shared" si="0"/>
        <v>2.5356404028774777E-2</v>
      </c>
      <c r="O197" s="267">
        <v>0.9</v>
      </c>
      <c r="P197" s="258">
        <v>7.1428571428571425E-2</v>
      </c>
      <c r="Q197" s="265"/>
      <c r="R197" s="274"/>
      <c r="S197" s="252"/>
      <c r="T197" s="243"/>
      <c r="U197" s="264"/>
      <c r="V197" s="243"/>
      <c r="W197" s="262"/>
      <c r="X197" s="275"/>
      <c r="Y197" s="261"/>
      <c r="Z197" s="275"/>
      <c r="AD197" s="265"/>
      <c r="AE197" s="275"/>
      <c r="AH197" s="257"/>
    </row>
    <row r="198" spans="1:34" s="269" customFormat="1" ht="39.950000000000003" customHeight="1" x14ac:dyDescent="0.15">
      <c r="A198" s="259"/>
      <c r="B198" s="249" t="s">
        <v>164</v>
      </c>
      <c r="C198" s="244" t="s">
        <v>83</v>
      </c>
      <c r="D198" s="293" t="s">
        <v>108</v>
      </c>
      <c r="E198" s="293" t="s">
        <v>104</v>
      </c>
      <c r="F198" s="255">
        <v>44754</v>
      </c>
      <c r="G198" s="255">
        <v>44936</v>
      </c>
      <c r="H198" s="296" t="s">
        <v>62</v>
      </c>
      <c r="I198" s="251">
        <v>501000000</v>
      </c>
      <c r="J198" s="251">
        <v>501000000</v>
      </c>
      <c r="K198" s="251">
        <v>517622219</v>
      </c>
      <c r="L198" s="251">
        <v>501000000</v>
      </c>
      <c r="M198" s="258">
        <v>7.0000000000000007E-2</v>
      </c>
      <c r="N198" s="258">
        <f t="shared" si="0"/>
        <v>2.5356404028774777E-2</v>
      </c>
      <c r="O198" s="267">
        <v>0.9</v>
      </c>
      <c r="P198" s="258">
        <v>7.1428571428571425E-2</v>
      </c>
      <c r="Q198" s="265"/>
      <c r="R198" s="274"/>
      <c r="S198" s="252"/>
      <c r="T198" s="243"/>
      <c r="U198" s="264"/>
      <c r="V198" s="243"/>
      <c r="W198" s="262"/>
      <c r="X198" s="275"/>
      <c r="Y198" s="261"/>
      <c r="Z198" s="275"/>
      <c r="AD198" s="265"/>
      <c r="AE198" s="275"/>
      <c r="AH198" s="257"/>
    </row>
    <row r="199" spans="1:34" s="269" customFormat="1" ht="39.950000000000003" customHeight="1" x14ac:dyDescent="0.15">
      <c r="A199" s="259"/>
      <c r="B199" s="249" t="s">
        <v>165</v>
      </c>
      <c r="C199" s="244" t="s">
        <v>83</v>
      </c>
      <c r="D199" s="293" t="s">
        <v>108</v>
      </c>
      <c r="E199" s="293" t="s">
        <v>104</v>
      </c>
      <c r="F199" s="255">
        <v>44754</v>
      </c>
      <c r="G199" s="255">
        <v>44936</v>
      </c>
      <c r="H199" s="296" t="s">
        <v>62</v>
      </c>
      <c r="I199" s="251">
        <v>501000000</v>
      </c>
      <c r="J199" s="251">
        <v>501000000</v>
      </c>
      <c r="K199" s="251">
        <v>517622219</v>
      </c>
      <c r="L199" s="251">
        <v>501000000</v>
      </c>
      <c r="M199" s="258">
        <v>7.0000000000000007E-2</v>
      </c>
      <c r="N199" s="258">
        <f t="shared" si="0"/>
        <v>2.5356404028774777E-2</v>
      </c>
      <c r="O199" s="267">
        <v>0.9</v>
      </c>
      <c r="P199" s="258">
        <v>7.1428571428571425E-2</v>
      </c>
      <c r="Q199" s="265"/>
      <c r="R199" s="274"/>
      <c r="S199" s="252"/>
      <c r="T199" s="243"/>
      <c r="U199" s="264"/>
      <c r="V199" s="243"/>
      <c r="W199" s="262"/>
      <c r="X199" s="275"/>
      <c r="Y199" s="261"/>
      <c r="Z199" s="275"/>
      <c r="AD199" s="265"/>
      <c r="AE199" s="275"/>
      <c r="AH199" s="257"/>
    </row>
    <row r="200" spans="1:34" s="269" customFormat="1" ht="39.950000000000003" customHeight="1" x14ac:dyDescent="0.15">
      <c r="A200" s="259"/>
      <c r="B200" s="249" t="s">
        <v>201</v>
      </c>
      <c r="C200" s="244" t="s">
        <v>168</v>
      </c>
      <c r="D200" s="293" t="s">
        <v>108</v>
      </c>
      <c r="E200" s="293" t="s">
        <v>104</v>
      </c>
      <c r="F200" s="255">
        <v>44754</v>
      </c>
      <c r="G200" s="255">
        <v>44936</v>
      </c>
      <c r="H200" s="296" t="s">
        <v>62</v>
      </c>
      <c r="I200" s="251">
        <v>295000000</v>
      </c>
      <c r="J200" s="251">
        <v>295000000</v>
      </c>
      <c r="K200" s="251">
        <v>304787534</v>
      </c>
      <c r="L200" s="251">
        <v>295000000</v>
      </c>
      <c r="M200" s="258">
        <v>7.0000000000000007E-2</v>
      </c>
      <c r="N200" s="258">
        <f t="shared" si="0"/>
        <v>1.4930417541893332E-2</v>
      </c>
      <c r="O200" s="267">
        <v>0.9</v>
      </c>
      <c r="P200" s="258">
        <v>1.5548410899699574E-2</v>
      </c>
      <c r="Q200" s="265"/>
      <c r="R200" s="274"/>
      <c r="S200" s="252"/>
      <c r="T200" s="243"/>
      <c r="U200" s="264"/>
      <c r="V200" s="243"/>
      <c r="W200" s="262"/>
      <c r="X200" s="275"/>
      <c r="Y200" s="261"/>
      <c r="Z200" s="275"/>
      <c r="AD200" s="265"/>
      <c r="AE200" s="275"/>
      <c r="AH200" s="257"/>
    </row>
    <row r="201" spans="1:34" s="269" customFormat="1" ht="39.950000000000003" customHeight="1" x14ac:dyDescent="0.15">
      <c r="A201" s="259"/>
      <c r="B201" s="249" t="s">
        <v>232</v>
      </c>
      <c r="C201" s="244" t="s">
        <v>82</v>
      </c>
      <c r="D201" s="293" t="s">
        <v>108</v>
      </c>
      <c r="E201" s="293" t="s">
        <v>104</v>
      </c>
      <c r="F201" s="255">
        <v>44757</v>
      </c>
      <c r="G201" s="255">
        <v>44939</v>
      </c>
      <c r="H201" s="296" t="s">
        <v>62</v>
      </c>
      <c r="I201" s="251">
        <v>250000000</v>
      </c>
      <c r="J201" s="251">
        <v>250000000</v>
      </c>
      <c r="K201" s="251">
        <v>258150685</v>
      </c>
      <c r="L201" s="251">
        <v>250000000</v>
      </c>
      <c r="M201" s="258">
        <v>7.0000000000000007E-2</v>
      </c>
      <c r="N201" s="258">
        <f t="shared" si="0"/>
        <v>1.26528962219435E-2</v>
      </c>
      <c r="O201" s="267">
        <v>0.9</v>
      </c>
      <c r="P201" s="258">
        <v>0.125</v>
      </c>
      <c r="Q201" s="265"/>
      <c r="R201" s="274"/>
      <c r="S201" s="252"/>
      <c r="T201" s="243"/>
      <c r="U201" s="264"/>
      <c r="V201" s="243"/>
      <c r="W201" s="262"/>
      <c r="X201" s="275"/>
      <c r="Y201" s="261"/>
      <c r="Z201" s="275"/>
      <c r="AD201" s="265"/>
      <c r="AE201" s="275"/>
      <c r="AH201" s="257"/>
    </row>
    <row r="202" spans="1:34" s="269" customFormat="1" ht="39.950000000000003" customHeight="1" x14ac:dyDescent="0.15">
      <c r="A202" s="259"/>
      <c r="B202" s="249" t="s">
        <v>233</v>
      </c>
      <c r="C202" s="244" t="s">
        <v>82</v>
      </c>
      <c r="D202" s="293" t="s">
        <v>108</v>
      </c>
      <c r="E202" s="293" t="s">
        <v>104</v>
      </c>
      <c r="F202" s="255">
        <v>44757</v>
      </c>
      <c r="G202" s="255">
        <v>44939</v>
      </c>
      <c r="H202" s="296" t="s">
        <v>62</v>
      </c>
      <c r="I202" s="251">
        <v>250000000</v>
      </c>
      <c r="J202" s="251">
        <v>250000000</v>
      </c>
      <c r="K202" s="251">
        <v>258150685</v>
      </c>
      <c r="L202" s="251">
        <v>250000000</v>
      </c>
      <c r="M202" s="258">
        <v>7.0000000000000007E-2</v>
      </c>
      <c r="N202" s="258">
        <f t="shared" si="0"/>
        <v>1.26528962219435E-2</v>
      </c>
      <c r="O202" s="267">
        <v>0.9</v>
      </c>
      <c r="P202" s="258">
        <v>0.125</v>
      </c>
      <c r="Q202" s="265"/>
      <c r="R202" s="274"/>
      <c r="S202" s="252"/>
      <c r="T202" s="243"/>
      <c r="U202" s="264"/>
      <c r="V202" s="243"/>
      <c r="W202" s="262"/>
      <c r="X202" s="275"/>
      <c r="Y202" s="261"/>
      <c r="Z202" s="275"/>
      <c r="AD202" s="265"/>
      <c r="AE202" s="275"/>
      <c r="AH202" s="257"/>
    </row>
    <row r="203" spans="1:34" s="269" customFormat="1" ht="39.950000000000003" customHeight="1" x14ac:dyDescent="0.15">
      <c r="A203" s="259"/>
      <c r="B203" s="249" t="s">
        <v>234</v>
      </c>
      <c r="C203" s="244" t="s">
        <v>82</v>
      </c>
      <c r="D203" s="293" t="s">
        <v>108</v>
      </c>
      <c r="E203" s="293" t="s">
        <v>104</v>
      </c>
      <c r="F203" s="255">
        <v>44757</v>
      </c>
      <c r="G203" s="255">
        <v>44939</v>
      </c>
      <c r="H203" s="296" t="s">
        <v>62</v>
      </c>
      <c r="I203" s="251">
        <v>250000000</v>
      </c>
      <c r="J203" s="251">
        <v>250000000</v>
      </c>
      <c r="K203" s="251">
        <v>258150685</v>
      </c>
      <c r="L203" s="251">
        <v>250000000</v>
      </c>
      <c r="M203" s="258">
        <v>7.0000000000000007E-2</v>
      </c>
      <c r="N203" s="258">
        <f t="shared" si="0"/>
        <v>1.26528962219435E-2</v>
      </c>
      <c r="O203" s="267">
        <v>0.9</v>
      </c>
      <c r="P203" s="258">
        <v>0.125</v>
      </c>
      <c r="Q203" s="265"/>
      <c r="R203" s="274"/>
      <c r="S203" s="252"/>
      <c r="T203" s="243"/>
      <c r="U203" s="254"/>
      <c r="V203" s="243"/>
      <c r="W203" s="262"/>
      <c r="X203" s="275"/>
      <c r="Y203" s="261"/>
      <c r="Z203" s="275"/>
      <c r="AD203" s="265"/>
      <c r="AE203" s="275"/>
      <c r="AH203" s="257"/>
    </row>
    <row r="204" spans="1:34" s="269" customFormat="1" ht="39.950000000000003" customHeight="1" x14ac:dyDescent="0.15">
      <c r="A204" s="259"/>
      <c r="B204" s="249" t="s">
        <v>235</v>
      </c>
      <c r="C204" s="244" t="s">
        <v>82</v>
      </c>
      <c r="D204" s="293" t="s">
        <v>108</v>
      </c>
      <c r="E204" s="293" t="s">
        <v>104</v>
      </c>
      <c r="F204" s="255">
        <v>44757</v>
      </c>
      <c r="G204" s="255">
        <v>44939</v>
      </c>
      <c r="H204" s="296" t="s">
        <v>62</v>
      </c>
      <c r="I204" s="251">
        <v>250000000</v>
      </c>
      <c r="J204" s="251">
        <v>250000000</v>
      </c>
      <c r="K204" s="251">
        <v>258150685</v>
      </c>
      <c r="L204" s="251">
        <v>250000000</v>
      </c>
      <c r="M204" s="258">
        <v>7.0000000000000007E-2</v>
      </c>
      <c r="N204" s="258">
        <f t="shared" si="0"/>
        <v>1.26528962219435E-2</v>
      </c>
      <c r="O204" s="267">
        <v>0.9</v>
      </c>
      <c r="P204" s="258">
        <v>0.125</v>
      </c>
      <c r="Q204" s="265"/>
      <c r="R204" s="274"/>
      <c r="S204" s="252"/>
      <c r="T204" s="243"/>
      <c r="U204" s="254"/>
      <c r="V204" s="243"/>
      <c r="W204" s="262"/>
      <c r="X204" s="275"/>
      <c r="Y204" s="261"/>
      <c r="Z204" s="275"/>
      <c r="AD204" s="265"/>
      <c r="AE204" s="275"/>
      <c r="AH204" s="257"/>
    </row>
    <row r="205" spans="1:34" s="269" customFormat="1" ht="39.950000000000003" customHeight="1" x14ac:dyDescent="0.15">
      <c r="A205" s="259"/>
      <c r="B205" s="249" t="s">
        <v>236</v>
      </c>
      <c r="C205" s="244" t="s">
        <v>82</v>
      </c>
      <c r="D205" s="293" t="s">
        <v>108</v>
      </c>
      <c r="E205" s="293" t="s">
        <v>104</v>
      </c>
      <c r="F205" s="255">
        <v>44757</v>
      </c>
      <c r="G205" s="255">
        <v>44939</v>
      </c>
      <c r="H205" s="296" t="s">
        <v>62</v>
      </c>
      <c r="I205" s="251">
        <v>250000000</v>
      </c>
      <c r="J205" s="251">
        <v>250000000</v>
      </c>
      <c r="K205" s="251">
        <v>258150685</v>
      </c>
      <c r="L205" s="251">
        <v>250000000</v>
      </c>
      <c r="M205" s="258">
        <v>7.0000000000000007E-2</v>
      </c>
      <c r="N205" s="258">
        <f t="shared" si="0"/>
        <v>1.26528962219435E-2</v>
      </c>
      <c r="O205" s="267">
        <v>0.9</v>
      </c>
      <c r="P205" s="258">
        <v>0.125</v>
      </c>
      <c r="Q205" s="265"/>
      <c r="R205" s="274"/>
      <c r="S205" s="252"/>
      <c r="T205" s="243"/>
      <c r="U205" s="264"/>
      <c r="V205" s="243"/>
      <c r="W205" s="262"/>
      <c r="X205" s="275"/>
      <c r="Y205" s="261"/>
      <c r="Z205" s="275"/>
      <c r="AD205" s="265"/>
      <c r="AE205" s="275"/>
      <c r="AH205" s="257"/>
    </row>
    <row r="206" spans="1:34" s="269" customFormat="1" ht="39.950000000000003" customHeight="1" x14ac:dyDescent="0.15">
      <c r="A206" s="259"/>
      <c r="B206" s="249" t="s">
        <v>237</v>
      </c>
      <c r="C206" s="244" t="s">
        <v>82</v>
      </c>
      <c r="D206" s="293" t="s">
        <v>108</v>
      </c>
      <c r="E206" s="293" t="s">
        <v>104</v>
      </c>
      <c r="F206" s="255">
        <v>44757</v>
      </c>
      <c r="G206" s="255">
        <v>44939</v>
      </c>
      <c r="H206" s="296" t="s">
        <v>62</v>
      </c>
      <c r="I206" s="251">
        <v>250000000</v>
      </c>
      <c r="J206" s="251">
        <v>250000000</v>
      </c>
      <c r="K206" s="251">
        <v>258150685</v>
      </c>
      <c r="L206" s="251">
        <v>250000000</v>
      </c>
      <c r="M206" s="258">
        <v>7.0000000000000007E-2</v>
      </c>
      <c r="N206" s="258">
        <f t="shared" si="0"/>
        <v>1.26528962219435E-2</v>
      </c>
      <c r="O206" s="267">
        <v>0.9</v>
      </c>
      <c r="P206" s="258">
        <v>0.125</v>
      </c>
      <c r="Q206" s="265"/>
      <c r="R206" s="274"/>
      <c r="S206" s="252"/>
      <c r="T206" s="243"/>
      <c r="U206" s="254"/>
      <c r="V206" s="243"/>
      <c r="W206" s="262"/>
      <c r="X206" s="275"/>
      <c r="Y206" s="261"/>
      <c r="Z206" s="275"/>
      <c r="AD206" s="265"/>
      <c r="AE206" s="275"/>
      <c r="AH206" s="257"/>
    </row>
    <row r="207" spans="1:34" s="269" customFormat="1" ht="39.950000000000003" customHeight="1" x14ac:dyDescent="0.15">
      <c r="A207" s="259"/>
      <c r="B207" s="249" t="s">
        <v>192</v>
      </c>
      <c r="C207" s="244" t="s">
        <v>193</v>
      </c>
      <c r="D207" s="293" t="s">
        <v>108</v>
      </c>
      <c r="E207" s="293" t="s">
        <v>104</v>
      </c>
      <c r="F207" s="255">
        <v>44760</v>
      </c>
      <c r="G207" s="255">
        <v>44942</v>
      </c>
      <c r="H207" s="296" t="s">
        <v>62</v>
      </c>
      <c r="I207" s="251">
        <v>500000000</v>
      </c>
      <c r="J207" s="251">
        <v>500000000</v>
      </c>
      <c r="K207" s="251">
        <v>516013699</v>
      </c>
      <c r="L207" s="251">
        <v>500000000</v>
      </c>
      <c r="M207" s="258">
        <v>7.0000000000000007E-2</v>
      </c>
      <c r="N207" s="258">
        <f t="shared" si="0"/>
        <v>2.5305792443887001E-2</v>
      </c>
      <c r="O207" s="267">
        <v>0.9</v>
      </c>
      <c r="P207" s="258">
        <v>0.37037037037037035</v>
      </c>
      <c r="Q207" s="265"/>
      <c r="R207" s="274"/>
      <c r="S207" s="252"/>
      <c r="T207" s="243"/>
      <c r="U207" s="254"/>
      <c r="V207" s="243"/>
      <c r="W207" s="262"/>
      <c r="X207" s="275"/>
      <c r="Y207" s="261"/>
      <c r="Z207" s="275"/>
      <c r="AD207" s="265"/>
      <c r="AE207" s="275"/>
      <c r="AH207" s="257"/>
    </row>
    <row r="208" spans="1:34" s="269" customFormat="1" ht="30" customHeight="1" x14ac:dyDescent="0.15">
      <c r="A208" s="259"/>
      <c r="B208" s="453" t="s">
        <v>344</v>
      </c>
      <c r="C208" s="453"/>
      <c r="D208" s="453"/>
      <c r="E208" s="453"/>
      <c r="F208" s="453"/>
      <c r="G208" s="453"/>
      <c r="H208" s="453"/>
      <c r="I208" s="453"/>
      <c r="J208" s="263">
        <f>SUM(J195:J207)</f>
        <v>4800000000</v>
      </c>
      <c r="K208" s="263">
        <f>SUM(K195:K207)</f>
        <v>4957816438</v>
      </c>
      <c r="L208" s="263">
        <f>SUM(L195:L207)</f>
        <v>4800000000</v>
      </c>
      <c r="M208" s="246"/>
      <c r="N208" s="246"/>
      <c r="O208" s="268"/>
      <c r="P208" s="246"/>
      <c r="Q208" s="265"/>
      <c r="R208" s="274"/>
      <c r="S208" s="252"/>
      <c r="T208" s="243"/>
      <c r="U208" s="254"/>
      <c r="V208" s="243"/>
      <c r="W208" s="262"/>
      <c r="X208" s="275"/>
      <c r="Y208" s="261"/>
      <c r="Z208" s="275"/>
      <c r="AD208" s="265"/>
      <c r="AE208" s="275"/>
      <c r="AH208" s="257"/>
    </row>
    <row r="209" spans="1:34" s="269" customFormat="1" ht="88.9" customHeight="1" x14ac:dyDescent="0.15">
      <c r="A209" s="259"/>
      <c r="B209" s="291" t="s">
        <v>30</v>
      </c>
      <c r="C209" s="266" t="s">
        <v>22</v>
      </c>
      <c r="D209" s="266" t="s">
        <v>59</v>
      </c>
      <c r="E209" s="266" t="s">
        <v>70</v>
      </c>
      <c r="F209" s="266" t="s">
        <v>105</v>
      </c>
      <c r="G209" s="266" t="s">
        <v>106</v>
      </c>
      <c r="H209" s="266" t="s">
        <v>60</v>
      </c>
      <c r="I209" s="266" t="s">
        <v>61</v>
      </c>
      <c r="J209" s="266" t="s">
        <v>71</v>
      </c>
      <c r="K209" s="266" t="s">
        <v>72</v>
      </c>
      <c r="L209" s="266" t="s">
        <v>23</v>
      </c>
      <c r="M209" s="266" t="s">
        <v>158</v>
      </c>
      <c r="N209" s="266" t="s">
        <v>154</v>
      </c>
      <c r="O209" s="266" t="s">
        <v>155</v>
      </c>
      <c r="P209" s="266" t="s">
        <v>156</v>
      </c>
      <c r="Q209" s="265"/>
      <c r="R209" s="274"/>
      <c r="S209" s="252"/>
      <c r="T209" s="243"/>
      <c r="U209" s="254"/>
      <c r="V209" s="243"/>
      <c r="W209" s="262"/>
      <c r="X209" s="275"/>
      <c r="Y209" s="261"/>
      <c r="Z209" s="275"/>
      <c r="AD209" s="265"/>
      <c r="AE209" s="275"/>
      <c r="AH209" s="257"/>
    </row>
    <row r="210" spans="1:34" s="269" customFormat="1" ht="30" customHeight="1" x14ac:dyDescent="0.15">
      <c r="A210" s="259"/>
      <c r="B210" s="446" t="s">
        <v>342</v>
      </c>
      <c r="C210" s="447"/>
      <c r="D210" s="447"/>
      <c r="E210" s="447"/>
      <c r="F210" s="447"/>
      <c r="G210" s="447"/>
      <c r="H210" s="447"/>
      <c r="I210" s="448"/>
      <c r="J210" s="251">
        <f>+J208</f>
        <v>4800000000</v>
      </c>
      <c r="K210" s="251">
        <f>+K208</f>
        <v>4957816438</v>
      </c>
      <c r="L210" s="251">
        <f>+L208</f>
        <v>4800000000</v>
      </c>
      <c r="M210" s="258"/>
      <c r="N210" s="258"/>
      <c r="O210" s="267"/>
      <c r="P210" s="258"/>
      <c r="Q210" s="265"/>
      <c r="R210" s="274"/>
      <c r="S210" s="252"/>
      <c r="T210" s="243"/>
      <c r="U210" s="254"/>
      <c r="V210" s="243"/>
      <c r="W210" s="262"/>
      <c r="X210" s="275"/>
      <c r="Y210" s="261"/>
      <c r="Z210" s="275"/>
      <c r="AD210" s="265"/>
      <c r="AE210" s="275"/>
      <c r="AH210" s="257"/>
    </row>
    <row r="211" spans="1:34" s="269" customFormat="1" ht="39.950000000000003" customHeight="1" x14ac:dyDescent="0.15">
      <c r="A211" s="259"/>
      <c r="B211" s="249" t="s">
        <v>246</v>
      </c>
      <c r="C211" s="244" t="s">
        <v>82</v>
      </c>
      <c r="D211" s="293" t="s">
        <v>108</v>
      </c>
      <c r="E211" s="293" t="s">
        <v>104</v>
      </c>
      <c r="F211" s="255">
        <v>44760</v>
      </c>
      <c r="G211" s="255">
        <v>44942</v>
      </c>
      <c r="H211" s="296" t="s">
        <v>62</v>
      </c>
      <c r="I211" s="251">
        <v>250000000</v>
      </c>
      <c r="J211" s="251">
        <v>250000000</v>
      </c>
      <c r="K211" s="251">
        <v>258006849</v>
      </c>
      <c r="L211" s="251">
        <v>250000000</v>
      </c>
      <c r="M211" s="258">
        <v>7.0000000000000007E-2</v>
      </c>
      <c r="N211" s="258">
        <f t="shared" si="0"/>
        <v>1.26528962219435E-2</v>
      </c>
      <c r="O211" s="267">
        <v>0.9</v>
      </c>
      <c r="P211" s="258">
        <v>0.125</v>
      </c>
      <c r="Q211" s="265"/>
      <c r="R211" s="274"/>
      <c r="S211" s="252"/>
      <c r="T211" s="243"/>
      <c r="U211" s="264"/>
      <c r="V211" s="243"/>
      <c r="W211" s="262"/>
      <c r="X211" s="275"/>
      <c r="Y211" s="261"/>
      <c r="Z211" s="275"/>
      <c r="AD211" s="265"/>
      <c r="AE211" s="275"/>
      <c r="AH211" s="257"/>
    </row>
    <row r="212" spans="1:34" s="269" customFormat="1" ht="39.950000000000003" customHeight="1" x14ac:dyDescent="0.15">
      <c r="A212" s="259"/>
      <c r="B212" s="249" t="s">
        <v>247</v>
      </c>
      <c r="C212" s="244" t="s">
        <v>82</v>
      </c>
      <c r="D212" s="293" t="s">
        <v>108</v>
      </c>
      <c r="E212" s="293" t="s">
        <v>104</v>
      </c>
      <c r="F212" s="255">
        <v>44760</v>
      </c>
      <c r="G212" s="255">
        <v>44942</v>
      </c>
      <c r="H212" s="296" t="s">
        <v>62</v>
      </c>
      <c r="I212" s="251">
        <v>250000000</v>
      </c>
      <c r="J212" s="251">
        <v>250000000</v>
      </c>
      <c r="K212" s="251">
        <v>258006849</v>
      </c>
      <c r="L212" s="251">
        <v>250000000</v>
      </c>
      <c r="M212" s="258">
        <v>7.0000000000000007E-2</v>
      </c>
      <c r="N212" s="258">
        <f t="shared" si="0"/>
        <v>1.26528962219435E-2</v>
      </c>
      <c r="O212" s="267">
        <v>0.9</v>
      </c>
      <c r="P212" s="258">
        <v>0.125</v>
      </c>
      <c r="Q212" s="265"/>
      <c r="R212" s="274"/>
      <c r="S212" s="252"/>
      <c r="T212" s="243"/>
      <c r="U212" s="264"/>
      <c r="V212" s="243"/>
      <c r="W212" s="262"/>
      <c r="X212" s="275"/>
      <c r="Y212" s="261"/>
      <c r="Z212" s="275"/>
      <c r="AD212" s="265"/>
      <c r="AE212" s="275"/>
      <c r="AH212" s="257"/>
    </row>
    <row r="213" spans="1:34" s="269" customFormat="1" ht="39.950000000000003" customHeight="1" x14ac:dyDescent="0.15">
      <c r="A213" s="259"/>
      <c r="B213" s="249" t="s">
        <v>238</v>
      </c>
      <c r="C213" s="244" t="s">
        <v>78</v>
      </c>
      <c r="D213" s="293" t="s">
        <v>108</v>
      </c>
      <c r="E213" s="293" t="s">
        <v>104</v>
      </c>
      <c r="F213" s="255">
        <v>44761</v>
      </c>
      <c r="G213" s="255">
        <v>44943</v>
      </c>
      <c r="H213" s="296" t="s">
        <v>62</v>
      </c>
      <c r="I213" s="251">
        <v>587386234</v>
      </c>
      <c r="J213" s="251">
        <v>587386234</v>
      </c>
      <c r="K213" s="251">
        <v>600743236</v>
      </c>
      <c r="L213" s="251">
        <v>587386234</v>
      </c>
      <c r="M213" s="258">
        <v>0.05</v>
      </c>
      <c r="N213" s="258">
        <f t="shared" si="0"/>
        <v>2.9728548244000886E-2</v>
      </c>
      <c r="O213" s="267">
        <v>0.9</v>
      </c>
      <c r="P213" s="258">
        <v>3.1112541540935807E-2</v>
      </c>
      <c r="Q213" s="265"/>
      <c r="R213" s="274"/>
      <c r="S213" s="252"/>
      <c r="T213" s="243"/>
      <c r="U213" s="264"/>
      <c r="V213" s="243"/>
      <c r="W213" s="262"/>
      <c r="X213" s="275"/>
      <c r="Y213" s="261"/>
      <c r="Z213" s="275"/>
      <c r="AD213" s="265"/>
      <c r="AE213" s="275"/>
      <c r="AH213" s="257"/>
    </row>
    <row r="214" spans="1:34" s="269" customFormat="1" ht="39.950000000000003" customHeight="1" x14ac:dyDescent="0.15">
      <c r="A214" s="259"/>
      <c r="B214" s="249" t="s">
        <v>239</v>
      </c>
      <c r="C214" s="244" t="s">
        <v>78</v>
      </c>
      <c r="D214" s="293" t="s">
        <v>108</v>
      </c>
      <c r="E214" s="293" t="s">
        <v>104</v>
      </c>
      <c r="F214" s="255">
        <v>44761</v>
      </c>
      <c r="G214" s="255">
        <v>44943</v>
      </c>
      <c r="H214" s="296" t="s">
        <v>62</v>
      </c>
      <c r="I214" s="251">
        <v>550000000</v>
      </c>
      <c r="J214" s="251">
        <v>550000000</v>
      </c>
      <c r="K214" s="251">
        <v>562506849</v>
      </c>
      <c r="L214" s="251">
        <v>550000000</v>
      </c>
      <c r="M214" s="258">
        <v>0.05</v>
      </c>
      <c r="N214" s="258">
        <f t="shared" si="0"/>
        <v>2.7836371688275702E-2</v>
      </c>
      <c r="O214" s="267">
        <v>0.9</v>
      </c>
      <c r="P214" s="258">
        <v>2.9132275931946158E-2</v>
      </c>
      <c r="Q214" s="265"/>
      <c r="R214" s="274"/>
      <c r="S214" s="252"/>
      <c r="T214" s="243"/>
      <c r="U214" s="264"/>
      <c r="V214" s="243"/>
      <c r="W214" s="262"/>
      <c r="X214" s="275"/>
      <c r="Y214" s="261"/>
      <c r="Z214" s="275"/>
      <c r="AD214" s="265"/>
      <c r="AE214" s="275"/>
      <c r="AH214" s="257"/>
    </row>
    <row r="215" spans="1:34" s="269" customFormat="1" ht="39.950000000000003" customHeight="1" x14ac:dyDescent="0.15">
      <c r="A215" s="259"/>
      <c r="B215" s="249" t="s">
        <v>163</v>
      </c>
      <c r="C215" s="244" t="s">
        <v>83</v>
      </c>
      <c r="D215" s="293" t="s">
        <v>108</v>
      </c>
      <c r="E215" s="293" t="s">
        <v>104</v>
      </c>
      <c r="F215" s="255">
        <v>44762</v>
      </c>
      <c r="G215" s="255">
        <v>44944</v>
      </c>
      <c r="H215" s="296" t="s">
        <v>62</v>
      </c>
      <c r="I215" s="251">
        <v>501000000</v>
      </c>
      <c r="J215" s="251">
        <v>501000000</v>
      </c>
      <c r="K215" s="251">
        <v>514588767</v>
      </c>
      <c r="L215" s="251">
        <v>501000000</v>
      </c>
      <c r="M215" s="258">
        <v>0.06</v>
      </c>
      <c r="N215" s="258">
        <f t="shared" si="0"/>
        <v>2.5356404028774777E-2</v>
      </c>
      <c r="O215" s="267">
        <v>0.9</v>
      </c>
      <c r="P215" s="258">
        <v>7.1428571428571425E-2</v>
      </c>
      <c r="Q215" s="265"/>
      <c r="R215" s="274"/>
      <c r="S215" s="252"/>
      <c r="T215" s="243"/>
      <c r="U215" s="264"/>
      <c r="V215" s="243"/>
      <c r="W215" s="262"/>
      <c r="X215" s="275"/>
      <c r="Y215" s="261"/>
      <c r="Z215" s="275"/>
      <c r="AD215" s="265"/>
      <c r="AE215" s="275"/>
      <c r="AH215" s="257"/>
    </row>
    <row r="216" spans="1:34" s="269" customFormat="1" ht="39.950000000000003" customHeight="1" x14ac:dyDescent="0.15">
      <c r="A216" s="259"/>
      <c r="B216" s="249" t="s">
        <v>191</v>
      </c>
      <c r="C216" s="244" t="s">
        <v>86</v>
      </c>
      <c r="D216" s="293" t="s">
        <v>109</v>
      </c>
      <c r="E216" s="293" t="s">
        <v>104</v>
      </c>
      <c r="F216" s="255">
        <v>44774</v>
      </c>
      <c r="G216" s="255">
        <v>44956</v>
      </c>
      <c r="H216" s="296" t="s">
        <v>62</v>
      </c>
      <c r="I216" s="251">
        <v>1100000000</v>
      </c>
      <c r="J216" s="251">
        <v>1100000000</v>
      </c>
      <c r="K216" s="251">
        <v>1123054795</v>
      </c>
      <c r="L216" s="251">
        <v>1100000000</v>
      </c>
      <c r="M216" s="258">
        <v>0.05</v>
      </c>
      <c r="N216" s="258">
        <f t="shared" si="0"/>
        <v>5.5672743376551405E-2</v>
      </c>
      <c r="O216" s="267">
        <v>0.7</v>
      </c>
      <c r="P216" s="258">
        <v>9.9052427228415577E-2</v>
      </c>
      <c r="Q216" s="265"/>
      <c r="R216" s="274"/>
      <c r="S216" s="252"/>
      <c r="T216" s="243"/>
      <c r="U216" s="264"/>
      <c r="V216" s="243"/>
      <c r="W216" s="262"/>
      <c r="X216" s="275"/>
      <c r="Y216" s="261"/>
      <c r="Z216" s="275"/>
      <c r="AD216" s="265"/>
      <c r="AE216" s="275"/>
      <c r="AH216" s="257"/>
    </row>
    <row r="217" spans="1:34" s="269" customFormat="1" ht="39.950000000000003" customHeight="1" x14ac:dyDescent="0.15">
      <c r="A217" s="259"/>
      <c r="B217" s="249" t="s">
        <v>202</v>
      </c>
      <c r="C217" s="244" t="s">
        <v>146</v>
      </c>
      <c r="D217" s="293" t="s">
        <v>109</v>
      </c>
      <c r="E217" s="293" t="s">
        <v>104</v>
      </c>
      <c r="F217" s="255">
        <v>44774</v>
      </c>
      <c r="G217" s="255">
        <v>44956</v>
      </c>
      <c r="H217" s="296" t="s">
        <v>62</v>
      </c>
      <c r="I217" s="251">
        <v>200000000</v>
      </c>
      <c r="J217" s="251">
        <v>200000000</v>
      </c>
      <c r="K217" s="251">
        <v>204191781</v>
      </c>
      <c r="L217" s="251">
        <v>200000000</v>
      </c>
      <c r="M217" s="258">
        <v>0.05</v>
      </c>
      <c r="N217" s="258">
        <f t="shared" si="0"/>
        <v>1.01223169775548E-2</v>
      </c>
      <c r="O217" s="267">
        <v>0.7</v>
      </c>
      <c r="P217" s="258">
        <v>2.8759864793097482E-3</v>
      </c>
      <c r="Q217" s="265"/>
      <c r="R217" s="274"/>
      <c r="S217" s="252"/>
      <c r="T217" s="243"/>
      <c r="U217" s="254"/>
      <c r="V217" s="243"/>
      <c r="W217" s="262"/>
      <c r="X217" s="275"/>
      <c r="Y217" s="261"/>
      <c r="Z217" s="275"/>
      <c r="AD217" s="265"/>
      <c r="AE217" s="275"/>
      <c r="AH217" s="257"/>
    </row>
    <row r="218" spans="1:34" s="269" customFormat="1" ht="39.950000000000003" customHeight="1" x14ac:dyDescent="0.15">
      <c r="A218" s="259"/>
      <c r="B218" s="249" t="s">
        <v>136</v>
      </c>
      <c r="C218" s="244" t="s">
        <v>135</v>
      </c>
      <c r="D218" s="293" t="s">
        <v>108</v>
      </c>
      <c r="E218" s="293" t="s">
        <v>104</v>
      </c>
      <c r="F218" s="255">
        <v>44790</v>
      </c>
      <c r="G218" s="255">
        <v>44972</v>
      </c>
      <c r="H218" s="296" t="s">
        <v>62</v>
      </c>
      <c r="I218" s="251">
        <v>9700000000</v>
      </c>
      <c r="J218" s="251">
        <v>9700000000</v>
      </c>
      <c r="K218" s="251">
        <v>9991265753</v>
      </c>
      <c r="L218" s="251">
        <v>9700000000</v>
      </c>
      <c r="M218" s="258">
        <v>0.08</v>
      </c>
      <c r="N218" s="258">
        <f t="shared" si="0"/>
        <v>0.49093237341140783</v>
      </c>
      <c r="O218" s="267">
        <v>0.4</v>
      </c>
      <c r="P218" s="258">
        <v>0.30609024928999684</v>
      </c>
      <c r="Q218" s="265"/>
      <c r="R218" s="274"/>
      <c r="S218" s="252"/>
      <c r="T218" s="243"/>
      <c r="U218" s="264"/>
      <c r="V218" s="243"/>
      <c r="W218" s="262"/>
      <c r="X218" s="275"/>
      <c r="Y218" s="261"/>
      <c r="Z218" s="275"/>
      <c r="AD218" s="265"/>
      <c r="AE218" s="275"/>
      <c r="AH218" s="257"/>
    </row>
    <row r="219" spans="1:34" s="269" customFormat="1" ht="39.950000000000003" customHeight="1" x14ac:dyDescent="0.15">
      <c r="A219" s="259"/>
      <c r="B219" s="249" t="s">
        <v>202</v>
      </c>
      <c r="C219" s="244" t="s">
        <v>146</v>
      </c>
      <c r="D219" s="293" t="s">
        <v>109</v>
      </c>
      <c r="E219" s="293" t="s">
        <v>104</v>
      </c>
      <c r="F219" s="255">
        <v>44805</v>
      </c>
      <c r="G219" s="255">
        <v>44987</v>
      </c>
      <c r="H219" s="296" t="s">
        <v>62</v>
      </c>
      <c r="I219" s="251">
        <v>7500000000</v>
      </c>
      <c r="J219" s="251">
        <v>7500000000</v>
      </c>
      <c r="K219" s="251">
        <v>7675479452</v>
      </c>
      <c r="L219" s="251">
        <v>7500000000</v>
      </c>
      <c r="M219" s="258">
        <v>7.0000000000000007E-2</v>
      </c>
      <c r="N219" s="258">
        <f t="shared" si="0"/>
        <v>0.37958688665830503</v>
      </c>
      <c r="O219" s="267">
        <v>0.7</v>
      </c>
      <c r="P219" s="258">
        <v>0.10784949297411556</v>
      </c>
      <c r="Q219" s="265"/>
      <c r="R219" s="274"/>
      <c r="S219" s="252"/>
      <c r="T219" s="243"/>
      <c r="U219" s="264"/>
      <c r="V219" s="243"/>
      <c r="W219" s="262"/>
      <c r="X219" s="275"/>
      <c r="Y219" s="261"/>
      <c r="Z219" s="275"/>
      <c r="AD219" s="265"/>
      <c r="AE219" s="275"/>
      <c r="AH219" s="257"/>
    </row>
    <row r="220" spans="1:34" s="269" customFormat="1" ht="39.950000000000003" customHeight="1" x14ac:dyDescent="0.15">
      <c r="A220" s="259"/>
      <c r="B220" s="249" t="s">
        <v>228</v>
      </c>
      <c r="C220" s="244" t="s">
        <v>146</v>
      </c>
      <c r="D220" s="293" t="s">
        <v>109</v>
      </c>
      <c r="E220" s="293" t="s">
        <v>104</v>
      </c>
      <c r="F220" s="255">
        <v>44812</v>
      </c>
      <c r="G220" s="255">
        <v>44994</v>
      </c>
      <c r="H220" s="296" t="s">
        <v>62</v>
      </c>
      <c r="I220" s="251">
        <v>3200000000</v>
      </c>
      <c r="J220" s="251">
        <v>3200000000</v>
      </c>
      <c r="K220" s="251">
        <v>3270575342</v>
      </c>
      <c r="L220" s="251">
        <v>3200000000</v>
      </c>
      <c r="M220" s="258">
        <v>7.0000000000000007E-2</v>
      </c>
      <c r="N220" s="258">
        <f t="shared" si="0"/>
        <v>0.1619570716408768</v>
      </c>
      <c r="O220" s="267">
        <v>0.7</v>
      </c>
      <c r="P220" s="258">
        <v>4.6015783668955972E-2</v>
      </c>
      <c r="Q220" s="265"/>
      <c r="R220" s="274"/>
      <c r="S220" s="252"/>
      <c r="T220" s="243"/>
      <c r="U220" s="264"/>
      <c r="V220" s="243"/>
      <c r="W220" s="262"/>
      <c r="X220" s="275"/>
      <c r="Y220" s="261"/>
      <c r="Z220" s="275"/>
      <c r="AD220" s="265"/>
      <c r="AE220" s="275"/>
      <c r="AH220" s="257"/>
    </row>
    <row r="221" spans="1:34" s="269" customFormat="1" ht="39.950000000000003" customHeight="1" x14ac:dyDescent="0.15">
      <c r="A221" s="259"/>
      <c r="B221" s="249" t="s">
        <v>200</v>
      </c>
      <c r="C221" s="244" t="s">
        <v>168</v>
      </c>
      <c r="D221" s="293" t="s">
        <v>108</v>
      </c>
      <c r="E221" s="293" t="s">
        <v>104</v>
      </c>
      <c r="F221" s="255">
        <v>44820</v>
      </c>
      <c r="G221" s="255">
        <v>45002</v>
      </c>
      <c r="H221" s="296" t="s">
        <v>62</v>
      </c>
      <c r="I221" s="251">
        <v>280000000</v>
      </c>
      <c r="J221" s="251">
        <v>280000000</v>
      </c>
      <c r="K221" s="251">
        <v>284924931</v>
      </c>
      <c r="L221" s="251">
        <v>280000000</v>
      </c>
      <c r="M221" s="258">
        <v>0.06</v>
      </c>
      <c r="N221" s="258">
        <f t="shared" si="0"/>
        <v>1.4171243768576721E-2</v>
      </c>
      <c r="O221" s="267">
        <v>0.9</v>
      </c>
      <c r="P221" s="258">
        <v>1.4757813735308069E-2</v>
      </c>
      <c r="Q221" s="265"/>
      <c r="R221" s="274"/>
      <c r="S221" s="252"/>
      <c r="T221" s="243"/>
      <c r="U221" s="264"/>
      <c r="V221" s="243"/>
      <c r="W221" s="262"/>
      <c r="X221" s="275"/>
      <c r="Y221" s="261"/>
      <c r="Z221" s="275"/>
      <c r="AD221" s="265"/>
      <c r="AE221" s="275"/>
      <c r="AH221" s="257"/>
    </row>
    <row r="222" spans="1:34" s="269" customFormat="1" ht="39.950000000000003" customHeight="1" x14ac:dyDescent="0.15">
      <c r="A222" s="259"/>
      <c r="B222" s="453" t="s">
        <v>344</v>
      </c>
      <c r="C222" s="453"/>
      <c r="D222" s="453"/>
      <c r="E222" s="453"/>
      <c r="F222" s="453"/>
      <c r="G222" s="453"/>
      <c r="H222" s="453"/>
      <c r="I222" s="453"/>
      <c r="J222" s="263">
        <f>SUM(J210:J221)</f>
        <v>28918386234</v>
      </c>
      <c r="K222" s="263">
        <f>SUM(K210:K221)</f>
        <v>29701161042</v>
      </c>
      <c r="L222" s="263">
        <f>SUM(L210:L221)</f>
        <v>28918386234</v>
      </c>
      <c r="M222" s="246"/>
      <c r="N222" s="246"/>
      <c r="O222" s="268"/>
      <c r="P222" s="246"/>
      <c r="Q222" s="265"/>
      <c r="R222" s="274"/>
      <c r="S222" s="252"/>
      <c r="T222" s="243"/>
      <c r="U222" s="264"/>
      <c r="V222" s="243"/>
      <c r="W222" s="262"/>
      <c r="X222" s="275"/>
      <c r="Y222" s="261"/>
      <c r="Z222" s="275"/>
      <c r="AD222" s="265"/>
      <c r="AE222" s="275"/>
      <c r="AH222" s="257"/>
    </row>
    <row r="223" spans="1:34" s="269" customFormat="1" ht="80.849999999999994" customHeight="1" x14ac:dyDescent="0.15">
      <c r="A223" s="259"/>
      <c r="B223" s="291" t="s">
        <v>30</v>
      </c>
      <c r="C223" s="266" t="s">
        <v>22</v>
      </c>
      <c r="D223" s="266" t="s">
        <v>59</v>
      </c>
      <c r="E223" s="266" t="s">
        <v>70</v>
      </c>
      <c r="F223" s="266" t="s">
        <v>105</v>
      </c>
      <c r="G223" s="266" t="s">
        <v>106</v>
      </c>
      <c r="H223" s="266" t="s">
        <v>60</v>
      </c>
      <c r="I223" s="266" t="s">
        <v>61</v>
      </c>
      <c r="J223" s="266" t="s">
        <v>71</v>
      </c>
      <c r="K223" s="266" t="s">
        <v>72</v>
      </c>
      <c r="L223" s="266" t="s">
        <v>23</v>
      </c>
      <c r="M223" s="266" t="s">
        <v>158</v>
      </c>
      <c r="N223" s="266" t="s">
        <v>154</v>
      </c>
      <c r="O223" s="266" t="s">
        <v>155</v>
      </c>
      <c r="P223" s="266" t="s">
        <v>156</v>
      </c>
      <c r="Q223" s="265"/>
      <c r="R223" s="274"/>
      <c r="S223" s="252"/>
      <c r="T223" s="243"/>
      <c r="U223" s="264"/>
      <c r="V223" s="243"/>
      <c r="W223" s="262"/>
      <c r="X223" s="275"/>
      <c r="Y223" s="261"/>
      <c r="Z223" s="275"/>
      <c r="AD223" s="265"/>
      <c r="AE223" s="275"/>
      <c r="AH223" s="257"/>
    </row>
    <row r="224" spans="1:34" s="269" customFormat="1" ht="39.950000000000003" customHeight="1" x14ac:dyDescent="0.15">
      <c r="A224" s="259"/>
      <c r="B224" s="446" t="s">
        <v>342</v>
      </c>
      <c r="C224" s="447"/>
      <c r="D224" s="447"/>
      <c r="E224" s="447"/>
      <c r="F224" s="447"/>
      <c r="G224" s="447"/>
      <c r="H224" s="447"/>
      <c r="I224" s="448"/>
      <c r="J224" s="251">
        <f>+J222</f>
        <v>28918386234</v>
      </c>
      <c r="K224" s="251">
        <f>+K222</f>
        <v>29701161042</v>
      </c>
      <c r="L224" s="251">
        <f>+L222</f>
        <v>28918386234</v>
      </c>
      <c r="M224" s="258"/>
      <c r="N224" s="258"/>
      <c r="O224" s="267"/>
      <c r="P224" s="258"/>
      <c r="Q224" s="265"/>
      <c r="R224" s="274"/>
      <c r="S224" s="252"/>
      <c r="T224" s="243"/>
      <c r="U224" s="264"/>
      <c r="V224" s="243"/>
      <c r="W224" s="262"/>
      <c r="X224" s="275"/>
      <c r="Y224" s="261"/>
      <c r="Z224" s="275"/>
      <c r="AD224" s="265"/>
      <c r="AE224" s="275"/>
      <c r="AH224" s="257"/>
    </row>
    <row r="225" spans="1:34" s="269" customFormat="1" ht="39.950000000000003" customHeight="1" x14ac:dyDescent="0.15">
      <c r="A225" s="259"/>
      <c r="B225" s="249" t="s">
        <v>133</v>
      </c>
      <c r="C225" s="244" t="s">
        <v>146</v>
      </c>
      <c r="D225" s="293" t="s">
        <v>109</v>
      </c>
      <c r="E225" s="293" t="s">
        <v>104</v>
      </c>
      <c r="F225" s="255">
        <v>44820</v>
      </c>
      <c r="G225" s="255">
        <v>45002</v>
      </c>
      <c r="H225" s="296" t="s">
        <v>62</v>
      </c>
      <c r="I225" s="251">
        <v>870000000</v>
      </c>
      <c r="J225" s="251">
        <v>870000000</v>
      </c>
      <c r="K225" s="251">
        <v>885302466</v>
      </c>
      <c r="L225" s="251">
        <v>870000000</v>
      </c>
      <c r="M225" s="258">
        <v>0.06</v>
      </c>
      <c r="N225" s="258">
        <f t="shared" si="0"/>
        <v>4.4032078852363384E-2</v>
      </c>
      <c r="O225" s="267">
        <v>0.7</v>
      </c>
      <c r="P225" s="258">
        <v>1.2510541184997405E-2</v>
      </c>
      <c r="Q225" s="265"/>
      <c r="R225" s="274"/>
      <c r="S225" s="252"/>
      <c r="T225" s="243"/>
      <c r="U225" s="264"/>
      <c r="V225" s="243"/>
      <c r="W225" s="262"/>
      <c r="X225" s="275"/>
      <c r="Y225" s="261"/>
      <c r="Z225" s="275"/>
      <c r="AD225" s="265"/>
      <c r="AE225" s="275"/>
      <c r="AH225" s="257"/>
    </row>
    <row r="226" spans="1:34" s="269" customFormat="1" ht="39.950000000000003" customHeight="1" x14ac:dyDescent="0.15">
      <c r="A226" s="259"/>
      <c r="B226" s="249" t="s">
        <v>88</v>
      </c>
      <c r="C226" s="244" t="s">
        <v>80</v>
      </c>
      <c r="D226" s="293" t="s">
        <v>108</v>
      </c>
      <c r="E226" s="293" t="s">
        <v>104</v>
      </c>
      <c r="F226" s="255">
        <v>44823</v>
      </c>
      <c r="G226" s="255">
        <v>45005</v>
      </c>
      <c r="H226" s="296" t="s">
        <v>62</v>
      </c>
      <c r="I226" s="251">
        <v>100000000</v>
      </c>
      <c r="J226" s="251">
        <v>100000000</v>
      </c>
      <c r="K226" s="251">
        <v>101709589</v>
      </c>
      <c r="L226" s="251">
        <v>100000000</v>
      </c>
      <c r="M226" s="258">
        <v>0.06</v>
      </c>
      <c r="N226" s="258">
        <f t="shared" si="0"/>
        <v>5.0611584887774001E-3</v>
      </c>
      <c r="O226" s="267">
        <v>0.9</v>
      </c>
      <c r="P226" s="258">
        <v>4.3478260869565216E-2</v>
      </c>
      <c r="Q226" s="265"/>
      <c r="R226" s="274"/>
      <c r="S226" s="252"/>
      <c r="T226" s="243"/>
      <c r="U226" s="264"/>
      <c r="V226" s="243"/>
      <c r="W226" s="262"/>
      <c r="X226" s="275"/>
      <c r="Y226" s="261"/>
      <c r="Z226" s="275"/>
      <c r="AD226" s="265"/>
      <c r="AE226" s="275"/>
      <c r="AH226" s="257"/>
    </row>
    <row r="227" spans="1:34" s="269" customFormat="1" ht="39.950000000000003" customHeight="1" x14ac:dyDescent="0.15">
      <c r="A227" s="259"/>
      <c r="B227" s="249" t="s">
        <v>89</v>
      </c>
      <c r="C227" s="244" t="s">
        <v>80</v>
      </c>
      <c r="D227" s="293" t="s">
        <v>108</v>
      </c>
      <c r="E227" s="293" t="s">
        <v>104</v>
      </c>
      <c r="F227" s="255">
        <v>44823</v>
      </c>
      <c r="G227" s="255">
        <v>45005</v>
      </c>
      <c r="H227" s="296" t="s">
        <v>62</v>
      </c>
      <c r="I227" s="251">
        <v>100000000</v>
      </c>
      <c r="J227" s="251">
        <v>100000000</v>
      </c>
      <c r="K227" s="251">
        <v>101709589</v>
      </c>
      <c r="L227" s="251">
        <v>100000000</v>
      </c>
      <c r="M227" s="258">
        <v>0.06</v>
      </c>
      <c r="N227" s="258">
        <f t="shared" si="0"/>
        <v>5.0611584887774001E-3</v>
      </c>
      <c r="O227" s="267">
        <v>0.9</v>
      </c>
      <c r="P227" s="258">
        <v>4.3478260869565216E-2</v>
      </c>
      <c r="Q227" s="265"/>
      <c r="R227" s="274"/>
      <c r="S227" s="252"/>
      <c r="T227" s="243"/>
      <c r="U227" s="264"/>
      <c r="V227" s="243"/>
      <c r="W227" s="262"/>
      <c r="X227" s="275"/>
      <c r="Y227" s="261"/>
      <c r="Z227" s="275"/>
      <c r="AD227" s="265"/>
      <c r="AE227" s="275"/>
      <c r="AH227" s="257"/>
    </row>
    <row r="228" spans="1:34" s="269" customFormat="1" ht="39.950000000000003" customHeight="1" x14ac:dyDescent="0.15">
      <c r="A228" s="259"/>
      <c r="B228" s="249" t="s">
        <v>90</v>
      </c>
      <c r="C228" s="244" t="s">
        <v>80</v>
      </c>
      <c r="D228" s="293" t="s">
        <v>108</v>
      </c>
      <c r="E228" s="293" t="s">
        <v>104</v>
      </c>
      <c r="F228" s="255">
        <v>44823</v>
      </c>
      <c r="G228" s="255">
        <v>45005</v>
      </c>
      <c r="H228" s="296" t="s">
        <v>62</v>
      </c>
      <c r="I228" s="251">
        <v>100000000</v>
      </c>
      <c r="J228" s="251">
        <v>100000000</v>
      </c>
      <c r="K228" s="251">
        <v>101709589</v>
      </c>
      <c r="L228" s="251">
        <v>100000000</v>
      </c>
      <c r="M228" s="258">
        <v>0.06</v>
      </c>
      <c r="N228" s="258">
        <f t="shared" si="0"/>
        <v>5.0611584887774001E-3</v>
      </c>
      <c r="O228" s="267">
        <v>0.9</v>
      </c>
      <c r="P228" s="258">
        <v>4.3478260869565216E-2</v>
      </c>
      <c r="Q228" s="265"/>
      <c r="R228" s="274"/>
      <c r="S228" s="252"/>
      <c r="T228" s="243"/>
      <c r="U228" s="264"/>
      <c r="V228" s="243"/>
      <c r="W228" s="262"/>
      <c r="X228" s="275"/>
      <c r="Y228" s="261"/>
      <c r="Z228" s="275"/>
      <c r="AD228" s="265"/>
      <c r="AE228" s="275"/>
      <c r="AH228" s="257"/>
    </row>
    <row r="229" spans="1:34" s="269" customFormat="1" ht="39.950000000000003" customHeight="1" x14ac:dyDescent="0.15">
      <c r="A229" s="259"/>
      <c r="B229" s="249" t="s">
        <v>91</v>
      </c>
      <c r="C229" s="244" t="s">
        <v>80</v>
      </c>
      <c r="D229" s="293" t="s">
        <v>108</v>
      </c>
      <c r="E229" s="293" t="s">
        <v>104</v>
      </c>
      <c r="F229" s="255">
        <v>44823</v>
      </c>
      <c r="G229" s="255">
        <v>45005</v>
      </c>
      <c r="H229" s="296" t="s">
        <v>62</v>
      </c>
      <c r="I229" s="251">
        <v>100000000</v>
      </c>
      <c r="J229" s="251">
        <v>100000000</v>
      </c>
      <c r="K229" s="251">
        <v>101709589</v>
      </c>
      <c r="L229" s="251">
        <v>100000000</v>
      </c>
      <c r="M229" s="258">
        <v>0.06</v>
      </c>
      <c r="N229" s="258">
        <f t="shared" si="0"/>
        <v>5.0611584887774001E-3</v>
      </c>
      <c r="O229" s="267">
        <v>0.9</v>
      </c>
      <c r="P229" s="258">
        <v>4.3478260869565216E-2</v>
      </c>
      <c r="Q229" s="265"/>
      <c r="R229" s="274"/>
      <c r="S229" s="252"/>
      <c r="T229" s="243"/>
      <c r="U229" s="264"/>
      <c r="V229" s="243"/>
      <c r="W229" s="262"/>
      <c r="X229" s="275"/>
      <c r="Y229" s="261"/>
      <c r="Z229" s="275"/>
      <c r="AD229" s="265"/>
      <c r="AE229" s="275"/>
      <c r="AH229" s="257"/>
    </row>
    <row r="230" spans="1:34" s="269" customFormat="1" ht="39.950000000000003" customHeight="1" x14ac:dyDescent="0.15">
      <c r="A230" s="259"/>
      <c r="B230" s="249" t="s">
        <v>92</v>
      </c>
      <c r="C230" s="244" t="s">
        <v>80</v>
      </c>
      <c r="D230" s="293" t="s">
        <v>108</v>
      </c>
      <c r="E230" s="293" t="s">
        <v>104</v>
      </c>
      <c r="F230" s="255">
        <v>44823</v>
      </c>
      <c r="G230" s="255">
        <v>45005</v>
      </c>
      <c r="H230" s="296" t="s">
        <v>62</v>
      </c>
      <c r="I230" s="251">
        <v>100000000</v>
      </c>
      <c r="J230" s="251">
        <v>100000000</v>
      </c>
      <c r="K230" s="251">
        <v>101709589</v>
      </c>
      <c r="L230" s="251">
        <v>100000000</v>
      </c>
      <c r="M230" s="258">
        <v>0.06</v>
      </c>
      <c r="N230" s="258">
        <f t="shared" si="0"/>
        <v>5.0611584887774001E-3</v>
      </c>
      <c r="O230" s="267">
        <v>0.9</v>
      </c>
      <c r="P230" s="258">
        <v>4.3478260869565216E-2</v>
      </c>
      <c r="Q230" s="265"/>
      <c r="R230" s="274"/>
      <c r="S230" s="252"/>
      <c r="T230" s="243"/>
      <c r="U230" s="264"/>
      <c r="V230" s="243"/>
      <c r="W230" s="262"/>
      <c r="X230" s="275"/>
      <c r="Y230" s="261"/>
      <c r="Z230" s="275"/>
      <c r="AD230" s="265"/>
      <c r="AE230" s="275"/>
      <c r="AH230" s="257"/>
    </row>
    <row r="231" spans="1:34" s="269" customFormat="1" ht="39.950000000000003" customHeight="1" x14ac:dyDescent="0.15">
      <c r="A231" s="259"/>
      <c r="B231" s="249" t="s">
        <v>93</v>
      </c>
      <c r="C231" s="244" t="s">
        <v>80</v>
      </c>
      <c r="D231" s="293" t="s">
        <v>108</v>
      </c>
      <c r="E231" s="293" t="s">
        <v>104</v>
      </c>
      <c r="F231" s="255">
        <v>44823</v>
      </c>
      <c r="G231" s="255">
        <v>45005</v>
      </c>
      <c r="H231" s="296" t="s">
        <v>62</v>
      </c>
      <c r="I231" s="251">
        <v>100000000</v>
      </c>
      <c r="J231" s="251">
        <v>100000000</v>
      </c>
      <c r="K231" s="251">
        <v>101709589</v>
      </c>
      <c r="L231" s="251">
        <v>100000000</v>
      </c>
      <c r="M231" s="258">
        <v>0.06</v>
      </c>
      <c r="N231" s="258">
        <f t="shared" si="0"/>
        <v>5.0611584887774001E-3</v>
      </c>
      <c r="O231" s="267">
        <v>0.9</v>
      </c>
      <c r="P231" s="258">
        <v>4.3478260869565216E-2</v>
      </c>
      <c r="Q231" s="265"/>
      <c r="R231" s="274"/>
      <c r="S231" s="252"/>
      <c r="T231" s="243"/>
      <c r="U231" s="264"/>
      <c r="V231" s="243"/>
      <c r="W231" s="262"/>
      <c r="X231" s="275"/>
      <c r="Y231" s="261"/>
      <c r="Z231" s="275"/>
      <c r="AD231" s="265"/>
      <c r="AE231" s="275"/>
      <c r="AH231" s="257"/>
    </row>
    <row r="232" spans="1:34" s="269" customFormat="1" ht="39.950000000000003" customHeight="1" x14ac:dyDescent="0.15">
      <c r="A232" s="259"/>
      <c r="B232" s="249" t="s">
        <v>94</v>
      </c>
      <c r="C232" s="244" t="s">
        <v>80</v>
      </c>
      <c r="D232" s="293" t="s">
        <v>108</v>
      </c>
      <c r="E232" s="293" t="s">
        <v>104</v>
      </c>
      <c r="F232" s="255">
        <v>44823</v>
      </c>
      <c r="G232" s="255">
        <v>45005</v>
      </c>
      <c r="H232" s="296" t="s">
        <v>62</v>
      </c>
      <c r="I232" s="251">
        <v>100000000</v>
      </c>
      <c r="J232" s="251">
        <v>100000000</v>
      </c>
      <c r="K232" s="251">
        <v>101709589</v>
      </c>
      <c r="L232" s="251">
        <v>100000000</v>
      </c>
      <c r="M232" s="258">
        <v>0.06</v>
      </c>
      <c r="N232" s="258">
        <f t="shared" si="0"/>
        <v>5.0611584887774001E-3</v>
      </c>
      <c r="O232" s="267">
        <v>0.9</v>
      </c>
      <c r="P232" s="258">
        <v>4.3478260869565216E-2</v>
      </c>
      <c r="Q232" s="265"/>
      <c r="R232" s="274"/>
      <c r="S232" s="252"/>
      <c r="T232" s="243"/>
      <c r="U232" s="264"/>
      <c r="V232" s="243"/>
      <c r="W232" s="262"/>
      <c r="X232" s="275"/>
      <c r="Y232" s="261"/>
      <c r="Z232" s="275"/>
      <c r="AD232" s="265"/>
      <c r="AE232" s="275"/>
      <c r="AH232" s="257"/>
    </row>
    <row r="233" spans="1:34" s="269" customFormat="1" ht="39.950000000000003" customHeight="1" x14ac:dyDescent="0.15">
      <c r="A233" s="259"/>
      <c r="B233" s="249" t="s">
        <v>95</v>
      </c>
      <c r="C233" s="244" t="s">
        <v>80</v>
      </c>
      <c r="D233" s="293" t="s">
        <v>108</v>
      </c>
      <c r="E233" s="293" t="s">
        <v>104</v>
      </c>
      <c r="F233" s="255">
        <v>44823</v>
      </c>
      <c r="G233" s="255">
        <v>45005</v>
      </c>
      <c r="H233" s="296" t="s">
        <v>62</v>
      </c>
      <c r="I233" s="251">
        <v>100000000</v>
      </c>
      <c r="J233" s="251">
        <v>100000000</v>
      </c>
      <c r="K233" s="251">
        <v>101709589</v>
      </c>
      <c r="L233" s="251">
        <v>100000000</v>
      </c>
      <c r="M233" s="258">
        <v>0.06</v>
      </c>
      <c r="N233" s="258">
        <f t="shared" si="0"/>
        <v>5.0611584887774001E-3</v>
      </c>
      <c r="O233" s="267">
        <v>0.9</v>
      </c>
      <c r="P233" s="258">
        <v>4.3478260869565216E-2</v>
      </c>
      <c r="Q233" s="265"/>
      <c r="R233" s="274"/>
      <c r="S233" s="252"/>
      <c r="T233" s="243"/>
      <c r="U233" s="264"/>
      <c r="V233" s="243"/>
      <c r="W233" s="262"/>
      <c r="X233" s="275"/>
      <c r="Y233" s="261"/>
      <c r="Z233" s="275"/>
      <c r="AD233" s="265"/>
      <c r="AE233" s="275"/>
      <c r="AH233" s="257"/>
    </row>
    <row r="234" spans="1:34" s="269" customFormat="1" ht="39.950000000000003" customHeight="1" x14ac:dyDescent="0.15">
      <c r="A234" s="259"/>
      <c r="B234" s="249" t="s">
        <v>96</v>
      </c>
      <c r="C234" s="244" t="s">
        <v>80</v>
      </c>
      <c r="D234" s="293" t="s">
        <v>108</v>
      </c>
      <c r="E234" s="293" t="s">
        <v>104</v>
      </c>
      <c r="F234" s="255">
        <v>44823</v>
      </c>
      <c r="G234" s="255">
        <v>45005</v>
      </c>
      <c r="H234" s="296" t="s">
        <v>62</v>
      </c>
      <c r="I234" s="251">
        <v>100000000</v>
      </c>
      <c r="J234" s="251">
        <v>100000000</v>
      </c>
      <c r="K234" s="251">
        <v>101709589</v>
      </c>
      <c r="L234" s="251">
        <v>100000000</v>
      </c>
      <c r="M234" s="258">
        <v>0.06</v>
      </c>
      <c r="N234" s="258">
        <f t="shared" si="0"/>
        <v>5.0611584887774001E-3</v>
      </c>
      <c r="O234" s="267">
        <v>0.9</v>
      </c>
      <c r="P234" s="258">
        <v>4.3478260869565216E-2</v>
      </c>
      <c r="Q234" s="265"/>
      <c r="R234" s="274"/>
      <c r="S234" s="252"/>
      <c r="T234" s="243"/>
      <c r="U234" s="264"/>
      <c r="V234" s="243"/>
      <c r="W234" s="262"/>
      <c r="X234" s="275"/>
      <c r="Y234" s="261"/>
      <c r="Z234" s="275"/>
      <c r="AD234" s="265"/>
      <c r="AE234" s="275"/>
      <c r="AH234" s="257"/>
    </row>
    <row r="235" spans="1:34" s="269" customFormat="1" ht="39.950000000000003" customHeight="1" x14ac:dyDescent="0.15">
      <c r="A235" s="259"/>
      <c r="B235" s="249" t="s">
        <v>97</v>
      </c>
      <c r="C235" s="244" t="s">
        <v>80</v>
      </c>
      <c r="D235" s="293" t="s">
        <v>108</v>
      </c>
      <c r="E235" s="293" t="s">
        <v>104</v>
      </c>
      <c r="F235" s="255">
        <v>44823</v>
      </c>
      <c r="G235" s="255">
        <v>45005</v>
      </c>
      <c r="H235" s="296" t="s">
        <v>62</v>
      </c>
      <c r="I235" s="251">
        <v>100000000</v>
      </c>
      <c r="J235" s="251">
        <v>100000000</v>
      </c>
      <c r="K235" s="251">
        <v>101709589</v>
      </c>
      <c r="L235" s="251">
        <v>100000000</v>
      </c>
      <c r="M235" s="258">
        <v>0.06</v>
      </c>
      <c r="N235" s="258">
        <f t="shared" si="0"/>
        <v>5.0611584887774001E-3</v>
      </c>
      <c r="O235" s="267">
        <v>0.9</v>
      </c>
      <c r="P235" s="258">
        <v>4.3478260869565216E-2</v>
      </c>
      <c r="Q235" s="265"/>
      <c r="R235" s="274"/>
      <c r="S235" s="252"/>
      <c r="T235" s="243"/>
      <c r="U235" s="264"/>
      <c r="V235" s="243"/>
      <c r="W235" s="262"/>
      <c r="X235" s="275"/>
      <c r="Y235" s="261"/>
      <c r="Z235" s="275"/>
      <c r="AD235" s="265"/>
      <c r="AE235" s="275"/>
      <c r="AH235" s="257"/>
    </row>
    <row r="236" spans="1:34" s="269" customFormat="1" ht="39.950000000000003" customHeight="1" x14ac:dyDescent="0.15">
      <c r="A236" s="259"/>
      <c r="B236" s="453" t="s">
        <v>344</v>
      </c>
      <c r="C236" s="453"/>
      <c r="D236" s="453"/>
      <c r="E236" s="453"/>
      <c r="F236" s="453"/>
      <c r="G236" s="453"/>
      <c r="H236" s="453"/>
      <c r="I236" s="453"/>
      <c r="J236" s="263">
        <f>SUM(J224:J235)</f>
        <v>30788386234</v>
      </c>
      <c r="K236" s="263">
        <f>SUM(K224:K235)</f>
        <v>31603559398</v>
      </c>
      <c r="L236" s="263">
        <f>SUM(L224:L235)</f>
        <v>30788386234</v>
      </c>
      <c r="M236" s="246"/>
      <c r="N236" s="246"/>
      <c r="O236" s="268"/>
      <c r="P236" s="246"/>
      <c r="Q236" s="265"/>
      <c r="R236" s="274"/>
      <c r="S236" s="252"/>
      <c r="T236" s="243"/>
      <c r="U236" s="264"/>
      <c r="V236" s="243"/>
      <c r="W236" s="262"/>
      <c r="X236" s="275"/>
      <c r="Y236" s="261"/>
      <c r="Z236" s="275"/>
      <c r="AD236" s="265"/>
      <c r="AE236" s="275"/>
      <c r="AH236" s="257"/>
    </row>
    <row r="237" spans="1:34" s="269" customFormat="1" ht="80.849999999999994" customHeight="1" x14ac:dyDescent="0.15">
      <c r="A237" s="259"/>
      <c r="B237" s="291" t="s">
        <v>30</v>
      </c>
      <c r="C237" s="266" t="s">
        <v>22</v>
      </c>
      <c r="D237" s="266" t="s">
        <v>59</v>
      </c>
      <c r="E237" s="266" t="s">
        <v>70</v>
      </c>
      <c r="F237" s="266" t="s">
        <v>105</v>
      </c>
      <c r="G237" s="266" t="s">
        <v>106</v>
      </c>
      <c r="H237" s="266" t="s">
        <v>60</v>
      </c>
      <c r="I237" s="266" t="s">
        <v>61</v>
      </c>
      <c r="J237" s="266" t="s">
        <v>71</v>
      </c>
      <c r="K237" s="266" t="s">
        <v>72</v>
      </c>
      <c r="L237" s="266" t="s">
        <v>23</v>
      </c>
      <c r="M237" s="266" t="s">
        <v>158</v>
      </c>
      <c r="N237" s="266" t="s">
        <v>154</v>
      </c>
      <c r="O237" s="266" t="s">
        <v>155</v>
      </c>
      <c r="P237" s="266" t="s">
        <v>156</v>
      </c>
      <c r="Q237" s="265"/>
      <c r="R237" s="274"/>
      <c r="S237" s="252"/>
      <c r="T237" s="243"/>
      <c r="U237" s="264"/>
      <c r="V237" s="243"/>
      <c r="W237" s="262"/>
      <c r="X237" s="275"/>
      <c r="Y237" s="261"/>
      <c r="Z237" s="275"/>
      <c r="AD237" s="265"/>
      <c r="AE237" s="275"/>
      <c r="AH237" s="257"/>
    </row>
    <row r="238" spans="1:34" s="269" customFormat="1" ht="39.950000000000003" customHeight="1" x14ac:dyDescent="0.15">
      <c r="A238" s="259"/>
      <c r="B238" s="446" t="s">
        <v>342</v>
      </c>
      <c r="C238" s="447"/>
      <c r="D238" s="447"/>
      <c r="E238" s="447"/>
      <c r="F238" s="447"/>
      <c r="G238" s="447"/>
      <c r="H238" s="447"/>
      <c r="I238" s="448"/>
      <c r="J238" s="251">
        <f>+J236</f>
        <v>30788386234</v>
      </c>
      <c r="K238" s="251">
        <f>+K236</f>
        <v>31603559398</v>
      </c>
      <c r="L238" s="251">
        <f>+L236</f>
        <v>30788386234</v>
      </c>
      <c r="M238" s="258"/>
      <c r="N238" s="258"/>
      <c r="O238" s="267"/>
      <c r="P238" s="258"/>
      <c r="Q238" s="265"/>
      <c r="R238" s="274"/>
      <c r="S238" s="252"/>
      <c r="T238" s="243"/>
      <c r="U238" s="264"/>
      <c r="V238" s="243"/>
      <c r="W238" s="262"/>
      <c r="X238" s="275"/>
      <c r="Y238" s="261"/>
      <c r="Z238" s="275"/>
      <c r="AD238" s="265"/>
      <c r="AE238" s="275"/>
      <c r="AH238" s="257"/>
    </row>
    <row r="239" spans="1:34" s="269" customFormat="1" ht="39.950000000000003" customHeight="1" x14ac:dyDescent="0.15">
      <c r="A239" s="259"/>
      <c r="B239" s="249" t="s">
        <v>98</v>
      </c>
      <c r="C239" s="244" t="s">
        <v>80</v>
      </c>
      <c r="D239" s="293" t="s">
        <v>108</v>
      </c>
      <c r="E239" s="293" t="s">
        <v>104</v>
      </c>
      <c r="F239" s="255">
        <v>44823</v>
      </c>
      <c r="G239" s="255">
        <v>45005</v>
      </c>
      <c r="H239" s="296" t="s">
        <v>62</v>
      </c>
      <c r="I239" s="251">
        <v>100000000</v>
      </c>
      <c r="J239" s="251">
        <v>100000000</v>
      </c>
      <c r="K239" s="251">
        <v>101709589</v>
      </c>
      <c r="L239" s="251">
        <v>100000000</v>
      </c>
      <c r="M239" s="258">
        <v>0.06</v>
      </c>
      <c r="N239" s="258">
        <f t="shared" si="0"/>
        <v>5.0611584887774001E-3</v>
      </c>
      <c r="O239" s="267">
        <v>0.9</v>
      </c>
      <c r="P239" s="258">
        <v>4.3478260869565216E-2</v>
      </c>
      <c r="Q239" s="265"/>
      <c r="R239" s="274"/>
      <c r="S239" s="252"/>
      <c r="T239" s="243"/>
      <c r="U239" s="264"/>
      <c r="V239" s="243"/>
      <c r="W239" s="262"/>
      <c r="X239" s="275"/>
      <c r="Y239" s="261"/>
      <c r="Z239" s="275"/>
      <c r="AD239" s="265"/>
      <c r="AE239" s="275"/>
      <c r="AH239" s="257"/>
    </row>
    <row r="240" spans="1:34" s="269" customFormat="1" ht="39.950000000000003" customHeight="1" x14ac:dyDescent="0.15">
      <c r="A240" s="259"/>
      <c r="B240" s="249" t="s">
        <v>99</v>
      </c>
      <c r="C240" s="244" t="s">
        <v>80</v>
      </c>
      <c r="D240" s="293" t="s">
        <v>108</v>
      </c>
      <c r="E240" s="293" t="s">
        <v>104</v>
      </c>
      <c r="F240" s="255">
        <v>44823</v>
      </c>
      <c r="G240" s="255">
        <v>45005</v>
      </c>
      <c r="H240" s="296" t="s">
        <v>62</v>
      </c>
      <c r="I240" s="251">
        <v>100000000</v>
      </c>
      <c r="J240" s="251">
        <v>100000000</v>
      </c>
      <c r="K240" s="251">
        <v>101709589</v>
      </c>
      <c r="L240" s="251">
        <v>100000000</v>
      </c>
      <c r="M240" s="258">
        <v>0.06</v>
      </c>
      <c r="N240" s="258">
        <f t="shared" si="0"/>
        <v>5.0611584887774001E-3</v>
      </c>
      <c r="O240" s="267">
        <v>0.9</v>
      </c>
      <c r="P240" s="258">
        <v>4.3478260869565216E-2</v>
      </c>
      <c r="Q240" s="265"/>
      <c r="R240" s="274"/>
      <c r="S240" s="252"/>
      <c r="T240" s="243"/>
      <c r="U240" s="264"/>
      <c r="V240" s="243"/>
      <c r="W240" s="262"/>
      <c r="X240" s="275"/>
      <c r="Y240" s="261"/>
      <c r="Z240" s="275"/>
      <c r="AD240" s="265"/>
      <c r="AE240" s="275"/>
      <c r="AH240" s="257"/>
    </row>
    <row r="241" spans="1:34" s="269" customFormat="1" ht="39.950000000000003" customHeight="1" x14ac:dyDescent="0.15">
      <c r="A241" s="259"/>
      <c r="B241" s="249" t="s">
        <v>100</v>
      </c>
      <c r="C241" s="244" t="s">
        <v>80</v>
      </c>
      <c r="D241" s="293" t="s">
        <v>108</v>
      </c>
      <c r="E241" s="293" t="s">
        <v>104</v>
      </c>
      <c r="F241" s="255">
        <v>44823</v>
      </c>
      <c r="G241" s="255">
        <v>45005</v>
      </c>
      <c r="H241" s="296" t="s">
        <v>62</v>
      </c>
      <c r="I241" s="251">
        <v>100000000</v>
      </c>
      <c r="J241" s="251">
        <v>100000000</v>
      </c>
      <c r="K241" s="251">
        <v>101709589</v>
      </c>
      <c r="L241" s="251">
        <v>100000000</v>
      </c>
      <c r="M241" s="258">
        <v>0.06</v>
      </c>
      <c r="N241" s="258">
        <f t="shared" si="0"/>
        <v>5.0611584887774001E-3</v>
      </c>
      <c r="O241" s="267">
        <v>0.9</v>
      </c>
      <c r="P241" s="258">
        <v>4.3478260869565216E-2</v>
      </c>
      <c r="Q241" s="265"/>
      <c r="R241" s="274"/>
      <c r="S241" s="252"/>
      <c r="T241" s="243"/>
      <c r="U241" s="264"/>
      <c r="V241" s="243"/>
      <c r="W241" s="262"/>
      <c r="X241" s="275"/>
      <c r="Y241" s="261"/>
      <c r="Z241" s="275"/>
      <c r="AD241" s="265"/>
      <c r="AE241" s="275"/>
      <c r="AH241" s="257"/>
    </row>
    <row r="242" spans="1:34" s="269" customFormat="1" ht="39.950000000000003" customHeight="1" x14ac:dyDescent="0.15">
      <c r="A242" s="259"/>
      <c r="B242" s="249" t="s">
        <v>189</v>
      </c>
      <c r="C242" s="244" t="s">
        <v>86</v>
      </c>
      <c r="D242" s="293" t="s">
        <v>109</v>
      </c>
      <c r="E242" s="293" t="s">
        <v>104</v>
      </c>
      <c r="F242" s="255">
        <v>44826</v>
      </c>
      <c r="G242" s="255">
        <v>45008</v>
      </c>
      <c r="H242" s="296" t="s">
        <v>62</v>
      </c>
      <c r="I242" s="251">
        <v>1100000000</v>
      </c>
      <c r="J242" s="251">
        <v>1100000000</v>
      </c>
      <c r="K242" s="251">
        <v>1115219178</v>
      </c>
      <c r="L242" s="251">
        <v>1100000000</v>
      </c>
      <c r="M242" s="258">
        <v>0.05</v>
      </c>
      <c r="N242" s="258">
        <f t="shared" si="0"/>
        <v>5.5672743376551405E-2</v>
      </c>
      <c r="O242" s="267">
        <v>0.7</v>
      </c>
      <c r="P242" s="258">
        <v>9.9052427228415577E-2</v>
      </c>
      <c r="Q242" s="265"/>
      <c r="R242" s="274"/>
      <c r="S242" s="252"/>
      <c r="T242" s="243"/>
      <c r="U242" s="264"/>
      <c r="V242" s="243"/>
      <c r="W242" s="262"/>
      <c r="X242" s="275"/>
      <c r="Y242" s="261"/>
      <c r="Z242" s="275"/>
      <c r="AD242" s="265"/>
      <c r="AE242" s="275"/>
      <c r="AH242" s="257"/>
    </row>
    <row r="243" spans="1:34" s="269" customFormat="1" ht="39.950000000000003" customHeight="1" x14ac:dyDescent="0.15">
      <c r="A243" s="259"/>
      <c r="B243" s="249" t="s">
        <v>101</v>
      </c>
      <c r="C243" s="244" t="s">
        <v>86</v>
      </c>
      <c r="D243" s="293" t="s">
        <v>109</v>
      </c>
      <c r="E243" s="293" t="s">
        <v>104</v>
      </c>
      <c r="F243" s="255">
        <v>44827</v>
      </c>
      <c r="G243" s="255">
        <v>45009</v>
      </c>
      <c r="H243" s="296" t="s">
        <v>62</v>
      </c>
      <c r="I243" s="251">
        <v>1851000000</v>
      </c>
      <c r="J243" s="251">
        <v>1851000000</v>
      </c>
      <c r="K243" s="251">
        <v>1896641096</v>
      </c>
      <c r="L243" s="251">
        <v>1851000000</v>
      </c>
      <c r="M243" s="258">
        <v>0.09</v>
      </c>
      <c r="N243" s="258">
        <f t="shared" si="0"/>
        <v>9.3682043627269687E-2</v>
      </c>
      <c r="O243" s="267">
        <v>0.7</v>
      </c>
      <c r="P243" s="258">
        <v>0.16667822072708838</v>
      </c>
      <c r="Q243" s="265"/>
      <c r="R243" s="274"/>
      <c r="S243" s="252"/>
      <c r="T243" s="243"/>
      <c r="U243" s="264"/>
      <c r="V243" s="243"/>
      <c r="W243" s="262"/>
      <c r="X243" s="275"/>
      <c r="Y243" s="261"/>
      <c r="Z243" s="275"/>
      <c r="AD243" s="265"/>
      <c r="AE243" s="275"/>
      <c r="AH243" s="257"/>
    </row>
    <row r="244" spans="1:34" s="269" customFormat="1" ht="39.950000000000003" customHeight="1" x14ac:dyDescent="0.15">
      <c r="A244" s="259"/>
      <c r="B244" s="249" t="s">
        <v>132</v>
      </c>
      <c r="C244" s="244" t="s">
        <v>146</v>
      </c>
      <c r="D244" s="293" t="s">
        <v>109</v>
      </c>
      <c r="E244" s="293" t="s">
        <v>104</v>
      </c>
      <c r="F244" s="255">
        <v>44827</v>
      </c>
      <c r="G244" s="255">
        <v>45009</v>
      </c>
      <c r="H244" s="296" t="s">
        <v>62</v>
      </c>
      <c r="I244" s="251">
        <v>2884000000</v>
      </c>
      <c r="J244" s="251">
        <v>2884000000</v>
      </c>
      <c r="K244" s="251">
        <v>2955112329</v>
      </c>
      <c r="L244" s="251">
        <v>2884000000</v>
      </c>
      <c r="M244" s="258">
        <v>0.09</v>
      </c>
      <c r="N244" s="258">
        <f t="shared" si="0"/>
        <v>0.14596381081634022</v>
      </c>
      <c r="O244" s="267">
        <v>0.7</v>
      </c>
      <c r="P244" s="258">
        <v>4.1471725031646568E-2</v>
      </c>
      <c r="Q244" s="265"/>
      <c r="R244" s="274"/>
      <c r="S244" s="252"/>
      <c r="T244" s="243"/>
      <c r="U244" s="254"/>
      <c r="V244" s="243"/>
      <c r="W244" s="262"/>
      <c r="X244" s="275"/>
      <c r="Y244" s="261"/>
      <c r="Z244" s="275"/>
      <c r="AD244" s="265"/>
      <c r="AE244" s="275"/>
      <c r="AH244" s="257"/>
    </row>
    <row r="245" spans="1:34" s="269" customFormat="1" ht="39.950000000000003" customHeight="1" x14ac:dyDescent="0.15">
      <c r="A245" s="259"/>
      <c r="B245" s="249" t="s">
        <v>227</v>
      </c>
      <c r="C245" s="244" t="s">
        <v>146</v>
      </c>
      <c r="D245" s="293" t="s">
        <v>109</v>
      </c>
      <c r="E245" s="293" t="s">
        <v>104</v>
      </c>
      <c r="F245" s="255">
        <v>44831</v>
      </c>
      <c r="G245" s="255">
        <v>45013</v>
      </c>
      <c r="H245" s="296" t="s">
        <v>62</v>
      </c>
      <c r="I245" s="251">
        <v>378000000</v>
      </c>
      <c r="J245" s="251">
        <v>378000000</v>
      </c>
      <c r="K245" s="251">
        <v>387743080</v>
      </c>
      <c r="L245" s="251">
        <v>378000000</v>
      </c>
      <c r="M245" s="258">
        <v>9.8000000000000004E-2</v>
      </c>
      <c r="N245" s="258">
        <f t="shared" si="0"/>
        <v>1.9131179087578574E-2</v>
      </c>
      <c r="O245" s="267">
        <v>0.7</v>
      </c>
      <c r="P245" s="258">
        <v>5.435614445895424E-3</v>
      </c>
      <c r="Q245" s="265"/>
      <c r="R245" s="274"/>
      <c r="S245" s="252"/>
      <c r="T245" s="243"/>
      <c r="U245" s="254"/>
      <c r="V245" s="243"/>
      <c r="W245" s="262"/>
      <c r="X245" s="275"/>
      <c r="Y245" s="261"/>
      <c r="Z245" s="275"/>
      <c r="AD245" s="265"/>
      <c r="AE245" s="275"/>
      <c r="AH245" s="257"/>
    </row>
    <row r="246" spans="1:34" s="269" customFormat="1" ht="39.950000000000003" customHeight="1" x14ac:dyDescent="0.15">
      <c r="A246" s="259"/>
      <c r="B246" s="249" t="s">
        <v>171</v>
      </c>
      <c r="C246" s="244" t="s">
        <v>168</v>
      </c>
      <c r="D246" s="293" t="s">
        <v>108</v>
      </c>
      <c r="E246" s="293" t="s">
        <v>104</v>
      </c>
      <c r="F246" s="255">
        <v>44831</v>
      </c>
      <c r="G246" s="255">
        <v>45013</v>
      </c>
      <c r="H246" s="296" t="s">
        <v>62</v>
      </c>
      <c r="I246" s="251">
        <v>500000000</v>
      </c>
      <c r="J246" s="251">
        <v>500000000</v>
      </c>
      <c r="K246" s="251">
        <v>512887671</v>
      </c>
      <c r="L246" s="251">
        <v>500000000</v>
      </c>
      <c r="M246" s="258">
        <v>9.8000000000000004E-2</v>
      </c>
      <c r="N246" s="258">
        <f t="shared" si="0"/>
        <v>2.5305792443887001E-2</v>
      </c>
      <c r="O246" s="267">
        <v>0.9</v>
      </c>
      <c r="P246" s="258">
        <v>2.6353238813050125E-2</v>
      </c>
      <c r="Q246" s="265"/>
      <c r="R246" s="274"/>
      <c r="S246" s="252"/>
      <c r="T246" s="243"/>
      <c r="U246" s="254"/>
      <c r="V246" s="243"/>
      <c r="W246" s="262"/>
      <c r="X246" s="275"/>
      <c r="Y246" s="261"/>
      <c r="Z246" s="275"/>
      <c r="AD246" s="265"/>
      <c r="AE246" s="275"/>
      <c r="AH246" s="257"/>
    </row>
    <row r="247" spans="1:34" s="269" customFormat="1" ht="39.950000000000003" customHeight="1" x14ac:dyDescent="0.15">
      <c r="A247" s="259"/>
      <c r="B247" s="249" t="s">
        <v>174</v>
      </c>
      <c r="C247" s="244" t="s">
        <v>168</v>
      </c>
      <c r="D247" s="293" t="s">
        <v>108</v>
      </c>
      <c r="E247" s="293" t="s">
        <v>104</v>
      </c>
      <c r="F247" s="255">
        <v>44831</v>
      </c>
      <c r="G247" s="255">
        <v>45013</v>
      </c>
      <c r="H247" s="296" t="s">
        <v>62</v>
      </c>
      <c r="I247" s="251">
        <v>500000000</v>
      </c>
      <c r="J247" s="251">
        <v>500000000</v>
      </c>
      <c r="K247" s="251">
        <v>512887671</v>
      </c>
      <c r="L247" s="251">
        <v>500000000</v>
      </c>
      <c r="M247" s="258">
        <v>9.8000000000000004E-2</v>
      </c>
      <c r="N247" s="258">
        <f t="shared" si="0"/>
        <v>2.5305792443887001E-2</v>
      </c>
      <c r="O247" s="267">
        <v>0.9</v>
      </c>
      <c r="P247" s="258">
        <v>2.6353238813050125E-2</v>
      </c>
      <c r="Q247" s="265"/>
      <c r="R247" s="274"/>
      <c r="S247" s="252"/>
      <c r="T247" s="243"/>
      <c r="U247" s="264"/>
      <c r="V247" s="243"/>
      <c r="W247" s="262"/>
      <c r="X247" s="275"/>
      <c r="Y247" s="261"/>
      <c r="Z247" s="275"/>
      <c r="AD247" s="265"/>
      <c r="AE247" s="275"/>
      <c r="AH247" s="257"/>
    </row>
    <row r="248" spans="1:34" s="269" customFormat="1" ht="39.950000000000003" customHeight="1" x14ac:dyDescent="0.15">
      <c r="A248" s="259"/>
      <c r="B248" s="249" t="s">
        <v>185</v>
      </c>
      <c r="C248" s="244" t="s">
        <v>168</v>
      </c>
      <c r="D248" s="293" t="s">
        <v>108</v>
      </c>
      <c r="E248" s="293" t="s">
        <v>104</v>
      </c>
      <c r="F248" s="255">
        <v>44831</v>
      </c>
      <c r="G248" s="255">
        <v>45013</v>
      </c>
      <c r="H248" s="296" t="s">
        <v>62</v>
      </c>
      <c r="I248" s="251">
        <v>500000000</v>
      </c>
      <c r="J248" s="251">
        <v>500000000</v>
      </c>
      <c r="K248" s="251">
        <v>512887671</v>
      </c>
      <c r="L248" s="251">
        <v>500000000</v>
      </c>
      <c r="M248" s="258">
        <v>9.8000000000000004E-2</v>
      </c>
      <c r="N248" s="258">
        <f t="shared" si="0"/>
        <v>2.5305792443887001E-2</v>
      </c>
      <c r="O248" s="267">
        <v>0.9</v>
      </c>
      <c r="P248" s="258">
        <v>2.6353238813050125E-2</v>
      </c>
      <c r="Q248" s="265"/>
      <c r="R248" s="274"/>
      <c r="S248" s="252"/>
      <c r="T248" s="243"/>
      <c r="U248" s="264"/>
      <c r="V248" s="243"/>
      <c r="W248" s="262"/>
      <c r="X248" s="275"/>
      <c r="Y248" s="261"/>
      <c r="Z248" s="275"/>
      <c r="AD248" s="265"/>
      <c r="AE248" s="275"/>
      <c r="AH248" s="257"/>
    </row>
    <row r="249" spans="1:34" s="269" customFormat="1" ht="39.950000000000003" customHeight="1" x14ac:dyDescent="0.15">
      <c r="A249" s="259"/>
      <c r="B249" s="249" t="s">
        <v>184</v>
      </c>
      <c r="C249" s="244" t="s">
        <v>168</v>
      </c>
      <c r="D249" s="293" t="s">
        <v>108</v>
      </c>
      <c r="E249" s="293" t="s">
        <v>104</v>
      </c>
      <c r="F249" s="255">
        <v>44831</v>
      </c>
      <c r="G249" s="255">
        <v>45013</v>
      </c>
      <c r="H249" s="296" t="s">
        <v>62</v>
      </c>
      <c r="I249" s="251">
        <v>500000000</v>
      </c>
      <c r="J249" s="251">
        <v>500000000</v>
      </c>
      <c r="K249" s="251">
        <v>512887671</v>
      </c>
      <c r="L249" s="251">
        <v>500000000</v>
      </c>
      <c r="M249" s="258">
        <v>9.8000000000000004E-2</v>
      </c>
      <c r="N249" s="258">
        <f t="shared" si="0"/>
        <v>2.5305792443887001E-2</v>
      </c>
      <c r="O249" s="267">
        <v>0.9</v>
      </c>
      <c r="P249" s="258">
        <v>2.6353238813050125E-2</v>
      </c>
      <c r="Q249" s="265"/>
      <c r="R249" s="274"/>
      <c r="S249" s="252"/>
      <c r="T249" s="243"/>
      <c r="U249" s="264"/>
      <c r="V249" s="243"/>
      <c r="W249" s="262"/>
      <c r="X249" s="275"/>
      <c r="Y249" s="261"/>
      <c r="Z249" s="275"/>
      <c r="AD249" s="265"/>
      <c r="AE249" s="275"/>
      <c r="AH249" s="257"/>
    </row>
    <row r="250" spans="1:34" s="269" customFormat="1" ht="39.950000000000003" customHeight="1" x14ac:dyDescent="0.15">
      <c r="A250" s="259"/>
      <c r="B250" s="453" t="s">
        <v>344</v>
      </c>
      <c r="C250" s="453"/>
      <c r="D250" s="453"/>
      <c r="E250" s="453"/>
      <c r="F250" s="453"/>
      <c r="G250" s="453"/>
      <c r="H250" s="453"/>
      <c r="I250" s="453"/>
      <c r="J250" s="263">
        <f>SUM(J238:J249)</f>
        <v>39301386234</v>
      </c>
      <c r="K250" s="263">
        <f>SUM(K238:K249)</f>
        <v>40314954532</v>
      </c>
      <c r="L250" s="263">
        <f>SUM(L238:L249)</f>
        <v>39301386234</v>
      </c>
      <c r="M250" s="246"/>
      <c r="N250" s="246"/>
      <c r="O250" s="268"/>
      <c r="P250" s="246"/>
      <c r="Q250" s="265"/>
      <c r="R250" s="274"/>
      <c r="S250" s="252"/>
      <c r="T250" s="243"/>
      <c r="U250" s="264"/>
      <c r="V250" s="243"/>
      <c r="W250" s="262"/>
      <c r="X250" s="275"/>
      <c r="Y250" s="261"/>
      <c r="Z250" s="275"/>
      <c r="AD250" s="265"/>
      <c r="AE250" s="275"/>
      <c r="AH250" s="257"/>
    </row>
    <row r="251" spans="1:34" s="269" customFormat="1" ht="80.849999999999994" customHeight="1" x14ac:dyDescent="0.15">
      <c r="A251" s="259"/>
      <c r="B251" s="291" t="s">
        <v>30</v>
      </c>
      <c r="C251" s="266" t="s">
        <v>22</v>
      </c>
      <c r="D251" s="266" t="s">
        <v>59</v>
      </c>
      <c r="E251" s="266" t="s">
        <v>70</v>
      </c>
      <c r="F251" s="266" t="s">
        <v>105</v>
      </c>
      <c r="G251" s="266" t="s">
        <v>106</v>
      </c>
      <c r="H251" s="266" t="s">
        <v>60</v>
      </c>
      <c r="I251" s="266" t="s">
        <v>61</v>
      </c>
      <c r="J251" s="266" t="s">
        <v>71</v>
      </c>
      <c r="K251" s="266" t="s">
        <v>72</v>
      </c>
      <c r="L251" s="266" t="s">
        <v>23</v>
      </c>
      <c r="M251" s="266" t="s">
        <v>158</v>
      </c>
      <c r="N251" s="266" t="s">
        <v>154</v>
      </c>
      <c r="O251" s="266" t="s">
        <v>155</v>
      </c>
      <c r="P251" s="266" t="s">
        <v>156</v>
      </c>
      <c r="Q251" s="265"/>
      <c r="R251" s="274"/>
      <c r="S251" s="252"/>
      <c r="T251" s="243"/>
      <c r="U251" s="264"/>
      <c r="V251" s="243"/>
      <c r="W251" s="262"/>
      <c r="X251" s="275"/>
      <c r="Y251" s="261"/>
      <c r="Z251" s="275"/>
      <c r="AD251" s="265"/>
      <c r="AE251" s="275"/>
      <c r="AH251" s="257"/>
    </row>
    <row r="252" spans="1:34" s="269" customFormat="1" ht="39.950000000000003" customHeight="1" x14ac:dyDescent="0.15">
      <c r="A252" s="259"/>
      <c r="B252" s="446" t="s">
        <v>342</v>
      </c>
      <c r="C252" s="447"/>
      <c r="D252" s="447"/>
      <c r="E252" s="447"/>
      <c r="F252" s="447"/>
      <c r="G252" s="447"/>
      <c r="H252" s="447"/>
      <c r="I252" s="448"/>
      <c r="J252" s="251">
        <f>+J250</f>
        <v>39301386234</v>
      </c>
      <c r="K252" s="251">
        <f>+K250</f>
        <v>40314954532</v>
      </c>
      <c r="L252" s="251">
        <f>+L250</f>
        <v>39301386234</v>
      </c>
      <c r="M252" s="258"/>
      <c r="N252" s="258"/>
      <c r="O252" s="267"/>
      <c r="P252" s="258"/>
      <c r="Q252" s="265"/>
      <c r="R252" s="274"/>
      <c r="S252" s="252"/>
      <c r="T252" s="243"/>
      <c r="U252" s="264"/>
      <c r="V252" s="243"/>
      <c r="W252" s="262"/>
      <c r="X252" s="275"/>
      <c r="Y252" s="261"/>
      <c r="Z252" s="275"/>
      <c r="AD252" s="265"/>
      <c r="AE252" s="275"/>
      <c r="AH252" s="257"/>
    </row>
    <row r="253" spans="1:34" s="269" customFormat="1" ht="39.950000000000003" customHeight="1" x14ac:dyDescent="0.15">
      <c r="A253" s="259"/>
      <c r="B253" s="249" t="s">
        <v>176</v>
      </c>
      <c r="C253" s="244" t="s">
        <v>168</v>
      </c>
      <c r="D253" s="293" t="s">
        <v>108</v>
      </c>
      <c r="E253" s="293" t="s">
        <v>104</v>
      </c>
      <c r="F253" s="255">
        <v>44831</v>
      </c>
      <c r="G253" s="255">
        <v>45013</v>
      </c>
      <c r="H253" s="296" t="s">
        <v>62</v>
      </c>
      <c r="I253" s="251">
        <v>500000000</v>
      </c>
      <c r="J253" s="251">
        <v>500000000</v>
      </c>
      <c r="K253" s="251">
        <v>512887671</v>
      </c>
      <c r="L253" s="251">
        <v>500000000</v>
      </c>
      <c r="M253" s="258">
        <v>9.8000000000000004E-2</v>
      </c>
      <c r="N253" s="258">
        <f t="shared" si="0"/>
        <v>2.5305792443887001E-2</v>
      </c>
      <c r="O253" s="267">
        <v>0.9</v>
      </c>
      <c r="P253" s="258">
        <v>2.6353238813050125E-2</v>
      </c>
      <c r="Q253" s="265"/>
      <c r="R253" s="274"/>
      <c r="S253" s="252"/>
      <c r="T253" s="243"/>
      <c r="U253" s="264"/>
      <c r="V253" s="243"/>
      <c r="W253" s="262"/>
      <c r="X253" s="275"/>
      <c r="Y253" s="261"/>
      <c r="Z253" s="275"/>
      <c r="AD253" s="265"/>
      <c r="AE253" s="275"/>
      <c r="AH253" s="257"/>
    </row>
    <row r="254" spans="1:34" s="269" customFormat="1" ht="39.950000000000003" customHeight="1" x14ac:dyDescent="0.15">
      <c r="A254" s="259"/>
      <c r="B254" s="249" t="s">
        <v>186</v>
      </c>
      <c r="C254" s="244" t="s">
        <v>168</v>
      </c>
      <c r="D254" s="293" t="s">
        <v>108</v>
      </c>
      <c r="E254" s="293" t="s">
        <v>104</v>
      </c>
      <c r="F254" s="255">
        <v>44831</v>
      </c>
      <c r="G254" s="255">
        <v>45013</v>
      </c>
      <c r="H254" s="296" t="s">
        <v>62</v>
      </c>
      <c r="I254" s="251">
        <v>500000000</v>
      </c>
      <c r="J254" s="251">
        <v>500000000</v>
      </c>
      <c r="K254" s="251">
        <v>512887671</v>
      </c>
      <c r="L254" s="251">
        <v>500000000</v>
      </c>
      <c r="M254" s="258">
        <v>9.8000000000000004E-2</v>
      </c>
      <c r="N254" s="258">
        <f t="shared" si="0"/>
        <v>2.5305792443887001E-2</v>
      </c>
      <c r="O254" s="267">
        <v>0.9</v>
      </c>
      <c r="P254" s="258">
        <v>2.6353238813050125E-2</v>
      </c>
      <c r="Q254" s="265"/>
      <c r="R254" s="274"/>
      <c r="S254" s="252"/>
      <c r="T254" s="243"/>
      <c r="U254" s="264"/>
      <c r="V254" s="243"/>
      <c r="W254" s="262"/>
      <c r="X254" s="275"/>
      <c r="Y254" s="261"/>
      <c r="Z254" s="275"/>
      <c r="AD254" s="265"/>
      <c r="AE254" s="275"/>
      <c r="AH254" s="257"/>
    </row>
    <row r="255" spans="1:34" s="269" customFormat="1" ht="39.950000000000003" customHeight="1" x14ac:dyDescent="0.15">
      <c r="A255" s="259"/>
      <c r="B255" s="249" t="s">
        <v>187</v>
      </c>
      <c r="C255" s="244" t="s">
        <v>168</v>
      </c>
      <c r="D255" s="293" t="s">
        <v>108</v>
      </c>
      <c r="E255" s="293" t="s">
        <v>104</v>
      </c>
      <c r="F255" s="255">
        <v>44831</v>
      </c>
      <c r="G255" s="255">
        <v>45013</v>
      </c>
      <c r="H255" s="296" t="s">
        <v>62</v>
      </c>
      <c r="I255" s="251">
        <v>500000000</v>
      </c>
      <c r="J255" s="251">
        <v>500000000</v>
      </c>
      <c r="K255" s="251">
        <v>512887671</v>
      </c>
      <c r="L255" s="251">
        <v>500000000</v>
      </c>
      <c r="M255" s="258">
        <v>9.8000000000000004E-2</v>
      </c>
      <c r="N255" s="258">
        <f t="shared" si="0"/>
        <v>2.5305792443887001E-2</v>
      </c>
      <c r="O255" s="267">
        <v>0.9</v>
      </c>
      <c r="P255" s="258">
        <v>2.6353238813050125E-2</v>
      </c>
      <c r="Q255" s="265"/>
      <c r="R255" s="274"/>
      <c r="S255" s="252"/>
      <c r="T255" s="243"/>
      <c r="U255" s="264"/>
      <c r="V255" s="243"/>
      <c r="W255" s="262"/>
      <c r="X255" s="275"/>
      <c r="Y255" s="261"/>
      <c r="Z255" s="275"/>
      <c r="AD255" s="265"/>
      <c r="AE255" s="275"/>
      <c r="AH255" s="257"/>
    </row>
    <row r="256" spans="1:34" s="269" customFormat="1" ht="39.950000000000003" customHeight="1" x14ac:dyDescent="0.15">
      <c r="A256" s="259"/>
      <c r="B256" s="249" t="s">
        <v>167</v>
      </c>
      <c r="C256" s="244" t="s">
        <v>168</v>
      </c>
      <c r="D256" s="293" t="s">
        <v>108</v>
      </c>
      <c r="E256" s="293" t="s">
        <v>104</v>
      </c>
      <c r="F256" s="255">
        <v>44831</v>
      </c>
      <c r="G256" s="255">
        <v>45013</v>
      </c>
      <c r="H256" s="296" t="s">
        <v>62</v>
      </c>
      <c r="I256" s="251">
        <v>500000000</v>
      </c>
      <c r="J256" s="251">
        <v>500000000</v>
      </c>
      <c r="K256" s="251">
        <v>512887671</v>
      </c>
      <c r="L256" s="251">
        <v>500000000</v>
      </c>
      <c r="M256" s="258">
        <v>9.8000000000000004E-2</v>
      </c>
      <c r="N256" s="258">
        <f t="shared" si="0"/>
        <v>2.5305792443887001E-2</v>
      </c>
      <c r="O256" s="267">
        <v>0.9</v>
      </c>
      <c r="P256" s="258">
        <v>2.6353238813050125E-2</v>
      </c>
      <c r="Q256" s="265"/>
      <c r="R256" s="274"/>
      <c r="S256" s="252"/>
      <c r="T256" s="243"/>
      <c r="U256" s="264"/>
      <c r="V256" s="243"/>
      <c r="W256" s="262"/>
      <c r="X256" s="275"/>
      <c r="Y256" s="261"/>
      <c r="Z256" s="275"/>
      <c r="AD256" s="265"/>
      <c r="AE256" s="275"/>
      <c r="AH256" s="257"/>
    </row>
    <row r="257" spans="1:34" s="269" customFormat="1" ht="39.950000000000003" customHeight="1" x14ac:dyDescent="0.15">
      <c r="A257" s="259"/>
      <c r="B257" s="249" t="s">
        <v>169</v>
      </c>
      <c r="C257" s="244" t="s">
        <v>168</v>
      </c>
      <c r="D257" s="293" t="s">
        <v>108</v>
      </c>
      <c r="E257" s="293" t="s">
        <v>104</v>
      </c>
      <c r="F257" s="255">
        <v>44831</v>
      </c>
      <c r="G257" s="255">
        <v>45013</v>
      </c>
      <c r="H257" s="296" t="s">
        <v>62</v>
      </c>
      <c r="I257" s="251">
        <v>500000000</v>
      </c>
      <c r="J257" s="251">
        <v>500000000</v>
      </c>
      <c r="K257" s="251">
        <v>512887671</v>
      </c>
      <c r="L257" s="251">
        <v>500000000</v>
      </c>
      <c r="M257" s="258">
        <v>9.8000000000000004E-2</v>
      </c>
      <c r="N257" s="258">
        <f t="shared" si="0"/>
        <v>2.5305792443887001E-2</v>
      </c>
      <c r="O257" s="267">
        <v>0.9</v>
      </c>
      <c r="P257" s="258">
        <v>2.6353238813050125E-2</v>
      </c>
      <c r="Q257" s="265"/>
      <c r="R257" s="274"/>
      <c r="S257" s="252"/>
      <c r="T257" s="243"/>
      <c r="U257" s="264"/>
      <c r="V257" s="243"/>
      <c r="W257" s="262"/>
      <c r="X257" s="275"/>
      <c r="Y257" s="261"/>
      <c r="Z257" s="275"/>
      <c r="AD257" s="265"/>
      <c r="AE257" s="275"/>
      <c r="AH257" s="257"/>
    </row>
    <row r="258" spans="1:34" s="269" customFormat="1" ht="39.950000000000003" customHeight="1" x14ac:dyDescent="0.15">
      <c r="A258" s="259"/>
      <c r="B258" s="249" t="s">
        <v>170</v>
      </c>
      <c r="C258" s="244" t="s">
        <v>168</v>
      </c>
      <c r="D258" s="293" t="s">
        <v>108</v>
      </c>
      <c r="E258" s="293" t="s">
        <v>104</v>
      </c>
      <c r="F258" s="255">
        <v>44831</v>
      </c>
      <c r="G258" s="255">
        <v>45013</v>
      </c>
      <c r="H258" s="296" t="s">
        <v>62</v>
      </c>
      <c r="I258" s="251">
        <v>500000000</v>
      </c>
      <c r="J258" s="251">
        <v>500000000</v>
      </c>
      <c r="K258" s="251">
        <v>512887671</v>
      </c>
      <c r="L258" s="251">
        <v>500000000</v>
      </c>
      <c r="M258" s="258">
        <v>9.8000000000000004E-2</v>
      </c>
      <c r="N258" s="258">
        <f t="shared" si="0"/>
        <v>2.5305792443887001E-2</v>
      </c>
      <c r="O258" s="267">
        <v>0.9</v>
      </c>
      <c r="P258" s="258">
        <v>2.6353238813050125E-2</v>
      </c>
      <c r="Q258" s="265"/>
      <c r="R258" s="274"/>
      <c r="S258" s="252"/>
      <c r="T258" s="243"/>
      <c r="U258" s="264"/>
      <c r="V258" s="243"/>
      <c r="W258" s="262"/>
      <c r="X258" s="275"/>
      <c r="Y258" s="261"/>
      <c r="Z258" s="275"/>
      <c r="AD258" s="265"/>
      <c r="AE258" s="275"/>
      <c r="AH258" s="257"/>
    </row>
    <row r="259" spans="1:34" s="269" customFormat="1" ht="39.950000000000003" customHeight="1" x14ac:dyDescent="0.15">
      <c r="A259" s="259"/>
      <c r="B259" s="249" t="s">
        <v>172</v>
      </c>
      <c r="C259" s="244" t="s">
        <v>168</v>
      </c>
      <c r="D259" s="293" t="s">
        <v>108</v>
      </c>
      <c r="E259" s="293" t="s">
        <v>104</v>
      </c>
      <c r="F259" s="255">
        <v>44831</v>
      </c>
      <c r="G259" s="255">
        <v>45013</v>
      </c>
      <c r="H259" s="296" t="s">
        <v>62</v>
      </c>
      <c r="I259" s="251">
        <v>500000000</v>
      </c>
      <c r="J259" s="251">
        <v>500000000</v>
      </c>
      <c r="K259" s="251">
        <v>512887671</v>
      </c>
      <c r="L259" s="251">
        <v>500000000</v>
      </c>
      <c r="M259" s="258">
        <v>9.8000000000000004E-2</v>
      </c>
      <c r="N259" s="258">
        <f t="shared" si="0"/>
        <v>2.5305792443887001E-2</v>
      </c>
      <c r="O259" s="267">
        <v>0.9</v>
      </c>
      <c r="P259" s="258">
        <v>2.6353238813050125E-2</v>
      </c>
      <c r="Q259" s="265"/>
      <c r="R259" s="274"/>
      <c r="S259" s="252"/>
      <c r="T259" s="243"/>
      <c r="U259" s="264"/>
      <c r="V259" s="243"/>
      <c r="W259" s="262"/>
      <c r="X259" s="275"/>
      <c r="Y259" s="261"/>
      <c r="Z259" s="275"/>
      <c r="AD259" s="265"/>
      <c r="AE259" s="275"/>
      <c r="AH259" s="257"/>
    </row>
    <row r="260" spans="1:34" s="269" customFormat="1" ht="39.950000000000003" customHeight="1" x14ac:dyDescent="0.15">
      <c r="A260" s="259"/>
      <c r="B260" s="249" t="s">
        <v>173</v>
      </c>
      <c r="C260" s="244" t="s">
        <v>168</v>
      </c>
      <c r="D260" s="293" t="s">
        <v>108</v>
      </c>
      <c r="E260" s="293" t="s">
        <v>104</v>
      </c>
      <c r="F260" s="255">
        <v>44831</v>
      </c>
      <c r="G260" s="255">
        <v>45013</v>
      </c>
      <c r="H260" s="296" t="s">
        <v>62</v>
      </c>
      <c r="I260" s="251">
        <v>500000000</v>
      </c>
      <c r="J260" s="251">
        <v>500000000</v>
      </c>
      <c r="K260" s="251">
        <v>512887671</v>
      </c>
      <c r="L260" s="251">
        <v>500000000</v>
      </c>
      <c r="M260" s="258">
        <v>9.8000000000000004E-2</v>
      </c>
      <c r="N260" s="258">
        <f t="shared" si="0"/>
        <v>2.5305792443887001E-2</v>
      </c>
      <c r="O260" s="267">
        <v>0.9</v>
      </c>
      <c r="P260" s="258">
        <v>2.6353238813050125E-2</v>
      </c>
      <c r="Q260" s="265"/>
      <c r="R260" s="274"/>
      <c r="S260" s="252"/>
      <c r="T260" s="243"/>
      <c r="U260" s="264"/>
      <c r="V260" s="243"/>
      <c r="W260" s="262"/>
      <c r="X260" s="275"/>
      <c r="Y260" s="261"/>
      <c r="Z260" s="275"/>
      <c r="AD260" s="265"/>
      <c r="AE260" s="275"/>
      <c r="AH260" s="257"/>
    </row>
    <row r="261" spans="1:34" s="269" customFormat="1" ht="39.950000000000003" customHeight="1" x14ac:dyDescent="0.15">
      <c r="A261" s="259"/>
      <c r="B261" s="249" t="s">
        <v>183</v>
      </c>
      <c r="C261" s="244" t="s">
        <v>168</v>
      </c>
      <c r="D261" s="293" t="s">
        <v>108</v>
      </c>
      <c r="E261" s="293" t="s">
        <v>104</v>
      </c>
      <c r="F261" s="255">
        <v>44831</v>
      </c>
      <c r="G261" s="255">
        <v>45013</v>
      </c>
      <c r="H261" s="296" t="s">
        <v>62</v>
      </c>
      <c r="I261" s="251">
        <v>500000000</v>
      </c>
      <c r="J261" s="251">
        <v>500000000</v>
      </c>
      <c r="K261" s="251">
        <v>512887671</v>
      </c>
      <c r="L261" s="251">
        <v>500000000</v>
      </c>
      <c r="M261" s="258">
        <v>9.8000000000000004E-2</v>
      </c>
      <c r="N261" s="258">
        <f t="shared" si="0"/>
        <v>2.5305792443887001E-2</v>
      </c>
      <c r="O261" s="267">
        <v>0.9</v>
      </c>
      <c r="P261" s="258">
        <v>2.6353238813050125E-2</v>
      </c>
      <c r="Q261" s="265"/>
      <c r="R261" s="274"/>
      <c r="S261" s="252"/>
      <c r="T261" s="243"/>
      <c r="U261" s="264"/>
      <c r="V261" s="243"/>
      <c r="W261" s="262"/>
      <c r="X261" s="275"/>
      <c r="Y261" s="261"/>
      <c r="Z261" s="275"/>
      <c r="AD261" s="265"/>
      <c r="AE261" s="275"/>
      <c r="AH261" s="257"/>
    </row>
    <row r="262" spans="1:34" s="269" customFormat="1" ht="39.950000000000003" customHeight="1" x14ac:dyDescent="0.15">
      <c r="A262" s="259"/>
      <c r="B262" s="249" t="s">
        <v>182</v>
      </c>
      <c r="C262" s="244" t="s">
        <v>168</v>
      </c>
      <c r="D262" s="293" t="s">
        <v>108</v>
      </c>
      <c r="E262" s="293" t="s">
        <v>104</v>
      </c>
      <c r="F262" s="255">
        <v>44831</v>
      </c>
      <c r="G262" s="255">
        <v>45013</v>
      </c>
      <c r="H262" s="296" t="s">
        <v>62</v>
      </c>
      <c r="I262" s="251">
        <v>500000000</v>
      </c>
      <c r="J262" s="251">
        <v>500000000</v>
      </c>
      <c r="K262" s="251">
        <v>512887671</v>
      </c>
      <c r="L262" s="251">
        <v>500000000</v>
      </c>
      <c r="M262" s="258">
        <v>9.8000000000000004E-2</v>
      </c>
      <c r="N262" s="258">
        <f t="shared" si="0"/>
        <v>2.5305792443887001E-2</v>
      </c>
      <c r="O262" s="267">
        <v>0.9</v>
      </c>
      <c r="P262" s="258">
        <v>2.6353238813050125E-2</v>
      </c>
      <c r="Q262" s="265"/>
      <c r="R262" s="274"/>
      <c r="S262" s="252"/>
      <c r="T262" s="243"/>
      <c r="U262" s="264"/>
      <c r="V262" s="243"/>
      <c r="W262" s="262"/>
      <c r="X262" s="275"/>
      <c r="Y262" s="261"/>
      <c r="Z262" s="275"/>
      <c r="AD262" s="265"/>
      <c r="AE262" s="275"/>
      <c r="AH262" s="257"/>
    </row>
    <row r="263" spans="1:34" s="269" customFormat="1" ht="39.950000000000003" customHeight="1" x14ac:dyDescent="0.15">
      <c r="A263" s="259"/>
      <c r="B263" s="249" t="s">
        <v>175</v>
      </c>
      <c r="C263" s="244" t="s">
        <v>168</v>
      </c>
      <c r="D263" s="293" t="s">
        <v>108</v>
      </c>
      <c r="E263" s="293" t="s">
        <v>104</v>
      </c>
      <c r="F263" s="255">
        <v>44831</v>
      </c>
      <c r="G263" s="255">
        <v>45013</v>
      </c>
      <c r="H263" s="296" t="s">
        <v>62</v>
      </c>
      <c r="I263" s="251">
        <v>500000000</v>
      </c>
      <c r="J263" s="251">
        <v>500000000</v>
      </c>
      <c r="K263" s="251">
        <v>512887671</v>
      </c>
      <c r="L263" s="251">
        <v>500000000</v>
      </c>
      <c r="M263" s="258">
        <v>9.8000000000000004E-2</v>
      </c>
      <c r="N263" s="258">
        <f t="shared" si="0"/>
        <v>2.5305792443887001E-2</v>
      </c>
      <c r="O263" s="267">
        <v>0.9</v>
      </c>
      <c r="P263" s="258">
        <v>2.6353238813050125E-2</v>
      </c>
      <c r="Q263" s="265"/>
      <c r="R263" s="274"/>
      <c r="S263" s="252"/>
      <c r="T263" s="243"/>
      <c r="U263" s="264"/>
      <c r="V263" s="243"/>
      <c r="W263" s="262"/>
      <c r="X263" s="275"/>
      <c r="Y263" s="261"/>
      <c r="Z263" s="275"/>
      <c r="AD263" s="265"/>
      <c r="AE263" s="275"/>
      <c r="AH263" s="257"/>
    </row>
    <row r="264" spans="1:34" s="269" customFormat="1" ht="39.950000000000003" customHeight="1" x14ac:dyDescent="0.15">
      <c r="A264" s="259"/>
      <c r="B264" s="469" t="s">
        <v>344</v>
      </c>
      <c r="C264" s="469"/>
      <c r="D264" s="469"/>
      <c r="E264" s="469"/>
      <c r="F264" s="469"/>
      <c r="G264" s="469"/>
      <c r="H264" s="469"/>
      <c r="I264" s="469"/>
      <c r="J264" s="245">
        <f>SUM(J252:J263)</f>
        <v>44801386234</v>
      </c>
      <c r="K264" s="245">
        <f>SUM(K252:K263)</f>
        <v>45956718913</v>
      </c>
      <c r="L264" s="245">
        <f>SUM(L252:L263)</f>
        <v>44801386234</v>
      </c>
      <c r="M264" s="273"/>
      <c r="N264" s="273"/>
      <c r="O264" s="272"/>
      <c r="P264" s="273"/>
      <c r="Q264" s="265"/>
      <c r="R264" s="274"/>
      <c r="S264" s="252"/>
      <c r="T264" s="243"/>
      <c r="U264" s="264"/>
      <c r="V264" s="243"/>
      <c r="W264" s="262"/>
      <c r="X264" s="275"/>
      <c r="Y264" s="261"/>
      <c r="Z264" s="275"/>
      <c r="AD264" s="265"/>
      <c r="AE264" s="275"/>
      <c r="AH264" s="257"/>
    </row>
    <row r="265" spans="1:34" s="269" customFormat="1" ht="80.849999999999994" customHeight="1" x14ac:dyDescent="0.15">
      <c r="A265" s="259"/>
      <c r="B265" s="291" t="s">
        <v>30</v>
      </c>
      <c r="C265" s="266" t="s">
        <v>22</v>
      </c>
      <c r="D265" s="266" t="s">
        <v>59</v>
      </c>
      <c r="E265" s="266" t="s">
        <v>70</v>
      </c>
      <c r="F265" s="266" t="s">
        <v>105</v>
      </c>
      <c r="G265" s="266" t="s">
        <v>106</v>
      </c>
      <c r="H265" s="266" t="s">
        <v>60</v>
      </c>
      <c r="I265" s="266" t="s">
        <v>61</v>
      </c>
      <c r="J265" s="266" t="s">
        <v>71</v>
      </c>
      <c r="K265" s="266" t="s">
        <v>72</v>
      </c>
      <c r="L265" s="266" t="s">
        <v>23</v>
      </c>
      <c r="M265" s="266" t="s">
        <v>158</v>
      </c>
      <c r="N265" s="266" t="s">
        <v>154</v>
      </c>
      <c r="O265" s="266" t="s">
        <v>155</v>
      </c>
      <c r="P265" s="266" t="s">
        <v>156</v>
      </c>
      <c r="Q265" s="265"/>
      <c r="R265" s="274"/>
      <c r="S265" s="252"/>
      <c r="T265" s="243"/>
      <c r="U265" s="264"/>
      <c r="V265" s="243"/>
      <c r="W265" s="262"/>
      <c r="X265" s="275"/>
      <c r="Y265" s="261"/>
      <c r="Z265" s="275"/>
      <c r="AD265" s="265"/>
      <c r="AE265" s="275"/>
      <c r="AH265" s="257"/>
    </row>
    <row r="266" spans="1:34" s="269" customFormat="1" ht="39.950000000000003" customHeight="1" x14ac:dyDescent="0.15">
      <c r="A266" s="259"/>
      <c r="B266" s="446" t="s">
        <v>342</v>
      </c>
      <c r="C266" s="447"/>
      <c r="D266" s="447"/>
      <c r="E266" s="447"/>
      <c r="F266" s="447"/>
      <c r="G266" s="447"/>
      <c r="H266" s="447"/>
      <c r="I266" s="448"/>
      <c r="J266" s="251">
        <f>+J264</f>
        <v>44801386234</v>
      </c>
      <c r="K266" s="251">
        <f>+K264</f>
        <v>45956718913</v>
      </c>
      <c r="L266" s="251">
        <f>+L264</f>
        <v>44801386234</v>
      </c>
      <c r="M266" s="258"/>
      <c r="N266" s="258"/>
      <c r="O266" s="267"/>
      <c r="P266" s="258"/>
      <c r="Q266" s="265"/>
      <c r="R266" s="274"/>
      <c r="S266" s="252"/>
      <c r="T266" s="243"/>
      <c r="U266" s="264"/>
      <c r="V266" s="243"/>
      <c r="W266" s="262"/>
      <c r="X266" s="275"/>
      <c r="Y266" s="261"/>
      <c r="Z266" s="275"/>
      <c r="AD266" s="265"/>
      <c r="AE266" s="275"/>
      <c r="AH266" s="257"/>
    </row>
    <row r="267" spans="1:34" s="269" customFormat="1" ht="39.950000000000003" customHeight="1" x14ac:dyDescent="0.15">
      <c r="A267" s="259"/>
      <c r="B267" s="249" t="s">
        <v>177</v>
      </c>
      <c r="C267" s="244" t="s">
        <v>168</v>
      </c>
      <c r="D267" s="293" t="s">
        <v>108</v>
      </c>
      <c r="E267" s="293" t="s">
        <v>104</v>
      </c>
      <c r="F267" s="255">
        <v>44831</v>
      </c>
      <c r="G267" s="255">
        <v>45013</v>
      </c>
      <c r="H267" s="296" t="s">
        <v>62</v>
      </c>
      <c r="I267" s="251">
        <v>500000000</v>
      </c>
      <c r="J267" s="251">
        <v>500000000</v>
      </c>
      <c r="K267" s="251">
        <v>512887671</v>
      </c>
      <c r="L267" s="251">
        <v>500000000</v>
      </c>
      <c r="M267" s="258">
        <v>9.8000000000000004E-2</v>
      </c>
      <c r="N267" s="258">
        <f t="shared" si="0"/>
        <v>2.5305792443887001E-2</v>
      </c>
      <c r="O267" s="267">
        <v>0.9</v>
      </c>
      <c r="P267" s="258">
        <v>2.6353238813050125E-2</v>
      </c>
      <c r="Q267" s="265"/>
      <c r="R267" s="274"/>
      <c r="S267" s="252"/>
      <c r="T267" s="243"/>
      <c r="U267" s="264"/>
      <c r="V267" s="243"/>
      <c r="W267" s="262"/>
      <c r="X267" s="275"/>
      <c r="Y267" s="261"/>
      <c r="Z267" s="275"/>
      <c r="AD267" s="265"/>
      <c r="AE267" s="275"/>
      <c r="AH267" s="257"/>
    </row>
    <row r="268" spans="1:34" s="269" customFormat="1" ht="39.950000000000003" customHeight="1" x14ac:dyDescent="0.15">
      <c r="A268" s="259"/>
      <c r="B268" s="249" t="s">
        <v>181</v>
      </c>
      <c r="C268" s="244" t="s">
        <v>168</v>
      </c>
      <c r="D268" s="293" t="s">
        <v>108</v>
      </c>
      <c r="E268" s="293" t="s">
        <v>104</v>
      </c>
      <c r="F268" s="255">
        <v>44831</v>
      </c>
      <c r="G268" s="255">
        <v>45013</v>
      </c>
      <c r="H268" s="296" t="s">
        <v>62</v>
      </c>
      <c r="I268" s="251">
        <v>500000000</v>
      </c>
      <c r="J268" s="251">
        <v>500000000</v>
      </c>
      <c r="K268" s="251">
        <v>512887671</v>
      </c>
      <c r="L268" s="251">
        <v>500000000</v>
      </c>
      <c r="M268" s="258">
        <v>9.8000000000000004E-2</v>
      </c>
      <c r="N268" s="258">
        <f t="shared" si="0"/>
        <v>2.5305792443887001E-2</v>
      </c>
      <c r="O268" s="267">
        <v>0.9</v>
      </c>
      <c r="P268" s="258">
        <v>2.6353238813050125E-2</v>
      </c>
      <c r="Q268" s="265"/>
      <c r="R268" s="274"/>
      <c r="S268" s="252"/>
      <c r="T268" s="243"/>
      <c r="U268" s="264"/>
      <c r="V268" s="243"/>
      <c r="W268" s="262"/>
      <c r="X268" s="275"/>
      <c r="Y268" s="261"/>
      <c r="Z268" s="275"/>
      <c r="AD268" s="265"/>
      <c r="AE268" s="275"/>
      <c r="AH268" s="257"/>
    </row>
    <row r="269" spans="1:34" s="269" customFormat="1" ht="39.950000000000003" customHeight="1" x14ac:dyDescent="0.15">
      <c r="A269" s="259"/>
      <c r="B269" s="249" t="s">
        <v>178</v>
      </c>
      <c r="C269" s="244" t="s">
        <v>168</v>
      </c>
      <c r="D269" s="293" t="s">
        <v>108</v>
      </c>
      <c r="E269" s="293" t="s">
        <v>104</v>
      </c>
      <c r="F269" s="255">
        <v>44831</v>
      </c>
      <c r="G269" s="255">
        <v>45013</v>
      </c>
      <c r="H269" s="296" t="s">
        <v>62</v>
      </c>
      <c r="I269" s="251">
        <v>500000000</v>
      </c>
      <c r="J269" s="251">
        <v>500000000</v>
      </c>
      <c r="K269" s="251">
        <v>512887671</v>
      </c>
      <c r="L269" s="251">
        <v>500000000</v>
      </c>
      <c r="M269" s="258">
        <v>9.8000000000000004E-2</v>
      </c>
      <c r="N269" s="258">
        <f t="shared" si="0"/>
        <v>2.5305792443887001E-2</v>
      </c>
      <c r="O269" s="267">
        <v>0.9</v>
      </c>
      <c r="P269" s="258">
        <v>2.6353238813050125E-2</v>
      </c>
      <c r="Q269" s="265"/>
      <c r="R269" s="274"/>
      <c r="S269" s="252"/>
      <c r="T269" s="243"/>
      <c r="U269" s="264"/>
      <c r="V269" s="243"/>
      <c r="W269" s="262"/>
      <c r="X269" s="275"/>
      <c r="Y269" s="261"/>
      <c r="Z269" s="275"/>
      <c r="AD269" s="265"/>
      <c r="AE269" s="275"/>
      <c r="AH269" s="257"/>
    </row>
    <row r="270" spans="1:34" s="269" customFormat="1" ht="39.950000000000003" customHeight="1" x14ac:dyDescent="0.15">
      <c r="A270" s="259"/>
      <c r="B270" s="249" t="s">
        <v>180</v>
      </c>
      <c r="C270" s="244" t="s">
        <v>168</v>
      </c>
      <c r="D270" s="293" t="s">
        <v>108</v>
      </c>
      <c r="E270" s="293" t="s">
        <v>104</v>
      </c>
      <c r="F270" s="255">
        <v>44831</v>
      </c>
      <c r="G270" s="255">
        <v>45013</v>
      </c>
      <c r="H270" s="296" t="s">
        <v>62</v>
      </c>
      <c r="I270" s="251">
        <v>500000000</v>
      </c>
      <c r="J270" s="251">
        <v>500000000</v>
      </c>
      <c r="K270" s="251">
        <v>512887671</v>
      </c>
      <c r="L270" s="251">
        <v>500000000</v>
      </c>
      <c r="M270" s="258">
        <v>9.8000000000000004E-2</v>
      </c>
      <c r="N270" s="258">
        <f t="shared" si="0"/>
        <v>2.5305792443887001E-2</v>
      </c>
      <c r="O270" s="267">
        <v>0.9</v>
      </c>
      <c r="P270" s="258">
        <v>2.6353238813050125E-2</v>
      </c>
      <c r="Q270" s="265"/>
      <c r="R270" s="274"/>
      <c r="S270" s="252"/>
      <c r="T270" s="243"/>
      <c r="U270" s="264"/>
      <c r="V270" s="243"/>
      <c r="W270" s="262"/>
      <c r="X270" s="275"/>
      <c r="Y270" s="261"/>
      <c r="Z270" s="275"/>
      <c r="AD270" s="265"/>
      <c r="AE270" s="275"/>
      <c r="AH270" s="257"/>
    </row>
    <row r="271" spans="1:34" s="269" customFormat="1" ht="39.950000000000003" customHeight="1" x14ac:dyDescent="0.15">
      <c r="A271" s="259"/>
      <c r="B271" s="249" t="s">
        <v>179</v>
      </c>
      <c r="C271" s="244" t="s">
        <v>168</v>
      </c>
      <c r="D271" s="293" t="s">
        <v>108</v>
      </c>
      <c r="E271" s="293" t="s">
        <v>104</v>
      </c>
      <c r="F271" s="255">
        <v>44831</v>
      </c>
      <c r="G271" s="255">
        <v>45013</v>
      </c>
      <c r="H271" s="296" t="s">
        <v>62</v>
      </c>
      <c r="I271" s="251">
        <v>500000000</v>
      </c>
      <c r="J271" s="251">
        <v>500000000</v>
      </c>
      <c r="K271" s="251">
        <v>512887671</v>
      </c>
      <c r="L271" s="251">
        <v>500000000</v>
      </c>
      <c r="M271" s="258">
        <v>9.8000000000000004E-2</v>
      </c>
      <c r="N271" s="258">
        <f t="shared" si="0"/>
        <v>2.5305792443887001E-2</v>
      </c>
      <c r="O271" s="267">
        <v>0.9</v>
      </c>
      <c r="P271" s="258">
        <v>2.6353238813050125E-2</v>
      </c>
      <c r="Q271" s="265"/>
      <c r="R271" s="274"/>
      <c r="S271" s="252"/>
      <c r="T271" s="243"/>
      <c r="U271" s="264"/>
      <c r="V271" s="243"/>
      <c r="W271" s="262"/>
      <c r="X271" s="275"/>
      <c r="Y271" s="261"/>
      <c r="Z271" s="275"/>
      <c r="AD271" s="265"/>
      <c r="AE271" s="275"/>
      <c r="AH271" s="257"/>
    </row>
    <row r="272" spans="1:34" s="269" customFormat="1" ht="39.950000000000003" customHeight="1" x14ac:dyDescent="0.15">
      <c r="A272" s="259"/>
      <c r="B272" s="249" t="s">
        <v>218</v>
      </c>
      <c r="C272" s="244" t="s">
        <v>77</v>
      </c>
      <c r="D272" s="293" t="s">
        <v>109</v>
      </c>
      <c r="E272" s="293" t="s">
        <v>104</v>
      </c>
      <c r="F272" s="255">
        <v>44832</v>
      </c>
      <c r="G272" s="255">
        <v>45014</v>
      </c>
      <c r="H272" s="296" t="s">
        <v>62</v>
      </c>
      <c r="I272" s="251">
        <v>1152000000</v>
      </c>
      <c r="J272" s="251">
        <v>1152000000</v>
      </c>
      <c r="K272" s="251">
        <v>1172988493</v>
      </c>
      <c r="L272" s="251">
        <v>1152000000</v>
      </c>
      <c r="M272" s="258">
        <v>7.0000000000000007E-2</v>
      </c>
      <c r="N272" s="258">
        <f t="shared" si="0"/>
        <v>5.8304545790715652E-2</v>
      </c>
      <c r="O272" s="267">
        <v>0.7</v>
      </c>
      <c r="P272" s="258">
        <v>5.0691556864940528E-2</v>
      </c>
      <c r="Q272" s="265"/>
      <c r="R272" s="274"/>
      <c r="S272" s="252"/>
      <c r="T272" s="243"/>
      <c r="U272" s="254"/>
      <c r="V272" s="243"/>
      <c r="W272" s="262"/>
      <c r="X272" s="275"/>
      <c r="Y272" s="261"/>
      <c r="Z272" s="275"/>
      <c r="AD272" s="265"/>
      <c r="AE272" s="275"/>
      <c r="AH272" s="257"/>
    </row>
    <row r="273" spans="1:34" s="269" customFormat="1" ht="39.950000000000003" customHeight="1" x14ac:dyDescent="0.15">
      <c r="A273" s="259"/>
      <c r="B273" s="249" t="s">
        <v>248</v>
      </c>
      <c r="C273" s="244" t="s">
        <v>77</v>
      </c>
      <c r="D273" s="293" t="s">
        <v>109</v>
      </c>
      <c r="E273" s="293" t="s">
        <v>104</v>
      </c>
      <c r="F273" s="255">
        <v>44832</v>
      </c>
      <c r="G273" s="255">
        <v>45014</v>
      </c>
      <c r="H273" s="296" t="s">
        <v>62</v>
      </c>
      <c r="I273" s="251">
        <v>35000000</v>
      </c>
      <c r="J273" s="251">
        <v>35000000</v>
      </c>
      <c r="K273" s="251">
        <v>35637671</v>
      </c>
      <c r="L273" s="251">
        <v>35000000</v>
      </c>
      <c r="M273" s="258">
        <v>7.0000000000000007E-2</v>
      </c>
      <c r="N273" s="258">
        <f t="shared" si="0"/>
        <v>1.7714054710720902E-3</v>
      </c>
      <c r="O273" s="267">
        <v>0.7</v>
      </c>
      <c r="P273" s="258">
        <v>1.5401080644730195E-3</v>
      </c>
      <c r="Q273" s="265"/>
      <c r="R273" s="274"/>
      <c r="S273" s="252"/>
      <c r="T273" s="243"/>
      <c r="U273" s="254"/>
      <c r="V273" s="243"/>
      <c r="W273" s="262"/>
      <c r="X273" s="275"/>
      <c r="Y273" s="261"/>
      <c r="Z273" s="275"/>
      <c r="AD273" s="265"/>
      <c r="AE273" s="275"/>
      <c r="AH273" s="257"/>
    </row>
    <row r="274" spans="1:34" s="269" customFormat="1" ht="39.950000000000003" customHeight="1" x14ac:dyDescent="0.15">
      <c r="A274" s="259"/>
      <c r="B274" s="249" t="s">
        <v>195</v>
      </c>
      <c r="C274" s="244" t="s">
        <v>77</v>
      </c>
      <c r="D274" s="293" t="s">
        <v>109</v>
      </c>
      <c r="E274" s="293" t="s">
        <v>104</v>
      </c>
      <c r="F274" s="255">
        <v>44832</v>
      </c>
      <c r="G274" s="255">
        <v>45014</v>
      </c>
      <c r="H274" s="296" t="s">
        <v>62</v>
      </c>
      <c r="I274" s="251">
        <v>778000000</v>
      </c>
      <c r="J274" s="251">
        <v>778000000</v>
      </c>
      <c r="K274" s="251">
        <v>792174521</v>
      </c>
      <c r="L274" s="251">
        <v>778000000</v>
      </c>
      <c r="M274" s="258">
        <v>7.0000000000000007E-2</v>
      </c>
      <c r="N274" s="258">
        <f t="shared" ref="N274:N354" si="1">+L274/$R$194</f>
        <v>3.9375813042688175E-2</v>
      </c>
      <c r="O274" s="267">
        <v>0.7</v>
      </c>
      <c r="P274" s="258">
        <v>3.4234402118857407E-2</v>
      </c>
      <c r="Q274" s="265"/>
      <c r="R274" s="274"/>
      <c r="S274" s="252"/>
      <c r="T274" s="243"/>
      <c r="U274" s="264"/>
      <c r="V274" s="243"/>
      <c r="W274" s="262"/>
      <c r="X274" s="275"/>
      <c r="Y274" s="261"/>
      <c r="Z274" s="275"/>
      <c r="AD274" s="265"/>
      <c r="AE274" s="275"/>
      <c r="AH274" s="257"/>
    </row>
    <row r="275" spans="1:34" s="269" customFormat="1" ht="39.950000000000003" customHeight="1" x14ac:dyDescent="0.15">
      <c r="A275" s="259"/>
      <c r="B275" s="249" t="s">
        <v>189</v>
      </c>
      <c r="C275" s="244" t="s">
        <v>86</v>
      </c>
      <c r="D275" s="293" t="s">
        <v>109</v>
      </c>
      <c r="E275" s="293" t="s">
        <v>104</v>
      </c>
      <c r="F275" s="255">
        <v>44841</v>
      </c>
      <c r="G275" s="255">
        <v>45023</v>
      </c>
      <c r="H275" s="296" t="s">
        <v>62</v>
      </c>
      <c r="I275" s="251">
        <v>1000000000</v>
      </c>
      <c r="J275" s="251">
        <v>1000000000</v>
      </c>
      <c r="K275" s="251">
        <v>1030630137</v>
      </c>
      <c r="L275" s="251">
        <v>1000000000</v>
      </c>
      <c r="M275" s="258">
        <v>0.13</v>
      </c>
      <c r="N275" s="258">
        <f t="shared" si="1"/>
        <v>5.0611584887774001E-2</v>
      </c>
      <c r="O275" s="267">
        <v>0.7</v>
      </c>
      <c r="P275" s="258">
        <v>9.0047661116741423E-2</v>
      </c>
      <c r="Q275" s="265"/>
      <c r="R275" s="274"/>
      <c r="S275" s="252"/>
      <c r="T275" s="243"/>
      <c r="U275" s="264"/>
      <c r="V275" s="243"/>
      <c r="W275" s="262"/>
      <c r="X275" s="275"/>
      <c r="Y275" s="261"/>
      <c r="Z275" s="275"/>
      <c r="AD275" s="265"/>
      <c r="AE275" s="275"/>
      <c r="AH275" s="257"/>
    </row>
    <row r="276" spans="1:34" s="269" customFormat="1" ht="39.950000000000003" customHeight="1" x14ac:dyDescent="0.15">
      <c r="A276" s="259"/>
      <c r="B276" s="249" t="s">
        <v>191</v>
      </c>
      <c r="C276" s="244" t="s">
        <v>86</v>
      </c>
      <c r="D276" s="293" t="s">
        <v>109</v>
      </c>
      <c r="E276" s="293" t="s">
        <v>104</v>
      </c>
      <c r="F276" s="255">
        <v>44841</v>
      </c>
      <c r="G276" s="255">
        <v>45023</v>
      </c>
      <c r="H276" s="296" t="s">
        <v>62</v>
      </c>
      <c r="I276" s="251">
        <v>1500000000</v>
      </c>
      <c r="J276" s="251">
        <v>1500000000</v>
      </c>
      <c r="K276" s="251">
        <v>1545945205</v>
      </c>
      <c r="L276" s="251">
        <v>1500000000</v>
      </c>
      <c r="M276" s="258">
        <v>0.13</v>
      </c>
      <c r="N276" s="258">
        <f t="shared" si="1"/>
        <v>7.5917377331661012E-2</v>
      </c>
      <c r="O276" s="267">
        <v>0.7</v>
      </c>
      <c r="P276" s="258">
        <v>0.13507149167511215</v>
      </c>
      <c r="Q276" s="265"/>
      <c r="R276" s="274"/>
      <c r="S276" s="252"/>
      <c r="T276" s="243"/>
      <c r="U276" s="264"/>
      <c r="V276" s="243"/>
      <c r="W276" s="262"/>
      <c r="X276" s="275"/>
      <c r="Y276" s="261"/>
      <c r="Z276" s="275"/>
      <c r="AD276" s="265"/>
      <c r="AE276" s="275"/>
      <c r="AH276" s="257"/>
    </row>
    <row r="277" spans="1:34" s="269" customFormat="1" ht="39.950000000000003" customHeight="1" x14ac:dyDescent="0.15">
      <c r="A277" s="259"/>
      <c r="B277" s="249" t="s">
        <v>200</v>
      </c>
      <c r="C277" s="244" t="s">
        <v>168</v>
      </c>
      <c r="D277" s="293" t="s">
        <v>108</v>
      </c>
      <c r="E277" s="293" t="s">
        <v>104</v>
      </c>
      <c r="F277" s="255">
        <v>44845</v>
      </c>
      <c r="G277" s="255">
        <v>45027</v>
      </c>
      <c r="H277" s="296" t="s">
        <v>62</v>
      </c>
      <c r="I277" s="251">
        <v>4398000000</v>
      </c>
      <c r="J277" s="251">
        <v>4398000000</v>
      </c>
      <c r="K277" s="251">
        <v>4472103288</v>
      </c>
      <c r="L277" s="251">
        <v>4398000000</v>
      </c>
      <c r="M277" s="258">
        <v>7.4999999999999997E-2</v>
      </c>
      <c r="N277" s="258">
        <f t="shared" si="1"/>
        <v>0.22258975033643008</v>
      </c>
      <c r="O277" s="267">
        <v>0.9</v>
      </c>
      <c r="P277" s="258">
        <v>0.2318030885995889</v>
      </c>
      <c r="Q277" s="265"/>
      <c r="R277" s="274"/>
      <c r="S277" s="252"/>
      <c r="T277" s="243"/>
      <c r="U277" s="264"/>
      <c r="V277" s="243"/>
      <c r="W277" s="262"/>
      <c r="X277" s="275"/>
      <c r="Y277" s="261"/>
      <c r="Z277" s="275"/>
      <c r="AD277" s="265"/>
      <c r="AE277" s="275"/>
      <c r="AH277" s="257"/>
    </row>
    <row r="278" spans="1:34" s="269" customFormat="1" ht="39.950000000000003" customHeight="1" x14ac:dyDescent="0.15">
      <c r="A278" s="259"/>
      <c r="B278" s="453" t="s">
        <v>344</v>
      </c>
      <c r="C278" s="453"/>
      <c r="D278" s="453"/>
      <c r="E278" s="453"/>
      <c r="F278" s="453"/>
      <c r="G278" s="453"/>
      <c r="H278" s="453"/>
      <c r="I278" s="453"/>
      <c r="J278" s="263">
        <f>SUM(J266:J277)</f>
        <v>56164386234</v>
      </c>
      <c r="K278" s="263">
        <f>SUM(K266:K277)</f>
        <v>57570636583</v>
      </c>
      <c r="L278" s="263">
        <f>SUM(L266:L277)</f>
        <v>56164386234</v>
      </c>
      <c r="M278" s="246"/>
      <c r="N278" s="246"/>
      <c r="O278" s="268"/>
      <c r="P278" s="246"/>
      <c r="Q278" s="265"/>
      <c r="R278" s="274"/>
      <c r="S278" s="252"/>
      <c r="T278" s="243"/>
      <c r="U278" s="264"/>
      <c r="V278" s="243"/>
      <c r="W278" s="262"/>
      <c r="X278" s="275"/>
      <c r="Y278" s="261"/>
      <c r="Z278" s="275"/>
      <c r="AD278" s="265"/>
      <c r="AE278" s="275"/>
      <c r="AH278" s="257"/>
    </row>
    <row r="279" spans="1:34" s="269" customFormat="1" ht="80.849999999999994" customHeight="1" x14ac:dyDescent="0.15">
      <c r="A279" s="259"/>
      <c r="B279" s="291" t="s">
        <v>30</v>
      </c>
      <c r="C279" s="266" t="s">
        <v>22</v>
      </c>
      <c r="D279" s="266" t="s">
        <v>59</v>
      </c>
      <c r="E279" s="266" t="s">
        <v>70</v>
      </c>
      <c r="F279" s="266" t="s">
        <v>105</v>
      </c>
      <c r="G279" s="266" t="s">
        <v>106</v>
      </c>
      <c r="H279" s="266" t="s">
        <v>60</v>
      </c>
      <c r="I279" s="266" t="s">
        <v>61</v>
      </c>
      <c r="J279" s="266" t="s">
        <v>71</v>
      </c>
      <c r="K279" s="266" t="s">
        <v>72</v>
      </c>
      <c r="L279" s="266" t="s">
        <v>23</v>
      </c>
      <c r="M279" s="266" t="s">
        <v>158</v>
      </c>
      <c r="N279" s="266" t="s">
        <v>154</v>
      </c>
      <c r="O279" s="266" t="s">
        <v>155</v>
      </c>
      <c r="P279" s="266" t="s">
        <v>156</v>
      </c>
      <c r="Q279" s="265"/>
      <c r="R279" s="274"/>
      <c r="S279" s="252"/>
      <c r="T279" s="243"/>
      <c r="U279" s="264"/>
      <c r="V279" s="243"/>
      <c r="W279" s="262"/>
      <c r="X279" s="275"/>
      <c r="Y279" s="261"/>
      <c r="Z279" s="275"/>
      <c r="AD279" s="265"/>
      <c r="AE279" s="275"/>
      <c r="AH279" s="257"/>
    </row>
    <row r="280" spans="1:34" s="269" customFormat="1" ht="39.950000000000003" customHeight="1" x14ac:dyDescent="0.15">
      <c r="A280" s="259"/>
      <c r="B280" s="446" t="s">
        <v>342</v>
      </c>
      <c r="C280" s="447"/>
      <c r="D280" s="447"/>
      <c r="E280" s="447"/>
      <c r="F280" s="447"/>
      <c r="G280" s="447"/>
      <c r="H280" s="447"/>
      <c r="I280" s="448"/>
      <c r="J280" s="251">
        <f>+J278</f>
        <v>56164386234</v>
      </c>
      <c r="K280" s="251">
        <f>+K278</f>
        <v>57570636583</v>
      </c>
      <c r="L280" s="251">
        <f>+L278</f>
        <v>56164386234</v>
      </c>
      <c r="M280" s="258"/>
      <c r="N280" s="258"/>
      <c r="O280" s="267"/>
      <c r="P280" s="258"/>
      <c r="Q280" s="265"/>
      <c r="R280" s="274"/>
      <c r="S280" s="252"/>
      <c r="T280" s="243"/>
      <c r="U280" s="264"/>
      <c r="V280" s="243"/>
      <c r="W280" s="262"/>
      <c r="X280" s="275"/>
      <c r="Y280" s="261"/>
      <c r="Z280" s="275"/>
      <c r="AD280" s="265"/>
      <c r="AE280" s="275"/>
      <c r="AH280" s="257"/>
    </row>
    <row r="281" spans="1:34" s="269" customFormat="1" ht="39.950000000000003" customHeight="1" x14ac:dyDescent="0.15">
      <c r="A281" s="259"/>
      <c r="B281" s="249" t="s">
        <v>189</v>
      </c>
      <c r="C281" s="244" t="s">
        <v>86</v>
      </c>
      <c r="D281" s="293" t="s">
        <v>109</v>
      </c>
      <c r="E281" s="293" t="s">
        <v>104</v>
      </c>
      <c r="F281" s="255">
        <v>44852</v>
      </c>
      <c r="G281" s="255">
        <v>45034</v>
      </c>
      <c r="H281" s="296" t="s">
        <v>62</v>
      </c>
      <c r="I281" s="251">
        <v>180000000</v>
      </c>
      <c r="J281" s="251">
        <v>180000000</v>
      </c>
      <c r="K281" s="251">
        <v>182773973</v>
      </c>
      <c r="L281" s="251">
        <v>180000000</v>
      </c>
      <c r="M281" s="258">
        <v>7.4999999999999997E-2</v>
      </c>
      <c r="N281" s="258">
        <f t="shared" si="1"/>
        <v>9.1100852797993213E-3</v>
      </c>
      <c r="O281" s="267">
        <v>0.7</v>
      </c>
      <c r="P281" s="258">
        <v>1.6208579001013457E-2</v>
      </c>
      <c r="Q281" s="265"/>
      <c r="R281" s="274"/>
      <c r="S281" s="252"/>
      <c r="T281" s="243"/>
      <c r="U281" s="264"/>
      <c r="V281" s="243"/>
      <c r="W281" s="262"/>
      <c r="X281" s="275"/>
      <c r="Y281" s="261"/>
      <c r="Z281" s="275"/>
      <c r="AD281" s="265"/>
      <c r="AE281" s="275"/>
      <c r="AH281" s="257"/>
    </row>
    <row r="282" spans="1:34" s="269" customFormat="1" ht="39.950000000000003" customHeight="1" x14ac:dyDescent="0.15">
      <c r="A282" s="259"/>
      <c r="B282" s="249" t="s">
        <v>137</v>
      </c>
      <c r="C282" s="244" t="s">
        <v>135</v>
      </c>
      <c r="D282" s="293" t="s">
        <v>108</v>
      </c>
      <c r="E282" s="293" t="s">
        <v>104</v>
      </c>
      <c r="F282" s="255">
        <v>44852</v>
      </c>
      <c r="G282" s="255">
        <v>45034</v>
      </c>
      <c r="H282" s="296" t="s">
        <v>62</v>
      </c>
      <c r="I282" s="251">
        <v>1990000000</v>
      </c>
      <c r="J282" s="251">
        <v>1990000000</v>
      </c>
      <c r="K282" s="251">
        <v>2021894521</v>
      </c>
      <c r="L282" s="251">
        <v>1990000000</v>
      </c>
      <c r="M282" s="258">
        <v>7.8E-2</v>
      </c>
      <c r="N282" s="258">
        <f t="shared" si="1"/>
        <v>0.10071705392667027</v>
      </c>
      <c r="O282" s="267">
        <v>0.4</v>
      </c>
      <c r="P282" s="258">
        <v>6.2795834648153998E-2</v>
      </c>
      <c r="Q282" s="265"/>
      <c r="R282" s="274"/>
      <c r="S282" s="252"/>
      <c r="T282" s="243"/>
      <c r="U282" s="264"/>
      <c r="V282" s="243"/>
      <c r="W282" s="262"/>
      <c r="X282" s="275"/>
      <c r="Y282" s="261"/>
      <c r="Z282" s="275"/>
      <c r="AD282" s="265"/>
      <c r="AE282" s="275"/>
      <c r="AH282" s="257"/>
    </row>
    <row r="283" spans="1:34" s="269" customFormat="1" ht="39.950000000000003" customHeight="1" x14ac:dyDescent="0.15">
      <c r="A283" s="259"/>
      <c r="B283" s="249" t="s">
        <v>189</v>
      </c>
      <c r="C283" s="244" t="s">
        <v>86</v>
      </c>
      <c r="D283" s="293" t="s">
        <v>109</v>
      </c>
      <c r="E283" s="293" t="s">
        <v>104</v>
      </c>
      <c r="F283" s="255">
        <v>44853</v>
      </c>
      <c r="G283" s="255">
        <v>45035</v>
      </c>
      <c r="H283" s="296" t="s">
        <v>62</v>
      </c>
      <c r="I283" s="251">
        <v>1000000000</v>
      </c>
      <c r="J283" s="251">
        <v>1000000000</v>
      </c>
      <c r="K283" s="251">
        <v>1015205480</v>
      </c>
      <c r="L283" s="251">
        <v>1000000000</v>
      </c>
      <c r="M283" s="258">
        <v>7.4999999999999997E-2</v>
      </c>
      <c r="N283" s="258">
        <f t="shared" si="1"/>
        <v>5.0611584887774001E-2</v>
      </c>
      <c r="O283" s="267">
        <v>0.7</v>
      </c>
      <c r="P283" s="258">
        <v>9.0047661116741423E-2</v>
      </c>
      <c r="Q283" s="265"/>
      <c r="R283" s="274"/>
      <c r="S283" s="252"/>
      <c r="T283" s="243"/>
      <c r="U283" s="254"/>
      <c r="V283" s="243"/>
      <c r="W283" s="262"/>
      <c r="X283" s="275"/>
      <c r="Y283" s="261"/>
      <c r="Z283" s="275"/>
      <c r="AD283" s="265"/>
      <c r="AE283" s="275"/>
      <c r="AH283" s="257"/>
    </row>
    <row r="284" spans="1:34" s="269" customFormat="1" ht="39.950000000000003" customHeight="1" x14ac:dyDescent="0.15">
      <c r="A284" s="259"/>
      <c r="B284" s="249" t="s">
        <v>132</v>
      </c>
      <c r="C284" s="244" t="s">
        <v>146</v>
      </c>
      <c r="D284" s="293" t="s">
        <v>109</v>
      </c>
      <c r="E284" s="293" t="s">
        <v>104</v>
      </c>
      <c r="F284" s="255">
        <v>44854</v>
      </c>
      <c r="G284" s="255">
        <v>45036</v>
      </c>
      <c r="H284" s="296" t="s">
        <v>62</v>
      </c>
      <c r="I284" s="251">
        <v>5142000000</v>
      </c>
      <c r="J284" s="251">
        <v>5142000000</v>
      </c>
      <c r="K284" s="251">
        <v>5229414001</v>
      </c>
      <c r="L284" s="251">
        <v>5142000000</v>
      </c>
      <c r="M284" s="258">
        <v>8.5000000000000006E-2</v>
      </c>
      <c r="N284" s="258">
        <f t="shared" si="1"/>
        <v>0.26024476949293396</v>
      </c>
      <c r="O284" s="267">
        <v>0.7</v>
      </c>
      <c r="P284" s="258">
        <v>7.3941612383053634E-2</v>
      </c>
      <c r="Q284" s="265"/>
      <c r="R284" s="274"/>
      <c r="S284" s="252"/>
      <c r="T284" s="243"/>
      <c r="U284" s="254"/>
      <c r="V284" s="243"/>
      <c r="W284" s="262"/>
      <c r="X284" s="275"/>
      <c r="Y284" s="261"/>
      <c r="Z284" s="275"/>
      <c r="AD284" s="265"/>
      <c r="AE284" s="275"/>
      <c r="AH284" s="257"/>
    </row>
    <row r="285" spans="1:34" s="269" customFormat="1" ht="39.950000000000003" customHeight="1" x14ac:dyDescent="0.15">
      <c r="A285" s="259"/>
      <c r="B285" s="249" t="s">
        <v>101</v>
      </c>
      <c r="C285" s="244" t="s">
        <v>86</v>
      </c>
      <c r="D285" s="293" t="s">
        <v>109</v>
      </c>
      <c r="E285" s="293" t="s">
        <v>104</v>
      </c>
      <c r="F285" s="255">
        <v>44854</v>
      </c>
      <c r="G285" s="255">
        <v>45036</v>
      </c>
      <c r="H285" s="296" t="s">
        <v>62</v>
      </c>
      <c r="I285" s="251">
        <v>1049000000</v>
      </c>
      <c r="J285" s="251">
        <v>1049000000</v>
      </c>
      <c r="K285" s="251">
        <v>1066833000</v>
      </c>
      <c r="L285" s="251">
        <v>1049000000</v>
      </c>
      <c r="M285" s="258">
        <v>8.5000000000000006E-2</v>
      </c>
      <c r="N285" s="258">
        <f t="shared" si="1"/>
        <v>5.3091552547274934E-2</v>
      </c>
      <c r="O285" s="267">
        <v>0.7</v>
      </c>
      <c r="P285" s="258">
        <v>9.4459996511461766E-2</v>
      </c>
      <c r="Q285" s="265"/>
      <c r="R285" s="274"/>
      <c r="S285" s="252"/>
      <c r="T285" s="243"/>
      <c r="U285" s="264"/>
      <c r="V285" s="243"/>
      <c r="W285" s="262"/>
      <c r="X285" s="275"/>
      <c r="Y285" s="261"/>
      <c r="Z285" s="275"/>
      <c r="AD285" s="265"/>
      <c r="AE285" s="275"/>
      <c r="AH285" s="257"/>
    </row>
    <row r="286" spans="1:34" s="269" customFormat="1" ht="39.950000000000003" customHeight="1" x14ac:dyDescent="0.15">
      <c r="A286" s="259"/>
      <c r="B286" s="249" t="s">
        <v>218</v>
      </c>
      <c r="C286" s="244" t="s">
        <v>77</v>
      </c>
      <c r="D286" s="293" t="s">
        <v>109</v>
      </c>
      <c r="E286" s="293" t="s">
        <v>104</v>
      </c>
      <c r="F286" s="255">
        <v>44854</v>
      </c>
      <c r="G286" s="255">
        <v>45036</v>
      </c>
      <c r="H286" s="296" t="s">
        <v>62</v>
      </c>
      <c r="I286" s="251">
        <v>1039000000</v>
      </c>
      <c r="J286" s="251">
        <v>1039000000</v>
      </c>
      <c r="K286" s="251">
        <v>1056663000</v>
      </c>
      <c r="L286" s="251">
        <v>1039000000</v>
      </c>
      <c r="M286" s="258">
        <v>8.5000000000000006E-2</v>
      </c>
      <c r="N286" s="258">
        <f t="shared" si="1"/>
        <v>5.2585436698397194E-2</v>
      </c>
      <c r="O286" s="267">
        <v>0.7</v>
      </c>
      <c r="P286" s="258">
        <v>4.5719207971070493E-2</v>
      </c>
      <c r="Q286" s="265"/>
      <c r="R286" s="274"/>
      <c r="S286" s="252"/>
      <c r="T286" s="243"/>
      <c r="U286" s="264"/>
      <c r="V286" s="243"/>
      <c r="W286" s="262"/>
      <c r="X286" s="275"/>
      <c r="Y286" s="261"/>
      <c r="Z286" s="275"/>
      <c r="AD286" s="265"/>
      <c r="AE286" s="275"/>
      <c r="AH286" s="257"/>
    </row>
    <row r="287" spans="1:34" s="269" customFormat="1" ht="39.950000000000003" customHeight="1" x14ac:dyDescent="0.15">
      <c r="A287" s="259"/>
      <c r="B287" s="249" t="s">
        <v>227</v>
      </c>
      <c r="C287" s="244" t="s">
        <v>146</v>
      </c>
      <c r="D287" s="293" t="s">
        <v>109</v>
      </c>
      <c r="E287" s="293" t="s">
        <v>104</v>
      </c>
      <c r="F287" s="255">
        <v>44855</v>
      </c>
      <c r="G287" s="255">
        <v>45037</v>
      </c>
      <c r="H287" s="296" t="s">
        <v>62</v>
      </c>
      <c r="I287" s="251">
        <v>4912000000</v>
      </c>
      <c r="J287" s="251">
        <v>4912000000</v>
      </c>
      <c r="K287" s="251">
        <v>4994360110</v>
      </c>
      <c r="L287" s="251">
        <v>4912000000</v>
      </c>
      <c r="M287" s="258">
        <v>8.5000000000000006E-2</v>
      </c>
      <c r="N287" s="258">
        <f t="shared" si="1"/>
        <v>0.24860410496874591</v>
      </c>
      <c r="O287" s="267">
        <v>0.7</v>
      </c>
      <c r="P287" s="258">
        <v>7.0634227931847413E-2</v>
      </c>
      <c r="Q287" s="265"/>
      <c r="R287" s="274"/>
      <c r="S287" s="252"/>
      <c r="T287" s="243"/>
      <c r="U287" s="264"/>
      <c r="V287" s="243"/>
      <c r="W287" s="262"/>
      <c r="X287" s="275"/>
      <c r="Y287" s="261"/>
      <c r="Z287" s="275"/>
      <c r="AD287" s="265"/>
      <c r="AE287" s="275"/>
      <c r="AH287" s="257"/>
    </row>
    <row r="288" spans="1:34" s="269" customFormat="1" ht="39.950000000000003" customHeight="1" x14ac:dyDescent="0.15">
      <c r="A288" s="259"/>
      <c r="B288" s="249" t="s">
        <v>79</v>
      </c>
      <c r="C288" s="244" t="s">
        <v>80</v>
      </c>
      <c r="D288" s="293" t="s">
        <v>108</v>
      </c>
      <c r="E288" s="293" t="s">
        <v>104</v>
      </c>
      <c r="F288" s="255">
        <v>44860</v>
      </c>
      <c r="G288" s="255">
        <v>45042</v>
      </c>
      <c r="H288" s="296" t="s">
        <v>62</v>
      </c>
      <c r="I288" s="251">
        <v>500000000</v>
      </c>
      <c r="J288" s="251">
        <v>500000000</v>
      </c>
      <c r="K288" s="251">
        <v>507342466</v>
      </c>
      <c r="L288" s="251">
        <v>500000000</v>
      </c>
      <c r="M288" s="258">
        <v>0.08</v>
      </c>
      <c r="N288" s="258">
        <f t="shared" si="1"/>
        <v>2.5305792443887001E-2</v>
      </c>
      <c r="O288" s="267">
        <v>0.9</v>
      </c>
      <c r="P288" s="258">
        <v>0.21739130434782608</v>
      </c>
      <c r="Q288" s="265"/>
      <c r="R288" s="274"/>
      <c r="S288" s="252"/>
      <c r="T288" s="243"/>
      <c r="U288" s="264"/>
      <c r="V288" s="243"/>
      <c r="W288" s="262"/>
      <c r="X288" s="275"/>
      <c r="Y288" s="261"/>
      <c r="Z288" s="275"/>
      <c r="AD288" s="265"/>
      <c r="AE288" s="275"/>
      <c r="AH288" s="257"/>
    </row>
    <row r="289" spans="1:34" s="269" customFormat="1" ht="39.950000000000003" customHeight="1" x14ac:dyDescent="0.15">
      <c r="A289" s="259"/>
      <c r="B289" s="249" t="s">
        <v>81</v>
      </c>
      <c r="C289" s="244" t="s">
        <v>80</v>
      </c>
      <c r="D289" s="293" t="s">
        <v>108</v>
      </c>
      <c r="E289" s="293" t="s">
        <v>104</v>
      </c>
      <c r="F289" s="255">
        <v>44860</v>
      </c>
      <c r="G289" s="255">
        <v>45042</v>
      </c>
      <c r="H289" s="296" t="s">
        <v>62</v>
      </c>
      <c r="I289" s="251">
        <v>500000000</v>
      </c>
      <c r="J289" s="251">
        <v>500000000</v>
      </c>
      <c r="K289" s="251">
        <v>507342466</v>
      </c>
      <c r="L289" s="251">
        <v>500000000</v>
      </c>
      <c r="M289" s="258">
        <v>0.08</v>
      </c>
      <c r="N289" s="258">
        <f t="shared" si="1"/>
        <v>2.5305792443887001E-2</v>
      </c>
      <c r="O289" s="267">
        <v>0.9</v>
      </c>
      <c r="P289" s="258">
        <v>0.21739130434782608</v>
      </c>
      <c r="Q289" s="265"/>
      <c r="R289" s="274"/>
      <c r="S289" s="252"/>
      <c r="T289" s="243"/>
      <c r="U289" s="264"/>
      <c r="V289" s="243"/>
      <c r="W289" s="262"/>
      <c r="X289" s="275"/>
      <c r="Y289" s="261"/>
      <c r="Z289" s="275"/>
      <c r="AD289" s="265"/>
      <c r="AE289" s="275"/>
      <c r="AH289" s="257"/>
    </row>
    <row r="290" spans="1:34" s="269" customFormat="1" ht="39.950000000000003" customHeight="1" x14ac:dyDescent="0.15">
      <c r="A290" s="259"/>
      <c r="B290" s="249" t="s">
        <v>219</v>
      </c>
      <c r="C290" s="244" t="s">
        <v>83</v>
      </c>
      <c r="D290" s="293" t="s">
        <v>108</v>
      </c>
      <c r="E290" s="293" t="s">
        <v>104</v>
      </c>
      <c r="F290" s="255">
        <v>44861</v>
      </c>
      <c r="G290" s="255">
        <v>45043</v>
      </c>
      <c r="H290" s="296" t="s">
        <v>62</v>
      </c>
      <c r="I290" s="251">
        <v>501000000</v>
      </c>
      <c r="J290" s="251">
        <v>501000000</v>
      </c>
      <c r="K290" s="251">
        <v>506435507</v>
      </c>
      <c r="L290" s="251">
        <v>501000000</v>
      </c>
      <c r="M290" s="258">
        <v>0.06</v>
      </c>
      <c r="N290" s="258">
        <f t="shared" si="1"/>
        <v>2.5356404028774777E-2</v>
      </c>
      <c r="O290" s="267">
        <v>0.9</v>
      </c>
      <c r="P290" s="258">
        <v>7.1428571428571425E-2</v>
      </c>
      <c r="Q290" s="265"/>
      <c r="R290" s="274"/>
      <c r="S290" s="252"/>
      <c r="T290" s="243"/>
      <c r="U290" s="264"/>
      <c r="V290" s="243"/>
      <c r="W290" s="262"/>
      <c r="X290" s="275"/>
      <c r="Y290" s="261"/>
      <c r="Z290" s="275"/>
      <c r="AD290" s="265"/>
      <c r="AE290" s="275"/>
      <c r="AH290" s="257"/>
    </row>
    <row r="291" spans="1:34" s="269" customFormat="1" ht="39.950000000000003" customHeight="1" x14ac:dyDescent="0.15">
      <c r="A291" s="259"/>
      <c r="B291" s="249" t="s">
        <v>220</v>
      </c>
      <c r="C291" s="244" t="s">
        <v>83</v>
      </c>
      <c r="D291" s="293" t="s">
        <v>108</v>
      </c>
      <c r="E291" s="293" t="s">
        <v>104</v>
      </c>
      <c r="F291" s="255">
        <v>44861</v>
      </c>
      <c r="G291" s="255">
        <v>45043</v>
      </c>
      <c r="H291" s="296" t="s">
        <v>62</v>
      </c>
      <c r="I291" s="251">
        <v>501000000</v>
      </c>
      <c r="J291" s="251">
        <v>501000000</v>
      </c>
      <c r="K291" s="251">
        <v>506435507</v>
      </c>
      <c r="L291" s="251">
        <v>501000000</v>
      </c>
      <c r="M291" s="258">
        <v>0.06</v>
      </c>
      <c r="N291" s="258">
        <f t="shared" si="1"/>
        <v>2.5356404028774777E-2</v>
      </c>
      <c r="O291" s="267">
        <v>0.9</v>
      </c>
      <c r="P291" s="258">
        <v>7.1428571428571425E-2</v>
      </c>
      <c r="Q291" s="265"/>
      <c r="R291" s="274"/>
      <c r="S291" s="252"/>
      <c r="T291" s="243"/>
      <c r="U291" s="264"/>
      <c r="V291" s="243"/>
      <c r="W291" s="262"/>
      <c r="X291" s="275"/>
      <c r="Y291" s="261"/>
      <c r="Z291" s="275"/>
      <c r="AD291" s="265"/>
      <c r="AE291" s="275"/>
      <c r="AH291" s="257"/>
    </row>
    <row r="292" spans="1:34" s="269" customFormat="1" ht="33.6" customHeight="1" x14ac:dyDescent="0.15">
      <c r="A292" s="259"/>
      <c r="B292" s="453" t="s">
        <v>344</v>
      </c>
      <c r="C292" s="453"/>
      <c r="D292" s="453"/>
      <c r="E292" s="453"/>
      <c r="F292" s="453"/>
      <c r="G292" s="453"/>
      <c r="H292" s="453"/>
      <c r="I292" s="453"/>
      <c r="J292" s="263">
        <f>SUM(J280:J291)</f>
        <v>73478386234</v>
      </c>
      <c r="K292" s="263">
        <f>SUM(K280:K291)</f>
        <v>75165336614</v>
      </c>
      <c r="L292" s="263">
        <f>SUM(L280:L291)</f>
        <v>73478386234</v>
      </c>
      <c r="M292" s="246"/>
      <c r="N292" s="246"/>
      <c r="O292" s="268"/>
      <c r="P292" s="246"/>
      <c r="Q292" s="265"/>
      <c r="R292" s="274"/>
      <c r="S292" s="252"/>
      <c r="T292" s="243"/>
      <c r="U292" s="264"/>
      <c r="V292" s="243"/>
      <c r="W292" s="262"/>
      <c r="X292" s="275"/>
      <c r="Y292" s="261"/>
      <c r="Z292" s="275"/>
      <c r="AD292" s="265"/>
      <c r="AE292" s="275"/>
      <c r="AH292" s="257"/>
    </row>
    <row r="293" spans="1:34" s="269" customFormat="1" ht="80.849999999999994" customHeight="1" x14ac:dyDescent="0.15">
      <c r="A293" s="259"/>
      <c r="B293" s="291" t="s">
        <v>30</v>
      </c>
      <c r="C293" s="266" t="s">
        <v>22</v>
      </c>
      <c r="D293" s="266" t="s">
        <v>59</v>
      </c>
      <c r="E293" s="266" t="s">
        <v>70</v>
      </c>
      <c r="F293" s="266" t="s">
        <v>105</v>
      </c>
      <c r="G293" s="266" t="s">
        <v>106</v>
      </c>
      <c r="H293" s="266" t="s">
        <v>60</v>
      </c>
      <c r="I293" s="266" t="s">
        <v>61</v>
      </c>
      <c r="J293" s="266" t="s">
        <v>71</v>
      </c>
      <c r="K293" s="266" t="s">
        <v>72</v>
      </c>
      <c r="L293" s="266" t="s">
        <v>23</v>
      </c>
      <c r="M293" s="266" t="s">
        <v>158</v>
      </c>
      <c r="N293" s="266" t="s">
        <v>154</v>
      </c>
      <c r="O293" s="266" t="s">
        <v>155</v>
      </c>
      <c r="P293" s="266" t="s">
        <v>156</v>
      </c>
      <c r="Q293" s="265"/>
      <c r="R293" s="274"/>
      <c r="S293" s="252"/>
      <c r="T293" s="243"/>
      <c r="U293" s="264"/>
      <c r="V293" s="243"/>
      <c r="W293" s="262"/>
      <c r="X293" s="275"/>
      <c r="Y293" s="261"/>
      <c r="Z293" s="275"/>
      <c r="AD293" s="265"/>
      <c r="AE293" s="275"/>
      <c r="AH293" s="257"/>
    </row>
    <row r="294" spans="1:34" s="269" customFormat="1" ht="39.950000000000003" customHeight="1" x14ac:dyDescent="0.15">
      <c r="A294" s="259"/>
      <c r="B294" s="446" t="s">
        <v>342</v>
      </c>
      <c r="C294" s="447"/>
      <c r="D294" s="447"/>
      <c r="E294" s="447"/>
      <c r="F294" s="447"/>
      <c r="G294" s="447"/>
      <c r="H294" s="447"/>
      <c r="I294" s="448"/>
      <c r="J294" s="251">
        <f>+J292</f>
        <v>73478386234</v>
      </c>
      <c r="K294" s="251">
        <f>+K292</f>
        <v>75165336614</v>
      </c>
      <c r="L294" s="251">
        <f>+L292</f>
        <v>73478386234</v>
      </c>
      <c r="M294" s="258"/>
      <c r="N294" s="258"/>
      <c r="O294" s="267"/>
      <c r="P294" s="258"/>
      <c r="Q294" s="265"/>
      <c r="R294" s="274"/>
      <c r="S294" s="252"/>
      <c r="T294" s="243"/>
      <c r="U294" s="264"/>
      <c r="V294" s="243"/>
      <c r="W294" s="262"/>
      <c r="X294" s="275"/>
      <c r="Y294" s="261"/>
      <c r="Z294" s="275"/>
      <c r="AD294" s="265"/>
      <c r="AE294" s="275"/>
      <c r="AH294" s="257"/>
    </row>
    <row r="295" spans="1:34" s="269" customFormat="1" ht="39.950000000000003" customHeight="1" x14ac:dyDescent="0.15">
      <c r="A295" s="259"/>
      <c r="B295" s="249" t="s">
        <v>221</v>
      </c>
      <c r="C295" s="244" t="s">
        <v>83</v>
      </c>
      <c r="D295" s="293" t="s">
        <v>108</v>
      </c>
      <c r="E295" s="293" t="s">
        <v>104</v>
      </c>
      <c r="F295" s="255">
        <v>44861</v>
      </c>
      <c r="G295" s="255">
        <v>45043</v>
      </c>
      <c r="H295" s="296" t="s">
        <v>62</v>
      </c>
      <c r="I295" s="251">
        <v>501000000</v>
      </c>
      <c r="J295" s="251">
        <v>501000000</v>
      </c>
      <c r="K295" s="251">
        <v>506435507</v>
      </c>
      <c r="L295" s="251">
        <v>501000000</v>
      </c>
      <c r="M295" s="258">
        <v>0.06</v>
      </c>
      <c r="N295" s="258">
        <f t="shared" si="1"/>
        <v>2.5356404028774777E-2</v>
      </c>
      <c r="O295" s="267">
        <v>0.9</v>
      </c>
      <c r="P295" s="258">
        <v>7.1428571428571425E-2</v>
      </c>
      <c r="Q295" s="265"/>
      <c r="R295" s="274"/>
      <c r="S295" s="252"/>
      <c r="T295" s="243"/>
      <c r="U295" s="264"/>
      <c r="V295" s="243"/>
      <c r="W295" s="262"/>
      <c r="X295" s="275"/>
      <c r="Y295" s="261"/>
      <c r="Z295" s="275"/>
      <c r="AD295" s="265"/>
      <c r="AE295" s="275"/>
      <c r="AH295" s="257"/>
    </row>
    <row r="296" spans="1:34" s="269" customFormat="1" ht="39.950000000000003" customHeight="1" x14ac:dyDescent="0.15">
      <c r="A296" s="259"/>
      <c r="B296" s="249" t="s">
        <v>222</v>
      </c>
      <c r="C296" s="244" t="s">
        <v>83</v>
      </c>
      <c r="D296" s="293" t="s">
        <v>108</v>
      </c>
      <c r="E296" s="293" t="s">
        <v>104</v>
      </c>
      <c r="F296" s="255">
        <v>44861</v>
      </c>
      <c r="G296" s="255">
        <v>45043</v>
      </c>
      <c r="H296" s="296" t="s">
        <v>62</v>
      </c>
      <c r="I296" s="251">
        <v>501000000</v>
      </c>
      <c r="J296" s="251">
        <v>501000000</v>
      </c>
      <c r="K296" s="251">
        <v>506435507</v>
      </c>
      <c r="L296" s="251">
        <v>501000000</v>
      </c>
      <c r="M296" s="258">
        <v>0.06</v>
      </c>
      <c r="N296" s="258">
        <f t="shared" si="1"/>
        <v>2.5356404028774777E-2</v>
      </c>
      <c r="O296" s="267">
        <v>0.9</v>
      </c>
      <c r="P296" s="258">
        <v>7.1428571428571425E-2</v>
      </c>
      <c r="Q296" s="265"/>
      <c r="R296" s="274"/>
      <c r="S296" s="252"/>
      <c r="T296" s="243"/>
      <c r="U296" s="264"/>
      <c r="V296" s="243"/>
      <c r="W296" s="262"/>
      <c r="X296" s="275"/>
      <c r="Y296" s="261"/>
      <c r="Z296" s="275"/>
      <c r="AD296" s="265"/>
      <c r="AE296" s="275"/>
      <c r="AH296" s="257"/>
    </row>
    <row r="297" spans="1:34" s="269" customFormat="1" ht="39.950000000000003" customHeight="1" x14ac:dyDescent="0.15">
      <c r="A297" s="259"/>
      <c r="B297" s="249" t="s">
        <v>223</v>
      </c>
      <c r="C297" s="244" t="s">
        <v>83</v>
      </c>
      <c r="D297" s="293" t="s">
        <v>108</v>
      </c>
      <c r="E297" s="293" t="s">
        <v>104</v>
      </c>
      <c r="F297" s="255">
        <v>44861</v>
      </c>
      <c r="G297" s="255">
        <v>45043</v>
      </c>
      <c r="H297" s="296" t="s">
        <v>62</v>
      </c>
      <c r="I297" s="251">
        <v>501000000</v>
      </c>
      <c r="J297" s="251">
        <v>501000000</v>
      </c>
      <c r="K297" s="251">
        <v>506435507</v>
      </c>
      <c r="L297" s="251">
        <v>501000000</v>
      </c>
      <c r="M297" s="258">
        <v>0.06</v>
      </c>
      <c r="N297" s="258">
        <f t="shared" si="1"/>
        <v>2.5356404028774777E-2</v>
      </c>
      <c r="O297" s="267">
        <v>0.9</v>
      </c>
      <c r="P297" s="258">
        <v>7.1428571428571425E-2</v>
      </c>
      <c r="Q297" s="265"/>
      <c r="R297" s="274"/>
      <c r="S297" s="252"/>
      <c r="T297" s="243"/>
      <c r="U297" s="264"/>
      <c r="V297" s="243"/>
      <c r="W297" s="262"/>
      <c r="X297" s="275"/>
      <c r="Y297" s="261"/>
      <c r="Z297" s="275"/>
      <c r="AD297" s="265"/>
      <c r="AE297" s="275"/>
      <c r="AH297" s="257"/>
    </row>
    <row r="298" spans="1:34" s="269" customFormat="1" ht="39.950000000000003" customHeight="1" x14ac:dyDescent="0.15">
      <c r="A298" s="259"/>
      <c r="B298" s="249" t="s">
        <v>224</v>
      </c>
      <c r="C298" s="244" t="s">
        <v>83</v>
      </c>
      <c r="D298" s="293" t="s">
        <v>108</v>
      </c>
      <c r="E298" s="293" t="s">
        <v>104</v>
      </c>
      <c r="F298" s="255">
        <v>44861</v>
      </c>
      <c r="G298" s="255">
        <v>45043</v>
      </c>
      <c r="H298" s="296" t="s">
        <v>62</v>
      </c>
      <c r="I298" s="251">
        <v>501000000</v>
      </c>
      <c r="J298" s="251">
        <v>501000000</v>
      </c>
      <c r="K298" s="251">
        <v>506435507</v>
      </c>
      <c r="L298" s="251">
        <v>501000000</v>
      </c>
      <c r="M298" s="258">
        <v>0.06</v>
      </c>
      <c r="N298" s="258">
        <f t="shared" si="1"/>
        <v>2.5356404028774777E-2</v>
      </c>
      <c r="O298" s="267">
        <v>0.9</v>
      </c>
      <c r="P298" s="258">
        <v>7.1428571428571425E-2</v>
      </c>
      <c r="Q298" s="265"/>
      <c r="R298" s="274"/>
      <c r="S298" s="252"/>
      <c r="T298" s="243"/>
      <c r="U298" s="264"/>
      <c r="V298" s="243"/>
      <c r="W298" s="262"/>
      <c r="X298" s="275"/>
      <c r="Y298" s="261"/>
      <c r="Z298" s="275"/>
      <c r="AD298" s="265"/>
      <c r="AE298" s="275"/>
      <c r="AH298" s="257"/>
    </row>
    <row r="299" spans="1:34" s="269" customFormat="1" ht="39.950000000000003" customHeight="1" x14ac:dyDescent="0.15">
      <c r="A299" s="259"/>
      <c r="B299" s="249" t="s">
        <v>225</v>
      </c>
      <c r="C299" s="244" t="s">
        <v>83</v>
      </c>
      <c r="D299" s="293" t="s">
        <v>108</v>
      </c>
      <c r="E299" s="293" t="s">
        <v>104</v>
      </c>
      <c r="F299" s="255">
        <v>44861</v>
      </c>
      <c r="G299" s="255">
        <v>45043</v>
      </c>
      <c r="H299" s="296" t="s">
        <v>62</v>
      </c>
      <c r="I299" s="251">
        <v>501000000</v>
      </c>
      <c r="J299" s="251">
        <v>501000000</v>
      </c>
      <c r="K299" s="251">
        <v>506435507</v>
      </c>
      <c r="L299" s="251">
        <v>501000000</v>
      </c>
      <c r="M299" s="258">
        <v>0.06</v>
      </c>
      <c r="N299" s="258">
        <f t="shared" si="1"/>
        <v>2.5356404028774777E-2</v>
      </c>
      <c r="O299" s="267">
        <v>0.9</v>
      </c>
      <c r="P299" s="258">
        <v>7.1428571428571425E-2</v>
      </c>
      <c r="Q299" s="265"/>
      <c r="R299" s="274"/>
      <c r="S299" s="252"/>
      <c r="T299" s="243"/>
      <c r="U299" s="264"/>
      <c r="V299" s="243"/>
      <c r="W299" s="262"/>
      <c r="X299" s="275"/>
      <c r="Y299" s="261"/>
      <c r="Z299" s="275"/>
      <c r="AD299" s="265"/>
      <c r="AE299" s="275"/>
      <c r="AH299" s="257"/>
    </row>
    <row r="300" spans="1:34" s="269" customFormat="1" ht="39.950000000000003" customHeight="1" x14ac:dyDescent="0.15">
      <c r="A300" s="259"/>
      <c r="B300" s="249" t="s">
        <v>226</v>
      </c>
      <c r="C300" s="244" t="s">
        <v>83</v>
      </c>
      <c r="D300" s="293" t="s">
        <v>108</v>
      </c>
      <c r="E300" s="293" t="s">
        <v>104</v>
      </c>
      <c r="F300" s="255">
        <v>44861</v>
      </c>
      <c r="G300" s="255">
        <v>45043</v>
      </c>
      <c r="H300" s="296" t="s">
        <v>62</v>
      </c>
      <c r="I300" s="251">
        <v>501000000</v>
      </c>
      <c r="J300" s="251">
        <v>501000000</v>
      </c>
      <c r="K300" s="251">
        <v>506435507</v>
      </c>
      <c r="L300" s="251">
        <v>501000000</v>
      </c>
      <c r="M300" s="258">
        <v>0.06</v>
      </c>
      <c r="N300" s="258">
        <f t="shared" si="1"/>
        <v>2.5356404028774777E-2</v>
      </c>
      <c r="O300" s="267">
        <v>0.9</v>
      </c>
      <c r="P300" s="258">
        <v>7.1428571428571425E-2</v>
      </c>
      <c r="Q300" s="265"/>
      <c r="R300" s="274"/>
      <c r="S300" s="252"/>
      <c r="T300" s="243"/>
      <c r="U300" s="264"/>
      <c r="V300" s="243"/>
      <c r="W300" s="262"/>
      <c r="X300" s="275"/>
      <c r="Y300" s="261"/>
      <c r="Z300" s="275"/>
      <c r="AD300" s="265"/>
      <c r="AE300" s="275"/>
      <c r="AH300" s="257"/>
    </row>
    <row r="301" spans="1:34" s="269" customFormat="1" ht="39.950000000000003" customHeight="1" x14ac:dyDescent="0.15">
      <c r="A301" s="259"/>
      <c r="B301" s="249" t="s">
        <v>245</v>
      </c>
      <c r="C301" s="244" t="s">
        <v>77</v>
      </c>
      <c r="D301" s="293" t="s">
        <v>109</v>
      </c>
      <c r="E301" s="293" t="s">
        <v>104</v>
      </c>
      <c r="F301" s="255">
        <v>44865</v>
      </c>
      <c r="G301" s="255">
        <v>45048</v>
      </c>
      <c r="H301" s="296" t="s">
        <v>62</v>
      </c>
      <c r="I301" s="251">
        <v>4400000000</v>
      </c>
      <c r="J301" s="251">
        <v>4400000000</v>
      </c>
      <c r="K301" s="251">
        <v>4448580822</v>
      </c>
      <c r="L301" s="251">
        <v>4400000000</v>
      </c>
      <c r="M301" s="258">
        <v>6.5000000000000002E-2</v>
      </c>
      <c r="N301" s="258">
        <f t="shared" si="1"/>
        <v>0.22269097350620562</v>
      </c>
      <c r="O301" s="267">
        <v>0.7</v>
      </c>
      <c r="P301" s="258">
        <v>0.19361358524803673</v>
      </c>
      <c r="Q301" s="265"/>
      <c r="R301" s="274"/>
      <c r="S301" s="252"/>
      <c r="T301" s="243"/>
      <c r="U301" s="264"/>
      <c r="V301" s="243"/>
      <c r="W301" s="262"/>
      <c r="X301" s="275"/>
      <c r="Y301" s="261"/>
      <c r="Z301" s="275"/>
      <c r="AD301" s="265"/>
      <c r="AE301" s="275"/>
      <c r="AH301" s="257"/>
    </row>
    <row r="302" spans="1:34" s="269" customFormat="1" ht="39.950000000000003" customHeight="1" x14ac:dyDescent="0.15">
      <c r="A302" s="259"/>
      <c r="B302" s="249" t="s">
        <v>200</v>
      </c>
      <c r="C302" s="244" t="s">
        <v>168</v>
      </c>
      <c r="D302" s="293" t="s">
        <v>108</v>
      </c>
      <c r="E302" s="293" t="s">
        <v>104</v>
      </c>
      <c r="F302" s="255">
        <v>44879</v>
      </c>
      <c r="G302" s="255">
        <v>45062</v>
      </c>
      <c r="H302" s="296" t="s">
        <v>62</v>
      </c>
      <c r="I302" s="251">
        <v>2000000000</v>
      </c>
      <c r="J302" s="251">
        <v>2000000000</v>
      </c>
      <c r="K302" s="251">
        <v>2019726028</v>
      </c>
      <c r="L302" s="251">
        <v>2000000000</v>
      </c>
      <c r="M302" s="258">
        <v>7.4999999999999997E-2</v>
      </c>
      <c r="N302" s="258">
        <f t="shared" si="1"/>
        <v>0.101223169775548</v>
      </c>
      <c r="O302" s="267">
        <v>0.9</v>
      </c>
      <c r="P302" s="258">
        <v>0.1054129552522005</v>
      </c>
      <c r="Q302" s="265"/>
      <c r="R302" s="274"/>
      <c r="S302" s="252"/>
      <c r="T302" s="243"/>
      <c r="U302" s="264"/>
      <c r="V302" s="243"/>
      <c r="W302" s="262"/>
      <c r="X302" s="275"/>
      <c r="Y302" s="261"/>
      <c r="Z302" s="275"/>
      <c r="AD302" s="265"/>
      <c r="AE302" s="275"/>
      <c r="AH302" s="257"/>
    </row>
    <row r="303" spans="1:34" s="269" customFormat="1" ht="39.950000000000003" customHeight="1" x14ac:dyDescent="0.15">
      <c r="A303" s="259"/>
      <c r="B303" s="249" t="s">
        <v>245</v>
      </c>
      <c r="C303" s="244" t="s">
        <v>77</v>
      </c>
      <c r="D303" s="293" t="s">
        <v>109</v>
      </c>
      <c r="E303" s="293" t="s">
        <v>104</v>
      </c>
      <c r="F303" s="255">
        <v>44880</v>
      </c>
      <c r="G303" s="255">
        <v>45062</v>
      </c>
      <c r="H303" s="296" t="s">
        <v>62</v>
      </c>
      <c r="I303" s="251">
        <v>2500000000</v>
      </c>
      <c r="J303" s="251">
        <v>2500000000</v>
      </c>
      <c r="K303" s="251">
        <v>2525753424</v>
      </c>
      <c r="L303" s="251">
        <v>2500000000</v>
      </c>
      <c r="M303" s="258">
        <v>0.08</v>
      </c>
      <c r="N303" s="258">
        <f t="shared" si="1"/>
        <v>0.12652896221943502</v>
      </c>
      <c r="O303" s="267">
        <v>0.7</v>
      </c>
      <c r="P303" s="258">
        <v>0.11000771889092997</v>
      </c>
      <c r="Q303" s="265"/>
      <c r="R303" s="274"/>
      <c r="S303" s="252"/>
      <c r="T303" s="243"/>
      <c r="U303" s="264"/>
      <c r="V303" s="243"/>
      <c r="W303" s="262"/>
      <c r="X303" s="275"/>
      <c r="Y303" s="261"/>
      <c r="Z303" s="275"/>
      <c r="AD303" s="265"/>
      <c r="AE303" s="275"/>
      <c r="AH303" s="257"/>
    </row>
    <row r="304" spans="1:34" s="269" customFormat="1" ht="39.950000000000003" customHeight="1" x14ac:dyDescent="0.15">
      <c r="A304" s="259"/>
      <c r="B304" s="249" t="s">
        <v>102</v>
      </c>
      <c r="C304" s="244" t="s">
        <v>103</v>
      </c>
      <c r="D304" s="293" t="s">
        <v>109</v>
      </c>
      <c r="E304" s="293" t="s">
        <v>104</v>
      </c>
      <c r="F304" s="255">
        <v>44893</v>
      </c>
      <c r="G304" s="255">
        <v>45075</v>
      </c>
      <c r="H304" s="296" t="s">
        <v>62</v>
      </c>
      <c r="I304" s="251">
        <v>1270000000</v>
      </c>
      <c r="J304" s="251">
        <v>1270000000</v>
      </c>
      <c r="K304" s="251">
        <v>1280647124</v>
      </c>
      <c r="L304" s="251">
        <v>1270000000</v>
      </c>
      <c r="M304" s="258">
        <v>0.09</v>
      </c>
      <c r="N304" s="258">
        <f t="shared" si="1"/>
        <v>6.4276712807472991E-2</v>
      </c>
      <c r="O304" s="267">
        <v>0.7</v>
      </c>
      <c r="P304" s="258">
        <v>0.40063091482649843</v>
      </c>
      <c r="Q304" s="265"/>
      <c r="R304" s="274"/>
      <c r="S304" s="252"/>
      <c r="T304" s="243"/>
      <c r="U304" s="264"/>
      <c r="V304" s="243"/>
      <c r="W304" s="262"/>
      <c r="X304" s="275"/>
      <c r="Y304" s="261"/>
      <c r="Z304" s="275"/>
      <c r="AD304" s="265"/>
      <c r="AE304" s="275"/>
      <c r="AH304" s="257"/>
    </row>
    <row r="305" spans="1:34" s="269" customFormat="1" ht="39.950000000000003" customHeight="1" x14ac:dyDescent="0.15">
      <c r="A305" s="259"/>
      <c r="B305" s="249" t="s">
        <v>87</v>
      </c>
      <c r="C305" s="244" t="s">
        <v>85</v>
      </c>
      <c r="D305" s="293" t="s">
        <v>143</v>
      </c>
      <c r="E305" s="293" t="s">
        <v>104</v>
      </c>
      <c r="F305" s="255">
        <v>44894</v>
      </c>
      <c r="G305" s="255">
        <v>45076</v>
      </c>
      <c r="H305" s="296" t="s">
        <v>62</v>
      </c>
      <c r="I305" s="251">
        <v>5000000000</v>
      </c>
      <c r="J305" s="251">
        <v>5000000000</v>
      </c>
      <c r="K305" s="251">
        <v>5045205480</v>
      </c>
      <c r="L305" s="251">
        <v>5000000000</v>
      </c>
      <c r="M305" s="258">
        <v>0.1</v>
      </c>
      <c r="N305" s="258">
        <f t="shared" si="1"/>
        <v>0.25305792443887004</v>
      </c>
      <c r="O305" s="267">
        <v>1</v>
      </c>
      <c r="P305" s="258">
        <v>2.4313417965493002E-2</v>
      </c>
      <c r="Q305" s="265"/>
      <c r="R305" s="274"/>
      <c r="S305" s="252"/>
      <c r="T305" s="243"/>
      <c r="U305" s="264"/>
      <c r="V305" s="243"/>
      <c r="W305" s="262"/>
      <c r="X305" s="275"/>
      <c r="Y305" s="261"/>
      <c r="Z305" s="275"/>
      <c r="AD305" s="265"/>
      <c r="AE305" s="275"/>
      <c r="AH305" s="257"/>
    </row>
    <row r="306" spans="1:34" s="269" customFormat="1" ht="39.950000000000003" customHeight="1" x14ac:dyDescent="0.15">
      <c r="A306" s="259"/>
      <c r="B306" s="452" t="s">
        <v>344</v>
      </c>
      <c r="C306" s="452"/>
      <c r="D306" s="452"/>
      <c r="E306" s="452"/>
      <c r="F306" s="452"/>
      <c r="G306" s="452"/>
      <c r="H306" s="452"/>
      <c r="I306" s="452"/>
      <c r="J306" s="282">
        <f>SUM(J294:J305)</f>
        <v>91654386234</v>
      </c>
      <c r="K306" s="282">
        <f t="shared" ref="K306:L306" si="2">SUM(K294:K305)</f>
        <v>93523862534</v>
      </c>
      <c r="L306" s="282">
        <f t="shared" si="2"/>
        <v>91654386234</v>
      </c>
      <c r="M306" s="271"/>
      <c r="N306" s="271"/>
      <c r="O306" s="289"/>
      <c r="P306" s="271"/>
      <c r="Q306" s="265"/>
      <c r="R306" s="274"/>
      <c r="S306" s="252"/>
      <c r="T306" s="243"/>
      <c r="U306" s="264"/>
      <c r="V306" s="243"/>
      <c r="W306" s="262"/>
      <c r="X306" s="275"/>
      <c r="Y306" s="261"/>
      <c r="Z306" s="275"/>
      <c r="AD306" s="265"/>
      <c r="AE306" s="275"/>
      <c r="AH306" s="257"/>
    </row>
    <row r="307" spans="1:34" s="269" customFormat="1" ht="80.849999999999994" customHeight="1" x14ac:dyDescent="0.15">
      <c r="A307" s="259"/>
      <c r="B307" s="291" t="s">
        <v>30</v>
      </c>
      <c r="C307" s="266" t="s">
        <v>22</v>
      </c>
      <c r="D307" s="266" t="s">
        <v>59</v>
      </c>
      <c r="E307" s="266" t="s">
        <v>70</v>
      </c>
      <c r="F307" s="266" t="s">
        <v>105</v>
      </c>
      <c r="G307" s="266" t="s">
        <v>106</v>
      </c>
      <c r="H307" s="266" t="s">
        <v>60</v>
      </c>
      <c r="I307" s="266" t="s">
        <v>61</v>
      </c>
      <c r="J307" s="266" t="s">
        <v>71</v>
      </c>
      <c r="K307" s="266" t="s">
        <v>72</v>
      </c>
      <c r="L307" s="266" t="s">
        <v>23</v>
      </c>
      <c r="M307" s="266" t="s">
        <v>158</v>
      </c>
      <c r="N307" s="266" t="s">
        <v>154</v>
      </c>
      <c r="O307" s="266" t="s">
        <v>155</v>
      </c>
      <c r="P307" s="266" t="s">
        <v>156</v>
      </c>
      <c r="Q307" s="265"/>
      <c r="R307" s="274"/>
      <c r="S307" s="252"/>
      <c r="T307" s="243"/>
      <c r="U307" s="264"/>
      <c r="V307" s="243"/>
      <c r="W307" s="262"/>
      <c r="X307" s="275"/>
      <c r="Y307" s="261"/>
      <c r="Z307" s="275"/>
      <c r="AD307" s="265"/>
      <c r="AE307" s="275"/>
      <c r="AH307" s="257"/>
    </row>
    <row r="308" spans="1:34" s="269" customFormat="1" ht="25.15" customHeight="1" x14ac:dyDescent="0.15">
      <c r="A308" s="259"/>
      <c r="B308" s="446" t="s">
        <v>342</v>
      </c>
      <c r="C308" s="447"/>
      <c r="D308" s="447"/>
      <c r="E308" s="447"/>
      <c r="F308" s="447"/>
      <c r="G308" s="447"/>
      <c r="H308" s="447"/>
      <c r="I308" s="448"/>
      <c r="J308" s="251">
        <f>+J306</f>
        <v>91654386234</v>
      </c>
      <c r="K308" s="251">
        <f>+K306</f>
        <v>93523862534</v>
      </c>
      <c r="L308" s="251">
        <f>+L306</f>
        <v>91654386234</v>
      </c>
      <c r="M308" s="258"/>
      <c r="N308" s="258"/>
      <c r="O308" s="267"/>
      <c r="P308" s="258"/>
      <c r="Q308" s="265"/>
      <c r="R308" s="274"/>
      <c r="S308" s="252"/>
      <c r="T308" s="243"/>
      <c r="U308" s="264"/>
      <c r="V308" s="243"/>
      <c r="W308" s="262"/>
      <c r="X308" s="275"/>
      <c r="Y308" s="261"/>
      <c r="Z308" s="275"/>
      <c r="AD308" s="265"/>
      <c r="AE308" s="275"/>
      <c r="AH308" s="257"/>
    </row>
    <row r="309" spans="1:34" s="269" customFormat="1" ht="39.950000000000003" customHeight="1" x14ac:dyDescent="0.15">
      <c r="A309" s="259"/>
      <c r="B309" s="249" t="s">
        <v>202</v>
      </c>
      <c r="C309" s="244" t="s">
        <v>146</v>
      </c>
      <c r="D309" s="293" t="s">
        <v>109</v>
      </c>
      <c r="E309" s="293" t="s">
        <v>104</v>
      </c>
      <c r="F309" s="255">
        <v>44895</v>
      </c>
      <c r="G309" s="255">
        <v>45077</v>
      </c>
      <c r="H309" s="296" t="s">
        <v>62</v>
      </c>
      <c r="I309" s="251">
        <v>10500000000</v>
      </c>
      <c r="J309" s="251">
        <v>10500000000</v>
      </c>
      <c r="K309" s="251">
        <v>10730136987</v>
      </c>
      <c r="L309" s="251">
        <v>10500000000</v>
      </c>
      <c r="M309" s="258">
        <v>0.25</v>
      </c>
      <c r="N309" s="258">
        <f t="shared" si="1"/>
        <v>0.53142164132162706</v>
      </c>
      <c r="O309" s="267">
        <v>0.7</v>
      </c>
      <c r="P309" s="258">
        <v>0.15098929016376178</v>
      </c>
      <c r="Q309" s="265"/>
      <c r="R309" s="274"/>
      <c r="S309" s="252"/>
      <c r="T309" s="243"/>
      <c r="U309" s="264"/>
      <c r="V309" s="243"/>
      <c r="W309" s="262"/>
      <c r="X309" s="275"/>
      <c r="Y309" s="261"/>
      <c r="Z309" s="275"/>
      <c r="AD309" s="265"/>
      <c r="AE309" s="275"/>
      <c r="AH309" s="257"/>
    </row>
    <row r="310" spans="1:34" s="269" customFormat="1" ht="39.950000000000003" customHeight="1" x14ac:dyDescent="0.15">
      <c r="A310" s="259"/>
      <c r="B310" s="249" t="s">
        <v>133</v>
      </c>
      <c r="C310" s="244" t="s">
        <v>146</v>
      </c>
      <c r="D310" s="293" t="s">
        <v>109</v>
      </c>
      <c r="E310" s="293" t="s">
        <v>104</v>
      </c>
      <c r="F310" s="255">
        <v>44895</v>
      </c>
      <c r="G310" s="255">
        <v>45077</v>
      </c>
      <c r="H310" s="296" t="s">
        <v>62</v>
      </c>
      <c r="I310" s="251">
        <v>20688000000</v>
      </c>
      <c r="J310" s="251">
        <v>20688000000</v>
      </c>
      <c r="K310" s="251">
        <v>21232122739</v>
      </c>
      <c r="L310" s="251">
        <v>20688000000</v>
      </c>
      <c r="M310" s="258">
        <v>0.3</v>
      </c>
      <c r="N310" s="258">
        <f t="shared" si="1"/>
        <v>1.0470524681582687</v>
      </c>
      <c r="O310" s="267">
        <v>0.7</v>
      </c>
      <c r="P310" s="258">
        <v>0.29749204141980035</v>
      </c>
      <c r="Q310" s="265"/>
      <c r="R310" s="274"/>
      <c r="S310" s="252"/>
      <c r="T310" s="243"/>
      <c r="U310" s="264"/>
      <c r="V310" s="243"/>
      <c r="W310" s="262"/>
      <c r="X310" s="275"/>
      <c r="Y310" s="261"/>
      <c r="Z310" s="275"/>
      <c r="AD310" s="265"/>
      <c r="AE310" s="275"/>
      <c r="AH310" s="257"/>
    </row>
    <row r="311" spans="1:34" s="269" customFormat="1" ht="39.950000000000003" customHeight="1" x14ac:dyDescent="0.15">
      <c r="A311" s="259"/>
      <c r="B311" s="249" t="s">
        <v>199</v>
      </c>
      <c r="C311" s="244" t="s">
        <v>85</v>
      </c>
      <c r="D311" s="293" t="s">
        <v>143</v>
      </c>
      <c r="E311" s="293" t="s">
        <v>104</v>
      </c>
      <c r="F311" s="255">
        <v>44897</v>
      </c>
      <c r="G311" s="255">
        <v>45079</v>
      </c>
      <c r="H311" s="296" t="s">
        <v>62</v>
      </c>
      <c r="I311" s="251">
        <v>280000000</v>
      </c>
      <c r="J311" s="251">
        <v>280000000</v>
      </c>
      <c r="K311" s="251">
        <v>282301370</v>
      </c>
      <c r="L311" s="251">
        <v>280000000</v>
      </c>
      <c r="M311" s="258">
        <v>0.1</v>
      </c>
      <c r="N311" s="258">
        <f t="shared" si="1"/>
        <v>1.4171243768576721E-2</v>
      </c>
      <c r="O311" s="267">
        <v>1</v>
      </c>
      <c r="P311" s="258">
        <v>1.3615514060676083E-3</v>
      </c>
      <c r="Q311" s="265"/>
      <c r="R311" s="274"/>
      <c r="S311" s="252"/>
      <c r="T311" s="243"/>
      <c r="U311" s="264"/>
      <c r="V311" s="243"/>
      <c r="W311" s="262"/>
      <c r="X311" s="275"/>
      <c r="Y311" s="261"/>
      <c r="Z311" s="275"/>
      <c r="AD311" s="265"/>
      <c r="AE311" s="275"/>
      <c r="AH311" s="257"/>
    </row>
    <row r="312" spans="1:34" s="269" customFormat="1" ht="39.950000000000003" customHeight="1" x14ac:dyDescent="0.15">
      <c r="A312" s="259"/>
      <c r="B312" s="249" t="s">
        <v>87</v>
      </c>
      <c r="C312" s="244" t="s">
        <v>85</v>
      </c>
      <c r="D312" s="293" t="s">
        <v>143</v>
      </c>
      <c r="E312" s="293" t="s">
        <v>104</v>
      </c>
      <c r="F312" s="255">
        <v>44897</v>
      </c>
      <c r="G312" s="255">
        <v>45079</v>
      </c>
      <c r="H312" s="296" t="s">
        <v>62</v>
      </c>
      <c r="I312" s="251">
        <v>4189000000</v>
      </c>
      <c r="J312" s="251">
        <v>4189000000</v>
      </c>
      <c r="K312" s="251">
        <v>4223430137</v>
      </c>
      <c r="L312" s="251">
        <v>4189000000</v>
      </c>
      <c r="M312" s="258">
        <v>0.1</v>
      </c>
      <c r="N312" s="258">
        <f t="shared" si="1"/>
        <v>0.21201192909488531</v>
      </c>
      <c r="O312" s="267">
        <v>1</v>
      </c>
      <c r="P312" s="258">
        <v>2.0369781571490039E-2</v>
      </c>
      <c r="Q312" s="265"/>
      <c r="R312" s="274"/>
      <c r="S312" s="252"/>
      <c r="T312" s="243"/>
      <c r="U312" s="264"/>
      <c r="V312" s="243"/>
      <c r="W312" s="262"/>
      <c r="X312" s="275"/>
      <c r="Y312" s="261"/>
      <c r="Z312" s="275"/>
      <c r="AD312" s="265"/>
      <c r="AE312" s="275"/>
      <c r="AH312" s="257"/>
    </row>
    <row r="313" spans="1:34" s="269" customFormat="1" ht="39.950000000000003" customHeight="1" x14ac:dyDescent="0.15">
      <c r="A313" s="259"/>
      <c r="B313" s="249" t="s">
        <v>191</v>
      </c>
      <c r="C313" s="244" t="s">
        <v>86</v>
      </c>
      <c r="D313" s="293" t="s">
        <v>109</v>
      </c>
      <c r="E313" s="293" t="s">
        <v>104</v>
      </c>
      <c r="F313" s="255">
        <v>44897</v>
      </c>
      <c r="G313" s="255">
        <v>45079</v>
      </c>
      <c r="H313" s="296" t="s">
        <v>62</v>
      </c>
      <c r="I313" s="251">
        <v>500000000</v>
      </c>
      <c r="J313" s="251">
        <v>500000000</v>
      </c>
      <c r="K313" s="251">
        <v>504109589</v>
      </c>
      <c r="L313" s="251">
        <v>500000000</v>
      </c>
      <c r="M313" s="258">
        <v>0.1</v>
      </c>
      <c r="N313" s="258">
        <f t="shared" si="1"/>
        <v>2.5305792443887001E-2</v>
      </c>
      <c r="O313" s="267">
        <v>0.7</v>
      </c>
      <c r="P313" s="258">
        <v>4.5023830558370712E-2</v>
      </c>
      <c r="Q313" s="265"/>
      <c r="R313" s="274"/>
      <c r="S313" s="252"/>
      <c r="T313" s="243"/>
      <c r="U313" s="264"/>
      <c r="V313" s="243"/>
      <c r="W313" s="262"/>
      <c r="X313" s="275"/>
      <c r="Y313" s="261"/>
      <c r="Z313" s="275"/>
      <c r="AD313" s="265"/>
      <c r="AE313" s="275"/>
      <c r="AH313" s="257"/>
    </row>
    <row r="314" spans="1:34" s="269" customFormat="1" ht="39.950000000000003" customHeight="1" x14ac:dyDescent="0.15">
      <c r="A314" s="259"/>
      <c r="B314" s="249" t="s">
        <v>76</v>
      </c>
      <c r="C314" s="244" t="s">
        <v>77</v>
      </c>
      <c r="D314" s="293" t="s">
        <v>109</v>
      </c>
      <c r="E314" s="293" t="s">
        <v>104</v>
      </c>
      <c r="F314" s="255">
        <v>44897</v>
      </c>
      <c r="G314" s="255">
        <v>45079</v>
      </c>
      <c r="H314" s="296" t="s">
        <v>62</v>
      </c>
      <c r="I314" s="251">
        <v>1762000000</v>
      </c>
      <c r="J314" s="251">
        <v>1762000000</v>
      </c>
      <c r="K314" s="251">
        <v>1776482191</v>
      </c>
      <c r="L314" s="251">
        <v>1762000000</v>
      </c>
      <c r="M314" s="258">
        <v>0.1</v>
      </c>
      <c r="N314" s="258">
        <f t="shared" si="1"/>
        <v>8.91776125722578E-2</v>
      </c>
      <c r="O314" s="267">
        <v>0.7</v>
      </c>
      <c r="P314" s="258">
        <v>7.7533440274327445E-2</v>
      </c>
      <c r="Q314" s="265"/>
      <c r="R314" s="274"/>
      <c r="S314" s="252"/>
      <c r="T314" s="243"/>
      <c r="U314" s="264"/>
      <c r="V314" s="243"/>
      <c r="W314" s="262"/>
      <c r="X314" s="275"/>
      <c r="Y314" s="261"/>
      <c r="Z314" s="275"/>
      <c r="AD314" s="265"/>
      <c r="AE314" s="275"/>
      <c r="AH314" s="257"/>
    </row>
    <row r="315" spans="1:34" s="269" customFormat="1" ht="39.950000000000003" customHeight="1" x14ac:dyDescent="0.15">
      <c r="A315" s="259"/>
      <c r="B315" s="249" t="s">
        <v>199</v>
      </c>
      <c r="C315" s="244" t="s">
        <v>85</v>
      </c>
      <c r="D315" s="293" t="s">
        <v>143</v>
      </c>
      <c r="E315" s="293" t="s">
        <v>104</v>
      </c>
      <c r="F315" s="255">
        <v>44901</v>
      </c>
      <c r="G315" s="255">
        <v>45083</v>
      </c>
      <c r="H315" s="296" t="s">
        <v>62</v>
      </c>
      <c r="I315" s="251">
        <v>275000000</v>
      </c>
      <c r="J315" s="251">
        <v>275000000</v>
      </c>
      <c r="K315" s="251">
        <v>276371232</v>
      </c>
      <c r="L315" s="251">
        <v>275000000</v>
      </c>
      <c r="M315" s="258">
        <v>7.0000000000000007E-2</v>
      </c>
      <c r="N315" s="258">
        <f t="shared" si="1"/>
        <v>1.3918185844137851E-2</v>
      </c>
      <c r="O315" s="267">
        <v>1</v>
      </c>
      <c r="P315" s="258">
        <v>1.3372379881021151E-3</v>
      </c>
      <c r="Q315" s="265"/>
      <c r="R315" s="274"/>
      <c r="S315" s="252"/>
      <c r="T315" s="243"/>
      <c r="U315" s="264"/>
      <c r="V315" s="243"/>
      <c r="W315" s="262"/>
      <c r="X315" s="275"/>
      <c r="Y315" s="261"/>
      <c r="Z315" s="275"/>
      <c r="AD315" s="265"/>
      <c r="AE315" s="275"/>
      <c r="AH315" s="257"/>
    </row>
    <row r="316" spans="1:34" s="269" customFormat="1" ht="39.950000000000003" customHeight="1" x14ac:dyDescent="0.15">
      <c r="A316" s="259"/>
      <c r="B316" s="249" t="s">
        <v>229</v>
      </c>
      <c r="C316" s="244" t="s">
        <v>77</v>
      </c>
      <c r="D316" s="293" t="s">
        <v>109</v>
      </c>
      <c r="E316" s="293" t="s">
        <v>104</v>
      </c>
      <c r="F316" s="255">
        <v>44907</v>
      </c>
      <c r="G316" s="255">
        <v>45089</v>
      </c>
      <c r="H316" s="296" t="s">
        <v>62</v>
      </c>
      <c r="I316" s="251">
        <v>3300000000</v>
      </c>
      <c r="J316" s="251">
        <v>3300000000</v>
      </c>
      <c r="K316" s="251">
        <v>3313561644</v>
      </c>
      <c r="L316" s="251">
        <v>3300000000</v>
      </c>
      <c r="M316" s="258">
        <v>7.4999999999999997E-2</v>
      </c>
      <c r="N316" s="258">
        <f t="shared" si="1"/>
        <v>0.16701823012965422</v>
      </c>
      <c r="O316" s="267">
        <v>0.7</v>
      </c>
      <c r="P316" s="258">
        <v>0.14521018893602755</v>
      </c>
      <c r="Q316" s="265"/>
      <c r="R316" s="274"/>
      <c r="S316" s="252"/>
      <c r="T316" s="243"/>
      <c r="U316" s="264"/>
      <c r="V316" s="243"/>
      <c r="W316" s="262"/>
      <c r="X316" s="275"/>
      <c r="Y316" s="261"/>
      <c r="Z316" s="275"/>
      <c r="AD316" s="265"/>
      <c r="AE316" s="275"/>
      <c r="AH316" s="257"/>
    </row>
    <row r="317" spans="1:34" s="269" customFormat="1" ht="39.950000000000003" customHeight="1" x14ac:dyDescent="0.15">
      <c r="A317" s="259"/>
      <c r="B317" s="249" t="s">
        <v>200</v>
      </c>
      <c r="C317" s="244" t="s">
        <v>168</v>
      </c>
      <c r="D317" s="293" t="s">
        <v>108</v>
      </c>
      <c r="E317" s="293" t="s">
        <v>104</v>
      </c>
      <c r="F317" s="255">
        <v>44908</v>
      </c>
      <c r="G317" s="255">
        <v>45090</v>
      </c>
      <c r="H317" s="296" t="s">
        <v>62</v>
      </c>
      <c r="I317" s="251">
        <v>2000000000</v>
      </c>
      <c r="J317" s="251">
        <v>2000000000</v>
      </c>
      <c r="K317" s="251">
        <v>2007808220</v>
      </c>
      <c r="L317" s="251">
        <v>2000000000</v>
      </c>
      <c r="M317" s="258">
        <v>7.4999999999999997E-2</v>
      </c>
      <c r="N317" s="258">
        <f t="shared" si="1"/>
        <v>0.101223169775548</v>
      </c>
      <c r="O317" s="267">
        <v>0.9</v>
      </c>
      <c r="P317" s="258">
        <v>0.1054129552522005</v>
      </c>
      <c r="Q317" s="265"/>
      <c r="R317" s="274"/>
      <c r="S317" s="252"/>
      <c r="T317" s="243"/>
      <c r="U317" s="264"/>
      <c r="V317" s="243"/>
      <c r="W317" s="262"/>
      <c r="X317" s="275"/>
      <c r="Y317" s="261"/>
      <c r="Z317" s="275"/>
      <c r="AD317" s="265"/>
      <c r="AE317" s="275"/>
      <c r="AH317" s="257"/>
    </row>
    <row r="318" spans="1:34" s="283" customFormat="1" ht="39.950000000000003" customHeight="1" x14ac:dyDescent="0.15">
      <c r="A318" s="294"/>
      <c r="B318" s="452" t="s">
        <v>344</v>
      </c>
      <c r="C318" s="452"/>
      <c r="D318" s="452"/>
      <c r="E318" s="452"/>
      <c r="F318" s="452"/>
      <c r="G318" s="452"/>
      <c r="H318" s="452"/>
      <c r="I318" s="452"/>
      <c r="J318" s="282">
        <f>SUM(J308:J317)</f>
        <v>135148386234</v>
      </c>
      <c r="K318" s="282">
        <f>SUM(K308:K317)</f>
        <v>137870186643</v>
      </c>
      <c r="L318" s="282">
        <f>SUM(L308:L317)</f>
        <v>135148386234</v>
      </c>
      <c r="M318" s="271"/>
      <c r="N318" s="271"/>
      <c r="O318" s="289"/>
      <c r="P318" s="271"/>
      <c r="Q318" s="253"/>
      <c r="R318" s="295"/>
      <c r="S318" s="290"/>
      <c r="T318" s="288"/>
      <c r="U318" s="285"/>
      <c r="V318" s="288"/>
      <c r="W318" s="299"/>
      <c r="X318" s="287"/>
      <c r="Y318" s="297"/>
      <c r="Z318" s="287"/>
      <c r="AD318" s="253"/>
      <c r="AE318" s="287"/>
      <c r="AH318" s="281"/>
    </row>
    <row r="319" spans="1:34" s="283" customFormat="1" ht="80.849999999999994" customHeight="1" x14ac:dyDescent="0.15">
      <c r="A319" s="259"/>
      <c r="B319" s="291" t="s">
        <v>30</v>
      </c>
      <c r="C319" s="266" t="s">
        <v>22</v>
      </c>
      <c r="D319" s="266" t="s">
        <v>59</v>
      </c>
      <c r="E319" s="266" t="s">
        <v>70</v>
      </c>
      <c r="F319" s="266" t="s">
        <v>105</v>
      </c>
      <c r="G319" s="266" t="s">
        <v>106</v>
      </c>
      <c r="H319" s="266" t="s">
        <v>60</v>
      </c>
      <c r="I319" s="266" t="s">
        <v>61</v>
      </c>
      <c r="J319" s="266" t="s">
        <v>71</v>
      </c>
      <c r="K319" s="266" t="s">
        <v>72</v>
      </c>
      <c r="L319" s="266" t="s">
        <v>23</v>
      </c>
      <c r="M319" s="266" t="s">
        <v>158</v>
      </c>
      <c r="N319" s="266" t="s">
        <v>154</v>
      </c>
      <c r="O319" s="266" t="s">
        <v>155</v>
      </c>
      <c r="P319" s="266" t="s">
        <v>156</v>
      </c>
      <c r="Q319" s="253"/>
      <c r="R319" s="295"/>
      <c r="S319" s="290"/>
      <c r="T319" s="288"/>
      <c r="U319" s="285"/>
      <c r="V319" s="288"/>
      <c r="W319" s="299"/>
      <c r="X319" s="287"/>
      <c r="Y319" s="297"/>
      <c r="Z319" s="287"/>
      <c r="AD319" s="253"/>
      <c r="AE319" s="287"/>
      <c r="AH319" s="281"/>
    </row>
    <row r="320" spans="1:34" s="283" customFormat="1" ht="24" customHeight="1" x14ac:dyDescent="0.15">
      <c r="A320" s="259"/>
      <c r="B320" s="446" t="s">
        <v>342</v>
      </c>
      <c r="C320" s="447"/>
      <c r="D320" s="447"/>
      <c r="E320" s="447"/>
      <c r="F320" s="447"/>
      <c r="G320" s="447"/>
      <c r="H320" s="447"/>
      <c r="I320" s="448"/>
      <c r="J320" s="251">
        <f>+J318</f>
        <v>135148386234</v>
      </c>
      <c r="K320" s="251">
        <f>+K318</f>
        <v>137870186643</v>
      </c>
      <c r="L320" s="251">
        <f>+L318</f>
        <v>135148386234</v>
      </c>
      <c r="M320" s="258"/>
      <c r="N320" s="258"/>
      <c r="O320" s="267"/>
      <c r="P320" s="258"/>
      <c r="Q320" s="253"/>
      <c r="R320" s="295"/>
      <c r="S320" s="290"/>
      <c r="T320" s="288"/>
      <c r="U320" s="285"/>
      <c r="V320" s="288"/>
      <c r="W320" s="299"/>
      <c r="X320" s="287"/>
      <c r="Y320" s="297"/>
      <c r="Z320" s="287"/>
      <c r="AD320" s="253"/>
      <c r="AE320" s="287"/>
      <c r="AH320" s="281"/>
    </row>
    <row r="321" spans="1:34" s="269" customFormat="1" ht="39.950000000000003" customHeight="1" x14ac:dyDescent="0.15">
      <c r="A321" s="259"/>
      <c r="B321" s="249" t="s">
        <v>76</v>
      </c>
      <c r="C321" s="244" t="s">
        <v>77</v>
      </c>
      <c r="D321" s="293" t="s">
        <v>109</v>
      </c>
      <c r="E321" s="293" t="s">
        <v>104</v>
      </c>
      <c r="F321" s="255">
        <v>44909</v>
      </c>
      <c r="G321" s="255">
        <v>45091</v>
      </c>
      <c r="H321" s="296" t="s">
        <v>62</v>
      </c>
      <c r="I321" s="251">
        <v>1660000000</v>
      </c>
      <c r="J321" s="251">
        <v>1660000000</v>
      </c>
      <c r="K321" s="251">
        <v>1666549041</v>
      </c>
      <c r="L321" s="251">
        <v>1660000000</v>
      </c>
      <c r="M321" s="258">
        <v>0.08</v>
      </c>
      <c r="N321" s="258">
        <f t="shared" si="1"/>
        <v>8.4015230913704844E-2</v>
      </c>
      <c r="O321" s="267">
        <v>0.7</v>
      </c>
      <c r="P321" s="258">
        <v>7.3045125343577502E-2</v>
      </c>
      <c r="Q321" s="265"/>
      <c r="R321" s="274"/>
      <c r="S321" s="252"/>
      <c r="T321" s="243"/>
      <c r="U321" s="264"/>
      <c r="V321" s="243"/>
      <c r="W321" s="262"/>
      <c r="X321" s="275"/>
      <c r="Y321" s="261"/>
      <c r="Z321" s="275"/>
      <c r="AD321" s="265"/>
      <c r="AE321" s="275"/>
      <c r="AH321" s="257"/>
    </row>
    <row r="322" spans="1:34" s="269" customFormat="1" ht="39.950000000000003" customHeight="1" x14ac:dyDescent="0.15">
      <c r="A322" s="259"/>
      <c r="B322" s="249" t="s">
        <v>133</v>
      </c>
      <c r="C322" s="244" t="s">
        <v>146</v>
      </c>
      <c r="D322" s="293" t="s">
        <v>109</v>
      </c>
      <c r="E322" s="293" t="s">
        <v>104</v>
      </c>
      <c r="F322" s="255">
        <v>44910</v>
      </c>
      <c r="G322" s="255">
        <v>45092</v>
      </c>
      <c r="H322" s="296" t="s">
        <v>62</v>
      </c>
      <c r="I322" s="251">
        <v>300000000</v>
      </c>
      <c r="J322" s="251">
        <v>300000000</v>
      </c>
      <c r="K322" s="251">
        <v>301117809</v>
      </c>
      <c r="L322" s="251">
        <v>300000000</v>
      </c>
      <c r="M322" s="258">
        <v>0.08</v>
      </c>
      <c r="N322" s="258">
        <f t="shared" si="1"/>
        <v>1.5183475466332202E-2</v>
      </c>
      <c r="O322" s="267">
        <v>0.7</v>
      </c>
      <c r="P322" s="258">
        <v>4.3139797189646221E-3</v>
      </c>
      <c r="Q322" s="265"/>
      <c r="R322" s="274"/>
      <c r="S322" s="252"/>
      <c r="T322" s="243"/>
      <c r="U322" s="264"/>
      <c r="V322" s="243"/>
      <c r="W322" s="262"/>
      <c r="X322" s="275"/>
      <c r="Y322" s="261"/>
      <c r="Z322" s="275"/>
      <c r="AD322" s="265"/>
      <c r="AE322" s="275"/>
      <c r="AH322" s="257"/>
    </row>
    <row r="323" spans="1:34" s="269" customFormat="1" ht="39.950000000000003" customHeight="1" x14ac:dyDescent="0.15">
      <c r="A323" s="259"/>
      <c r="B323" s="249" t="s">
        <v>192</v>
      </c>
      <c r="C323" s="244" t="s">
        <v>193</v>
      </c>
      <c r="D323" s="293" t="s">
        <v>108</v>
      </c>
      <c r="E323" s="293" t="s">
        <v>104</v>
      </c>
      <c r="F323" s="255">
        <v>44910</v>
      </c>
      <c r="G323" s="255">
        <v>45092</v>
      </c>
      <c r="H323" s="296" t="s">
        <v>62</v>
      </c>
      <c r="I323" s="251">
        <v>850000000</v>
      </c>
      <c r="J323" s="251">
        <v>850000000</v>
      </c>
      <c r="K323" s="251">
        <v>853167123</v>
      </c>
      <c r="L323" s="251">
        <v>850000000</v>
      </c>
      <c r="M323" s="258">
        <v>0.08</v>
      </c>
      <c r="N323" s="258">
        <f t="shared" si="1"/>
        <v>4.3019847154607903E-2</v>
      </c>
      <c r="O323" s="267">
        <v>0.9</v>
      </c>
      <c r="P323" s="258">
        <v>0.62962962962962965</v>
      </c>
      <c r="Q323" s="265"/>
      <c r="R323" s="274"/>
      <c r="S323" s="252"/>
      <c r="T323" s="243"/>
      <c r="U323" s="264"/>
      <c r="V323" s="243"/>
      <c r="W323" s="262"/>
      <c r="X323" s="275"/>
      <c r="Y323" s="261"/>
      <c r="Z323" s="275"/>
      <c r="AD323" s="265"/>
      <c r="AE323" s="275"/>
      <c r="AH323" s="257"/>
    </row>
    <row r="324" spans="1:34" s="269" customFormat="1" ht="39.950000000000003" customHeight="1" x14ac:dyDescent="0.15">
      <c r="A324" s="259"/>
      <c r="B324" s="249" t="s">
        <v>137</v>
      </c>
      <c r="C324" s="244" t="s">
        <v>135</v>
      </c>
      <c r="D324" s="293" t="s">
        <v>108</v>
      </c>
      <c r="E324" s="293" t="s">
        <v>104</v>
      </c>
      <c r="F324" s="255">
        <v>44910</v>
      </c>
      <c r="G324" s="255">
        <v>45092</v>
      </c>
      <c r="H324" s="296" t="s">
        <v>62</v>
      </c>
      <c r="I324" s="251">
        <v>10000000000</v>
      </c>
      <c r="J324" s="251">
        <v>10000000000</v>
      </c>
      <c r="K324" s="251">
        <v>10037260274</v>
      </c>
      <c r="L324" s="251">
        <v>10000000000</v>
      </c>
      <c r="M324" s="258">
        <v>0.08</v>
      </c>
      <c r="N324" s="258">
        <f t="shared" si="1"/>
        <v>0.50611584887774008</v>
      </c>
      <c r="O324" s="267">
        <v>0.4</v>
      </c>
      <c r="P324" s="258">
        <v>0.31555695803092459</v>
      </c>
      <c r="Q324" s="265"/>
      <c r="R324" s="274"/>
      <c r="S324" s="252"/>
      <c r="T324" s="243"/>
      <c r="U324" s="264"/>
      <c r="V324" s="243"/>
      <c r="W324" s="262"/>
      <c r="X324" s="275"/>
      <c r="Y324" s="261"/>
      <c r="Z324" s="275"/>
      <c r="AD324" s="265"/>
      <c r="AE324" s="275"/>
      <c r="AH324" s="257"/>
    </row>
    <row r="325" spans="1:34" s="269" customFormat="1" ht="39.950000000000003" customHeight="1" x14ac:dyDescent="0.15">
      <c r="A325" s="259"/>
      <c r="B325" s="249" t="s">
        <v>199</v>
      </c>
      <c r="C325" s="244" t="s">
        <v>85</v>
      </c>
      <c r="D325" s="293" t="s">
        <v>143</v>
      </c>
      <c r="E325" s="293" t="s">
        <v>104</v>
      </c>
      <c r="F325" s="255">
        <v>44911</v>
      </c>
      <c r="G325" s="255">
        <v>45093</v>
      </c>
      <c r="H325" s="296" t="s">
        <v>62</v>
      </c>
      <c r="I325" s="251">
        <v>5000000000</v>
      </c>
      <c r="J325" s="251">
        <v>5000000000</v>
      </c>
      <c r="K325" s="251">
        <v>5016657534</v>
      </c>
      <c r="L325" s="251">
        <v>5000000000</v>
      </c>
      <c r="M325" s="258">
        <v>7.5999999999999998E-2</v>
      </c>
      <c r="N325" s="258">
        <f t="shared" si="1"/>
        <v>0.25305792443887004</v>
      </c>
      <c r="O325" s="267">
        <v>1</v>
      </c>
      <c r="P325" s="258">
        <v>2.4313417965493002E-2</v>
      </c>
      <c r="Q325" s="265"/>
      <c r="R325" s="274"/>
      <c r="S325" s="252"/>
      <c r="T325" s="243"/>
      <c r="U325" s="264"/>
      <c r="V325" s="243"/>
      <c r="W325" s="262"/>
      <c r="X325" s="275"/>
      <c r="Y325" s="261"/>
      <c r="Z325" s="275"/>
      <c r="AD325" s="265"/>
      <c r="AE325" s="275"/>
      <c r="AH325" s="257"/>
    </row>
    <row r="326" spans="1:34" s="269" customFormat="1" ht="39.950000000000003" customHeight="1" x14ac:dyDescent="0.15">
      <c r="A326" s="259"/>
      <c r="B326" s="249" t="s">
        <v>84</v>
      </c>
      <c r="C326" s="244" t="s">
        <v>85</v>
      </c>
      <c r="D326" s="293" t="s">
        <v>143</v>
      </c>
      <c r="E326" s="293" t="s">
        <v>104</v>
      </c>
      <c r="F326" s="255">
        <v>44915</v>
      </c>
      <c r="G326" s="255">
        <v>45097</v>
      </c>
      <c r="H326" s="296" t="s">
        <v>62</v>
      </c>
      <c r="I326" s="251">
        <v>10000000000</v>
      </c>
      <c r="J326" s="251">
        <v>10000000000</v>
      </c>
      <c r="K326" s="251">
        <v>10026301370</v>
      </c>
      <c r="L326" s="251">
        <v>10000000000</v>
      </c>
      <c r="M326" s="258">
        <v>0.08</v>
      </c>
      <c r="N326" s="258">
        <f t="shared" si="1"/>
        <v>0.50611584887774008</v>
      </c>
      <c r="O326" s="267">
        <v>1</v>
      </c>
      <c r="P326" s="258">
        <v>4.8626835930986004E-2</v>
      </c>
      <c r="Q326" s="265"/>
      <c r="R326" s="274"/>
      <c r="S326" s="252"/>
      <c r="T326" s="243"/>
      <c r="U326" s="264"/>
      <c r="V326" s="243"/>
      <c r="W326" s="262"/>
      <c r="X326" s="275"/>
      <c r="Y326" s="261"/>
      <c r="Z326" s="275"/>
      <c r="AD326" s="265"/>
      <c r="AE326" s="275"/>
      <c r="AH326" s="257"/>
    </row>
    <row r="327" spans="1:34" s="269" customFormat="1" ht="39.950000000000003" customHeight="1" x14ac:dyDescent="0.15">
      <c r="A327" s="259"/>
      <c r="B327" s="249" t="s">
        <v>245</v>
      </c>
      <c r="C327" s="244" t="s">
        <v>77</v>
      </c>
      <c r="D327" s="293" t="s">
        <v>109</v>
      </c>
      <c r="E327" s="293" t="s">
        <v>104</v>
      </c>
      <c r="F327" s="255">
        <v>44915</v>
      </c>
      <c r="G327" s="255">
        <v>45097</v>
      </c>
      <c r="H327" s="296" t="s">
        <v>62</v>
      </c>
      <c r="I327" s="251">
        <v>5501000000</v>
      </c>
      <c r="J327" s="251">
        <v>5501000000</v>
      </c>
      <c r="K327" s="251">
        <v>5515468384</v>
      </c>
      <c r="L327" s="251">
        <v>5501000000</v>
      </c>
      <c r="M327" s="258">
        <v>0.08</v>
      </c>
      <c r="N327" s="258">
        <f t="shared" si="1"/>
        <v>0.2784143284676448</v>
      </c>
      <c r="O327" s="267">
        <v>0.7</v>
      </c>
      <c r="P327" s="258">
        <v>0.24206098464760231</v>
      </c>
      <c r="Q327" s="265"/>
      <c r="R327" s="274"/>
      <c r="S327" s="252"/>
      <c r="T327" s="243"/>
      <c r="U327" s="264"/>
      <c r="V327" s="243"/>
      <c r="W327" s="262"/>
      <c r="X327" s="275"/>
      <c r="Y327" s="261"/>
      <c r="Z327" s="275"/>
      <c r="AD327" s="265"/>
      <c r="AE327" s="275"/>
      <c r="AH327" s="257"/>
    </row>
    <row r="328" spans="1:34" s="269" customFormat="1" ht="39.950000000000003" customHeight="1" x14ac:dyDescent="0.15">
      <c r="A328" s="259"/>
      <c r="B328" s="249" t="s">
        <v>194</v>
      </c>
      <c r="C328" s="244" t="s">
        <v>85</v>
      </c>
      <c r="D328" s="293" t="s">
        <v>143</v>
      </c>
      <c r="E328" s="293" t="s">
        <v>104</v>
      </c>
      <c r="F328" s="255">
        <v>44916</v>
      </c>
      <c r="G328" s="255">
        <v>45098</v>
      </c>
      <c r="H328" s="296" t="s">
        <v>62</v>
      </c>
      <c r="I328" s="251">
        <v>5000000000</v>
      </c>
      <c r="J328" s="251">
        <v>5000000000</v>
      </c>
      <c r="K328" s="251">
        <v>5012054795</v>
      </c>
      <c r="L328" s="251">
        <v>5000000000</v>
      </c>
      <c r="M328" s="258">
        <v>0.08</v>
      </c>
      <c r="N328" s="258">
        <f t="shared" si="1"/>
        <v>0.25305792443887004</v>
      </c>
      <c r="O328" s="267">
        <v>1</v>
      </c>
      <c r="P328" s="258">
        <v>2.4313417965493002E-2</v>
      </c>
      <c r="Q328" s="265"/>
      <c r="R328" s="274"/>
      <c r="S328" s="252"/>
      <c r="T328" s="243"/>
      <c r="U328" s="264"/>
      <c r="V328" s="243"/>
      <c r="W328" s="262"/>
      <c r="X328" s="275"/>
      <c r="Y328" s="261"/>
      <c r="Z328" s="275"/>
      <c r="AD328" s="265"/>
      <c r="AE328" s="275"/>
      <c r="AH328" s="257"/>
    </row>
    <row r="329" spans="1:34" s="269" customFormat="1" ht="39.950000000000003" customHeight="1" x14ac:dyDescent="0.15">
      <c r="A329" s="259"/>
      <c r="B329" s="452" t="s">
        <v>344</v>
      </c>
      <c r="C329" s="452"/>
      <c r="D329" s="452"/>
      <c r="E329" s="452"/>
      <c r="F329" s="452"/>
      <c r="G329" s="452"/>
      <c r="H329" s="452"/>
      <c r="I329" s="452"/>
      <c r="J329" s="282">
        <f>SUM(J320:J328)</f>
        <v>173459386234</v>
      </c>
      <c r="K329" s="282">
        <f>SUM(K320:K328)</f>
        <v>176298762973</v>
      </c>
      <c r="L329" s="282">
        <f>SUM(L320:L328)</f>
        <v>173459386234</v>
      </c>
      <c r="M329" s="271"/>
      <c r="N329" s="271"/>
      <c r="O329" s="289"/>
      <c r="P329" s="271"/>
      <c r="Q329" s="265"/>
      <c r="R329" s="274"/>
      <c r="S329" s="252"/>
      <c r="T329" s="243"/>
      <c r="U329" s="264"/>
      <c r="V329" s="243"/>
      <c r="W329" s="262"/>
      <c r="X329" s="275"/>
      <c r="Y329" s="261"/>
      <c r="Z329" s="275"/>
      <c r="AD329" s="265"/>
      <c r="AE329" s="275"/>
      <c r="AH329" s="257"/>
    </row>
    <row r="330" spans="1:34" s="269" customFormat="1" ht="39.950000000000003" customHeight="1" x14ac:dyDescent="0.15">
      <c r="A330" s="259"/>
      <c r="B330" s="291" t="s">
        <v>30</v>
      </c>
      <c r="C330" s="266" t="s">
        <v>22</v>
      </c>
      <c r="D330" s="266" t="s">
        <v>59</v>
      </c>
      <c r="E330" s="266" t="s">
        <v>70</v>
      </c>
      <c r="F330" s="266" t="s">
        <v>105</v>
      </c>
      <c r="G330" s="266" t="s">
        <v>106</v>
      </c>
      <c r="H330" s="266" t="s">
        <v>60</v>
      </c>
      <c r="I330" s="266" t="s">
        <v>61</v>
      </c>
      <c r="J330" s="266" t="s">
        <v>71</v>
      </c>
      <c r="K330" s="266" t="s">
        <v>72</v>
      </c>
      <c r="L330" s="266" t="s">
        <v>23</v>
      </c>
      <c r="M330" s="266" t="s">
        <v>158</v>
      </c>
      <c r="N330" s="266" t="s">
        <v>154</v>
      </c>
      <c r="O330" s="266" t="s">
        <v>155</v>
      </c>
      <c r="P330" s="266" t="s">
        <v>156</v>
      </c>
      <c r="Q330" s="265"/>
      <c r="R330" s="274"/>
      <c r="S330" s="252"/>
      <c r="T330" s="243"/>
      <c r="U330" s="264"/>
      <c r="V330" s="243"/>
      <c r="W330" s="262"/>
      <c r="X330" s="275"/>
      <c r="Y330" s="261"/>
      <c r="Z330" s="275"/>
      <c r="AD330" s="265"/>
      <c r="AE330" s="275"/>
      <c r="AH330" s="257"/>
    </row>
    <row r="331" spans="1:34" s="269" customFormat="1" ht="39.950000000000003" customHeight="1" x14ac:dyDescent="0.15">
      <c r="A331" s="259"/>
      <c r="B331" s="446" t="s">
        <v>342</v>
      </c>
      <c r="C331" s="447"/>
      <c r="D331" s="447"/>
      <c r="E331" s="447"/>
      <c r="F331" s="447"/>
      <c r="G331" s="447"/>
      <c r="H331" s="447"/>
      <c r="I331" s="448"/>
      <c r="J331" s="251">
        <f>+J329</f>
        <v>173459386234</v>
      </c>
      <c r="K331" s="251">
        <f>+K329</f>
        <v>176298762973</v>
      </c>
      <c r="L331" s="251">
        <f>+L329</f>
        <v>173459386234</v>
      </c>
      <c r="M331" s="258"/>
      <c r="N331" s="258"/>
      <c r="O331" s="267"/>
      <c r="P331" s="258"/>
      <c r="Q331" s="265"/>
      <c r="R331" s="274"/>
      <c r="S331" s="252"/>
      <c r="T331" s="243"/>
      <c r="U331" s="264"/>
      <c r="V331" s="243"/>
      <c r="W331" s="262"/>
      <c r="X331" s="275"/>
      <c r="Y331" s="261"/>
      <c r="Z331" s="275"/>
      <c r="AD331" s="265"/>
      <c r="AE331" s="275"/>
      <c r="AH331" s="257"/>
    </row>
    <row r="332" spans="1:34" s="269" customFormat="1" ht="39.950000000000003" customHeight="1" x14ac:dyDescent="0.15">
      <c r="A332" s="259"/>
      <c r="B332" s="249" t="s">
        <v>194</v>
      </c>
      <c r="C332" s="244" t="s">
        <v>85</v>
      </c>
      <c r="D332" s="293" t="s">
        <v>143</v>
      </c>
      <c r="E332" s="293" t="s">
        <v>104</v>
      </c>
      <c r="F332" s="255">
        <v>44918</v>
      </c>
      <c r="G332" s="255">
        <v>45100</v>
      </c>
      <c r="H332" s="296" t="s">
        <v>62</v>
      </c>
      <c r="I332" s="251">
        <v>10000000000</v>
      </c>
      <c r="J332" s="251">
        <v>10000000000</v>
      </c>
      <c r="K332" s="251">
        <v>10019726028</v>
      </c>
      <c r="L332" s="251">
        <v>10000000000</v>
      </c>
      <c r="M332" s="258">
        <v>0.08</v>
      </c>
      <c r="N332" s="258">
        <f t="shared" si="1"/>
        <v>0.50611584887774008</v>
      </c>
      <c r="O332" s="267">
        <v>1</v>
      </c>
      <c r="P332" s="258">
        <v>4.8626835930986004E-2</v>
      </c>
      <c r="Q332" s="265"/>
      <c r="R332" s="274"/>
      <c r="S332" s="252"/>
      <c r="T332" s="243"/>
      <c r="U332" s="264"/>
      <c r="V332" s="243"/>
      <c r="W332" s="262"/>
      <c r="X332" s="275"/>
      <c r="Y332" s="261"/>
      <c r="Z332" s="275"/>
      <c r="AD332" s="265"/>
      <c r="AE332" s="275"/>
      <c r="AH332" s="257"/>
    </row>
    <row r="333" spans="1:34" s="269" customFormat="1" ht="39.950000000000003" customHeight="1" x14ac:dyDescent="0.15">
      <c r="A333" s="259"/>
      <c r="B333" s="249" t="s">
        <v>194</v>
      </c>
      <c r="C333" s="244" t="s">
        <v>85</v>
      </c>
      <c r="D333" s="293" t="s">
        <v>143</v>
      </c>
      <c r="E333" s="293" t="s">
        <v>104</v>
      </c>
      <c r="F333" s="255">
        <v>44921</v>
      </c>
      <c r="G333" s="255">
        <v>45103</v>
      </c>
      <c r="H333" s="296" t="s">
        <v>62</v>
      </c>
      <c r="I333" s="251">
        <v>10000000000</v>
      </c>
      <c r="J333" s="251">
        <v>10000000000</v>
      </c>
      <c r="K333" s="251">
        <v>10013150685</v>
      </c>
      <c r="L333" s="251">
        <v>10000000000</v>
      </c>
      <c r="M333" s="258">
        <v>0.08</v>
      </c>
      <c r="N333" s="258">
        <f t="shared" si="1"/>
        <v>0.50611584887774008</v>
      </c>
      <c r="O333" s="267">
        <v>1</v>
      </c>
      <c r="P333" s="258">
        <v>4.8626835930986004E-2</v>
      </c>
      <c r="Q333" s="265"/>
      <c r="R333" s="274"/>
      <c r="S333" s="252"/>
      <c r="T333" s="243"/>
      <c r="U333" s="264"/>
      <c r="V333" s="243"/>
      <c r="W333" s="262"/>
      <c r="X333" s="275"/>
      <c r="Y333" s="261"/>
      <c r="Z333" s="275"/>
      <c r="AD333" s="265"/>
      <c r="AE333" s="275"/>
      <c r="AH333" s="257"/>
    </row>
    <row r="334" spans="1:34" s="269" customFormat="1" ht="39.950000000000003" customHeight="1" x14ac:dyDescent="0.15">
      <c r="A334" s="259"/>
      <c r="B334" s="249" t="s">
        <v>87</v>
      </c>
      <c r="C334" s="244" t="s">
        <v>85</v>
      </c>
      <c r="D334" s="293" t="s">
        <v>143</v>
      </c>
      <c r="E334" s="293" t="s">
        <v>104</v>
      </c>
      <c r="F334" s="255">
        <v>44921</v>
      </c>
      <c r="G334" s="255">
        <v>45103</v>
      </c>
      <c r="H334" s="296" t="s">
        <v>62</v>
      </c>
      <c r="I334" s="251">
        <v>10000000000</v>
      </c>
      <c r="J334" s="251">
        <v>10000000000</v>
      </c>
      <c r="K334" s="251">
        <v>10013150685</v>
      </c>
      <c r="L334" s="251">
        <v>10000000000</v>
      </c>
      <c r="M334" s="258">
        <v>0.08</v>
      </c>
      <c r="N334" s="258">
        <f t="shared" si="1"/>
        <v>0.50611584887774008</v>
      </c>
      <c r="O334" s="267">
        <v>1</v>
      </c>
      <c r="P334" s="258">
        <v>4.8626835930986004E-2</v>
      </c>
      <c r="Q334" s="265"/>
      <c r="R334" s="274"/>
      <c r="S334" s="252"/>
      <c r="T334" s="243"/>
      <c r="U334" s="264"/>
      <c r="V334" s="243"/>
      <c r="W334" s="262"/>
      <c r="X334" s="275"/>
      <c r="Y334" s="261"/>
      <c r="Z334" s="275"/>
      <c r="AD334" s="265"/>
      <c r="AE334" s="275"/>
      <c r="AH334" s="257"/>
    </row>
    <row r="335" spans="1:34" s="269" customFormat="1" ht="39.950000000000003" customHeight="1" x14ac:dyDescent="0.15">
      <c r="A335" s="259"/>
      <c r="B335" s="249" t="s">
        <v>84</v>
      </c>
      <c r="C335" s="244" t="s">
        <v>85</v>
      </c>
      <c r="D335" s="293" t="s">
        <v>143</v>
      </c>
      <c r="E335" s="293" t="s">
        <v>104</v>
      </c>
      <c r="F335" s="255">
        <v>44922</v>
      </c>
      <c r="G335" s="255">
        <v>45104</v>
      </c>
      <c r="H335" s="296" t="s">
        <v>62</v>
      </c>
      <c r="I335" s="251">
        <v>5000000000</v>
      </c>
      <c r="J335" s="251">
        <v>5000000000</v>
      </c>
      <c r="K335" s="251">
        <v>5005479452</v>
      </c>
      <c r="L335" s="251">
        <v>5000000000</v>
      </c>
      <c r="M335" s="258">
        <v>0.08</v>
      </c>
      <c r="N335" s="258">
        <f t="shared" si="1"/>
        <v>0.25305792443887004</v>
      </c>
      <c r="O335" s="267">
        <v>1</v>
      </c>
      <c r="P335" s="258">
        <v>2.4313417965493002E-2</v>
      </c>
      <c r="Q335" s="265"/>
      <c r="R335" s="274"/>
      <c r="S335" s="252"/>
      <c r="T335" s="243"/>
      <c r="U335" s="264"/>
      <c r="V335" s="243"/>
      <c r="W335" s="262"/>
      <c r="X335" s="275"/>
      <c r="Y335" s="261"/>
      <c r="Z335" s="275"/>
      <c r="AD335" s="265"/>
      <c r="AE335" s="275"/>
      <c r="AH335" s="257"/>
    </row>
    <row r="336" spans="1:34" s="269" customFormat="1" ht="39.950000000000003" customHeight="1" x14ac:dyDescent="0.15">
      <c r="A336" s="259"/>
      <c r="B336" s="249" t="s">
        <v>134</v>
      </c>
      <c r="C336" s="244" t="s">
        <v>103</v>
      </c>
      <c r="D336" s="293" t="s">
        <v>109</v>
      </c>
      <c r="E336" s="293" t="s">
        <v>104</v>
      </c>
      <c r="F336" s="255">
        <v>44922</v>
      </c>
      <c r="G336" s="255">
        <v>45104</v>
      </c>
      <c r="H336" s="296" t="s">
        <v>62</v>
      </c>
      <c r="I336" s="251">
        <v>1900000000</v>
      </c>
      <c r="J336" s="251">
        <v>1900000000</v>
      </c>
      <c r="K336" s="251">
        <v>1902082191</v>
      </c>
      <c r="L336" s="251">
        <v>1900000000</v>
      </c>
      <c r="M336" s="258">
        <v>0.08</v>
      </c>
      <c r="N336" s="258">
        <f t="shared" si="1"/>
        <v>9.6162011286770613E-2</v>
      </c>
      <c r="O336" s="267">
        <v>0.7</v>
      </c>
      <c r="P336" s="258">
        <v>0.59936908517350163</v>
      </c>
      <c r="Q336" s="265"/>
      <c r="R336" s="274"/>
      <c r="S336" s="252"/>
      <c r="T336" s="243"/>
      <c r="U336" s="264"/>
      <c r="V336" s="243"/>
      <c r="W336" s="262"/>
      <c r="X336" s="275"/>
      <c r="Y336" s="261"/>
      <c r="Z336" s="275"/>
      <c r="AD336" s="265"/>
      <c r="AE336" s="275"/>
      <c r="AH336" s="257"/>
    </row>
    <row r="337" spans="1:34" s="269" customFormat="1" ht="39.950000000000003" customHeight="1" x14ac:dyDescent="0.15">
      <c r="A337" s="259"/>
      <c r="B337" s="249" t="s">
        <v>137</v>
      </c>
      <c r="C337" s="244" t="s">
        <v>135</v>
      </c>
      <c r="D337" s="293" t="s">
        <v>108</v>
      </c>
      <c r="E337" s="293" t="s">
        <v>104</v>
      </c>
      <c r="F337" s="255">
        <v>44923</v>
      </c>
      <c r="G337" s="255">
        <v>45105</v>
      </c>
      <c r="H337" s="296" t="s">
        <v>62</v>
      </c>
      <c r="I337" s="251">
        <v>10000000000</v>
      </c>
      <c r="J337" s="251">
        <v>10000000000</v>
      </c>
      <c r="K337" s="251">
        <v>10008767124</v>
      </c>
      <c r="L337" s="251">
        <v>10000000000</v>
      </c>
      <c r="M337" s="258">
        <v>0.08</v>
      </c>
      <c r="N337" s="258">
        <f t="shared" si="1"/>
        <v>0.50611584887774008</v>
      </c>
      <c r="O337" s="267">
        <v>0.4</v>
      </c>
      <c r="P337" s="258">
        <v>0.31555695803092459</v>
      </c>
      <c r="Q337" s="265"/>
      <c r="R337" s="274"/>
      <c r="S337" s="252"/>
      <c r="T337" s="243"/>
      <c r="U337" s="264"/>
      <c r="V337" s="243"/>
      <c r="W337" s="262"/>
      <c r="X337" s="275"/>
      <c r="Y337" s="261"/>
      <c r="Z337" s="275"/>
      <c r="AD337" s="265"/>
      <c r="AE337" s="275"/>
      <c r="AH337" s="257"/>
    </row>
    <row r="338" spans="1:34" s="269" customFormat="1" ht="39.950000000000003" customHeight="1" x14ac:dyDescent="0.15">
      <c r="A338" s="259"/>
      <c r="B338" s="249" t="s">
        <v>191</v>
      </c>
      <c r="C338" s="244" t="s">
        <v>86</v>
      </c>
      <c r="D338" s="293" t="s">
        <v>109</v>
      </c>
      <c r="E338" s="293" t="s">
        <v>104</v>
      </c>
      <c r="F338" s="255">
        <v>44923</v>
      </c>
      <c r="G338" s="255">
        <v>45105</v>
      </c>
      <c r="H338" s="296" t="s">
        <v>62</v>
      </c>
      <c r="I338" s="251">
        <v>250000000</v>
      </c>
      <c r="J338" s="251">
        <v>250000000</v>
      </c>
      <c r="K338" s="251">
        <v>250219178</v>
      </c>
      <c r="L338" s="251">
        <v>250000000</v>
      </c>
      <c r="M338" s="258">
        <v>0.08</v>
      </c>
      <c r="N338" s="258">
        <f t="shared" si="1"/>
        <v>1.26528962219435E-2</v>
      </c>
      <c r="O338" s="267">
        <v>0.7</v>
      </c>
      <c r="P338" s="258">
        <v>2.2511915279185356E-2</v>
      </c>
      <c r="Q338" s="265"/>
      <c r="R338" s="274"/>
      <c r="S338" s="252"/>
      <c r="T338" s="243"/>
      <c r="U338" s="264"/>
      <c r="V338" s="243"/>
      <c r="W338" s="262"/>
      <c r="X338" s="275"/>
      <c r="Y338" s="261"/>
      <c r="Z338" s="275"/>
      <c r="AD338" s="265"/>
      <c r="AE338" s="275"/>
      <c r="AH338" s="257"/>
    </row>
    <row r="339" spans="1:34" s="269" customFormat="1" ht="39.950000000000003" customHeight="1" x14ac:dyDescent="0.15">
      <c r="A339" s="259"/>
      <c r="B339" s="249" t="s">
        <v>254</v>
      </c>
      <c r="C339" s="244" t="s">
        <v>255</v>
      </c>
      <c r="D339" s="293" t="s">
        <v>109</v>
      </c>
      <c r="E339" s="293" t="s">
        <v>104</v>
      </c>
      <c r="F339" s="255">
        <v>44923</v>
      </c>
      <c r="G339" s="255">
        <v>44951</v>
      </c>
      <c r="H339" s="296" t="s">
        <v>62</v>
      </c>
      <c r="I339" s="251">
        <v>250000000</v>
      </c>
      <c r="J339" s="251">
        <v>241247945</v>
      </c>
      <c r="K339" s="251">
        <v>241499107</v>
      </c>
      <c r="L339" s="251">
        <v>250000000</v>
      </c>
      <c r="M339" s="258">
        <v>9.5000000000000001E-2</v>
      </c>
      <c r="N339" s="258">
        <f t="shared" si="1"/>
        <v>1.26528962219435E-2</v>
      </c>
      <c r="O339" s="267">
        <v>0.7</v>
      </c>
      <c r="P339" s="258">
        <v>1</v>
      </c>
      <c r="Q339" s="265"/>
      <c r="R339" s="274"/>
      <c r="S339" s="252"/>
      <c r="T339" s="243"/>
      <c r="U339" s="264"/>
      <c r="V339" s="243"/>
      <c r="W339" s="262"/>
      <c r="X339" s="275"/>
      <c r="Y339" s="261"/>
      <c r="Z339" s="275"/>
      <c r="AD339" s="265"/>
      <c r="AE339" s="275"/>
      <c r="AH339" s="257"/>
    </row>
    <row r="340" spans="1:34" s="269" customFormat="1" ht="39.950000000000003" customHeight="1" x14ac:dyDescent="0.15">
      <c r="A340" s="259"/>
      <c r="B340" s="453" t="s">
        <v>344</v>
      </c>
      <c r="C340" s="453"/>
      <c r="D340" s="453"/>
      <c r="E340" s="453"/>
      <c r="F340" s="453"/>
      <c r="G340" s="453"/>
      <c r="H340" s="453"/>
      <c r="I340" s="453"/>
      <c r="J340" s="263">
        <f>SUM(J331:J339)</f>
        <v>220850634179</v>
      </c>
      <c r="K340" s="263">
        <f>SUM(K331:K339)</f>
        <v>223752837423</v>
      </c>
      <c r="L340" s="263">
        <f>SUM(L331:L339)</f>
        <v>220859386234</v>
      </c>
      <c r="M340" s="246"/>
      <c r="N340" s="246"/>
      <c r="O340" s="268"/>
      <c r="P340" s="246"/>
      <c r="Q340" s="265"/>
      <c r="R340" s="274"/>
      <c r="S340" s="252"/>
      <c r="T340" s="243"/>
      <c r="U340" s="264"/>
      <c r="V340" s="243"/>
      <c r="W340" s="262"/>
      <c r="X340" s="275"/>
      <c r="Y340" s="261"/>
      <c r="Z340" s="275"/>
      <c r="AD340" s="265"/>
      <c r="AE340" s="275"/>
      <c r="AH340" s="257"/>
    </row>
    <row r="341" spans="1:34" s="269" customFormat="1" ht="81" customHeight="1" x14ac:dyDescent="0.15">
      <c r="A341" s="259"/>
      <c r="B341" s="291" t="s">
        <v>30</v>
      </c>
      <c r="C341" s="266" t="s">
        <v>22</v>
      </c>
      <c r="D341" s="266" t="s">
        <v>59</v>
      </c>
      <c r="E341" s="266" t="s">
        <v>70</v>
      </c>
      <c r="F341" s="266" t="s">
        <v>105</v>
      </c>
      <c r="G341" s="266" t="s">
        <v>106</v>
      </c>
      <c r="H341" s="266" t="s">
        <v>60</v>
      </c>
      <c r="I341" s="266" t="s">
        <v>61</v>
      </c>
      <c r="J341" s="266" t="s">
        <v>71</v>
      </c>
      <c r="K341" s="266" t="s">
        <v>72</v>
      </c>
      <c r="L341" s="266" t="s">
        <v>23</v>
      </c>
      <c r="M341" s="266" t="s">
        <v>158</v>
      </c>
      <c r="N341" s="266" t="s">
        <v>154</v>
      </c>
      <c r="O341" s="266" t="s">
        <v>155</v>
      </c>
      <c r="P341" s="266" t="s">
        <v>156</v>
      </c>
      <c r="Q341" s="265"/>
      <c r="R341" s="274"/>
      <c r="S341" s="252"/>
      <c r="T341" s="243"/>
      <c r="U341" s="264"/>
      <c r="V341" s="243"/>
      <c r="W341" s="262"/>
      <c r="X341" s="275"/>
      <c r="Y341" s="261"/>
      <c r="Z341" s="275"/>
      <c r="AD341" s="265"/>
      <c r="AE341" s="275"/>
      <c r="AH341" s="257"/>
    </row>
    <row r="342" spans="1:34" s="269" customFormat="1" ht="39.950000000000003" customHeight="1" x14ac:dyDescent="0.15">
      <c r="A342" s="259"/>
      <c r="B342" s="446" t="s">
        <v>342</v>
      </c>
      <c r="C342" s="447"/>
      <c r="D342" s="447"/>
      <c r="E342" s="447"/>
      <c r="F342" s="447"/>
      <c r="G342" s="447"/>
      <c r="H342" s="447"/>
      <c r="I342" s="448"/>
      <c r="J342" s="251">
        <f>+J340</f>
        <v>220850634179</v>
      </c>
      <c r="K342" s="251">
        <f>+K340</f>
        <v>223752837423</v>
      </c>
      <c r="L342" s="251">
        <f>+L340</f>
        <v>220859386234</v>
      </c>
      <c r="M342" s="258"/>
      <c r="N342" s="258"/>
      <c r="O342" s="267"/>
      <c r="P342" s="258"/>
      <c r="Q342" s="265"/>
      <c r="R342" s="274"/>
      <c r="S342" s="252"/>
      <c r="T342" s="243"/>
      <c r="U342" s="264"/>
      <c r="V342" s="243"/>
      <c r="W342" s="262"/>
      <c r="X342" s="275"/>
      <c r="Y342" s="261"/>
      <c r="Z342" s="275"/>
      <c r="AD342" s="265"/>
      <c r="AE342" s="275"/>
      <c r="AH342" s="257"/>
    </row>
    <row r="343" spans="1:34" s="269" customFormat="1" ht="39.950000000000003" customHeight="1" x14ac:dyDescent="0.15">
      <c r="A343" s="259"/>
      <c r="B343" s="249" t="s">
        <v>227</v>
      </c>
      <c r="C343" s="244" t="s">
        <v>146</v>
      </c>
      <c r="D343" s="293" t="s">
        <v>109</v>
      </c>
      <c r="E343" s="293" t="s">
        <v>104</v>
      </c>
      <c r="F343" s="255">
        <v>44923</v>
      </c>
      <c r="G343" s="255">
        <v>44930</v>
      </c>
      <c r="H343" s="296" t="s">
        <v>62</v>
      </c>
      <c r="I343" s="251">
        <v>1563000000</v>
      </c>
      <c r="J343" s="251">
        <v>1508180451</v>
      </c>
      <c r="K343" s="251">
        <v>1509667971</v>
      </c>
      <c r="L343" s="251">
        <v>1563000000</v>
      </c>
      <c r="M343" s="258">
        <v>0.09</v>
      </c>
      <c r="N343" s="258">
        <f t="shared" si="1"/>
        <v>7.9105907179590776E-2</v>
      </c>
      <c r="O343" s="267">
        <v>0.7</v>
      </c>
      <c r="P343" s="258">
        <v>2.168753292717639E-2</v>
      </c>
      <c r="Q343" s="265"/>
      <c r="R343" s="274"/>
      <c r="S343" s="252"/>
      <c r="T343" s="243"/>
      <c r="U343" s="264"/>
      <c r="V343" s="243"/>
      <c r="W343" s="262"/>
      <c r="X343" s="275"/>
      <c r="Y343" s="261"/>
      <c r="Z343" s="275"/>
      <c r="AD343" s="265"/>
      <c r="AE343" s="275"/>
      <c r="AH343" s="257"/>
    </row>
    <row r="344" spans="1:34" s="269" customFormat="1" ht="39.950000000000003" customHeight="1" x14ac:dyDescent="0.15">
      <c r="A344" s="259"/>
      <c r="B344" s="249" t="s">
        <v>218</v>
      </c>
      <c r="C344" s="244" t="s">
        <v>77</v>
      </c>
      <c r="D344" s="293" t="s">
        <v>109</v>
      </c>
      <c r="E344" s="293" t="s">
        <v>104</v>
      </c>
      <c r="F344" s="255">
        <v>44923</v>
      </c>
      <c r="G344" s="255">
        <v>44930</v>
      </c>
      <c r="H344" s="296" t="s">
        <v>62</v>
      </c>
      <c r="I344" s="251">
        <v>621000000</v>
      </c>
      <c r="J344" s="251">
        <v>598678027</v>
      </c>
      <c r="K344" s="251">
        <v>599268504</v>
      </c>
      <c r="L344" s="251">
        <v>621000000</v>
      </c>
      <c r="M344" s="258">
        <v>0.09</v>
      </c>
      <c r="N344" s="258">
        <f t="shared" si="1"/>
        <v>3.1429794215307658E-2</v>
      </c>
      <c r="O344" s="267">
        <v>0.7</v>
      </c>
      <c r="P344" s="258">
        <v>2.6343681640157032E-2</v>
      </c>
      <c r="Q344" s="265"/>
      <c r="R344" s="274"/>
      <c r="S344" s="252"/>
      <c r="T344" s="243"/>
      <c r="U344" s="264"/>
      <c r="V344" s="243"/>
      <c r="W344" s="262"/>
      <c r="X344" s="275"/>
      <c r="Y344" s="261"/>
      <c r="Z344" s="275"/>
      <c r="AD344" s="265"/>
      <c r="AE344" s="275"/>
      <c r="AH344" s="257"/>
    </row>
    <row r="345" spans="1:34" s="269" customFormat="1" ht="39.950000000000003" customHeight="1" x14ac:dyDescent="0.15">
      <c r="A345" s="259"/>
      <c r="B345" s="249" t="s">
        <v>249</v>
      </c>
      <c r="C345" s="244" t="s">
        <v>78</v>
      </c>
      <c r="D345" s="293" t="s">
        <v>108</v>
      </c>
      <c r="E345" s="293" t="s">
        <v>104</v>
      </c>
      <c r="F345" s="255">
        <v>44924</v>
      </c>
      <c r="G345" s="255">
        <v>44928</v>
      </c>
      <c r="H345" s="296" t="s">
        <v>62</v>
      </c>
      <c r="I345" s="251">
        <v>10000000000</v>
      </c>
      <c r="J345" s="251">
        <v>9841380822</v>
      </c>
      <c r="K345" s="251">
        <v>9848013643</v>
      </c>
      <c r="L345" s="251">
        <v>10000000000</v>
      </c>
      <c r="M345" s="258">
        <v>8.2000000000000003E-2</v>
      </c>
      <c r="N345" s="258">
        <f t="shared" si="1"/>
        <v>0.50611584887774008</v>
      </c>
      <c r="O345" s="267">
        <v>0.9</v>
      </c>
      <c r="P345" s="258">
        <v>0.5212760393779402</v>
      </c>
      <c r="Q345" s="265"/>
      <c r="R345" s="274"/>
      <c r="S345" s="252"/>
      <c r="T345" s="243"/>
      <c r="U345" s="264"/>
      <c r="V345" s="243"/>
      <c r="W345" s="262"/>
      <c r="X345" s="275"/>
      <c r="Y345" s="261"/>
      <c r="Z345" s="275"/>
      <c r="AD345" s="265"/>
      <c r="AE345" s="275"/>
      <c r="AH345" s="257"/>
    </row>
    <row r="346" spans="1:34" s="269" customFormat="1" ht="39.950000000000003" customHeight="1" x14ac:dyDescent="0.15">
      <c r="A346" s="259"/>
      <c r="B346" s="249" t="s">
        <v>251</v>
      </c>
      <c r="C346" s="244" t="s">
        <v>78</v>
      </c>
      <c r="D346" s="293" t="s">
        <v>108</v>
      </c>
      <c r="E346" s="293" t="s">
        <v>104</v>
      </c>
      <c r="F346" s="255">
        <v>44924</v>
      </c>
      <c r="G346" s="255">
        <v>44928</v>
      </c>
      <c r="H346" s="296" t="s">
        <v>62</v>
      </c>
      <c r="I346" s="251">
        <v>8000000000</v>
      </c>
      <c r="J346" s="251">
        <v>7900636712</v>
      </c>
      <c r="K346" s="251">
        <v>7905961525</v>
      </c>
      <c r="L346" s="251">
        <v>8000000000</v>
      </c>
      <c r="M346" s="258">
        <v>8.2000000000000003E-2</v>
      </c>
      <c r="N346" s="258">
        <f t="shared" si="1"/>
        <v>0.40489267910219201</v>
      </c>
      <c r="O346" s="267">
        <v>0.9</v>
      </c>
      <c r="P346" s="258">
        <v>0.41847914314917789</v>
      </c>
      <c r="Q346" s="265"/>
      <c r="R346" s="274"/>
      <c r="S346" s="252"/>
      <c r="T346" s="243"/>
      <c r="U346" s="264"/>
      <c r="V346" s="243"/>
      <c r="W346" s="262"/>
      <c r="X346" s="275"/>
      <c r="Y346" s="261"/>
      <c r="Z346" s="275"/>
      <c r="AD346" s="265"/>
      <c r="AE346" s="275"/>
      <c r="AH346" s="257"/>
    </row>
    <row r="347" spans="1:34" s="269" customFormat="1" ht="39.950000000000003" customHeight="1" x14ac:dyDescent="0.15">
      <c r="A347" s="259"/>
      <c r="B347" s="249" t="s">
        <v>101</v>
      </c>
      <c r="C347" s="244" t="s">
        <v>86</v>
      </c>
      <c r="D347" s="293" t="s">
        <v>109</v>
      </c>
      <c r="E347" s="293" t="s">
        <v>104</v>
      </c>
      <c r="F347" s="255">
        <v>44924</v>
      </c>
      <c r="G347" s="255">
        <v>44928</v>
      </c>
      <c r="H347" s="296" t="s">
        <v>62</v>
      </c>
      <c r="I347" s="251">
        <v>1650000000</v>
      </c>
      <c r="J347" s="251">
        <v>1575230137</v>
      </c>
      <c r="K347" s="251">
        <v>1576291799</v>
      </c>
      <c r="L347" s="251">
        <v>1650000000</v>
      </c>
      <c r="M347" s="258">
        <v>8.2000000000000003E-2</v>
      </c>
      <c r="N347" s="258">
        <f t="shared" si="1"/>
        <v>8.3509115064827111E-2</v>
      </c>
      <c r="O347" s="267">
        <v>0.7</v>
      </c>
      <c r="P347" s="258">
        <v>0.14184578955745417</v>
      </c>
      <c r="Q347" s="265"/>
      <c r="R347" s="274"/>
      <c r="S347" s="252"/>
      <c r="T347" s="243"/>
      <c r="U347" s="264"/>
      <c r="V347" s="243"/>
      <c r="W347" s="262"/>
      <c r="X347" s="275"/>
      <c r="Y347" s="261"/>
      <c r="Z347" s="275"/>
      <c r="AD347" s="265"/>
      <c r="AE347" s="275"/>
      <c r="AH347" s="257"/>
    </row>
    <row r="348" spans="1:34" s="269" customFormat="1" ht="39.950000000000003" customHeight="1" x14ac:dyDescent="0.15">
      <c r="A348" s="259"/>
      <c r="B348" s="249" t="s">
        <v>133</v>
      </c>
      <c r="C348" s="244" t="s">
        <v>146</v>
      </c>
      <c r="D348" s="293" t="s">
        <v>109</v>
      </c>
      <c r="E348" s="293" t="s">
        <v>104</v>
      </c>
      <c r="F348" s="255">
        <v>44924</v>
      </c>
      <c r="G348" s="255">
        <v>44928</v>
      </c>
      <c r="H348" s="296" t="s">
        <v>62</v>
      </c>
      <c r="I348" s="251">
        <v>2500000000</v>
      </c>
      <c r="J348" s="251">
        <v>1951562671</v>
      </c>
      <c r="K348" s="251">
        <v>1952877971</v>
      </c>
      <c r="L348" s="251">
        <v>2500000000</v>
      </c>
      <c r="M348" s="258">
        <v>8.2000000000000003E-2</v>
      </c>
      <c r="N348" s="258">
        <f t="shared" si="1"/>
        <v>0.12652896221943502</v>
      </c>
      <c r="O348" s="267">
        <v>0.7</v>
      </c>
      <c r="P348" s="258">
        <v>2.8063339276608094E-2</v>
      </c>
      <c r="Q348" s="265"/>
      <c r="R348" s="274"/>
      <c r="S348" s="252"/>
      <c r="T348" s="243"/>
      <c r="U348" s="264"/>
      <c r="V348" s="243"/>
      <c r="W348" s="262"/>
      <c r="X348" s="275"/>
      <c r="Y348" s="261"/>
      <c r="Z348" s="275"/>
      <c r="AD348" s="265"/>
      <c r="AE348" s="275"/>
      <c r="AH348" s="257"/>
    </row>
    <row r="349" spans="1:34" s="269" customFormat="1" ht="39.950000000000003" customHeight="1" x14ac:dyDescent="0.15">
      <c r="A349" s="259"/>
      <c r="B349" s="249" t="s">
        <v>133</v>
      </c>
      <c r="C349" s="244" t="s">
        <v>146</v>
      </c>
      <c r="D349" s="293" t="s">
        <v>109</v>
      </c>
      <c r="E349" s="293" t="s">
        <v>104</v>
      </c>
      <c r="F349" s="255">
        <v>44924</v>
      </c>
      <c r="G349" s="255">
        <v>44928</v>
      </c>
      <c r="H349" s="296" t="s">
        <v>62</v>
      </c>
      <c r="I349" s="251">
        <v>10000000000</v>
      </c>
      <c r="J349" s="251">
        <v>9507613014</v>
      </c>
      <c r="K349" s="251">
        <v>9513669233</v>
      </c>
      <c r="L349" s="251">
        <v>10000000000</v>
      </c>
      <c r="M349" s="258">
        <v>7.7499999999999999E-2</v>
      </c>
      <c r="N349" s="258">
        <f t="shared" si="1"/>
        <v>0.50611584887774008</v>
      </c>
      <c r="O349" s="267">
        <v>0.7</v>
      </c>
      <c r="P349" s="258">
        <v>0.13671883239386703</v>
      </c>
      <c r="Q349" s="265"/>
      <c r="R349" s="274"/>
      <c r="S349" s="252"/>
      <c r="T349" s="243"/>
      <c r="U349" s="264"/>
      <c r="V349" s="243"/>
      <c r="W349" s="262"/>
      <c r="X349" s="275"/>
      <c r="Y349" s="261"/>
      <c r="Z349" s="275"/>
      <c r="AD349" s="265"/>
      <c r="AE349" s="275"/>
      <c r="AH349" s="257"/>
    </row>
    <row r="350" spans="1:34" s="269" customFormat="1" ht="39.950000000000003" customHeight="1" x14ac:dyDescent="0.15">
      <c r="A350" s="259"/>
      <c r="B350" s="249" t="s">
        <v>87</v>
      </c>
      <c r="C350" s="244" t="s">
        <v>85</v>
      </c>
      <c r="D350" s="293" t="s">
        <v>143</v>
      </c>
      <c r="E350" s="293" t="s">
        <v>104</v>
      </c>
      <c r="F350" s="255">
        <v>44924</v>
      </c>
      <c r="G350" s="255">
        <v>44928</v>
      </c>
      <c r="H350" s="296" t="s">
        <v>62</v>
      </c>
      <c r="I350" s="251">
        <v>24000000000</v>
      </c>
      <c r="J350" s="251">
        <v>23613466813</v>
      </c>
      <c r="K350" s="251">
        <v>23628508268</v>
      </c>
      <c r="L350" s="251">
        <v>24000000000</v>
      </c>
      <c r="M350" s="258">
        <v>7.7499999999999999E-2</v>
      </c>
      <c r="N350" s="258">
        <f t="shared" si="1"/>
        <v>1.2146780373065762</v>
      </c>
      <c r="O350" s="267">
        <v>1</v>
      </c>
      <c r="P350" s="258">
        <v>0.1148248176477534</v>
      </c>
      <c r="Q350" s="265"/>
      <c r="R350" s="274"/>
      <c r="S350" s="252"/>
      <c r="T350" s="243"/>
      <c r="U350" s="264"/>
      <c r="V350" s="243"/>
      <c r="W350" s="262"/>
      <c r="X350" s="275"/>
      <c r="Y350" s="261"/>
      <c r="Z350" s="275"/>
      <c r="AD350" s="265"/>
      <c r="AE350" s="275"/>
      <c r="AH350" s="257"/>
    </row>
    <row r="351" spans="1:34" s="269" customFormat="1" ht="39.950000000000003" customHeight="1" x14ac:dyDescent="0.15">
      <c r="A351" s="259"/>
      <c r="B351" s="454" t="s">
        <v>344</v>
      </c>
      <c r="C351" s="454"/>
      <c r="D351" s="454"/>
      <c r="E351" s="454"/>
      <c r="F351" s="454"/>
      <c r="G351" s="454"/>
      <c r="H351" s="454"/>
      <c r="I351" s="454"/>
      <c r="J351" s="251">
        <f>SUM(J342:J350)</f>
        <v>277347382826</v>
      </c>
      <c r="K351" s="251">
        <f>SUM(K342:K350)</f>
        <v>280287096337</v>
      </c>
      <c r="L351" s="251">
        <f>SUM(L342:L350)</f>
        <v>279193386234</v>
      </c>
      <c r="M351" s="258"/>
      <c r="N351" s="258"/>
      <c r="O351" s="267"/>
      <c r="P351" s="258"/>
      <c r="Q351" s="265"/>
      <c r="R351" s="274"/>
      <c r="S351" s="252"/>
      <c r="T351" s="243"/>
      <c r="U351" s="264"/>
      <c r="V351" s="243"/>
      <c r="W351" s="262"/>
      <c r="X351" s="275"/>
      <c r="Y351" s="261"/>
      <c r="Z351" s="275"/>
      <c r="AD351" s="265"/>
      <c r="AE351" s="275"/>
      <c r="AH351" s="257"/>
    </row>
    <row r="352" spans="1:34" s="269" customFormat="1" ht="81" customHeight="1" x14ac:dyDescent="0.15">
      <c r="A352" s="259"/>
      <c r="B352" s="291" t="s">
        <v>30</v>
      </c>
      <c r="C352" s="266" t="s">
        <v>22</v>
      </c>
      <c r="D352" s="266" t="s">
        <v>59</v>
      </c>
      <c r="E352" s="266" t="s">
        <v>70</v>
      </c>
      <c r="F352" s="266" t="s">
        <v>105</v>
      </c>
      <c r="G352" s="266" t="s">
        <v>106</v>
      </c>
      <c r="H352" s="266" t="s">
        <v>60</v>
      </c>
      <c r="I352" s="266" t="s">
        <v>61</v>
      </c>
      <c r="J352" s="266" t="s">
        <v>71</v>
      </c>
      <c r="K352" s="266" t="s">
        <v>72</v>
      </c>
      <c r="L352" s="266" t="s">
        <v>23</v>
      </c>
      <c r="M352" s="266" t="s">
        <v>158</v>
      </c>
      <c r="N352" s="266" t="s">
        <v>154</v>
      </c>
      <c r="O352" s="266" t="s">
        <v>155</v>
      </c>
      <c r="P352" s="266" t="s">
        <v>156</v>
      </c>
      <c r="Q352" s="265"/>
      <c r="R352" s="274"/>
      <c r="S352" s="252"/>
      <c r="T352" s="243"/>
      <c r="U352" s="264"/>
      <c r="V352" s="243"/>
      <c r="W352" s="262"/>
      <c r="X352" s="275"/>
      <c r="Y352" s="261"/>
      <c r="Z352" s="275"/>
      <c r="AD352" s="265"/>
      <c r="AE352" s="275"/>
      <c r="AH352" s="257"/>
    </row>
    <row r="353" spans="1:34" s="269" customFormat="1" ht="39.950000000000003" customHeight="1" x14ac:dyDescent="0.15">
      <c r="A353" s="259"/>
      <c r="B353" s="446" t="s">
        <v>342</v>
      </c>
      <c r="C353" s="447"/>
      <c r="D353" s="447"/>
      <c r="E353" s="447"/>
      <c r="F353" s="447"/>
      <c r="G353" s="447"/>
      <c r="H353" s="447"/>
      <c r="I353" s="448"/>
      <c r="J353" s="251">
        <f>+J351</f>
        <v>277347382826</v>
      </c>
      <c r="K353" s="251">
        <f>+K351</f>
        <v>280287096337</v>
      </c>
      <c r="L353" s="251">
        <f>+L351</f>
        <v>279193386234</v>
      </c>
      <c r="M353" s="258"/>
      <c r="N353" s="258"/>
      <c r="O353" s="267"/>
      <c r="P353" s="258"/>
      <c r="Q353" s="265"/>
      <c r="R353" s="274"/>
      <c r="S353" s="252"/>
      <c r="T353" s="243"/>
      <c r="U353" s="264"/>
      <c r="V353" s="243"/>
      <c r="W353" s="262"/>
      <c r="X353" s="275"/>
      <c r="Y353" s="261"/>
      <c r="Z353" s="275"/>
      <c r="AD353" s="265"/>
      <c r="AE353" s="275"/>
      <c r="AH353" s="257"/>
    </row>
    <row r="354" spans="1:34" s="269" customFormat="1" ht="39.950000000000003" customHeight="1" x14ac:dyDescent="0.15">
      <c r="A354" s="259"/>
      <c r="B354" s="249" t="s">
        <v>87</v>
      </c>
      <c r="C354" s="244" t="s">
        <v>85</v>
      </c>
      <c r="D354" s="293" t="s">
        <v>143</v>
      </c>
      <c r="E354" s="293" t="s">
        <v>104</v>
      </c>
      <c r="F354" s="255">
        <v>44924</v>
      </c>
      <c r="G354" s="255">
        <v>45106</v>
      </c>
      <c r="H354" s="296" t="s">
        <v>62</v>
      </c>
      <c r="I354" s="251">
        <v>1061000000</v>
      </c>
      <c r="J354" s="251">
        <v>1061000000</v>
      </c>
      <c r="K354" s="251">
        <f>1061697643-149</f>
        <v>1061697494</v>
      </c>
      <c r="L354" s="251">
        <v>1061000000</v>
      </c>
      <c r="M354" s="258">
        <v>0.08</v>
      </c>
      <c r="N354" s="258">
        <f t="shared" si="1"/>
        <v>5.369889156592822E-2</v>
      </c>
      <c r="O354" s="267">
        <v>1</v>
      </c>
      <c r="P354" s="258">
        <v>5.1593072922776154E-3</v>
      </c>
      <c r="Q354" s="265"/>
      <c r="R354" s="274"/>
      <c r="S354" s="252"/>
      <c r="T354" s="243"/>
      <c r="U354" s="264"/>
      <c r="V354" s="243"/>
      <c r="W354" s="262"/>
      <c r="X354" s="275"/>
      <c r="Y354" s="261"/>
      <c r="Z354" s="275"/>
      <c r="AD354" s="265"/>
      <c r="AE354" s="275"/>
      <c r="AH354" s="257"/>
    </row>
    <row r="355" spans="1:34" s="269" customFormat="1" ht="30" customHeight="1" x14ac:dyDescent="0.15">
      <c r="B355" s="278" t="s">
        <v>264</v>
      </c>
      <c r="C355" s="256"/>
      <c r="D355" s="256"/>
      <c r="E355" s="256"/>
      <c r="F355" s="256"/>
      <c r="G355" s="256"/>
      <c r="H355" s="256"/>
      <c r="I355" s="277"/>
      <c r="J355" s="277">
        <v>278408382826</v>
      </c>
      <c r="K355" s="277">
        <v>281348793831</v>
      </c>
      <c r="L355" s="277">
        <v>280254386234</v>
      </c>
      <c r="M355" s="248"/>
      <c r="N355" s="247"/>
      <c r="O355" s="256"/>
      <c r="P355" s="256"/>
      <c r="Q355" s="275"/>
      <c r="R355" s="260"/>
      <c r="S355" s="298"/>
      <c r="T355" s="276"/>
      <c r="U355" s="300"/>
      <c r="W355" s="265"/>
    </row>
    <row r="356" spans="1:34" s="269" customFormat="1" ht="30" customHeight="1" x14ac:dyDescent="0.15">
      <c r="B356" s="278" t="s">
        <v>265</v>
      </c>
      <c r="C356" s="256"/>
      <c r="D356" s="256"/>
      <c r="E356" s="256"/>
      <c r="F356" s="256"/>
      <c r="G356" s="256"/>
      <c r="H356" s="256"/>
      <c r="I356" s="248"/>
      <c r="J356" s="277">
        <v>302864977783.45203</v>
      </c>
      <c r="K356" s="277">
        <v>307368033216.16022</v>
      </c>
      <c r="L356" s="277">
        <v>303109000000</v>
      </c>
      <c r="M356" s="256"/>
      <c r="N356" s="247"/>
      <c r="O356" s="256"/>
      <c r="P356" s="256"/>
      <c r="Q356" s="275"/>
      <c r="R356" s="260"/>
      <c r="S356" s="298"/>
      <c r="T356" s="276"/>
      <c r="U356" s="300"/>
      <c r="W356" s="265"/>
    </row>
    <row r="357" spans="1:34" s="10" customFormat="1" ht="16.5" x14ac:dyDescent="0.25">
      <c r="B357" s="8"/>
      <c r="C357" s="9"/>
      <c r="D357" s="9"/>
      <c r="E357" s="9"/>
      <c r="F357" s="9"/>
      <c r="G357" s="9"/>
      <c r="H357" s="9"/>
      <c r="I357" s="9"/>
      <c r="J357" s="9"/>
      <c r="K357" s="14"/>
      <c r="L357" s="9"/>
      <c r="M357" s="9"/>
      <c r="N357" s="9"/>
      <c r="O357" s="9"/>
      <c r="P357" s="9"/>
      <c r="Q357" s="9"/>
      <c r="R357" s="9"/>
    </row>
    <row r="358" spans="1:34" s="10" customFormat="1" ht="16.5" x14ac:dyDescent="0.25">
      <c r="B358" s="292"/>
      <c r="C358" s="174"/>
      <c r="D358" s="174"/>
      <c r="E358" s="174"/>
      <c r="F358" s="174"/>
      <c r="G358" s="174"/>
      <c r="H358" s="174"/>
      <c r="I358" s="174"/>
      <c r="J358" s="449" t="s">
        <v>346</v>
      </c>
      <c r="K358" s="450"/>
      <c r="L358" s="451"/>
      <c r="M358" s="449" t="s">
        <v>345</v>
      </c>
      <c r="N358" s="450"/>
      <c r="O358" s="451"/>
      <c r="P358" s="9"/>
      <c r="Q358" s="9"/>
      <c r="R358" s="9"/>
    </row>
    <row r="359" spans="1:34" s="10" customFormat="1" ht="19.5" customHeight="1" x14ac:dyDescent="0.25">
      <c r="B359" s="111" t="s">
        <v>268</v>
      </c>
      <c r="C359" s="112"/>
      <c r="D359" s="112"/>
      <c r="E359" s="112"/>
      <c r="F359" s="112"/>
      <c r="G359" s="112"/>
      <c r="H359" s="112"/>
      <c r="I359" s="112"/>
      <c r="J359" s="75" t="s">
        <v>71</v>
      </c>
      <c r="K359" s="113" t="s">
        <v>72</v>
      </c>
      <c r="L359" s="75" t="s">
        <v>23</v>
      </c>
      <c r="M359" s="75" t="s">
        <v>71</v>
      </c>
      <c r="N359" s="113" t="s">
        <v>72</v>
      </c>
      <c r="O359" s="75" t="s">
        <v>23</v>
      </c>
      <c r="P359" s="9"/>
      <c r="Q359" s="9"/>
      <c r="R359" s="9"/>
    </row>
    <row r="360" spans="1:34" s="10" customFormat="1" ht="16.5" x14ac:dyDescent="0.25">
      <c r="B360" s="137" t="s">
        <v>143</v>
      </c>
      <c r="C360" s="138"/>
      <c r="D360" s="138"/>
      <c r="E360" s="138"/>
      <c r="F360" s="138"/>
      <c r="G360" s="138"/>
      <c r="H360" s="138"/>
      <c r="I360" s="138"/>
      <c r="J360" s="150">
        <v>89418466813</v>
      </c>
      <c r="K360" s="150">
        <v>89624034530</v>
      </c>
      <c r="L360" s="150">
        <v>89805000000</v>
      </c>
      <c r="M360" s="150">
        <v>18221994475</v>
      </c>
      <c r="N360" s="150">
        <v>18328384104.84</v>
      </c>
      <c r="O360" s="150">
        <v>18325000000</v>
      </c>
      <c r="P360" s="9"/>
      <c r="Q360" s="9"/>
      <c r="R360" s="9"/>
    </row>
    <row r="361" spans="1:34" s="10" customFormat="1" ht="16.5" x14ac:dyDescent="0.25">
      <c r="B361" s="137" t="s">
        <v>109</v>
      </c>
      <c r="C361" s="138"/>
      <c r="D361" s="138"/>
      <c r="E361" s="138"/>
      <c r="F361" s="138"/>
      <c r="G361" s="138"/>
      <c r="H361" s="138"/>
      <c r="I361" s="138"/>
      <c r="J361" s="150">
        <v>106783512245</v>
      </c>
      <c r="K361" s="150">
        <v>108476050818</v>
      </c>
      <c r="L361" s="150">
        <v>107985000000</v>
      </c>
      <c r="M361" s="150">
        <v>126161983308.45206</v>
      </c>
      <c r="N361" s="150">
        <v>127548931939.48999</v>
      </c>
      <c r="O361" s="150">
        <v>126303000000</v>
      </c>
      <c r="P361" s="9"/>
      <c r="Q361" s="9"/>
      <c r="R361" s="9"/>
    </row>
    <row r="362" spans="1:34" s="10" customFormat="1" ht="16.5" x14ac:dyDescent="0.25">
      <c r="B362" s="137" t="s">
        <v>108</v>
      </c>
      <c r="C362" s="138"/>
      <c r="D362" s="138"/>
      <c r="E362" s="138"/>
      <c r="F362" s="138"/>
      <c r="G362" s="138"/>
      <c r="H362" s="138"/>
      <c r="I362" s="138"/>
      <c r="J362" s="150">
        <v>82206403768</v>
      </c>
      <c r="K362" s="150">
        <v>83248708483</v>
      </c>
      <c r="L362" s="150">
        <v>82464386234</v>
      </c>
      <c r="M362" s="150">
        <v>158481000000</v>
      </c>
      <c r="N362" s="150">
        <v>161490717171.83011</v>
      </c>
      <c r="O362" s="150">
        <v>158481000000</v>
      </c>
      <c r="P362" s="9"/>
      <c r="Q362" s="9"/>
      <c r="R362" s="9"/>
    </row>
    <row r="363" spans="1:34" s="10" customFormat="1" ht="16.5" x14ac:dyDescent="0.25">
      <c r="B363" s="116" t="s">
        <v>153</v>
      </c>
      <c r="C363" s="139"/>
      <c r="D363" s="139"/>
      <c r="E363" s="139"/>
      <c r="F363" s="139"/>
      <c r="G363" s="139"/>
      <c r="H363" s="139"/>
      <c r="I363" s="139"/>
      <c r="J363" s="62">
        <v>278408382826</v>
      </c>
      <c r="K363" s="62">
        <v>281348793831</v>
      </c>
      <c r="L363" s="62">
        <v>280254386234</v>
      </c>
      <c r="M363" s="62">
        <v>302864977783.45203</v>
      </c>
      <c r="N363" s="62">
        <v>307368033216.1601</v>
      </c>
      <c r="O363" s="62">
        <v>303109000000</v>
      </c>
      <c r="P363" s="9"/>
      <c r="Q363" s="9"/>
      <c r="R363" s="9"/>
    </row>
    <row r="364" spans="1:34" s="10" customFormat="1" ht="16.5" x14ac:dyDescent="0.25">
      <c r="B364" s="8"/>
      <c r="C364" s="9"/>
      <c r="D364" s="9"/>
      <c r="E364" s="9"/>
      <c r="F364" s="9"/>
      <c r="G364" s="9"/>
      <c r="H364" s="9"/>
      <c r="I364" s="9"/>
      <c r="J364" s="14"/>
      <c r="K364" s="14"/>
      <c r="L364" s="14"/>
      <c r="M364" s="9"/>
      <c r="N364" s="9"/>
      <c r="O364" s="9"/>
      <c r="P364" s="9"/>
      <c r="Q364" s="9"/>
      <c r="R364" s="9"/>
      <c r="S364" s="9"/>
    </row>
    <row r="365" spans="1:34" s="10" customFormat="1" ht="16.5" x14ac:dyDescent="0.25">
      <c r="B365" s="8"/>
      <c r="C365" s="9"/>
      <c r="D365" s="9"/>
      <c r="E365" s="9"/>
      <c r="F365" s="9"/>
      <c r="G365" s="9"/>
      <c r="H365" s="9"/>
      <c r="I365" s="9"/>
      <c r="J365" s="132"/>
      <c r="K365" s="132"/>
      <c r="L365" s="132"/>
      <c r="M365" s="14"/>
      <c r="N365" s="9"/>
      <c r="O365" s="9"/>
      <c r="P365" s="9"/>
      <c r="Q365" s="9"/>
      <c r="R365" s="9"/>
      <c r="S365" s="9"/>
    </row>
    <row r="366" spans="1:34" s="10" customFormat="1" ht="16.5" x14ac:dyDescent="0.25">
      <c r="B366" s="8" t="s">
        <v>214</v>
      </c>
      <c r="C366" s="9"/>
      <c r="D366" s="14"/>
      <c r="E366" s="9"/>
      <c r="F366" s="9"/>
      <c r="G366" s="9"/>
      <c r="H366" s="9"/>
      <c r="I366" s="9"/>
      <c r="J366" s="14"/>
      <c r="K366" s="14"/>
      <c r="L366" s="14"/>
      <c r="M366" s="9"/>
      <c r="N366" s="9"/>
      <c r="O366" s="9"/>
      <c r="P366" s="9"/>
      <c r="Q366" s="9"/>
      <c r="R366" s="9"/>
      <c r="S366" s="9"/>
    </row>
    <row r="367" spans="1:34" s="10" customFormat="1" ht="16.5" x14ac:dyDescent="0.25">
      <c r="B367" s="8"/>
      <c r="C367" s="9"/>
      <c r="D367" s="9"/>
      <c r="E367" s="9"/>
      <c r="F367" s="9"/>
      <c r="G367" s="9"/>
      <c r="H367" s="9"/>
      <c r="I367" s="9"/>
      <c r="J367" s="9"/>
      <c r="K367" s="9"/>
      <c r="L367" s="9"/>
      <c r="M367" s="14"/>
      <c r="N367" s="9"/>
      <c r="O367" s="9"/>
      <c r="P367" s="9"/>
      <c r="Q367" s="9"/>
      <c r="R367" s="9"/>
      <c r="S367" s="9"/>
    </row>
    <row r="368" spans="1:34" s="10" customFormat="1" ht="31.5" customHeight="1" x14ac:dyDescent="0.25">
      <c r="B368" s="417" t="s">
        <v>267</v>
      </c>
      <c r="C368" s="417"/>
      <c r="D368" s="417"/>
      <c r="E368" s="417"/>
      <c r="F368" s="417"/>
      <c r="G368" s="417"/>
      <c r="H368" s="417"/>
      <c r="I368" s="417"/>
      <c r="J368" s="417"/>
      <c r="K368" s="14"/>
      <c r="L368" s="14"/>
      <c r="M368" s="14"/>
      <c r="N368" s="9"/>
      <c r="O368" s="9"/>
      <c r="P368" s="9"/>
      <c r="Q368" s="9"/>
      <c r="R368" s="9"/>
      <c r="S368" s="9"/>
    </row>
    <row r="369" spans="1:19" s="10" customFormat="1" ht="8.25" hidden="1" customHeight="1" x14ac:dyDescent="0.25">
      <c r="B369" s="17"/>
      <c r="C369" s="17"/>
      <c r="D369" s="17"/>
      <c r="E369" s="17"/>
      <c r="F369" s="17"/>
      <c r="G369" s="17"/>
      <c r="H369" s="17"/>
      <c r="I369" s="17"/>
      <c r="J369" s="17"/>
      <c r="K369" s="9"/>
      <c r="L369" s="9"/>
      <c r="M369" s="9"/>
      <c r="N369" s="9"/>
      <c r="O369" s="9"/>
      <c r="P369" s="9"/>
      <c r="Q369" s="9"/>
      <c r="R369" s="9"/>
      <c r="S369" s="9"/>
    </row>
    <row r="370" spans="1:19" s="10" customFormat="1" ht="16.5" x14ac:dyDescent="0.25">
      <c r="B370" s="434" t="s">
        <v>213</v>
      </c>
      <c r="C370" s="434"/>
      <c r="D370" s="434"/>
      <c r="E370" s="434"/>
      <c r="F370" s="434"/>
      <c r="G370" s="434"/>
      <c r="H370" s="434"/>
      <c r="I370" s="434"/>
      <c r="J370" s="434"/>
      <c r="K370" s="175"/>
      <c r="L370" s="171"/>
      <c r="M370" s="9"/>
      <c r="N370" s="9"/>
      <c r="O370" s="9"/>
      <c r="P370" s="9"/>
      <c r="Q370" s="9"/>
      <c r="R370" s="9"/>
      <c r="S370" s="9"/>
    </row>
    <row r="371" spans="1:19" s="10" customFormat="1" ht="16.5" x14ac:dyDescent="0.25">
      <c r="B371" s="8"/>
      <c r="C371" s="9"/>
      <c r="D371" s="9"/>
      <c r="E371" s="9"/>
      <c r="F371" s="9"/>
      <c r="G371" s="9"/>
      <c r="H371" s="9"/>
      <c r="I371" s="9"/>
      <c r="J371" s="9"/>
      <c r="K371" s="14"/>
      <c r="L371" s="14"/>
      <c r="M371" s="14"/>
      <c r="N371" s="9"/>
      <c r="O371" s="9"/>
      <c r="P371" s="9"/>
      <c r="Q371" s="9"/>
      <c r="R371" s="9"/>
      <c r="S371" s="9"/>
    </row>
    <row r="372" spans="1:19" s="10" customFormat="1" ht="66.75" customHeight="1" x14ac:dyDescent="0.25">
      <c r="B372" s="280" t="s">
        <v>30</v>
      </c>
      <c r="C372" s="301" t="s">
        <v>22</v>
      </c>
      <c r="D372" s="301" t="s">
        <v>59</v>
      </c>
      <c r="E372" s="301" t="s">
        <v>70</v>
      </c>
      <c r="F372" s="301" t="s">
        <v>211</v>
      </c>
      <c r="G372" s="301" t="s">
        <v>107</v>
      </c>
      <c r="H372" s="301" t="s">
        <v>60</v>
      </c>
      <c r="I372" s="301" t="s">
        <v>61</v>
      </c>
      <c r="J372" s="301" t="s">
        <v>71</v>
      </c>
      <c r="K372" s="301" t="s">
        <v>72</v>
      </c>
      <c r="L372" s="301" t="s">
        <v>23</v>
      </c>
      <c r="M372" s="301" t="s">
        <v>212</v>
      </c>
      <c r="N372" s="301" t="s">
        <v>154</v>
      </c>
      <c r="O372" s="301" t="s">
        <v>155</v>
      </c>
      <c r="P372" s="301" t="s">
        <v>156</v>
      </c>
      <c r="Q372" s="9"/>
      <c r="R372" s="9"/>
    </row>
    <row r="373" spans="1:19" s="10" customFormat="1" ht="39.950000000000003" customHeight="1" x14ac:dyDescent="0.25">
      <c r="B373" s="312" t="s">
        <v>84</v>
      </c>
      <c r="C373" s="308" t="s">
        <v>85</v>
      </c>
      <c r="D373" s="307" t="s">
        <v>143</v>
      </c>
      <c r="E373" s="307" t="s">
        <v>104</v>
      </c>
      <c r="F373" s="286">
        <v>44449</v>
      </c>
      <c r="G373" s="286">
        <v>49533</v>
      </c>
      <c r="H373" s="302" t="s">
        <v>62</v>
      </c>
      <c r="I373" s="309">
        <v>4995000000</v>
      </c>
      <c r="J373" s="309">
        <v>5933990070</v>
      </c>
      <c r="K373" s="309">
        <f>+ROUND(5994933646.9175,0)</f>
        <v>5994933647</v>
      </c>
      <c r="L373" s="309">
        <v>4995000000</v>
      </c>
      <c r="M373" s="270">
        <v>9.5000000000000001E-2</v>
      </c>
      <c r="N373" s="305">
        <f t="shared" ref="N373:N379" si="3">+L373/$R$194</f>
        <v>0.25280486651443113</v>
      </c>
      <c r="O373" s="270">
        <v>1</v>
      </c>
      <c r="P373" s="305">
        <v>2.8855116154999017E-2</v>
      </c>
      <c r="Q373" s="9"/>
      <c r="R373" s="189"/>
      <c r="S373" s="14"/>
    </row>
    <row r="374" spans="1:19" s="10" customFormat="1" ht="39.950000000000003" customHeight="1" x14ac:dyDescent="0.25">
      <c r="B374" s="312" t="s">
        <v>166</v>
      </c>
      <c r="C374" s="308" t="s">
        <v>85</v>
      </c>
      <c r="D374" s="307" t="s">
        <v>143</v>
      </c>
      <c r="E374" s="307" t="s">
        <v>104</v>
      </c>
      <c r="F374" s="286">
        <v>44449</v>
      </c>
      <c r="G374" s="286">
        <v>51395</v>
      </c>
      <c r="H374" s="302" t="s">
        <v>62</v>
      </c>
      <c r="I374" s="309">
        <v>30000000000</v>
      </c>
      <c r="J374" s="309">
        <v>39047580000</v>
      </c>
      <c r="K374" s="309">
        <v>37965109899</v>
      </c>
      <c r="L374" s="309">
        <v>30000000000</v>
      </c>
      <c r="M374" s="270">
        <v>9.9000000000000005E-2</v>
      </c>
      <c r="N374" s="305">
        <f t="shared" si="3"/>
        <v>1.5183475466332201</v>
      </c>
      <c r="O374" s="270">
        <v>1</v>
      </c>
      <c r="P374" s="305">
        <v>0.18987602661620506</v>
      </c>
      <c r="Q374" s="14"/>
      <c r="R374" s="189"/>
      <c r="S374" s="14"/>
    </row>
    <row r="375" spans="1:19" s="10" customFormat="1" ht="39.950000000000003" customHeight="1" x14ac:dyDescent="0.25">
      <c r="B375" s="312" t="s">
        <v>166</v>
      </c>
      <c r="C375" s="308" t="s">
        <v>85</v>
      </c>
      <c r="D375" s="307" t="s">
        <v>143</v>
      </c>
      <c r="E375" s="307" t="s">
        <v>104</v>
      </c>
      <c r="F375" s="286">
        <v>44449</v>
      </c>
      <c r="G375" s="286">
        <v>51395</v>
      </c>
      <c r="H375" s="302" t="s">
        <v>62</v>
      </c>
      <c r="I375" s="309">
        <v>13480000000</v>
      </c>
      <c r="J375" s="309">
        <v>17670743280</v>
      </c>
      <c r="K375" s="309">
        <v>17175726259</v>
      </c>
      <c r="L375" s="309">
        <v>13480000000</v>
      </c>
      <c r="M375" s="270">
        <v>9.9000000000000005E-2</v>
      </c>
      <c r="N375" s="305">
        <f t="shared" si="3"/>
        <v>0.68224416428719359</v>
      </c>
      <c r="O375" s="270">
        <v>1</v>
      </c>
      <c r="P375" s="305">
        <v>8.5927233425513352E-2</v>
      </c>
      <c r="Q375" s="14"/>
      <c r="R375" s="189"/>
      <c r="S375" s="14"/>
    </row>
    <row r="376" spans="1:19" s="10" customFormat="1" ht="39.950000000000003" customHeight="1" x14ac:dyDescent="0.25">
      <c r="B376" s="312" t="s">
        <v>166</v>
      </c>
      <c r="C376" s="308" t="s">
        <v>85</v>
      </c>
      <c r="D376" s="307" t="s">
        <v>143</v>
      </c>
      <c r="E376" s="307" t="s">
        <v>104</v>
      </c>
      <c r="F376" s="286">
        <v>44449</v>
      </c>
      <c r="G376" s="286">
        <v>51395</v>
      </c>
      <c r="H376" s="302" t="s">
        <v>62</v>
      </c>
      <c r="I376" s="309">
        <v>20000000000</v>
      </c>
      <c r="J376" s="309">
        <v>23097720000</v>
      </c>
      <c r="K376" s="309">
        <v>22577981127</v>
      </c>
      <c r="L376" s="309">
        <v>20000000000</v>
      </c>
      <c r="M376" s="270">
        <v>9.9000000000000005E-2</v>
      </c>
      <c r="N376" s="305">
        <f t="shared" si="3"/>
        <v>1.0122316977554802</v>
      </c>
      <c r="O376" s="270">
        <v>1</v>
      </c>
      <c r="P376" s="305">
        <v>0.11231690408198541</v>
      </c>
      <c r="Q376" s="14"/>
      <c r="R376" s="189"/>
      <c r="S376" s="14"/>
    </row>
    <row r="377" spans="1:19" s="10" customFormat="1" ht="39.950000000000003" customHeight="1" x14ac:dyDescent="0.25">
      <c r="B377" s="312" t="s">
        <v>188</v>
      </c>
      <c r="C377" s="308" t="s">
        <v>85</v>
      </c>
      <c r="D377" s="307" t="s">
        <v>143</v>
      </c>
      <c r="E377" s="307" t="s">
        <v>104</v>
      </c>
      <c r="F377" s="286">
        <v>44922</v>
      </c>
      <c r="G377" s="286">
        <v>49737</v>
      </c>
      <c r="H377" s="302" t="s">
        <v>62</v>
      </c>
      <c r="I377" s="309">
        <v>24800000000</v>
      </c>
      <c r="J377" s="309">
        <v>25417867200</v>
      </c>
      <c r="K377" s="309">
        <v>25445292434</v>
      </c>
      <c r="L377" s="309">
        <v>24800000000</v>
      </c>
      <c r="M377" s="270">
        <v>0.08</v>
      </c>
      <c r="N377" s="305">
        <f t="shared" si="3"/>
        <v>1.2551673052167953</v>
      </c>
      <c r="O377" s="270">
        <v>1</v>
      </c>
      <c r="P377" s="305">
        <v>0.12359904580499907</v>
      </c>
      <c r="Q377" s="14"/>
      <c r="R377" s="189"/>
      <c r="S377" s="14"/>
    </row>
    <row r="378" spans="1:19" s="10" customFormat="1" ht="39.950000000000003" customHeight="1" x14ac:dyDescent="0.25">
      <c r="B378" s="312" t="s">
        <v>194</v>
      </c>
      <c r="C378" s="308" t="s">
        <v>85</v>
      </c>
      <c r="D378" s="307" t="s">
        <v>143</v>
      </c>
      <c r="E378" s="307" t="s">
        <v>104</v>
      </c>
      <c r="F378" s="286">
        <v>44922</v>
      </c>
      <c r="G378" s="286">
        <v>47910</v>
      </c>
      <c r="H378" s="302" t="s">
        <v>62</v>
      </c>
      <c r="I378" s="309">
        <v>5000000000</v>
      </c>
      <c r="J378" s="309">
        <v>5061395000</v>
      </c>
      <c r="K378" s="309">
        <v>5066886500</v>
      </c>
      <c r="L378" s="309">
        <v>5000000000</v>
      </c>
      <c r="M378" s="270">
        <v>0.08</v>
      </c>
      <c r="N378" s="305">
        <f t="shared" si="3"/>
        <v>0.25305792443887004</v>
      </c>
      <c r="O378" s="270">
        <v>1</v>
      </c>
      <c r="P378" s="305">
        <v>2.461196242469129E-2</v>
      </c>
      <c r="Q378" s="14"/>
      <c r="R378" s="189"/>
      <c r="S378" s="14"/>
    </row>
    <row r="379" spans="1:19" s="10" customFormat="1" ht="39.950000000000003" customHeight="1" x14ac:dyDescent="0.25">
      <c r="B379" s="312" t="s">
        <v>242</v>
      </c>
      <c r="C379" s="308" t="s">
        <v>241</v>
      </c>
      <c r="D379" s="307" t="s">
        <v>143</v>
      </c>
      <c r="E379" s="307" t="s">
        <v>104</v>
      </c>
      <c r="F379" s="286">
        <v>44645</v>
      </c>
      <c r="G379" s="286">
        <v>45191</v>
      </c>
      <c r="H379" s="302" t="s">
        <v>62</v>
      </c>
      <c r="I379" s="309">
        <v>10000000000</v>
      </c>
      <c r="J379" s="309">
        <v>8813444728.835659</v>
      </c>
      <c r="K379" s="309">
        <v>9426280925</v>
      </c>
      <c r="L379" s="309">
        <v>10000000000</v>
      </c>
      <c r="M379" s="270">
        <v>0.09</v>
      </c>
      <c r="N379" s="305">
        <f t="shared" si="3"/>
        <v>0.50611584887774008</v>
      </c>
      <c r="O379" s="270">
        <v>1</v>
      </c>
      <c r="P379" s="305">
        <v>1</v>
      </c>
      <c r="Q379" s="14"/>
      <c r="R379" s="132"/>
      <c r="S379" s="9"/>
    </row>
    <row r="380" spans="1:19" s="10" customFormat="1" ht="30" customHeight="1" x14ac:dyDescent="0.25">
      <c r="A380" s="18"/>
      <c r="B380" s="303" t="s">
        <v>264</v>
      </c>
      <c r="C380" s="311"/>
      <c r="D380" s="311"/>
      <c r="E380" s="311"/>
      <c r="F380" s="311"/>
      <c r="G380" s="311"/>
      <c r="H380" s="311"/>
      <c r="I380" s="311"/>
      <c r="J380" s="304"/>
      <c r="K380" s="304">
        <f>SUM(K373:K379)</f>
        <v>123652210791</v>
      </c>
      <c r="L380" s="304">
        <f>SUM(L373:L379)</f>
        <v>108275000000</v>
      </c>
      <c r="M380" s="310"/>
      <c r="N380" s="306"/>
      <c r="O380" s="306"/>
      <c r="P380" s="306"/>
      <c r="Q380" s="14">
        <f>+K380-EAN!D14</f>
        <v>112643861417</v>
      </c>
      <c r="R380" s="9"/>
      <c r="S380" s="9"/>
    </row>
    <row r="381" spans="1:19" s="10" customFormat="1" ht="30" customHeight="1" x14ac:dyDescent="0.25">
      <c r="B381" s="303" t="s">
        <v>265</v>
      </c>
      <c r="C381" s="306"/>
      <c r="D381" s="306"/>
      <c r="E381" s="306"/>
      <c r="F381" s="306"/>
      <c r="G381" s="306"/>
      <c r="H381" s="306"/>
      <c r="I381" s="306"/>
      <c r="J381" s="304"/>
      <c r="K381" s="304">
        <v>142287660161.23254</v>
      </c>
      <c r="L381" s="304">
        <v>123475000000</v>
      </c>
      <c r="M381" s="310"/>
      <c r="N381" s="306"/>
      <c r="O381" s="306"/>
      <c r="P381" s="306"/>
      <c r="Q381" s="9"/>
      <c r="R381" s="9"/>
      <c r="S381" s="9"/>
    </row>
    <row r="382" spans="1:19" s="10" customFormat="1" ht="39" customHeight="1" x14ac:dyDescent="0.25">
      <c r="B382" s="8"/>
      <c r="C382" s="9"/>
      <c r="D382" s="9"/>
      <c r="E382" s="9"/>
      <c r="F382" s="9"/>
      <c r="G382" s="9"/>
      <c r="H382" s="9"/>
      <c r="I382" s="9"/>
      <c r="J382" s="9"/>
      <c r="K382" s="14"/>
      <c r="L382" s="14"/>
      <c r="M382" s="14"/>
      <c r="N382" s="9"/>
      <c r="O382" s="9"/>
      <c r="P382" s="9"/>
      <c r="Q382" s="14"/>
      <c r="R382" s="9"/>
      <c r="S382" s="9"/>
    </row>
    <row r="383" spans="1:19" s="10" customFormat="1" ht="16.5" x14ac:dyDescent="0.25">
      <c r="B383" s="8" t="s">
        <v>270</v>
      </c>
      <c r="C383" s="68"/>
      <c r="D383" s="68"/>
      <c r="E383" s="68"/>
      <c r="F383" s="68"/>
      <c r="G383" s="68"/>
      <c r="H383" s="68"/>
      <c r="I383" s="68"/>
      <c r="J383" s="221"/>
      <c r="K383" s="175"/>
      <c r="L383" s="171"/>
      <c r="M383" s="9"/>
      <c r="N383" s="9"/>
      <c r="O383" s="9"/>
      <c r="P383" s="9"/>
      <c r="Q383" s="9"/>
      <c r="R383" s="9"/>
      <c r="S383" s="9"/>
    </row>
    <row r="384" spans="1:19" s="10" customFormat="1" ht="16.5" x14ac:dyDescent="0.25">
      <c r="B384" s="8"/>
      <c r="C384" s="68"/>
      <c r="D384" s="68"/>
      <c r="E384" s="68"/>
      <c r="F384" s="68"/>
      <c r="G384" s="68"/>
      <c r="H384" s="68"/>
      <c r="I384" s="68"/>
      <c r="J384" s="68"/>
      <c r="K384" s="175"/>
      <c r="L384" s="171"/>
      <c r="M384" s="9"/>
      <c r="N384" s="9"/>
      <c r="O384" s="9"/>
      <c r="P384" s="9"/>
      <c r="Q384" s="9"/>
      <c r="R384" s="9"/>
      <c r="S384" s="9"/>
    </row>
    <row r="385" spans="2:19" s="10" customFormat="1" ht="16.5" x14ac:dyDescent="0.25">
      <c r="B385" s="68" t="s">
        <v>332</v>
      </c>
      <c r="C385" s="68"/>
      <c r="D385" s="68"/>
      <c r="E385" s="68"/>
      <c r="F385" s="68"/>
      <c r="G385" s="68"/>
      <c r="H385" s="68"/>
      <c r="I385" s="68"/>
      <c r="J385" s="68"/>
      <c r="K385" s="175"/>
      <c r="L385" s="171"/>
      <c r="M385" s="9"/>
      <c r="N385" s="9"/>
      <c r="O385" s="9"/>
      <c r="P385" s="9"/>
      <c r="Q385" s="9"/>
      <c r="R385" s="9"/>
      <c r="S385" s="9"/>
    </row>
    <row r="386" spans="2:19" s="10" customFormat="1" ht="16.5" x14ac:dyDescent="0.25">
      <c r="B386" s="8"/>
      <c r="C386" s="68"/>
      <c r="D386" s="68"/>
      <c r="E386" s="68"/>
      <c r="F386" s="68"/>
      <c r="G386" s="68"/>
      <c r="H386" s="68"/>
      <c r="I386" s="68"/>
      <c r="J386" s="68"/>
      <c r="K386" s="175"/>
      <c r="L386" s="171"/>
      <c r="M386" s="9"/>
      <c r="N386" s="9"/>
      <c r="O386" s="9"/>
      <c r="P386" s="9"/>
      <c r="Q386" s="9"/>
      <c r="R386" s="9"/>
      <c r="S386" s="9"/>
    </row>
    <row r="387" spans="2:19" s="10" customFormat="1" ht="16.5" x14ac:dyDescent="0.25">
      <c r="B387" s="68" t="s">
        <v>333</v>
      </c>
      <c r="C387" s="68"/>
      <c r="D387" s="68"/>
      <c r="E387" s="68"/>
      <c r="F387" s="68"/>
      <c r="G387" s="68"/>
      <c r="H387" s="68"/>
      <c r="I387" s="68"/>
      <c r="J387" s="68"/>
      <c r="K387" s="175"/>
      <c r="L387" s="171"/>
      <c r="M387" s="9"/>
      <c r="N387" s="9"/>
      <c r="O387" s="9"/>
      <c r="P387" s="9"/>
      <c r="Q387" s="9"/>
      <c r="R387" s="9"/>
      <c r="S387" s="9"/>
    </row>
    <row r="388" spans="2:19" s="10" customFormat="1" ht="16.5" x14ac:dyDescent="0.25">
      <c r="B388" s="68"/>
      <c r="C388" s="68"/>
      <c r="D388" s="68"/>
      <c r="E388" s="68"/>
      <c r="F388" s="68"/>
      <c r="G388" s="68"/>
      <c r="H388" s="68"/>
      <c r="I388" s="68"/>
      <c r="J388" s="68"/>
      <c r="K388" s="175"/>
      <c r="L388" s="171"/>
      <c r="M388" s="9"/>
      <c r="N388" s="9"/>
      <c r="O388" s="9"/>
      <c r="P388" s="9"/>
      <c r="Q388" s="9"/>
      <c r="R388" s="9"/>
      <c r="S388" s="9"/>
    </row>
    <row r="389" spans="2:19" s="10" customFormat="1" ht="16.5" x14ac:dyDescent="0.25">
      <c r="B389" s="455" t="s">
        <v>28</v>
      </c>
      <c r="C389" s="200" t="s">
        <v>258</v>
      </c>
      <c r="D389" s="200" t="s">
        <v>259</v>
      </c>
      <c r="E389" s="68"/>
      <c r="F389" s="68"/>
      <c r="G389" s="68"/>
      <c r="H389" s="68"/>
      <c r="I389" s="68"/>
      <c r="J389" s="68"/>
      <c r="K389" s="175"/>
      <c r="L389" s="171"/>
      <c r="M389" s="9"/>
      <c r="N389" s="9"/>
      <c r="O389" s="9"/>
      <c r="P389" s="9"/>
      <c r="Q389" s="9"/>
      <c r="R389" s="9"/>
      <c r="S389" s="9"/>
    </row>
    <row r="390" spans="2:19" s="10" customFormat="1" ht="16.5" x14ac:dyDescent="0.25">
      <c r="B390" s="455"/>
      <c r="C390" s="200" t="s">
        <v>62</v>
      </c>
      <c r="D390" s="200" t="s">
        <v>62</v>
      </c>
      <c r="E390" s="68"/>
      <c r="F390" s="68"/>
      <c r="G390" s="68"/>
      <c r="H390" s="68"/>
      <c r="I390" s="68"/>
      <c r="J390" s="68"/>
      <c r="K390" s="175"/>
      <c r="L390" s="171"/>
      <c r="M390" s="9"/>
      <c r="N390" s="9"/>
      <c r="O390" s="9"/>
      <c r="P390" s="9"/>
      <c r="Q390" s="9"/>
      <c r="R390" s="9"/>
      <c r="S390" s="9"/>
    </row>
    <row r="391" spans="2:19" s="10" customFormat="1" ht="16.5" x14ac:dyDescent="0.25">
      <c r="B391" s="201" t="s">
        <v>271</v>
      </c>
      <c r="C391" s="222" t="s">
        <v>272</v>
      </c>
      <c r="D391" s="196">
        <v>4900000000</v>
      </c>
      <c r="E391" s="68"/>
      <c r="F391" s="208"/>
      <c r="G391" s="213"/>
      <c r="H391" s="68"/>
      <c r="I391" s="68"/>
      <c r="J391" s="68"/>
      <c r="K391" s="175"/>
      <c r="L391" s="171"/>
      <c r="M391" s="9"/>
      <c r="N391" s="9"/>
      <c r="O391" s="9"/>
      <c r="P391" s="9"/>
      <c r="Q391" s="9"/>
      <c r="R391" s="9"/>
      <c r="S391" s="9"/>
    </row>
    <row r="392" spans="2:19" s="10" customFormat="1" ht="16.5" x14ac:dyDescent="0.25">
      <c r="B392" s="201" t="s">
        <v>273</v>
      </c>
      <c r="C392" s="196">
        <v>2300000000</v>
      </c>
      <c r="D392" s="196">
        <v>2500000000</v>
      </c>
      <c r="E392" s="68"/>
      <c r="F392" s="24"/>
      <c r="G392" s="213"/>
      <c r="H392" s="68"/>
      <c r="I392" s="68"/>
      <c r="J392" s="68"/>
      <c r="K392" s="175"/>
      <c r="L392" s="171"/>
      <c r="M392" s="9"/>
      <c r="N392" s="9"/>
      <c r="O392" s="9"/>
      <c r="P392" s="9"/>
      <c r="Q392" s="9"/>
      <c r="R392" s="9"/>
      <c r="S392" s="9"/>
    </row>
    <row r="393" spans="2:19" s="10" customFormat="1" ht="16.5" x14ac:dyDescent="0.25">
      <c r="B393" s="201" t="s">
        <v>274</v>
      </c>
      <c r="C393" s="222" t="s">
        <v>272</v>
      </c>
      <c r="D393" s="196">
        <v>1000000000</v>
      </c>
      <c r="E393" s="68"/>
      <c r="F393" s="24"/>
      <c r="G393" s="213"/>
      <c r="H393" s="68"/>
      <c r="I393" s="68"/>
      <c r="J393" s="68"/>
      <c r="K393" s="175"/>
      <c r="L393" s="171"/>
      <c r="M393" s="9"/>
      <c r="N393" s="9"/>
      <c r="O393" s="9"/>
      <c r="P393" s="9"/>
      <c r="Q393" s="9"/>
      <c r="R393" s="9"/>
      <c r="S393" s="9"/>
    </row>
    <row r="394" spans="2:19" s="10" customFormat="1" ht="16.5" x14ac:dyDescent="0.25">
      <c r="B394" s="201" t="s">
        <v>275</v>
      </c>
      <c r="C394" s="222" t="s">
        <v>272</v>
      </c>
      <c r="D394" s="202">
        <v>18000000</v>
      </c>
      <c r="E394" s="68"/>
      <c r="F394" s="24"/>
      <c r="G394" s="217"/>
      <c r="H394" s="68"/>
      <c r="I394" s="68"/>
      <c r="J394" s="68"/>
      <c r="K394" s="175"/>
      <c r="L394" s="171"/>
      <c r="M394" s="9"/>
      <c r="N394" s="9"/>
      <c r="O394" s="9"/>
      <c r="P394" s="9"/>
      <c r="Q394" s="9"/>
      <c r="R394" s="9"/>
      <c r="S394" s="9"/>
    </row>
    <row r="395" spans="2:19" s="10" customFormat="1" ht="16.5" x14ac:dyDescent="0.25">
      <c r="B395" s="201" t="s">
        <v>276</v>
      </c>
      <c r="C395" s="222" t="s">
        <v>272</v>
      </c>
      <c r="D395" s="196">
        <v>8000000</v>
      </c>
      <c r="E395" s="68"/>
      <c r="F395" s="24"/>
      <c r="G395" s="213"/>
      <c r="H395" s="68"/>
      <c r="I395" s="68"/>
      <c r="J395" s="68"/>
      <c r="K395" s="175"/>
      <c r="L395" s="171"/>
      <c r="M395" s="9"/>
      <c r="N395" s="9"/>
      <c r="O395" s="9"/>
      <c r="P395" s="9"/>
      <c r="Q395" s="9"/>
      <c r="R395" s="9"/>
      <c r="S395" s="9"/>
    </row>
    <row r="396" spans="2:19" s="10" customFormat="1" ht="16.5" x14ac:dyDescent="0.25">
      <c r="B396" s="201" t="s">
        <v>277</v>
      </c>
      <c r="C396" s="222" t="s">
        <v>272</v>
      </c>
      <c r="D396" s="196">
        <v>7500000</v>
      </c>
      <c r="E396" s="68"/>
      <c r="F396" s="24"/>
      <c r="G396" s="213"/>
      <c r="H396" s="68"/>
      <c r="I396" s="68"/>
      <c r="J396" s="68"/>
      <c r="K396" s="175"/>
      <c r="L396" s="171"/>
      <c r="M396" s="9"/>
      <c r="N396" s="9"/>
      <c r="O396" s="9"/>
      <c r="P396" s="9"/>
      <c r="Q396" s="9"/>
      <c r="R396" s="9"/>
      <c r="S396" s="9"/>
    </row>
    <row r="397" spans="2:19" s="10" customFormat="1" ht="16.5" x14ac:dyDescent="0.25">
      <c r="B397" s="201" t="s">
        <v>278</v>
      </c>
      <c r="C397" s="222" t="s">
        <v>272</v>
      </c>
      <c r="D397" s="202">
        <v>6000000</v>
      </c>
      <c r="E397" s="68"/>
      <c r="F397" s="24"/>
      <c r="G397" s="217"/>
      <c r="H397" s="68"/>
      <c r="I397" s="68"/>
      <c r="J397" s="68"/>
      <c r="K397" s="175"/>
      <c r="L397" s="171"/>
      <c r="M397" s="9"/>
      <c r="N397" s="9"/>
      <c r="O397" s="9"/>
      <c r="P397" s="9"/>
      <c r="Q397" s="9"/>
      <c r="R397" s="9"/>
      <c r="S397" s="9"/>
    </row>
    <row r="398" spans="2:19" s="10" customFormat="1" ht="16.5" x14ac:dyDescent="0.25">
      <c r="B398" s="201" t="s">
        <v>279</v>
      </c>
      <c r="C398" s="222" t="s">
        <v>272</v>
      </c>
      <c r="D398" s="196">
        <v>5321918</v>
      </c>
      <c r="E398" s="68"/>
      <c r="F398" s="24"/>
      <c r="G398" s="213"/>
      <c r="H398" s="68"/>
      <c r="I398" s="68"/>
      <c r="J398" s="68"/>
      <c r="K398" s="175"/>
      <c r="L398" s="171"/>
      <c r="M398" s="9"/>
      <c r="N398" s="9"/>
      <c r="O398" s="9"/>
      <c r="P398" s="9"/>
      <c r="Q398" s="9"/>
      <c r="R398" s="9"/>
      <c r="S398" s="9"/>
    </row>
    <row r="399" spans="2:19" s="10" customFormat="1" ht="16.5" x14ac:dyDescent="0.25">
      <c r="B399" s="201" t="s">
        <v>280</v>
      </c>
      <c r="C399" s="222" t="s">
        <v>272</v>
      </c>
      <c r="D399" s="196">
        <v>2311644</v>
      </c>
      <c r="E399" s="68"/>
      <c r="F399" s="24"/>
      <c r="G399" s="213"/>
      <c r="H399" s="68"/>
      <c r="I399" s="68"/>
      <c r="J399" s="68"/>
      <c r="K399" s="175"/>
      <c r="L399" s="171"/>
      <c r="M399" s="9"/>
      <c r="N399" s="9"/>
      <c r="O399" s="9"/>
      <c r="P399" s="9"/>
      <c r="Q399" s="9"/>
      <c r="R399" s="9"/>
      <c r="S399" s="9"/>
    </row>
    <row r="400" spans="2:19" s="10" customFormat="1" ht="16.5" x14ac:dyDescent="0.25">
      <c r="B400" s="201" t="s">
        <v>281</v>
      </c>
      <c r="C400" s="222" t="s">
        <v>272</v>
      </c>
      <c r="D400" s="196">
        <v>1520548</v>
      </c>
      <c r="E400" s="68"/>
      <c r="F400" s="24"/>
      <c r="G400" s="213"/>
      <c r="H400" s="68"/>
      <c r="I400" s="68"/>
      <c r="J400" s="68"/>
      <c r="K400" s="175"/>
      <c r="L400" s="171"/>
      <c r="M400" s="9"/>
      <c r="N400" s="9"/>
      <c r="O400" s="9"/>
      <c r="P400" s="9"/>
      <c r="Q400" s="9"/>
      <c r="R400" s="9"/>
      <c r="S400" s="9"/>
    </row>
    <row r="401" spans="2:19" s="10" customFormat="1" ht="16.5" x14ac:dyDescent="0.25">
      <c r="B401" s="201" t="s">
        <v>282</v>
      </c>
      <c r="C401" s="222" t="s">
        <v>272</v>
      </c>
      <c r="D401" s="196">
        <v>1232877</v>
      </c>
      <c r="E401" s="68"/>
      <c r="F401" s="24"/>
      <c r="G401" s="213"/>
      <c r="H401" s="68"/>
      <c r="I401" s="68"/>
      <c r="J401" s="68"/>
      <c r="K401" s="175"/>
      <c r="L401" s="171"/>
      <c r="M401" s="9"/>
      <c r="N401" s="9"/>
      <c r="O401" s="9"/>
      <c r="P401" s="9"/>
      <c r="Q401" s="9"/>
      <c r="R401" s="9"/>
      <c r="S401" s="9"/>
    </row>
    <row r="402" spans="2:19" s="10" customFormat="1" ht="16.5" x14ac:dyDescent="0.25">
      <c r="B402" s="201" t="s">
        <v>283</v>
      </c>
      <c r="C402" s="222" t="s">
        <v>272</v>
      </c>
      <c r="D402" s="196">
        <v>924658</v>
      </c>
      <c r="E402" s="68"/>
      <c r="F402" s="24"/>
      <c r="G402" s="213"/>
      <c r="H402" s="68"/>
      <c r="I402" s="68"/>
      <c r="J402" s="68"/>
      <c r="K402" s="175"/>
      <c r="L402" s="171"/>
      <c r="M402" s="9"/>
      <c r="N402" s="9"/>
      <c r="O402" s="9"/>
      <c r="P402" s="9"/>
      <c r="Q402" s="9"/>
      <c r="R402" s="9"/>
      <c r="S402" s="9"/>
    </row>
    <row r="403" spans="2:19" s="10" customFormat="1" ht="16.5" x14ac:dyDescent="0.25">
      <c r="B403" s="201" t="s">
        <v>284</v>
      </c>
      <c r="C403" s="222" t="s">
        <v>272</v>
      </c>
      <c r="D403" s="196">
        <v>760274</v>
      </c>
      <c r="E403" s="68"/>
      <c r="F403" s="24"/>
      <c r="G403" s="213"/>
      <c r="H403" s="68"/>
      <c r="I403" s="68"/>
      <c r="J403" s="68"/>
      <c r="K403" s="175"/>
      <c r="L403" s="171"/>
      <c r="M403" s="9"/>
      <c r="N403" s="9"/>
      <c r="O403" s="9"/>
      <c r="P403" s="9"/>
      <c r="Q403" s="9"/>
      <c r="R403" s="9"/>
      <c r="S403" s="9"/>
    </row>
    <row r="404" spans="2:19" s="10" customFormat="1" ht="16.5" x14ac:dyDescent="0.25">
      <c r="B404" s="201" t="s">
        <v>285</v>
      </c>
      <c r="C404" s="222" t="s">
        <v>272</v>
      </c>
      <c r="D404" s="196">
        <v>616438</v>
      </c>
      <c r="E404" s="68"/>
      <c r="F404" s="24"/>
      <c r="G404" s="213"/>
      <c r="H404" s="68"/>
      <c r="I404" s="68"/>
      <c r="J404" s="68"/>
      <c r="K404" s="175"/>
      <c r="L404" s="171"/>
      <c r="M404" s="9"/>
      <c r="N404" s="9"/>
      <c r="O404" s="9"/>
      <c r="P404" s="9"/>
      <c r="Q404" s="9"/>
      <c r="R404" s="9"/>
      <c r="S404" s="9"/>
    </row>
    <row r="405" spans="2:19" s="10" customFormat="1" ht="16.5" x14ac:dyDescent="0.25">
      <c r="B405" s="201" t="s">
        <v>286</v>
      </c>
      <c r="C405" s="222" t="s">
        <v>272</v>
      </c>
      <c r="D405" s="196">
        <v>500000</v>
      </c>
      <c r="E405" s="68"/>
      <c r="F405" s="24"/>
      <c r="G405" s="213"/>
      <c r="H405" s="68"/>
      <c r="I405" s="68"/>
      <c r="J405" s="68"/>
      <c r="K405" s="175"/>
      <c r="L405" s="171"/>
      <c r="M405" s="9"/>
      <c r="N405" s="9"/>
      <c r="O405" s="9"/>
      <c r="P405" s="9"/>
      <c r="Q405" s="9"/>
      <c r="R405" s="9"/>
      <c r="S405" s="9"/>
    </row>
    <row r="406" spans="2:19" s="10" customFormat="1" ht="16.5" x14ac:dyDescent="0.25">
      <c r="B406" s="201" t="s">
        <v>287</v>
      </c>
      <c r="C406" s="222" t="s">
        <v>272</v>
      </c>
      <c r="D406" s="196">
        <v>380157</v>
      </c>
      <c r="E406" s="68"/>
      <c r="F406" s="24"/>
      <c r="G406" s="213"/>
      <c r="H406" s="68"/>
      <c r="I406" s="68"/>
      <c r="J406" s="68"/>
      <c r="K406" s="175"/>
      <c r="L406" s="171"/>
      <c r="M406" s="9"/>
      <c r="N406" s="9"/>
      <c r="O406" s="9"/>
      <c r="P406" s="9"/>
      <c r="Q406" s="9"/>
      <c r="R406" s="9"/>
      <c r="S406" s="9"/>
    </row>
    <row r="407" spans="2:19" s="10" customFormat="1" ht="16.5" x14ac:dyDescent="0.25">
      <c r="B407" s="201" t="s">
        <v>288</v>
      </c>
      <c r="C407" s="222" t="s">
        <v>272</v>
      </c>
      <c r="D407" s="196">
        <v>228082</v>
      </c>
      <c r="E407" s="68"/>
      <c r="F407" s="24"/>
      <c r="G407" s="213"/>
      <c r="H407" s="68"/>
      <c r="I407" s="68"/>
      <c r="J407" s="68"/>
      <c r="K407" s="175"/>
      <c r="L407" s="171"/>
      <c r="M407" s="9"/>
      <c r="N407" s="9"/>
      <c r="O407" s="9"/>
      <c r="P407" s="9"/>
      <c r="Q407" s="9"/>
      <c r="R407" s="9"/>
      <c r="S407" s="9"/>
    </row>
    <row r="408" spans="2:19" s="10" customFormat="1" ht="16.5" x14ac:dyDescent="0.25">
      <c r="B408" s="201" t="s">
        <v>289</v>
      </c>
      <c r="C408" s="222" t="s">
        <v>272</v>
      </c>
      <c r="D408" s="196">
        <v>99536</v>
      </c>
      <c r="E408" s="68"/>
      <c r="F408" s="24"/>
      <c r="G408" s="213"/>
      <c r="H408" s="68"/>
      <c r="I408" s="68"/>
      <c r="J408" s="68"/>
      <c r="K408" s="175"/>
      <c r="L408" s="171"/>
      <c r="M408" s="9"/>
      <c r="N408" s="9"/>
      <c r="O408" s="9"/>
      <c r="P408" s="9"/>
      <c r="Q408" s="9"/>
      <c r="R408" s="9"/>
      <c r="S408" s="9"/>
    </row>
    <row r="409" spans="2:19" s="10" customFormat="1" ht="16.5" x14ac:dyDescent="0.25">
      <c r="B409" s="201" t="s">
        <v>294</v>
      </c>
      <c r="C409" s="196">
        <v>2260000</v>
      </c>
      <c r="D409" s="222" t="s">
        <v>272</v>
      </c>
      <c r="E409" s="68"/>
      <c r="F409" s="142"/>
      <c r="G409" s="218"/>
      <c r="H409" s="68"/>
      <c r="I409" s="68"/>
      <c r="J409" s="68"/>
      <c r="K409" s="175"/>
      <c r="L409" s="171"/>
      <c r="M409" s="9"/>
      <c r="N409" s="9"/>
      <c r="O409" s="9"/>
      <c r="P409" s="9"/>
      <c r="Q409" s="9"/>
      <c r="R409" s="9"/>
      <c r="S409" s="9"/>
    </row>
    <row r="410" spans="2:19" s="10" customFormat="1" ht="16.5" x14ac:dyDescent="0.25">
      <c r="B410" s="201" t="s">
        <v>295</v>
      </c>
      <c r="C410" s="196">
        <v>1000000</v>
      </c>
      <c r="D410" s="222" t="s">
        <v>272</v>
      </c>
      <c r="E410" s="68"/>
      <c r="F410" s="142"/>
      <c r="G410" s="218"/>
      <c r="H410" s="68"/>
      <c r="I410" s="68"/>
      <c r="J410" s="68"/>
      <c r="K410" s="175"/>
      <c r="L410" s="171"/>
      <c r="M410" s="9"/>
      <c r="N410" s="9"/>
      <c r="O410" s="9"/>
      <c r="P410" s="9"/>
      <c r="Q410" s="9"/>
      <c r="R410" s="9"/>
      <c r="S410" s="9"/>
    </row>
    <row r="411" spans="2:19" s="10" customFormat="1" ht="16.5" x14ac:dyDescent="0.25">
      <c r="B411" s="201" t="s">
        <v>296</v>
      </c>
      <c r="C411" s="196">
        <v>39000000</v>
      </c>
      <c r="D411" s="222" t="s">
        <v>272</v>
      </c>
      <c r="E411" s="68"/>
      <c r="F411" s="142"/>
      <c r="G411" s="218"/>
      <c r="H411" s="68"/>
      <c r="I411" s="68"/>
      <c r="J411" s="68"/>
      <c r="K411" s="175"/>
      <c r="L411" s="171"/>
      <c r="M411" s="9"/>
      <c r="N411" s="9"/>
      <c r="O411" s="9"/>
      <c r="P411" s="9"/>
      <c r="Q411" s="9"/>
      <c r="R411" s="9"/>
      <c r="S411" s="9"/>
    </row>
    <row r="412" spans="2:19" s="10" customFormat="1" ht="16.5" x14ac:dyDescent="0.25">
      <c r="B412" s="201" t="s">
        <v>297</v>
      </c>
      <c r="C412" s="196">
        <v>500000</v>
      </c>
      <c r="D412" s="222" t="s">
        <v>272</v>
      </c>
      <c r="E412" s="68"/>
      <c r="F412" s="142"/>
      <c r="G412" s="218"/>
      <c r="H412" s="68"/>
      <c r="I412" s="68"/>
      <c r="J412" s="68"/>
      <c r="K412" s="175"/>
      <c r="L412" s="171"/>
      <c r="M412" s="9"/>
      <c r="N412" s="9"/>
      <c r="O412" s="9"/>
      <c r="P412" s="9"/>
      <c r="Q412" s="9"/>
      <c r="R412" s="9"/>
      <c r="S412" s="9"/>
    </row>
    <row r="413" spans="2:19" s="10" customFormat="1" ht="16.5" x14ac:dyDescent="0.25">
      <c r="B413" s="201" t="s">
        <v>298</v>
      </c>
      <c r="C413" s="196">
        <v>3000000</v>
      </c>
      <c r="D413" s="222" t="s">
        <v>272</v>
      </c>
      <c r="E413" s="68"/>
      <c r="F413" s="27"/>
      <c r="G413" s="219"/>
      <c r="H413" s="68"/>
      <c r="I413" s="68"/>
      <c r="J413" s="68"/>
      <c r="K413" s="175"/>
      <c r="L413" s="171"/>
      <c r="M413" s="9"/>
      <c r="N413" s="9"/>
      <c r="O413" s="9"/>
      <c r="P413" s="9"/>
      <c r="Q413" s="9"/>
      <c r="R413" s="9"/>
      <c r="S413" s="9"/>
    </row>
    <row r="414" spans="2:19" s="10" customFormat="1" ht="16.5" x14ac:dyDescent="0.25">
      <c r="B414" s="201" t="s">
        <v>299</v>
      </c>
      <c r="C414" s="196">
        <v>1000000</v>
      </c>
      <c r="D414" s="222" t="s">
        <v>272</v>
      </c>
      <c r="E414" s="68"/>
      <c r="F414" s="68"/>
      <c r="G414" s="68"/>
      <c r="H414" s="68"/>
      <c r="I414" s="68"/>
      <c r="J414" s="68"/>
      <c r="K414" s="175"/>
      <c r="L414" s="171"/>
      <c r="M414" s="9"/>
      <c r="N414" s="9"/>
      <c r="O414" s="9"/>
      <c r="P414" s="9"/>
      <c r="Q414" s="9"/>
      <c r="R414" s="9"/>
      <c r="S414" s="9"/>
    </row>
    <row r="415" spans="2:19" s="10" customFormat="1" ht="16.5" x14ac:dyDescent="0.25">
      <c r="B415" s="201" t="s">
        <v>300</v>
      </c>
      <c r="C415" s="196">
        <v>4000000</v>
      </c>
      <c r="D415" s="222" t="s">
        <v>272</v>
      </c>
      <c r="E415" s="68"/>
      <c r="F415" s="68"/>
      <c r="G415" s="68"/>
      <c r="H415" s="68"/>
      <c r="I415" s="68"/>
      <c r="J415" s="68"/>
      <c r="K415" s="175"/>
      <c r="L415" s="171"/>
      <c r="M415" s="9"/>
      <c r="N415" s="9"/>
      <c r="O415" s="9"/>
      <c r="P415" s="9"/>
      <c r="Q415" s="9"/>
      <c r="R415" s="9"/>
      <c r="S415" s="9"/>
    </row>
    <row r="416" spans="2:19" s="10" customFormat="1" ht="16.5" x14ac:dyDescent="0.25">
      <c r="B416" s="201" t="s">
        <v>301</v>
      </c>
      <c r="C416" s="196">
        <v>1600000</v>
      </c>
      <c r="D416" s="222" t="s">
        <v>272</v>
      </c>
      <c r="E416" s="68"/>
      <c r="F416" s="68"/>
      <c r="G416" s="68"/>
      <c r="H416" s="68"/>
      <c r="I416" s="68"/>
      <c r="J416" s="68"/>
      <c r="K416" s="175"/>
      <c r="L416" s="171"/>
      <c r="M416" s="9"/>
      <c r="N416" s="9"/>
      <c r="O416" s="9"/>
      <c r="P416" s="9"/>
      <c r="Q416" s="9"/>
      <c r="R416" s="9"/>
      <c r="S416" s="9"/>
    </row>
    <row r="417" spans="2:19" s="10" customFormat="1" ht="16.5" x14ac:dyDescent="0.25">
      <c r="B417" s="201" t="s">
        <v>302</v>
      </c>
      <c r="C417" s="196">
        <v>30000000</v>
      </c>
      <c r="D417" s="222" t="s">
        <v>272</v>
      </c>
      <c r="E417" s="68"/>
      <c r="F417" s="68"/>
      <c r="G417" s="68"/>
      <c r="H417" s="68"/>
      <c r="I417" s="68"/>
      <c r="J417" s="68"/>
      <c r="K417" s="175"/>
      <c r="L417" s="171"/>
      <c r="M417" s="9"/>
      <c r="N417" s="9"/>
      <c r="O417" s="9"/>
      <c r="P417" s="9"/>
      <c r="Q417" s="9"/>
      <c r="R417" s="9"/>
      <c r="S417" s="9"/>
    </row>
    <row r="418" spans="2:19" s="10" customFormat="1" ht="16.5" x14ac:dyDescent="0.25">
      <c r="B418" s="201" t="s">
        <v>301</v>
      </c>
      <c r="C418" s="196">
        <v>455000</v>
      </c>
      <c r="D418" s="222" t="s">
        <v>272</v>
      </c>
      <c r="E418" s="68"/>
      <c r="F418" s="68"/>
      <c r="G418" s="68"/>
      <c r="H418" s="68"/>
      <c r="I418" s="68"/>
      <c r="J418" s="68"/>
      <c r="K418" s="175"/>
      <c r="L418" s="171"/>
      <c r="M418" s="9"/>
      <c r="N418" s="9"/>
      <c r="O418" s="9"/>
      <c r="P418" s="9"/>
      <c r="Q418" s="9"/>
      <c r="R418" s="9"/>
      <c r="S418" s="9"/>
    </row>
    <row r="419" spans="2:19" s="10" customFormat="1" ht="16.5" x14ac:dyDescent="0.25">
      <c r="B419" s="201" t="s">
        <v>301</v>
      </c>
      <c r="C419" s="196">
        <v>1700000</v>
      </c>
      <c r="D419" s="222" t="s">
        <v>272</v>
      </c>
      <c r="E419" s="68"/>
      <c r="F419" s="68"/>
      <c r="G419" s="68"/>
      <c r="H419" s="68"/>
      <c r="I419" s="68"/>
      <c r="J419" s="68"/>
      <c r="K419" s="175"/>
      <c r="L419" s="171"/>
      <c r="M419" s="9"/>
      <c r="N419" s="9"/>
      <c r="O419" s="9"/>
      <c r="P419" s="9"/>
      <c r="Q419" s="9"/>
      <c r="R419" s="9"/>
      <c r="S419" s="9"/>
    </row>
    <row r="420" spans="2:19" s="10" customFormat="1" ht="16.5" x14ac:dyDescent="0.25">
      <c r="B420" s="201" t="s">
        <v>303</v>
      </c>
      <c r="C420" s="196">
        <v>5000000</v>
      </c>
      <c r="D420" s="222" t="s">
        <v>272</v>
      </c>
      <c r="E420" s="68"/>
      <c r="F420" s="68"/>
      <c r="G420" s="68"/>
      <c r="H420" s="68"/>
      <c r="I420" s="68"/>
      <c r="J420" s="68"/>
      <c r="K420" s="175"/>
      <c r="L420" s="171"/>
      <c r="M420" s="9"/>
      <c r="N420" s="9"/>
      <c r="O420" s="9"/>
      <c r="P420" s="9"/>
      <c r="Q420" s="9"/>
      <c r="R420" s="9"/>
      <c r="S420" s="9"/>
    </row>
    <row r="421" spans="2:19" s="10" customFormat="1" ht="16.5" x14ac:dyDescent="0.25">
      <c r="B421" s="201" t="s">
        <v>304</v>
      </c>
      <c r="C421" s="196">
        <v>62000000</v>
      </c>
      <c r="D421" s="222" t="s">
        <v>272</v>
      </c>
      <c r="E421" s="68"/>
      <c r="F421" s="68"/>
      <c r="G421" s="68"/>
      <c r="H421" s="68"/>
      <c r="I421" s="68"/>
      <c r="J421" s="68"/>
      <c r="K421" s="175"/>
      <c r="L421" s="171"/>
      <c r="M421" s="9"/>
      <c r="N421" s="9"/>
      <c r="O421" s="9"/>
      <c r="P421" s="9"/>
      <c r="Q421" s="9"/>
      <c r="R421" s="9"/>
      <c r="S421" s="9"/>
    </row>
    <row r="422" spans="2:19" s="10" customFormat="1" ht="16.5" x14ac:dyDescent="0.25">
      <c r="B422" s="201" t="s">
        <v>305</v>
      </c>
      <c r="C422" s="196">
        <v>20000000</v>
      </c>
      <c r="D422" s="222" t="s">
        <v>272</v>
      </c>
      <c r="E422" s="68"/>
      <c r="F422" s="68"/>
      <c r="G422" s="68"/>
      <c r="H422" s="68"/>
      <c r="I422" s="68"/>
      <c r="J422" s="68"/>
      <c r="K422" s="175"/>
      <c r="L422" s="171"/>
      <c r="M422" s="9"/>
      <c r="N422" s="9"/>
      <c r="O422" s="9"/>
      <c r="P422" s="9"/>
      <c r="Q422" s="9"/>
      <c r="R422" s="9"/>
      <c r="S422" s="9"/>
    </row>
    <row r="423" spans="2:19" s="10" customFormat="1" ht="16.5" x14ac:dyDescent="0.25">
      <c r="B423" s="201" t="s">
        <v>306</v>
      </c>
      <c r="C423" s="196">
        <v>3000000</v>
      </c>
      <c r="D423" s="222" t="s">
        <v>272</v>
      </c>
      <c r="E423" s="68"/>
      <c r="F423" s="68"/>
      <c r="G423" s="68"/>
      <c r="H423" s="68"/>
      <c r="I423" s="68"/>
      <c r="J423" s="68"/>
      <c r="K423" s="175"/>
      <c r="L423" s="171"/>
      <c r="M423" s="9"/>
      <c r="N423" s="9"/>
      <c r="O423" s="9"/>
      <c r="P423" s="9"/>
      <c r="Q423" s="9"/>
      <c r="R423" s="9"/>
      <c r="S423" s="9"/>
    </row>
    <row r="424" spans="2:19" s="10" customFormat="1" ht="16.5" x14ac:dyDescent="0.25">
      <c r="B424" s="201" t="s">
        <v>307</v>
      </c>
      <c r="C424" s="196">
        <v>500000</v>
      </c>
      <c r="D424" s="222" t="s">
        <v>272</v>
      </c>
      <c r="E424" s="68"/>
      <c r="F424" s="68"/>
      <c r="G424" s="68"/>
      <c r="H424" s="68"/>
      <c r="I424" s="68"/>
      <c r="J424" s="68"/>
      <c r="K424" s="175"/>
      <c r="L424" s="171"/>
      <c r="M424" s="9"/>
      <c r="N424" s="9"/>
      <c r="O424" s="9"/>
      <c r="P424" s="9"/>
      <c r="Q424" s="9"/>
      <c r="R424" s="9"/>
      <c r="S424" s="9"/>
    </row>
    <row r="425" spans="2:19" s="10" customFormat="1" ht="16.5" x14ac:dyDescent="0.25">
      <c r="B425" s="201" t="s">
        <v>308</v>
      </c>
      <c r="C425" s="196">
        <v>10000000</v>
      </c>
      <c r="D425" s="222" t="s">
        <v>272</v>
      </c>
      <c r="E425" s="68"/>
      <c r="F425" s="68"/>
      <c r="G425" s="68"/>
      <c r="H425" s="68"/>
      <c r="I425" s="68"/>
      <c r="J425" s="68"/>
      <c r="K425" s="175"/>
      <c r="L425" s="171"/>
      <c r="M425" s="9"/>
      <c r="N425" s="9"/>
      <c r="O425" s="9"/>
      <c r="P425" s="9"/>
      <c r="Q425" s="9"/>
      <c r="R425" s="9"/>
      <c r="S425" s="9"/>
    </row>
    <row r="426" spans="2:19" s="10" customFormat="1" ht="16.5" x14ac:dyDescent="0.25">
      <c r="B426" s="201" t="s">
        <v>309</v>
      </c>
      <c r="C426" s="196">
        <v>500000</v>
      </c>
      <c r="D426" s="222" t="s">
        <v>272</v>
      </c>
      <c r="E426" s="68"/>
      <c r="F426" s="68"/>
      <c r="G426" s="68"/>
      <c r="H426" s="68"/>
      <c r="I426" s="68"/>
      <c r="J426" s="68"/>
      <c r="K426" s="175"/>
      <c r="L426" s="171"/>
      <c r="M426" s="9"/>
      <c r="N426" s="9"/>
      <c r="O426" s="9"/>
      <c r="P426" s="9"/>
      <c r="Q426" s="9"/>
      <c r="R426" s="9"/>
      <c r="S426" s="9"/>
    </row>
    <row r="427" spans="2:19" s="10" customFormat="1" ht="16.5" x14ac:dyDescent="0.25">
      <c r="B427" s="201" t="s">
        <v>310</v>
      </c>
      <c r="C427" s="196">
        <v>500000</v>
      </c>
      <c r="D427" s="222" t="s">
        <v>272</v>
      </c>
      <c r="E427" s="68"/>
      <c r="F427" s="68"/>
      <c r="G427" s="68"/>
      <c r="H427" s="68"/>
      <c r="I427" s="68"/>
      <c r="J427" s="68"/>
      <c r="K427" s="175"/>
      <c r="L427" s="171"/>
      <c r="M427" s="9"/>
      <c r="N427" s="9"/>
      <c r="O427" s="9"/>
      <c r="P427" s="9"/>
      <c r="Q427" s="9"/>
      <c r="R427" s="9"/>
      <c r="S427" s="9"/>
    </row>
    <row r="428" spans="2:19" s="10" customFormat="1" ht="16.5" x14ac:dyDescent="0.25">
      <c r="B428" s="201" t="s">
        <v>311</v>
      </c>
      <c r="C428" s="196">
        <v>2900000</v>
      </c>
      <c r="D428" s="222" t="s">
        <v>272</v>
      </c>
      <c r="E428" s="68"/>
      <c r="F428" s="68"/>
      <c r="G428" s="68"/>
      <c r="H428" s="68"/>
      <c r="I428" s="68"/>
      <c r="J428" s="68"/>
      <c r="K428" s="175"/>
      <c r="L428" s="171"/>
      <c r="M428" s="9"/>
      <c r="N428" s="9"/>
      <c r="O428" s="9"/>
      <c r="P428" s="9"/>
      <c r="Q428" s="9"/>
      <c r="R428" s="9"/>
      <c r="S428" s="9"/>
    </row>
    <row r="429" spans="2:19" s="10" customFormat="1" ht="16.5" x14ac:dyDescent="0.25">
      <c r="B429" s="201" t="s">
        <v>312</v>
      </c>
      <c r="C429" s="196">
        <v>500000</v>
      </c>
      <c r="D429" s="222" t="s">
        <v>272</v>
      </c>
      <c r="E429" s="68"/>
      <c r="F429" s="68"/>
      <c r="G429" s="68"/>
      <c r="H429" s="68"/>
      <c r="I429" s="68"/>
      <c r="J429" s="68"/>
      <c r="K429" s="175"/>
      <c r="L429" s="171"/>
      <c r="M429" s="9"/>
      <c r="N429" s="9"/>
      <c r="O429" s="9"/>
      <c r="P429" s="9"/>
      <c r="Q429" s="9"/>
      <c r="R429" s="9"/>
      <c r="S429" s="9"/>
    </row>
    <row r="430" spans="2:19" s="10" customFormat="1" ht="16.5" x14ac:dyDescent="0.25">
      <c r="B430" s="201" t="s">
        <v>313</v>
      </c>
      <c r="C430" s="196">
        <v>2500000</v>
      </c>
      <c r="D430" s="222" t="s">
        <v>272</v>
      </c>
      <c r="E430" s="68"/>
      <c r="F430" s="68"/>
      <c r="G430" s="68"/>
      <c r="H430" s="68"/>
      <c r="I430" s="68"/>
      <c r="J430" s="68"/>
      <c r="K430" s="175"/>
      <c r="L430" s="171"/>
      <c r="M430" s="9"/>
      <c r="N430" s="9"/>
      <c r="O430" s="9"/>
      <c r="P430" s="9"/>
      <c r="Q430" s="9"/>
      <c r="R430" s="9"/>
      <c r="S430" s="9"/>
    </row>
    <row r="431" spans="2:19" s="10" customFormat="1" ht="16.5" x14ac:dyDescent="0.25">
      <c r="B431" s="201" t="s">
        <v>314</v>
      </c>
      <c r="C431" s="196">
        <v>600000000</v>
      </c>
      <c r="D431" s="222" t="s">
        <v>272</v>
      </c>
      <c r="E431" s="68"/>
      <c r="F431" s="68"/>
      <c r="G431" s="68"/>
      <c r="H431" s="68"/>
      <c r="I431" s="68"/>
      <c r="J431" s="68"/>
      <c r="K431" s="175"/>
      <c r="L431" s="171"/>
      <c r="M431" s="9"/>
      <c r="N431" s="9"/>
      <c r="O431" s="9"/>
      <c r="P431" s="9"/>
      <c r="Q431" s="9"/>
      <c r="R431" s="9"/>
      <c r="S431" s="9"/>
    </row>
    <row r="432" spans="2:19" s="10" customFormat="1" ht="16.5" x14ac:dyDescent="0.25">
      <c r="B432" s="201" t="s">
        <v>315</v>
      </c>
      <c r="C432" s="196">
        <v>500000</v>
      </c>
      <c r="D432" s="222" t="s">
        <v>272</v>
      </c>
      <c r="E432" s="68"/>
      <c r="F432" s="68"/>
      <c r="G432" s="68"/>
      <c r="H432" s="68"/>
      <c r="I432" s="68"/>
      <c r="J432" s="68"/>
      <c r="K432" s="175"/>
      <c r="L432" s="171"/>
      <c r="M432" s="9"/>
      <c r="N432" s="9"/>
      <c r="O432" s="9"/>
      <c r="P432" s="9"/>
      <c r="Q432" s="9"/>
      <c r="R432" s="9"/>
      <c r="S432" s="9"/>
    </row>
    <row r="433" spans="2:19" s="10" customFormat="1" ht="16.5" x14ac:dyDescent="0.25">
      <c r="B433" s="201" t="s">
        <v>316</v>
      </c>
      <c r="C433" s="196">
        <v>2200000</v>
      </c>
      <c r="D433" s="222" t="s">
        <v>272</v>
      </c>
      <c r="E433" s="68"/>
      <c r="F433" s="68"/>
      <c r="G433" s="68"/>
      <c r="H433" s="68"/>
      <c r="I433" s="68"/>
      <c r="J433" s="68"/>
      <c r="K433" s="175"/>
      <c r="L433" s="171"/>
      <c r="M433" s="9"/>
      <c r="N433" s="9"/>
      <c r="O433" s="9"/>
      <c r="P433" s="9"/>
      <c r="Q433" s="9"/>
      <c r="R433" s="9"/>
      <c r="S433" s="9"/>
    </row>
    <row r="434" spans="2:19" s="10" customFormat="1" ht="16.5" x14ac:dyDescent="0.25">
      <c r="B434" s="201" t="s">
        <v>317</v>
      </c>
      <c r="C434" s="196">
        <v>500000</v>
      </c>
      <c r="D434" s="222" t="s">
        <v>272</v>
      </c>
      <c r="E434" s="68"/>
      <c r="F434" s="68"/>
      <c r="G434" s="68"/>
      <c r="H434" s="68"/>
      <c r="I434" s="68"/>
      <c r="J434" s="68"/>
      <c r="K434" s="175"/>
      <c r="L434" s="171"/>
      <c r="M434" s="9"/>
      <c r="N434" s="9"/>
      <c r="O434" s="9"/>
      <c r="P434" s="9"/>
      <c r="Q434" s="9"/>
      <c r="R434" s="9"/>
      <c r="S434" s="9"/>
    </row>
    <row r="435" spans="2:19" s="10" customFormat="1" ht="16.5" x14ac:dyDescent="0.25">
      <c r="B435" s="201" t="s">
        <v>318</v>
      </c>
      <c r="C435" s="196">
        <v>3000000000</v>
      </c>
      <c r="D435" s="222" t="s">
        <v>272</v>
      </c>
      <c r="E435" s="68"/>
      <c r="F435" s="68"/>
      <c r="G435" s="68"/>
      <c r="H435" s="68"/>
      <c r="I435" s="68"/>
      <c r="J435" s="68"/>
      <c r="K435" s="175"/>
      <c r="L435" s="171"/>
      <c r="M435" s="9"/>
      <c r="N435" s="9"/>
      <c r="O435" s="9"/>
      <c r="P435" s="9"/>
      <c r="Q435" s="9"/>
      <c r="R435" s="9"/>
      <c r="S435" s="9"/>
    </row>
    <row r="436" spans="2:19" s="10" customFormat="1" ht="16.5" x14ac:dyDescent="0.25">
      <c r="B436" s="201" t="s">
        <v>319</v>
      </c>
      <c r="C436" s="196">
        <v>150000000</v>
      </c>
      <c r="D436" s="222" t="s">
        <v>272</v>
      </c>
      <c r="E436" s="68"/>
      <c r="F436" s="68"/>
      <c r="G436" s="68"/>
      <c r="H436" s="68"/>
      <c r="I436" s="68"/>
      <c r="J436" s="68"/>
      <c r="K436" s="175"/>
      <c r="L436" s="171"/>
      <c r="M436" s="9"/>
      <c r="N436" s="9"/>
      <c r="O436" s="9"/>
      <c r="P436" s="9"/>
      <c r="Q436" s="9"/>
      <c r="R436" s="9"/>
      <c r="S436" s="9"/>
    </row>
    <row r="437" spans="2:19" s="10" customFormat="1" ht="16.5" x14ac:dyDescent="0.25">
      <c r="B437" s="201" t="s">
        <v>320</v>
      </c>
      <c r="C437" s="196">
        <v>1100000</v>
      </c>
      <c r="D437" s="222" t="s">
        <v>272</v>
      </c>
      <c r="E437" s="68"/>
      <c r="F437" s="68"/>
      <c r="G437" s="68"/>
      <c r="H437" s="68"/>
      <c r="I437" s="68"/>
      <c r="J437" s="68"/>
      <c r="K437" s="175"/>
      <c r="L437" s="171"/>
      <c r="M437" s="9"/>
      <c r="N437" s="9"/>
      <c r="O437" s="9"/>
      <c r="P437" s="9"/>
      <c r="Q437" s="9"/>
      <c r="R437" s="9"/>
      <c r="S437" s="9"/>
    </row>
    <row r="438" spans="2:19" s="10" customFormat="1" ht="16.5" x14ac:dyDescent="0.25">
      <c r="B438" s="201" t="s">
        <v>344</v>
      </c>
      <c r="C438" s="196">
        <f>SUM(C391:C437)</f>
        <v>6246215000</v>
      </c>
      <c r="D438" s="196">
        <f>SUM(D391:D437)</f>
        <v>8453396132</v>
      </c>
      <c r="E438" s="68"/>
      <c r="F438" s="68"/>
      <c r="G438" s="68"/>
      <c r="H438" s="68"/>
      <c r="I438" s="68"/>
      <c r="J438" s="68"/>
      <c r="K438" s="175"/>
      <c r="L438" s="171"/>
      <c r="M438" s="9"/>
      <c r="N438" s="9"/>
      <c r="O438" s="9"/>
      <c r="P438" s="9"/>
      <c r="Q438" s="9"/>
      <c r="R438" s="9"/>
      <c r="S438" s="9"/>
    </row>
    <row r="439" spans="2:19" s="10" customFormat="1" ht="16.5" x14ac:dyDescent="0.25">
      <c r="B439" s="455" t="s">
        <v>28</v>
      </c>
      <c r="C439" s="200" t="s">
        <v>258</v>
      </c>
      <c r="D439" s="200" t="s">
        <v>259</v>
      </c>
      <c r="E439" s="68"/>
      <c r="F439" s="68"/>
      <c r="G439" s="68"/>
      <c r="H439" s="68"/>
      <c r="I439" s="68"/>
      <c r="J439" s="68"/>
      <c r="K439" s="175"/>
      <c r="L439" s="171"/>
      <c r="M439" s="9"/>
      <c r="N439" s="9"/>
      <c r="O439" s="9"/>
      <c r="P439" s="9"/>
      <c r="Q439" s="9"/>
      <c r="R439" s="9"/>
      <c r="S439" s="9"/>
    </row>
    <row r="440" spans="2:19" s="10" customFormat="1" ht="16.5" x14ac:dyDescent="0.25">
      <c r="B440" s="455"/>
      <c r="C440" s="200" t="s">
        <v>62</v>
      </c>
      <c r="D440" s="200" t="s">
        <v>62</v>
      </c>
      <c r="E440" s="68"/>
      <c r="F440" s="68"/>
      <c r="G440" s="68"/>
      <c r="H440" s="68"/>
      <c r="I440" s="68"/>
      <c r="J440" s="68"/>
      <c r="K440" s="175"/>
      <c r="L440" s="171"/>
      <c r="M440" s="9"/>
      <c r="N440" s="9"/>
      <c r="O440" s="9"/>
      <c r="P440" s="9"/>
      <c r="Q440" s="9"/>
      <c r="R440" s="9"/>
      <c r="S440" s="9"/>
    </row>
    <row r="441" spans="2:19" s="10" customFormat="1" ht="16.5" x14ac:dyDescent="0.25">
      <c r="B441" s="201" t="s">
        <v>342</v>
      </c>
      <c r="C441" s="196">
        <f>+C438</f>
        <v>6246215000</v>
      </c>
      <c r="D441" s="196">
        <f>+D438</f>
        <v>8453396132</v>
      </c>
      <c r="E441" s="68"/>
      <c r="F441" s="68"/>
      <c r="G441" s="68"/>
      <c r="H441" s="68"/>
      <c r="I441" s="68"/>
      <c r="J441" s="68"/>
      <c r="K441" s="175"/>
      <c r="L441" s="171"/>
      <c r="M441" s="9"/>
      <c r="N441" s="9"/>
      <c r="O441" s="9"/>
      <c r="P441" s="9"/>
      <c r="Q441" s="9"/>
      <c r="R441" s="9"/>
      <c r="S441" s="9"/>
    </row>
    <row r="442" spans="2:19" s="10" customFormat="1" ht="16.5" x14ac:dyDescent="0.25">
      <c r="B442" s="201" t="s">
        <v>321</v>
      </c>
      <c r="C442" s="196">
        <v>2000000</v>
      </c>
      <c r="D442" s="222" t="s">
        <v>272</v>
      </c>
      <c r="E442" s="68"/>
      <c r="F442" s="68"/>
      <c r="G442" s="68"/>
      <c r="H442" s="68"/>
      <c r="I442" s="68"/>
      <c r="J442" s="68"/>
      <c r="K442" s="175"/>
      <c r="L442" s="171"/>
      <c r="M442" s="9"/>
      <c r="N442" s="9"/>
      <c r="O442" s="9"/>
      <c r="P442" s="9"/>
      <c r="Q442" s="9"/>
      <c r="R442" s="9"/>
      <c r="S442" s="9"/>
    </row>
    <row r="443" spans="2:19" s="10" customFormat="1" ht="16.5" x14ac:dyDescent="0.25">
      <c r="B443" s="201" t="s">
        <v>322</v>
      </c>
      <c r="C443" s="196">
        <v>360000000</v>
      </c>
      <c r="D443" s="222" t="s">
        <v>272</v>
      </c>
      <c r="E443" s="68"/>
      <c r="F443" s="68"/>
      <c r="G443" s="68"/>
      <c r="H443" s="68"/>
      <c r="I443" s="68"/>
      <c r="J443" s="68"/>
      <c r="K443" s="175"/>
      <c r="L443" s="171"/>
      <c r="M443" s="9"/>
      <c r="N443" s="9"/>
      <c r="O443" s="9"/>
      <c r="P443" s="9"/>
      <c r="Q443" s="9"/>
      <c r="R443" s="9"/>
      <c r="S443" s="9"/>
    </row>
    <row r="444" spans="2:19" s="10" customFormat="1" ht="16.5" x14ac:dyDescent="0.25">
      <c r="B444" s="201" t="s">
        <v>323</v>
      </c>
      <c r="C444" s="196">
        <v>1000000</v>
      </c>
      <c r="D444" s="222" t="s">
        <v>272</v>
      </c>
      <c r="E444" s="68"/>
      <c r="F444" s="68"/>
      <c r="G444" s="68"/>
      <c r="H444" s="68"/>
      <c r="I444" s="68"/>
      <c r="J444" s="68"/>
      <c r="K444" s="175"/>
      <c r="L444" s="171"/>
      <c r="M444" s="9"/>
      <c r="N444" s="9"/>
      <c r="O444" s="9"/>
      <c r="P444" s="9"/>
      <c r="Q444" s="9"/>
      <c r="R444" s="9"/>
      <c r="S444" s="9"/>
    </row>
    <row r="445" spans="2:19" s="10" customFormat="1" ht="16.5" x14ac:dyDescent="0.25">
      <c r="B445" s="201" t="s">
        <v>324</v>
      </c>
      <c r="C445" s="196">
        <v>5000000</v>
      </c>
      <c r="D445" s="222" t="s">
        <v>272</v>
      </c>
      <c r="E445" s="68"/>
      <c r="F445" s="68"/>
      <c r="G445" s="68"/>
      <c r="H445" s="68"/>
      <c r="I445" s="68"/>
      <c r="J445" s="68"/>
      <c r="K445" s="175"/>
      <c r="L445" s="171"/>
      <c r="M445" s="9"/>
      <c r="N445" s="9"/>
      <c r="O445" s="9"/>
      <c r="P445" s="9"/>
      <c r="Q445" s="9"/>
      <c r="R445" s="9"/>
      <c r="S445" s="9"/>
    </row>
    <row r="446" spans="2:19" s="10" customFormat="1" ht="16.5" x14ac:dyDescent="0.25">
      <c r="B446" s="201" t="s">
        <v>325</v>
      </c>
      <c r="C446" s="196">
        <v>5000000</v>
      </c>
      <c r="D446" s="222" t="s">
        <v>272</v>
      </c>
      <c r="E446" s="68"/>
      <c r="F446" s="68"/>
      <c r="G446" s="68"/>
      <c r="H446" s="68"/>
      <c r="I446" s="68"/>
      <c r="J446" s="68"/>
      <c r="K446" s="175"/>
      <c r="L446" s="171"/>
      <c r="M446" s="9"/>
      <c r="N446" s="9"/>
      <c r="O446" s="9"/>
      <c r="P446" s="9"/>
      <c r="Q446" s="9"/>
      <c r="R446" s="9"/>
      <c r="S446" s="9"/>
    </row>
    <row r="447" spans="2:19" s="10" customFormat="1" ht="16.5" x14ac:dyDescent="0.25">
      <c r="B447" s="201" t="s">
        <v>314</v>
      </c>
      <c r="C447" s="196">
        <v>400000000</v>
      </c>
      <c r="D447" s="222" t="s">
        <v>272</v>
      </c>
      <c r="E447" s="68"/>
      <c r="F447" s="68"/>
      <c r="G447" s="68"/>
      <c r="H447" s="68"/>
      <c r="I447" s="68"/>
      <c r="J447" s="68"/>
      <c r="K447" s="175"/>
      <c r="L447" s="171"/>
      <c r="M447" s="9"/>
      <c r="N447" s="9"/>
      <c r="O447" s="9"/>
      <c r="P447" s="9"/>
      <c r="Q447" s="9"/>
      <c r="R447" s="9"/>
      <c r="S447" s="9"/>
    </row>
    <row r="448" spans="2:19" s="10" customFormat="1" ht="16.5" x14ac:dyDescent="0.25">
      <c r="B448" s="201" t="s">
        <v>326</v>
      </c>
      <c r="C448" s="196">
        <v>340000</v>
      </c>
      <c r="D448" s="222" t="s">
        <v>272</v>
      </c>
      <c r="E448" s="68"/>
      <c r="F448" s="68"/>
      <c r="G448" s="68"/>
      <c r="H448" s="68"/>
      <c r="I448" s="68"/>
      <c r="J448" s="68"/>
      <c r="K448" s="175"/>
      <c r="L448" s="171"/>
      <c r="M448" s="9"/>
      <c r="N448" s="9"/>
      <c r="O448" s="9"/>
      <c r="P448" s="9"/>
      <c r="Q448" s="9"/>
      <c r="R448" s="9"/>
      <c r="S448" s="9"/>
    </row>
    <row r="449" spans="2:19" s="10" customFormat="1" ht="16.5" x14ac:dyDescent="0.25">
      <c r="B449" s="201" t="s">
        <v>327</v>
      </c>
      <c r="C449" s="196">
        <v>20000000</v>
      </c>
      <c r="D449" s="222" t="s">
        <v>272</v>
      </c>
      <c r="E449" s="68"/>
      <c r="F449" s="68"/>
      <c r="G449" s="68"/>
      <c r="H449" s="68"/>
      <c r="I449" s="68"/>
      <c r="J449" s="68"/>
      <c r="K449" s="175"/>
      <c r="L449" s="171"/>
      <c r="M449" s="9"/>
      <c r="N449" s="9"/>
      <c r="O449" s="9"/>
      <c r="P449" s="9"/>
      <c r="Q449" s="9"/>
      <c r="R449" s="9"/>
      <c r="S449" s="9"/>
    </row>
    <row r="450" spans="2:19" s="10" customFormat="1" ht="16.5" x14ac:dyDescent="0.25">
      <c r="B450" s="201" t="s">
        <v>328</v>
      </c>
      <c r="C450" s="196">
        <v>165000</v>
      </c>
      <c r="D450" s="222" t="s">
        <v>272</v>
      </c>
      <c r="E450" s="68"/>
      <c r="F450" s="68"/>
      <c r="G450" s="68"/>
      <c r="H450" s="68"/>
      <c r="I450" s="68"/>
      <c r="J450" s="68"/>
      <c r="K450" s="175"/>
      <c r="L450" s="171"/>
      <c r="M450" s="9"/>
      <c r="N450" s="9"/>
      <c r="O450" s="9"/>
      <c r="P450" s="9"/>
      <c r="Q450" s="9"/>
      <c r="R450" s="9"/>
      <c r="S450" s="9"/>
    </row>
    <row r="451" spans="2:19" s="10" customFormat="1" ht="16.5" x14ac:dyDescent="0.25">
      <c r="B451" s="201" t="s">
        <v>329</v>
      </c>
      <c r="C451" s="196">
        <v>3500000</v>
      </c>
      <c r="D451" s="222" t="s">
        <v>272</v>
      </c>
      <c r="E451" s="68"/>
      <c r="F451" s="68"/>
      <c r="G451" s="68"/>
      <c r="H451" s="68"/>
      <c r="I451" s="68"/>
      <c r="J451" s="68"/>
      <c r="K451" s="175"/>
      <c r="L451" s="171"/>
      <c r="M451" s="9"/>
      <c r="N451" s="9"/>
      <c r="O451" s="9"/>
      <c r="P451" s="9"/>
      <c r="Q451" s="9"/>
      <c r="R451" s="9"/>
      <c r="S451" s="9"/>
    </row>
    <row r="452" spans="2:19" s="10" customFormat="1" ht="16.5" x14ac:dyDescent="0.25">
      <c r="B452" s="201" t="s">
        <v>330</v>
      </c>
      <c r="C452" s="196">
        <v>535000</v>
      </c>
      <c r="D452" s="222" t="s">
        <v>272</v>
      </c>
      <c r="E452" s="68"/>
      <c r="F452" s="68"/>
      <c r="G452" s="68"/>
      <c r="H452" s="68"/>
      <c r="I452" s="68"/>
      <c r="J452" s="68"/>
      <c r="K452" s="175"/>
      <c r="L452" s="171"/>
      <c r="M452" s="9"/>
      <c r="N452" s="9"/>
      <c r="O452" s="9"/>
      <c r="P452" s="9"/>
      <c r="Q452" s="9"/>
      <c r="R452" s="9"/>
      <c r="S452" s="9"/>
    </row>
    <row r="453" spans="2:19" s="10" customFormat="1" ht="16.5" x14ac:dyDescent="0.25">
      <c r="B453" s="201" t="s">
        <v>324</v>
      </c>
      <c r="C453" s="196">
        <v>10000000</v>
      </c>
      <c r="D453" s="222" t="s">
        <v>272</v>
      </c>
      <c r="E453" s="68"/>
      <c r="F453" s="68"/>
      <c r="G453" s="68"/>
      <c r="H453" s="68"/>
      <c r="I453" s="68"/>
      <c r="J453" s="68"/>
      <c r="K453" s="175"/>
      <c r="L453" s="171"/>
      <c r="M453" s="9"/>
      <c r="N453" s="9"/>
      <c r="O453" s="9"/>
      <c r="P453" s="9"/>
      <c r="Q453" s="9"/>
      <c r="R453" s="9"/>
      <c r="S453" s="9"/>
    </row>
    <row r="454" spans="2:19" s="10" customFormat="1" ht="16.5" x14ac:dyDescent="0.25">
      <c r="B454" s="201" t="s">
        <v>331</v>
      </c>
      <c r="C454" s="196">
        <v>1000000</v>
      </c>
      <c r="D454" s="222" t="s">
        <v>272</v>
      </c>
      <c r="E454" s="68"/>
      <c r="F454" s="68"/>
      <c r="G454" s="68"/>
      <c r="H454" s="68"/>
      <c r="I454" s="68"/>
      <c r="J454" s="68"/>
      <c r="K454" s="175"/>
      <c r="L454" s="171"/>
      <c r="M454" s="9"/>
      <c r="N454" s="9"/>
      <c r="O454" s="9"/>
      <c r="P454" s="9"/>
      <c r="Q454" s="9"/>
      <c r="R454" s="9"/>
      <c r="S454" s="9"/>
    </row>
    <row r="455" spans="2:19" s="10" customFormat="1" ht="16.5" x14ac:dyDescent="0.25">
      <c r="B455" s="201" t="s">
        <v>290</v>
      </c>
      <c r="C455" s="196">
        <v>5000</v>
      </c>
      <c r="D455" s="222" t="s">
        <v>272</v>
      </c>
      <c r="E455" s="68"/>
      <c r="F455" s="68"/>
      <c r="G455" s="68"/>
      <c r="H455" s="68"/>
      <c r="I455" s="68"/>
      <c r="J455" s="68"/>
      <c r="K455" s="175"/>
      <c r="L455" s="171"/>
      <c r="M455" s="9"/>
      <c r="N455" s="9"/>
      <c r="O455" s="9"/>
      <c r="P455" s="9"/>
      <c r="Q455" s="9"/>
      <c r="R455" s="9"/>
      <c r="S455" s="9"/>
    </row>
    <row r="456" spans="2:19" s="10" customFormat="1" ht="16.5" x14ac:dyDescent="0.25">
      <c r="B456" s="203" t="s">
        <v>338</v>
      </c>
      <c r="C456" s="210">
        <v>7054760000</v>
      </c>
      <c r="D456" s="210">
        <v>8453396132</v>
      </c>
      <c r="E456" s="221"/>
      <c r="F456" s="221"/>
      <c r="G456" s="68"/>
      <c r="H456" s="68"/>
      <c r="I456" s="68"/>
      <c r="J456" s="68"/>
      <c r="K456" s="175"/>
      <c r="L456" s="171"/>
      <c r="M456" s="9"/>
      <c r="N456" s="9"/>
      <c r="O456" s="9"/>
      <c r="P456" s="9"/>
      <c r="Q456" s="9"/>
      <c r="R456" s="9"/>
      <c r="S456" s="9"/>
    </row>
    <row r="457" spans="2:19" s="10" customFormat="1" ht="17.45" customHeight="1" x14ac:dyDescent="0.25">
      <c r="B457" s="8"/>
      <c r="C457" s="9"/>
      <c r="D457" s="9"/>
      <c r="E457" s="68"/>
      <c r="F457" s="9"/>
      <c r="G457" s="170"/>
      <c r="H457" s="9"/>
      <c r="I457" s="9"/>
      <c r="J457" s="9"/>
      <c r="K457" s="9"/>
      <c r="L457" s="14"/>
      <c r="M457" s="14"/>
      <c r="N457" s="9"/>
      <c r="O457" s="9"/>
      <c r="P457" s="9"/>
      <c r="Q457" s="9"/>
      <c r="R457" s="9"/>
      <c r="S457" s="9"/>
    </row>
    <row r="458" spans="2:19" s="10" customFormat="1" ht="15" customHeight="1" x14ac:dyDescent="0.25">
      <c r="B458" s="68" t="s">
        <v>334</v>
      </c>
      <c r="C458" s="9"/>
      <c r="D458" s="9"/>
      <c r="E458" s="68"/>
      <c r="F458" s="9"/>
      <c r="G458" s="170"/>
      <c r="H458" s="9"/>
      <c r="I458" s="9"/>
      <c r="J458" s="9"/>
      <c r="K458" s="9"/>
      <c r="L458" s="14"/>
      <c r="M458" s="14"/>
      <c r="N458" s="9"/>
      <c r="O458" s="9"/>
      <c r="P458" s="9"/>
      <c r="Q458" s="9"/>
      <c r="R458" s="9"/>
      <c r="S458" s="9"/>
    </row>
    <row r="459" spans="2:19" s="10" customFormat="1" ht="15" customHeight="1" x14ac:dyDescent="0.25">
      <c r="B459" s="8"/>
      <c r="C459" s="9"/>
      <c r="D459" s="9"/>
      <c r="E459" s="68"/>
      <c r="F459" s="9"/>
      <c r="G459" s="170"/>
      <c r="H459" s="9"/>
      <c r="I459" s="9"/>
      <c r="J459" s="9"/>
      <c r="K459" s="9"/>
      <c r="L459" s="14"/>
      <c r="M459" s="14"/>
      <c r="N459" s="9"/>
      <c r="O459" s="9"/>
      <c r="P459" s="9"/>
      <c r="Q459" s="9"/>
      <c r="R459" s="9"/>
      <c r="S459" s="9"/>
    </row>
    <row r="460" spans="2:19" s="10" customFormat="1" ht="15" customHeight="1" x14ac:dyDescent="0.25">
      <c r="B460" s="455" t="s">
        <v>28</v>
      </c>
      <c r="C460" s="200" t="s">
        <v>258</v>
      </c>
      <c r="D460" s="200" t="s">
        <v>259</v>
      </c>
      <c r="E460" s="68"/>
      <c r="F460" s="9"/>
      <c r="G460" s="170"/>
      <c r="H460" s="9"/>
      <c r="I460" s="9"/>
      <c r="J460" s="9"/>
      <c r="K460" s="9"/>
      <c r="L460" s="14"/>
      <c r="M460" s="14"/>
      <c r="N460" s="9"/>
      <c r="O460" s="9"/>
      <c r="P460" s="9"/>
      <c r="Q460" s="9"/>
      <c r="R460" s="9"/>
      <c r="S460" s="9"/>
    </row>
    <row r="461" spans="2:19" s="10" customFormat="1" ht="15" customHeight="1" x14ac:dyDescent="0.25">
      <c r="B461" s="455"/>
      <c r="C461" s="200" t="s">
        <v>62</v>
      </c>
      <c r="D461" s="200" t="s">
        <v>62</v>
      </c>
      <c r="E461" s="68"/>
      <c r="F461" s="9"/>
      <c r="G461" s="170"/>
      <c r="H461" s="9"/>
      <c r="I461" s="9"/>
      <c r="J461" s="9"/>
      <c r="K461" s="9"/>
      <c r="L461" s="14"/>
      <c r="M461" s="14"/>
      <c r="N461" s="9"/>
      <c r="O461" s="9"/>
      <c r="P461" s="9"/>
      <c r="Q461" s="9"/>
      <c r="R461" s="9"/>
      <c r="S461" s="9"/>
    </row>
    <row r="462" spans="2:19" s="10" customFormat="1" ht="15" customHeight="1" x14ac:dyDescent="0.25">
      <c r="B462" s="201" t="s">
        <v>335</v>
      </c>
      <c r="C462" s="196">
        <v>2552</v>
      </c>
      <c r="D462" s="222" t="s">
        <v>272</v>
      </c>
      <c r="E462" s="68"/>
      <c r="F462" s="9"/>
      <c r="G462" s="170"/>
      <c r="H462" s="9"/>
      <c r="I462" s="9"/>
      <c r="J462" s="9"/>
      <c r="K462" s="9"/>
      <c r="L462" s="14"/>
      <c r="M462" s="14"/>
      <c r="N462" s="9"/>
      <c r="O462" s="9"/>
      <c r="P462" s="9"/>
      <c r="Q462" s="9"/>
      <c r="R462" s="9"/>
      <c r="S462" s="9"/>
    </row>
    <row r="463" spans="2:19" s="10" customFormat="1" ht="15" customHeight="1" x14ac:dyDescent="0.25">
      <c r="B463" s="201" t="s">
        <v>336</v>
      </c>
      <c r="C463" s="196">
        <f>622358+1+945372</f>
        <v>1567731</v>
      </c>
      <c r="D463" s="222" t="s">
        <v>272</v>
      </c>
      <c r="E463" s="68"/>
      <c r="F463" s="9"/>
      <c r="G463" s="170"/>
      <c r="H463" s="9"/>
      <c r="I463" s="9"/>
      <c r="J463" s="9"/>
      <c r="K463" s="9"/>
      <c r="L463" s="14"/>
      <c r="M463" s="14"/>
      <c r="N463" s="9"/>
      <c r="O463" s="9"/>
      <c r="P463" s="9"/>
      <c r="Q463" s="9"/>
      <c r="R463" s="9"/>
      <c r="S463" s="9"/>
    </row>
    <row r="464" spans="2:19" s="10" customFormat="1" ht="15" customHeight="1" x14ac:dyDescent="0.25">
      <c r="B464" s="201" t="s">
        <v>337</v>
      </c>
      <c r="C464" s="196">
        <v>9289479</v>
      </c>
      <c r="D464" s="222" t="s">
        <v>272</v>
      </c>
      <c r="E464" s="68"/>
      <c r="F464" s="9"/>
      <c r="G464" s="170"/>
      <c r="H464" s="9"/>
      <c r="I464" s="9"/>
      <c r="J464" s="9"/>
      <c r="K464" s="9"/>
      <c r="L464" s="14"/>
      <c r="M464" s="14"/>
      <c r="N464" s="9"/>
      <c r="O464" s="9"/>
      <c r="P464" s="9"/>
      <c r="Q464" s="9"/>
      <c r="R464" s="9"/>
      <c r="S464" s="9"/>
    </row>
    <row r="465" spans="2:19" s="10" customFormat="1" ht="15" customHeight="1" x14ac:dyDescent="0.25">
      <c r="B465" s="203" t="s">
        <v>339</v>
      </c>
      <c r="C465" s="210">
        <f>SUM(C462:C464)</f>
        <v>10859762</v>
      </c>
      <c r="D465" s="223" t="s">
        <v>272</v>
      </c>
      <c r="E465" s="68"/>
      <c r="F465" s="9"/>
      <c r="G465" s="170"/>
      <c r="H465" s="9"/>
      <c r="I465" s="9"/>
      <c r="J465" s="9"/>
      <c r="K465" s="9"/>
      <c r="L465" s="14"/>
      <c r="M465" s="14"/>
      <c r="N465" s="9"/>
      <c r="O465" s="9"/>
      <c r="P465" s="9"/>
      <c r="Q465" s="9"/>
      <c r="R465" s="9"/>
      <c r="S465" s="9"/>
    </row>
    <row r="466" spans="2:19" s="10" customFormat="1" ht="15" customHeight="1" x14ac:dyDescent="0.25">
      <c r="B466" s="8"/>
      <c r="C466" s="9"/>
      <c r="D466" s="9"/>
      <c r="E466" s="68"/>
      <c r="F466" s="9"/>
      <c r="G466" s="170"/>
      <c r="H466" s="9"/>
      <c r="I466" s="9"/>
      <c r="J466" s="9"/>
      <c r="K466" s="9"/>
      <c r="L466" s="14"/>
      <c r="M466" s="14"/>
      <c r="N466" s="9"/>
      <c r="O466" s="9"/>
      <c r="P466" s="9"/>
      <c r="Q466" s="9"/>
      <c r="R466" s="9"/>
      <c r="S466" s="9"/>
    </row>
    <row r="467" spans="2:19" s="10" customFormat="1" ht="15" customHeight="1" x14ac:dyDescent="0.25">
      <c r="B467" s="203" t="s">
        <v>340</v>
      </c>
      <c r="C467" s="210">
        <f>+C456+C465</f>
        <v>7065619762</v>
      </c>
      <c r="D467" s="210">
        <f>+D456</f>
        <v>8453396132</v>
      </c>
      <c r="E467" s="221" t="e">
        <f>+C467-EAN!#REF!</f>
        <v>#REF!</v>
      </c>
      <c r="F467" s="14" t="e">
        <f>+D467-EAN!#REF!</f>
        <v>#REF!</v>
      </c>
      <c r="G467" s="170"/>
      <c r="H467" s="9"/>
      <c r="I467" s="9"/>
      <c r="J467" s="9"/>
      <c r="K467" s="9"/>
      <c r="L467" s="14"/>
      <c r="M467" s="14"/>
      <c r="N467" s="9"/>
      <c r="O467" s="9"/>
      <c r="P467" s="9"/>
      <c r="Q467" s="9"/>
      <c r="R467" s="9"/>
      <c r="S467" s="9"/>
    </row>
    <row r="468" spans="2:19" s="10" customFormat="1" ht="15" customHeight="1" x14ac:dyDescent="0.25">
      <c r="B468" s="8"/>
      <c r="C468" s="9"/>
      <c r="D468" s="9"/>
      <c r="E468" s="68"/>
      <c r="F468" s="9"/>
      <c r="G468" s="170"/>
      <c r="H468" s="9"/>
      <c r="I468" s="9"/>
      <c r="J468" s="9"/>
      <c r="K468" s="9"/>
      <c r="L468" s="14"/>
      <c r="M468" s="14"/>
      <c r="N468" s="9"/>
      <c r="O468" s="9"/>
      <c r="P468" s="9"/>
      <c r="Q468" s="9"/>
      <c r="R468" s="9"/>
      <c r="S468" s="9"/>
    </row>
    <row r="469" spans="2:19" s="10" customFormat="1" ht="15" customHeight="1" x14ac:dyDescent="0.25">
      <c r="B469" s="8"/>
      <c r="C469" s="9"/>
      <c r="D469" s="9"/>
      <c r="E469" s="68"/>
      <c r="F469" s="9"/>
      <c r="G469" s="170"/>
      <c r="H469" s="9"/>
      <c r="I469" s="9"/>
      <c r="J469" s="9"/>
      <c r="K469" s="9"/>
      <c r="L469" s="14"/>
      <c r="M469" s="14"/>
      <c r="N469" s="9"/>
      <c r="O469" s="9"/>
      <c r="P469" s="9"/>
      <c r="Q469" s="9"/>
      <c r="R469" s="9"/>
      <c r="S469" s="9"/>
    </row>
    <row r="470" spans="2:19" s="10" customFormat="1" ht="15" customHeight="1" x14ac:dyDescent="0.25">
      <c r="B470" s="8" t="s">
        <v>269</v>
      </c>
      <c r="C470" s="9"/>
      <c r="D470" s="9"/>
      <c r="E470" s="9"/>
      <c r="F470" s="9"/>
      <c r="G470" s="170"/>
      <c r="H470" s="9"/>
      <c r="I470" s="9"/>
      <c r="J470" s="9"/>
      <c r="K470" s="9"/>
      <c r="L470" s="14"/>
      <c r="M470" s="14"/>
      <c r="N470" s="9"/>
      <c r="O470" s="9"/>
      <c r="P470" s="9"/>
      <c r="Q470" s="9"/>
      <c r="R470" s="9"/>
      <c r="S470" s="9"/>
    </row>
    <row r="471" spans="2:19" s="10" customFormat="1" ht="16.5" x14ac:dyDescent="0.25">
      <c r="B471" s="68"/>
      <c r="C471" s="9"/>
      <c r="D471" s="9"/>
      <c r="E471" s="9"/>
      <c r="F471" s="9"/>
      <c r="G471" s="170"/>
      <c r="H471" s="9"/>
      <c r="I471" s="9"/>
      <c r="J471" s="9"/>
      <c r="K471" s="9"/>
      <c r="L471" s="9"/>
      <c r="M471" s="9"/>
      <c r="N471" s="9"/>
      <c r="O471" s="9"/>
      <c r="P471" s="9"/>
      <c r="Q471" s="9"/>
      <c r="R471" s="9"/>
      <c r="S471" s="9"/>
    </row>
    <row r="472" spans="2:19" s="10" customFormat="1" ht="16.5" x14ac:dyDescent="0.25">
      <c r="B472" s="68" t="s">
        <v>27</v>
      </c>
      <c r="C472" s="9"/>
      <c r="D472" s="9"/>
      <c r="E472" s="9"/>
      <c r="F472" s="9"/>
      <c r="G472" s="170"/>
      <c r="H472" s="9"/>
      <c r="I472" s="9"/>
      <c r="J472" s="9"/>
      <c r="K472" s="9"/>
      <c r="L472" s="9"/>
      <c r="M472" s="9"/>
      <c r="N472" s="9"/>
      <c r="O472" s="9"/>
      <c r="P472" s="9"/>
      <c r="Q472" s="9"/>
      <c r="R472" s="9"/>
      <c r="S472" s="9"/>
    </row>
    <row r="473" spans="2:19" s="10" customFormat="1" ht="16.5" x14ac:dyDescent="0.25">
      <c r="B473" s="8"/>
      <c r="C473" s="9"/>
      <c r="D473" s="9"/>
      <c r="E473" s="9"/>
      <c r="F473" s="9"/>
      <c r="G473" s="170"/>
      <c r="H473" s="9"/>
      <c r="I473" s="9"/>
      <c r="J473" s="9"/>
      <c r="K473" s="9"/>
      <c r="L473" s="9"/>
      <c r="M473" s="9"/>
      <c r="N473" s="9"/>
      <c r="O473" s="9"/>
      <c r="P473" s="9"/>
      <c r="Q473" s="9"/>
      <c r="R473" s="9"/>
      <c r="S473" s="9"/>
    </row>
    <row r="474" spans="2:19" s="10" customFormat="1" ht="30" customHeight="1" x14ac:dyDescent="0.25">
      <c r="B474" s="456" t="s">
        <v>28</v>
      </c>
      <c r="C474" s="55" t="s">
        <v>258</v>
      </c>
      <c r="D474" s="55" t="s">
        <v>259</v>
      </c>
      <c r="E474" s="9"/>
      <c r="F474" s="9"/>
      <c r="G474" s="445"/>
      <c r="H474" s="146"/>
      <c r="I474" s="9"/>
      <c r="J474" s="9"/>
      <c r="K474" s="9"/>
      <c r="L474" s="9"/>
      <c r="M474" s="9"/>
      <c r="N474" s="9"/>
      <c r="O474" s="9"/>
      <c r="P474" s="9"/>
      <c r="Q474" s="9"/>
      <c r="R474" s="9"/>
      <c r="S474" s="9"/>
    </row>
    <row r="475" spans="2:19" s="10" customFormat="1" ht="18" customHeight="1" x14ac:dyDescent="0.25">
      <c r="B475" s="457"/>
      <c r="C475" s="16" t="s">
        <v>62</v>
      </c>
      <c r="D475" s="16" t="s">
        <v>62</v>
      </c>
      <c r="E475" s="9"/>
      <c r="F475" s="9"/>
      <c r="G475" s="445"/>
      <c r="H475" s="146"/>
      <c r="I475" s="9"/>
      <c r="J475" s="9"/>
      <c r="K475" s="9"/>
      <c r="L475" s="9"/>
      <c r="M475" s="9"/>
      <c r="N475" s="9"/>
      <c r="O475" s="9"/>
      <c r="P475" s="9"/>
      <c r="Q475" s="9"/>
      <c r="R475" s="9"/>
      <c r="S475" s="9"/>
    </row>
    <row r="476" spans="2:19" s="10" customFormat="1" ht="18.75" customHeight="1" x14ac:dyDescent="0.25">
      <c r="B476" s="67" t="s">
        <v>24</v>
      </c>
      <c r="C476" s="29">
        <f>+EAN!D19</f>
        <v>53758770</v>
      </c>
      <c r="D476" s="29">
        <v>980251026</v>
      </c>
      <c r="E476" s="169"/>
      <c r="F476" s="9"/>
      <c r="G476" s="212"/>
      <c r="H476" s="220"/>
      <c r="I476" s="14"/>
      <c r="J476" s="9"/>
      <c r="K476" s="9"/>
      <c r="L476" s="9"/>
      <c r="M476" s="9"/>
      <c r="N476" s="9"/>
      <c r="O476" s="9"/>
      <c r="P476" s="9"/>
      <c r="Q476" s="9"/>
      <c r="R476" s="9"/>
      <c r="S476" s="9"/>
    </row>
    <row r="477" spans="2:19" s="10" customFormat="1" ht="16.5" x14ac:dyDescent="0.25">
      <c r="B477" s="65" t="s">
        <v>26</v>
      </c>
      <c r="C477" s="28">
        <f>+C476</f>
        <v>53758770</v>
      </c>
      <c r="D477" s="28">
        <f>+D476</f>
        <v>980251026</v>
      </c>
      <c r="E477" s="14">
        <f>+C477-EAN!D19</f>
        <v>0</v>
      </c>
      <c r="F477" s="14">
        <f>+D477-EAN!E19</f>
        <v>980251026</v>
      </c>
      <c r="G477" s="214"/>
      <c r="H477" s="219"/>
      <c r="I477" s="14"/>
      <c r="J477" s="9"/>
      <c r="K477" s="9"/>
      <c r="L477" s="9"/>
      <c r="M477" s="9"/>
      <c r="N477" s="9"/>
      <c r="O477" s="9"/>
      <c r="P477" s="9"/>
      <c r="Q477" s="9"/>
      <c r="R477" s="9"/>
      <c r="S477" s="9"/>
    </row>
  </sheetData>
  <autoFilter ref="A27:AH177" xr:uid="{817B5F0D-D976-4C98-B734-F1FDEA5D4A58}"/>
  <mergeCells count="65">
    <mergeCell ref="B9:C9"/>
    <mergeCell ref="H9:I9"/>
    <mergeCell ref="B4:E4"/>
    <mergeCell ref="B6:C7"/>
    <mergeCell ref="H6:I7"/>
    <mergeCell ref="B8:C8"/>
    <mergeCell ref="H8:I8"/>
    <mergeCell ref="B10:C10"/>
    <mergeCell ref="H10:I10"/>
    <mergeCell ref="B11:C11"/>
    <mergeCell ref="H11:I11"/>
    <mergeCell ref="B12:C12"/>
    <mergeCell ref="H12:I12"/>
    <mergeCell ref="B13:C13"/>
    <mergeCell ref="H13:I13"/>
    <mergeCell ref="B14:C14"/>
    <mergeCell ref="B15:C15"/>
    <mergeCell ref="B16:C16"/>
    <mergeCell ref="H16:I16"/>
    <mergeCell ref="B368:J368"/>
    <mergeCell ref="B127:E127"/>
    <mergeCell ref="B144:E144"/>
    <mergeCell ref="B161:E161"/>
    <mergeCell ref="B208:I208"/>
    <mergeCell ref="B280:I280"/>
    <mergeCell ref="B210:I210"/>
    <mergeCell ref="B222:I222"/>
    <mergeCell ref="B224:I224"/>
    <mergeCell ref="B236:I236"/>
    <mergeCell ref="B238:I238"/>
    <mergeCell ref="B250:I250"/>
    <mergeCell ref="B252:I252"/>
    <mergeCell ref="B264:I264"/>
    <mergeCell ref="B266:I266"/>
    <mergeCell ref="B278:I278"/>
    <mergeCell ref="B17:C17"/>
    <mergeCell ref="B18:C18"/>
    <mergeCell ref="B22:J22"/>
    <mergeCell ref="B23:J23"/>
    <mergeCell ref="B25:J25"/>
    <mergeCell ref="B42:E42"/>
    <mergeCell ref="B59:E59"/>
    <mergeCell ref="B76:E76"/>
    <mergeCell ref="B93:E93"/>
    <mergeCell ref="B110:E110"/>
    <mergeCell ref="B370:J370"/>
    <mergeCell ref="B389:B390"/>
    <mergeCell ref="B460:B461"/>
    <mergeCell ref="B474:B475"/>
    <mergeCell ref="G474:G475"/>
    <mergeCell ref="B439:B440"/>
    <mergeCell ref="B292:I292"/>
    <mergeCell ref="B294:I294"/>
    <mergeCell ref="B306:I306"/>
    <mergeCell ref="B308:I308"/>
    <mergeCell ref="B318:I318"/>
    <mergeCell ref="B353:I353"/>
    <mergeCell ref="M358:O358"/>
    <mergeCell ref="J358:L358"/>
    <mergeCell ref="B320:I320"/>
    <mergeCell ref="B331:I331"/>
    <mergeCell ref="B329:I329"/>
    <mergeCell ref="B340:I340"/>
    <mergeCell ref="B342:I342"/>
    <mergeCell ref="B351:I351"/>
  </mergeCells>
  <conditionalFormatting sqref="E391:E469">
    <cfRule type="duplicateValues" dxfId="0" priority="1"/>
  </conditionalFormatting>
  <pageMargins left="0.70866141732283472" right="0.70866141732283472" top="0.74803149606299213" bottom="0.74803149606299213" header="0.31496062992125984" footer="0.31496062992125984"/>
  <pageSetup paperSize="9" scale="79" fitToHeight="0"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lwyA3D4gCaGeF0DlwA7SzRViKztJgwPyjl9jaccMNFo=</DigestValue>
    </Reference>
    <Reference Type="http://www.w3.org/2000/09/xmldsig#Object" URI="#idOfficeObject">
      <DigestMethod Algorithm="http://www.w3.org/2001/04/xmlenc#sha256"/>
      <DigestValue>WwhlaHmyqnUaZjC0gGbelkBKu35A5jYJDAuhLFsZ8GM=</DigestValue>
    </Reference>
    <Reference Type="http://uri.etsi.org/01903#SignedProperties" URI="#idSignedProperties">
      <Transforms>
        <Transform Algorithm="http://www.w3.org/TR/2001/REC-xml-c14n-20010315"/>
      </Transforms>
      <DigestMethod Algorithm="http://www.w3.org/2001/04/xmlenc#sha256"/>
      <DigestValue>cMFH15bYaF9HKytyz+Guw+MrLOqPGHB55l2Am8isqTs=</DigestValue>
    </Reference>
  </SignedInfo>
  <SignatureValue>Qny6wwSYvOqsj63RFIQTj9D95D5zhA3VDlVFsacKvxcmeeOntLvSErzhZwAaLddoQlJQl7isLtWl
kKpo3HUAaWEOOLh1KDbpmWhwLQHzk5IQH/4e/4DJE6U+05FHAcrFklOA4Qj0arb1dxHP4vkSVLqP
23SrB9wqZBqXDvvePCbvO0feQY7hcDuWpQbWbxGZelWycp2ydgP79VQDwBcEEZSBwkIahCP5ELxd
9XQzRLsWVRNU5UmalEZBx29iTottF1PpSxA3nTjvYNH6utr74xtsUR4ZNu9rzBvKivFYUeXLSBAE
7bneF6W+Kf8X2GNwFC/IktVYpDXVKxsZnQFIig==</SignatureValue>
  <KeyInfo>
    <X509Data>
      <X509Certificate>MIIIljCCBn6gAwIBAgIQdH45J0wmsj9jQGuRnGSrSjANBgkqhkiG9w0BAQsFADCBgTEWMBQGA1UEBRMNUlVDODAwODAwOTktMDERMA8GA1UEAxMIVklUIFMuQS4xODA2BgNVBAsML1ByZXN0YWRvciBDdWFsaWZpY2FkbyBkZSBTZXJ2aWNpb3MgZGUgQ29uZmlhbnphMQ0wCwYDVQQKDARJQ1BQMQswCQYDVQQGEwJQWTAeFw0yMjEwMDcxODEwMjVaFw0yNDEwMDcxODEwMjVaMIHEMRYwFAYDVQQqDA1BTkdFTE8gTUFSVElOMRswGQYDVQQEDBJQQUxBQ0lPUyBDQcORRUxMQVMxETAPBgNVBAUTCENJNjUwMTc0MSkwJwYDVQQDDCBBTkdFTE8gTUFSVElOIFBBTEFDSU9TIENBw5FFTExBUzELMAkGA1UECwwCRjIxNTAzBgNVBAoMLENFUlRJRklDQURPIENVQUxJRklDQURPIERFIEZJUk1BIEVMRUNUUk9OSUNBMQswCQYDVQQGEwJQWTCCASIwDQYJKoZIhvcNAQEBBQADggEPADCCAQoCggEBAJjM/n5IU9gzf+7tH3UKIp2Jn+/cxTmlmMXz8JikOQjs/LcCiSVz10LqBBz04bX/i1Thvva1KNNUxQi3ytkmAVU6yHSfMWOd8Ryo/RAPQy8wnecNlRdGHewibv2MJ4bRKLDhj/dSn1Wo92d+inoUFxzVvUKM/6S/as1L184xOSy4FkL1bGfl/HZw4fQwBnKqqxsLoweVLMQYpqCpU1HslM6jtwy73bxw4GvXlpE5SWCFQo9VQp6Yu/8kYmmisoi4PNQ1uWnB27YNkS068wcbZ6kPCQHflqssky3qPXNr6Oq+tbGlT/U6EhjnZPEIl8k+E8UPO03ou/s1hT4A2pxBl58CAwEAAaOCA8MwggO/MAwGA1UdEwEB/wQCMAAwDgYDVR0PAQH/BAQDAgXgMCwGA1UdJQEB/wQiMCAGCCsGAQUFBwMEBggrBgEFBQcDAgYKKwYBBAGCNxQCAjAdBgNVHQ4EFgQU9H7k1U/21dZ8FEpmPL0bColwwgYwHwYDVR0jBBgwFoAUu2URK2fthjggHChnGRQEZeqRobMwggHrBgNVHSAEggHiMIIB3jCCAdoGDCsGAQQBgtlKAQEBBzCCAcgwMQYIKwYBBQUHAgEWJWh0dHBzOi8vd3d3LmVmaXJtYS5jb20ucHkvcmVwb3NpdG9yaW8wgc8GCCsGAQUFBwICMIHCGoG/Q2VydGlmaWNhZG8gQ3VhbGlmaWNhZG8gZGUgRmlybWEgRWxlY3Ry825pY2EgVGlwbyBGMiAoY2xhdmVzIGVuIGRpc3Bvc2l0aXZvIGN1YWxpZmljYWRvKSwgc3VqZXRhIGEgbGFzIGNvbmRpY2lvbmVzIGRlIHVzbyBleHB1ZXN0YXMgZW4gbGEgRGVjbGFyYWNp824gZGUgUHLhY3RpY2FzIGRlIENlcnRpZmljYWNp824gZGUgVklUIFMuQS4wgcAGCCsGAQUFBwICMIGzGoGwUXVhbGlmaWVkIGNlcnRpZmljYXRlIG9mIGVsZWN0cm9uaWMgc2lnbmF0dXJlIHR5cGUgRjIgKGtleXMgaW4gcXVhbGlmaWVkIGRldmljZSksIHN1YmR1ZWQgdG8gdGhlIGNvbmRpdGlvbnMgb2YgdXNlIHNldCBmb3J0aCBpbiB0aGUgQ2VydGlmaWNhdGlvbiBQcmFjdGljZSBTdGF0ZW1lbnQgb2YgVklUIFMuQS4wTAYDVR0RBEUwQ4EVQU1QQUxBQ0lPU0NAR01BSUwuQ09NpCowKDEmMCQGA1UEDQwdRklSTUEgRUxFQ1RST05JQ0EgQ1VBTElGSUNBREEwdwYIKwYBBQUHAQEEazBpMCgGCCsGAQUFBzABhhxodHRwczovL3d3dy5lZmlybWEuY29tLnB5L3ZhMD0GCCsGAQUFBzAChjFodHRwczovL3d3dy5lZmlybWEuY29tLnB5L3JlcG9zaXRvcmlvL2VmaXJtYTEuY3J0MHsGA1UdHwR0MHIwN6A1oDOGMWh0dHBzOi8vd3d3LmVmaXJtYS5jb20ucHkvcmVwb3NpdG9yaW8vZWZpcm1hMi5jcmwwN6A1oDOGMWh0dHBzOi8vd3d3LmVmaXJtYS5jb20ucHkvcmVwb3NpdG9yaW8vZWZpcm1hMy5jcmwwDQYJKoZIhvcNAQELBQADggIBAJRsfeT30Obyv3fuYrevBPSC7tZSnJENQvm3HyHT0x/1EnLNG+aaGAKX72EJRlBCILJUZ/ClB5Wpagifo8yuJGbU3IpUPU5aYx7XRxRunq/P4V8S0tfU/dIaJeNZ5l5zYzAwcgFk7kQzbdshxd2ot88r/YBg8VRRADQYX3qDu7nVM85MTl8ZdkflTkOwS8qbcD4/wNZCRqaxr5IGn9s3mijZvIzj5+nfLqzmxMke9rWr4rdWYreaH6b/Mh/l8L35jA/qjVgBnz6NVLwB09u0Gq0Nzn533TUqscpUHybGlk/OV7dxf9hNUZ2JAYQiRgjaYLOasIK07bqkzhpvUzQcMWiVJ/kYBA0WrqT+kDt4+xUCZ+jlMBLLDy3kRE31kfPqJw11mc5WI0RhzlRYOw5ZC/TBZtr9xnykodV3RDwrHTvENDdRZ2mwNXxUKVVfJVwlE1nvtLxywavpaqHixE5+8ZF9na67uGPszywIgZig6RfLyo5wEjJ6pjMOQ6QI23LE1cq1XzPVg3IXFozr0VfFK08mJzZhtqTl3FYpSVGJTldkMluc3is6HH3rin3z4OXWj4AEKsKE8YRGvHxtj+l7JCv7OW/dAgDhic7VNwp4RdbViy9BVbQN6V+vLECCO8DU3AeGKdemwZw0p9o1wvawjYI0+g+R7iUKh6lfNdxCtqlT</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Transform>
          <Transform Algorithm="http://www.w3.org/TR/2001/REC-xml-c14n-20010315"/>
        </Transforms>
        <DigestMethod Algorithm="http://www.w3.org/2001/04/xmlenc#sha256"/>
        <DigestValue>Hp1KLC7PUxGZzPUog1uIGtDj6cqmr1+LLJEX7KZHrwM=</DigestValue>
      </Reference>
      <Reference URI="/xl/calcChain.xml?ContentType=application/vnd.openxmlformats-officedocument.spreadsheetml.calcChain+xml">
        <DigestMethod Algorithm="http://www.w3.org/2001/04/xmlenc#sha256"/>
        <DigestValue>B4SXrjx2/6SZqIF9+ut++ry9t+J5wzAE6dkP9PMRUAY=</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mhKYxUE0oPDLGIKRiSlGd2bSf7mVgCsUM7XVTgC6wyA=</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RAm1E9QAbmIvimn3eKRyWAq9/U9OtV63Kkdx5HvVi/k=</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RBrSGZtSwiPyMuEhkclh2dfeYrJ66YCGnxyfZ+qXoeU=</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BcmP268XIhuAMME0Aq1tdvsLJb40FVToUFcFX8P3h0I=</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EX4ZoykEts5puAo24VPM4/33HJesdNHPZ0dWN4hX3pY=</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4iZgxf1qj0Yo+xTQKs29u3p7ltTvW5XhwxozmPqgCUc=</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VVx199eVPKZDDXvzWCTH6TH8jTIcIcM2ZfYZdDOJsDo=</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Ow2mjBzDs/+aSEyQ+IVAuylTnjsgNupzu0SeLHjeJ9A=</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rxC9uT9gPfFHZAtv1IEw4Z+MOgsp/jYO+9A2ZZk5CJ0=</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oCuCaBygFBjSopaS1mGHjl/Mvhs6/Hza3Gj3TtJT0DE=</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8IYEKxRC2TLF4BVB7T1PChlURvdK6TyDyMcDRoA4cLI=</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7uUy0Ce0kFOqhduZXsXs5YeXwdeHi9+nk78OvC5LTuA=</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/rQr98+Ax523Eosg399HglKS8lLfZTyyVtGUIbxJxlg=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EVSXs38lhP/f2BlwB20NTz3Q+6JDRfWX5huHphGgajk=</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MplcIB/nGaUaEl3/2EByak8riz3T8HMo+RtnXoUwK7s=</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HBh9imvyfDDLER50eGthuJrOeGw7PfJ3xfNiLk9sJJo=</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DBc60qLVGNkjjOmo4FCGjqUwTSD68nlCtD4BkoCZGsE=</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S5K+SEechT3s4Hxn0/ibksoR3OWQsG/UdVn9QMTLHSQ=</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bpleaCaEAjmBfGo7UUnrh2v4JSP/pZ7TZxPnIPIDA/4=</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22XeCIvXPucDvEoSOccfT0KKfBlfPCgSb5NkCj+l5g0=</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i0SY8fxN+Z9bPr3hL7zwgKNKNMHiiKmdHJ4FdPi4zGY=</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RbII9UF1Li5MRmGv33xoecLVhxC4l4XT7Yof3/PEC00=</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khMREsTgmLd9r4Dt8nFN0RH8S4vSLAN6eAa0xAaMxOs=</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O0l0OX/xsgYjojgJFQQAVOixwJk0Tm7y6lWhKkhBTIw=</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D0IRmubvhSicRyqZwwZn+KNNXE00kPIBhLocWq09fOM=</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ePPGEAdvAv6NEywIqWwGGParDIIaZ1d2lsBgHYLh+dk=</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sWItnqBuzAIAjtWI25Fv8RSlR0/AJA6lBvtXxJMOiyk=</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2NBYf/dMlprvF1sP0VdxNlzzu6f926z4qEiUu2/4bsw=</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fJXZfezjIAxNcvy8OqwcpbkCr3KRMsCFV8wzgwhVDHU=</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XIUemSyCrSt3Gr4l7hTuY1wHJD95Mpfu0m96lXOWKEg=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j7hFRuK/aMYarRmng+Ff86gbnuOHRdKMEWoyRjSU9vs=</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5BLKGUOhsKLGg6eOrGC6O81m+2yRV1Y3HIJPe7z25qw=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t2xw1DL3VtugdMauF9MoHfhK7bFIKWP+9wLzUr4xKww=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EmQzpBliHZkKErEezzYqejy7EIPZTXzgbwNx5MCuA9s=</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3hUwe0EjMC0WycHrzDQL/qNebO5pdtBM19wenOdSD2k=</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4PRKsY7kjvfpoY60yQjITyBiEaI03phLrJM5DVxjU/0=</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jVir3E1L+VyaISluKPVN7Tmj3wFw9vicvijAuGaLszc=</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iPI2p8HPwg+CL93YAi/+B0J/rsDDkBz78+rRInRh0iE=</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vM2m65Rr9hzjVqFq8F2f8KiohAL3FQZ0ZZRm/etotkg=</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cNVas9MGvWrQThDhH93Z2y3eB22xT+yaPlpz3yS8ZUs=</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zDdB8DgXz7yyVwZaYlZRb8Te9r4aK0HFhbElqZnufo4=</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hSymA9bns7qguvAA9dGyb34DWEG0kPj4us8JZ6kboPQ=</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j4i7N7W608NzMQbfC73JsId1+2tUwGJCtIsqAkgKh3w=</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WuEuoqbJe8I1oUM2StMGWb7+EZYEokXcsnm6sI71UxI=</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8WDVCpbmhYgal21i1HeErIgNdM32u5PxZtCcAYb3qLM=</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HlYQ+n+NQUePlHSBuzBQJ+/0tyQo7HHGwPu30+NueDc=</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ru8VqOEOYd4+UzA3tbjJMiUeXLPoltoIrsBxmyz6acg=</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NEh4k1DCe3hBK1kNHqvmlLsjmzoZEs6nbQlc0idq/bk=</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rNYhnoOEmTmmvxLolcZ2JtsyCdfKUnW2XKNUqpdfvEU=</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9Kow6PRk2WC/VwvtZhZKnJh97nAhkO6WG9XDVivr9Ck=</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6T6MFkZHNemv8BvEMbywFXaQUX2BXh21NDR8aM/q3Ew=</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6QCpSpW9rTZMVkZJI7SD+3Eb9laIX0b/KMpU3KCNv1Y=</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eoFaZ8CTBsSLiLHCqvpHkZGKFZ2egjpsklS6GVgIu9Q=</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lmq7o/AcD/COp6XSrSek7Jubno8qTwgeGTjFq96u24w=</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/kdmu9WDdiqikeNCMXKt2AwUbDUPpFn2CmQTL+rhGo0=</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jkizcat7d7HOv3l71kSzCWfq1Xp8y4ydHcEZYIboN00=</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oeU5HI1oQPy2mb0BNmXR/YaNxCPqP6JaeOx4Om186R0=</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CmDkgoxgmHSNDJhtQUw0LtOoL36grjAKkifzbbwauc0=</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+LFcRXNZPdA7ZBHmneq5bKU3R+4q10T6+Wt5fzvdbJI=</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zoKuY0U5xEMjDPbvGSMq+6HTUXOnbUiIn5yKI9pOSVU=</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sVL+O+vaHKR4UOGPIt4D6+Xg3Zrt9J79Ags1/n0ZtXc=</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yaZOZ6p+wO9ht1392TsguZcmWeQX8CWzqhhDwzEL1cE=</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1gCwVpLF7NOaQBQhdl08pKqsmB7eBRkArlTECkGkwn8=</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R19SDVM9iY3IZVRHCJIN+ZF7OAbjEkl18YGofHde2PE=</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dZyhVGczO/ehel5ZSff3DHsHF6iBIT0eavum/mEz3HM=</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U8pbLQiIGm05l+6HTDeklavQqugk3WC7cLSt4D9caTE=</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UsmFpfXixcQCFupIkR38e3pD3t7wwGpfztiWzbw0CtM=</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JUCy8dmw5hXoYsj07uBGslhf2fBHfaQWE7U96JKdW9Q=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6NXYxXa0a2h4yR9iz2uThnF6dZ628qlfvzy03GLAp0M=</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psq/ldTXNDFLL5tiFjKPyRTUI37RqqyCLXlacwd9oOA=</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ZUz1u60Wja2T6MV8qbApD1WCmi5W2vnXeeE0qxzcv2k=</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9PtqKD26PmHdAOvnLzOXfhOLMYh+T1CXKbwrUJwD7/Y=</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0D76ThQgJLetYuntbtq4zoOoYrMCTvbPdNqTGzHB8uk=</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F4GEmXCiYirSfsVpXIfy8JomaqEj4KoDbqyO2p2FCVI=</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RnRd5h7pV0BGRaY/xeMZ4y8z5ORRdJov3Brt61riV2U=</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l8qmMgpvphtoEUmfP5p2sYKcYh0FYiTbpMJYWkOz0hc=</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U070yFkWqjCg4U/f1wWk3hrzqEs+TW3N9Gv8DMq/3Y8=</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OBz8BuwDZxSGOUwZBnrGFB8OxlVpQ19UJKTARxG9w8I=</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GHW01R0ySVDPnzpNACHwU/UwY9DPbMoMqQ+sUBILc0g=</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x7sYAcOLgFd7N9YAu5lX52nGHG+nCDJ1ItuOwEwcNyc=</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q5/yI3FFu+82ldjgW6BOjXP3jXlMa764LcyoQ0aIG4k=</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W4AVW56Irykm1N7oKHZfmJcorColyheumr0ktC9uVSU=</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4kYy63gWQp5P9uBuPMAAQtbUOTl6jNSnbYeLFi/RtmI=</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97njcqJPx2ada1wD9QSJkgeYWbwxXnOw9zMNC4qujk8=</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M9MPAq0WQjhNHFRv7JUyiJ5fNIcraJ4T4xJ7xAcUIT4=</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eoj5HtubDjPSQcRBnlc6wBcnd2KYgDB4Ab6sfGXhSXg=</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eT+aLk7mr0pbBatuulwyO01U5TyEKgcQXS1JDTgCrIA=</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Zpq+7QfNdAw6G/Ck1AnZjdB8F4/CEWV5BjDRgQo8mcg=</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z713W3CTp2I4S95XXsDhduEoF/D62/BOtWjdT5OFpVc=</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EDA2lpqvUE97Cc1iXEeCzv5FEDCAgPBOgH3CKOQ6lm4=</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26TGhHqlDFsxMDiEDkas5d5sRX7bJQkqSfEs9sS0HoU=</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23OUO24ZQFsS2xxZOULkGLN25qCP5FjhV+KsA4o6f5o=</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Yw87c8WbxnGZpcXMvVHGo+JZwljyBbSd/msyojQXpu0=</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JaNy4BH7Uxz5TOt7EHZTnhWPySBbVdfgxhkzMKLFuWU=</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lOfVRa3kaoD0UfflZtz3dAWjF0EvI7AEmaRF7T5+LYw=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WQZeMs2LhAbu6KhVSy2zGphNWVZ2Z/XB/nfnaLN/wl8=</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AwbddHGxLOmq+qc60bmp95VVD9xcNaevHuIbOLcaXGc=</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kSWFy9605E/0fzUdfW7BQW4OjtJSxthdTOfnfkhst08=</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dUCV6O3YpS7/fPNdscATpaC3rfJpWfXwVV/q7IaMRTk=</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NxZKkvuHpb4zbCetqARElWpjKwq6VBXJreSug43khjg=</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x4zt2tqF+IFjargRFQMxeYdTx5YUgBlU7xLuPk2FioI=</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rrOxCO/8mQK7USfjmjj+avo8tucA5CAEwN0johncoz8=</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AXaBjJkC1d/2Freg09hODHhiIRJ1S5vDiJYRE96gQaA=</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aQS8evwi1j3MqFQf6P7/BjmGYWQt2sW4O4x6+B9KN4I=</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PWI8RPPyyUEA5XLmwHeviIwBKH+HWHI3xTVuYtCuWIA=</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DUrOM0xQVdQKj0bUr8tUid+80EJLWrUur8qOwSFlmkw=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eF0Hpf+Wej7ticJ+wDIp2/J2ygejNozhGT6N3J4ztsI=</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PRtcKV0ejXM7vl1NILRHd1KHDMJOUhO6P6lvHRXZIUE=</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kk6kWFD3NZ/qp1omnulFjajmSRdq+w+IR3fxCJOaGos=</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excgt4VItq/eGm70L76b+qQDEBoV/CXINNz6gz3N1Dg=</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M8a4CaQxEVlNvkebkvvmPacEylkAkEm1+uEKzdHj4eE=</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D9RyDxebgM7I0qBk0720CNYTPidLc6Atuikl98+DrlI=</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CHm/CtkHQSeU6XCvQuNIDYkYLVuMm8asFlFw5BuVixc=</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UaSLPxD7R6eESulLl9gb1z0kqoZ0BUcApa3LH8gjhgI=</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oCqRQC3T3LbiJWF7e8IcgjFzMj876tMVJffNKy07aTg=</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OyglbLPAdqibBQx2UyE/X0kOYnWZIla9bRfdhxrCZd4=</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DeSd4K8tUpIEn4tQRD5Gq1WDYZ36siBxClBS7Bs0XrQ=</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qS32ad/p2prLLeOszuX3WiwWBjNNkKx2yTT3NbNBxwY=</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Nu/Tnsez/1XxcC3v2DdQ09+NCw1d0FV8TwoTDI1Aiow=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XZ7mYqCZN/q4lVwHDDWbHg+GtUmloSZlzaOfrBzpf1E=</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KUxoofGUhJyaAiGw77hPT/YNqdUpEKzEI/amXTHCoA0=</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G8zTCtuA3VHqmXeT/Qetjo7q4kOsOPGPw7vA1mVeznQ=</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umMlvBYkUejjSxlqMYG8cS7YTfXTa91m/lS5N0+nvoQ=</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ADHHSLvbc2eBjN097O49HMnlFFB5VrDGaervLY0gPMk=</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kjFXuErvRYannIy8iv3NXkrSQ88br0edIS90Fv/lHPQ=</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9IijksJfJ4VCOetyVBx0f6UmTJTUkf3lJXCfzA9yQzo=</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4C0t6aKfIQ56Z0pRMxr0vEjMxdt475ieVnmxNldMKi4=</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A/aoC4sYJDcY2DC7cQCpy6uS9THfTMjF6a1Zkb+mOws=</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bC+QMBg93oVegBIjqfMKmwjE+OgmXpOi8k4+hNXII4w=</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bgXRMX7DFe3A/sSI7462AWwDVdo8NgNGyZI/P6AORnM=</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raJuXNfmaEvyRi6XFnqiKbaFi7+ivgVuB7mdGiSYpEA=</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Q66m6TehL0r5rU/sIV6eNuCnhpe07wMijumPHGDffp4=</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pT2REAAlTkD2+tWs/yTn6DAGORmFkT0jeTDCCiiLMfQ=</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Fo66sp+uh3w1su26WU+J/3bExEP3IOh81DaxdTy4O14=</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kCIHezsG6I/t1c7P7c8rpRPlSAY4j3J5g1LIAOl/QSw=</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Qzim7A6ZMsoG4tDQ5o1FJwsdH5XhXjvP69P0e8J33/0=</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4kbxSpyPSEz/zm4QYEAa1GTReVX/nhDQH86wizW3IYc=</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ehJv0003GC0QE8hEYXGgUqxaZG/UvcOt06b3K/WVQIk=</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lthRLbIX2hj96iC79riYvUiSWqK35h+ZELqehc2vR7Q=</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097TgINs/G9sDxvDyeZWUfxgBIz6yVlCDFNlvU24PGI=</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KYFJ9VkToM98W8eLykDzDD/G0TRV9Aq+CfKpFFMqkTs=</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+SV3PvIvGkISiBkjyqhRdmfo1MTd5VtgU+yDlnsCQOk=</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mFPDceiJhaEZu1QFu0h2h8JC08U8qwWuMcrPxeEMqag=</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lzFGUwSuX3sZj2RWW6X2HBx9jN1TlawoL4JFVYowQlg=</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KA9uWgvosZXGpDMFTsrylYYVqSIJ1HUApqfgKAM792U=</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qYn4c8H75rpIoMrNKyqqmJ7yNytptG+ozwwtGJ1xHqU=</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8G+fvuBelDicTp59OxyDnlHLsxgbB98xmDKMhxfz1s4=</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NknTtiA/pN30mmOVGFWk4DU5R8v6+PdcPgi+leESTzg=</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peYF4RqpwyNAdfuRH6JsknuZDedkcJ8eRSGWSSV4o+s=</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mMg7/78XPRHrYX3KFrarg4U2tSRgdHgIFyYFKU7YHg8=</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8T4DCuBdZ2vB0q4D2hdlrCple98p5N3IaoOV56fAzq0=</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Qalhf1KUR+aEqJaeo4HIYG3a8iqawdIPdRq4YH9Wg+4=</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Usd5mjP3VW2jQHqbsAtHY8OrrciC4ITdt3DR+qgecMQ=</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jEHXSMgu2+ShZQlYVblApEzHu1pVk5JAvAKW3ALQQKQ=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2ewmyhUEmxu7byuXK2oRhkDr9E4m3Ko+17ilsRizkyQ=</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lcavCQ4w3mcu4WYAu1hsKCwy9XrOcXpvg66wYO7ny78=</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9a8sU2y0vUrYDJKLa8HRsq5Hrx79+LolrADncJwtu3Y=</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5i3EUvNFje1840wz9HhS8IloqUuujFs88xmwGtX/hf4=</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YYKA57yB8IV8KwSV7C/6bY+/6SZvA6Ky3liuUYsxcOA=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4U05RfxU62rSzI38d57Us/jURp4DMAsCnpDsNVm0PIE=</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DmmNv8GtZqqigvMuIPZLZHDzCFhUckhvSmH+EWwWTW4=</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+vla/+qgG7+q+JMvkX8nFYARLnF7UKmJzYCLcTIEf20=</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wOUmtvDg5XG2wVV2vqwUYe3voNwZaT2XsJsMzPU/K14=</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Jt4fTTksbQo/8Kdaaf3CDqPcbqPK+CBt+FMml3lSMb0=</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4xLLpsGOwJUfo51QHgfOEIg6RK+YBt2KmGJ/11YnWnA=</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NukWddlKpXyyOIQMNrkrpXFpc7+B33XgblRtqIe9SEU=</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/O1HTKhVvcCjo+5Y3dib15aYmjdDREtrE3/7oRUBtY4=</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GH+4siiEeJObWlAhDYu7dEJxg1kTAy+Qx5GXICvF9ZI=</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TrNvZx3pd7lQE6ESCCWISYAgf/WRQjBTR+uL/zTQqdE=</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K9OhIE1dCzReUh/Oj3VJFAz2uFMd8I/db/e+mc+EC44=</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m0ylr1zm5S0i2jp6KSg0BF71mnjq0CB6A9i5mNk1X68=</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Vh//p9OlvPyjP7cTkltA4t0h4m2p7j6vj0BLtiSr6vo=</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7U5Zmlb/TkcvHAGxdVwWqblXj1kUVHsuTFdlTkCw1HE=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3eJ6yRQyhZlzbsEHx45nYW4Eusp1/dhoCrgeisRsDiw=</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u9zl2B3QENkELq/nGJq7wPISs7aIklQ7GXEw9AKO6KQ=</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rBxq2aHu2AdlqMo313EWPpWbec9gbNOOAIOvka0e+vE=</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kHh5Ojs+EHvFOVl/bVzw51XIX4rwHwZtAf+Z3fUZ2r4=</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OUfKkJ7wdOM/RcvDhGLTXJh2/sGXMLcK9IKNB1ada5Q=</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HRnYCvsbask3ggw4pOofFiIkENtvIQT1AFzfDtIsHqA=</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6AZ8/nzC2u2OdEWU566HCnMQJWTAdWySc8GOl2SJUkA=</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WHxdOK2SXauEqFYlDtNwswR4A9mqEQf6BA51XFaKrYw=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ezGnQSgp+9fYFjUODb8DYAEH+6SwfMKZyxEYtIwoUQg=</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QPRxHvzAocGXaO7Cki1BwuUrRcR2PMd+rFeaSJQXldM=</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K9HhbL67LTzQUzqXYyBy3rGHZd25yE7VL9ixskjmYvY=</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7VpsdPUZ2a67Ykh1dLhOA/m9/qDkIWfMmmyNnBtzXYM=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iM/6igL5vAjF+g+zK0Gu7PKMOhKNA52jslyflUeWNas=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jZ9+LUJLtqBPunw4qmU6b3uui5EiJ+2RW6RQYUxGd5c=</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E1K7T4F4b3RydBx4EN6t60MoA6pWobAUZy0EYb546QI=</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mB2pAMMsCW7ep2n+kAx7cQZjHX8buhbrtPxUYZSWSVk=</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duuUc6oC9rJ6gsmEqlyB9Xb13/xOLCV6lcUwsG8ftDg=</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i63ML2oACW4+JWennYhAdVWxsZtqZrw0QD1EyTn+WZ8=</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mpuAY6pfNP/fjtIHUeEQO/1q2V9TjoxJjmgNxpIUpf0=</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Pq3y2gYtvXR5Loi67/u29UUVGzI/vlkNmBh2/3r86eY=</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g6iGe14nqmFloONdsR6Nf+XJRLTafruESpuM3dQuauU=</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IlJxM+R1ttWvWQAyYtItzruqSkIfmlELLJb6RX5WgRY=</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a2kMCjJ0JG7tHSIHwjMV7vdPcJb9+9y/wX8NQIOs90Y=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GE3gu3fSJndAuy0GIthsuGg/B8sj2e6BvXLbNmWYXyE=</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BInxh6BaKvZO1ZeaVSgqy3vpt3KfUFBAwTOmE+mi8ek=</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QFYFIxdV01s/n8rHXLS2KMV5WyI5mbme5g+a1i6XrGw=</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Z8Pf0O6hmPP2pT8UTo/BeEcN1CoXfB+j3vGhcjWi2M4=</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k95/YE4Ixvx4FmQhem/BFo0VmcPlGRwBgeJi4Ab8e5o=</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0h3sl505FHaNCibHzr93K+wU2f3CwYZojiMQBC1uC1I=</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YQLfLoZJx+jmOMtkfMGFEXIyC/f2W4Xjqw5Q6oe6Oqw=</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Gp4zLT9L3ZxA8b4bSQh25GfdHMFIa9Lseq/DIP+T9jQ=</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PfVZwMnPNpZ+0NqF7xQhSrdjAtHZR9Dqpev3nRY1qUQ=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jtreHdSzz9OJ6LL364OSJ8v020cXZ/MjAjXHWijb8As=</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I3VlKPPNrPozPKB1hshh48fyGcFLZEz1fm1K0AjnX7Y=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96NbSIr3AW9NvXwYv76m21KdZ79g3D2jkGInuFpORd0=</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T6PLZU9ytl1Ixvvki7Q5lE9UBdCSFVMq3vq5AYH3IS0=</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2OMKLYUo+HYP06LfAvF6Bw6llDZudattzDO9nznwq/E=</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6jGVfKyC1YBueeqT/5YtViaE3i74ioBCBACLpLfjtSI=</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e/P9EhCaeUnff0IxML9A0dhUn4A/62n96l+ZdNQ9oGI=</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lfPpcX6fZ+gOrHbKpETQP+HZxlRRe+KCwx5hwTwT7Bo=</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O578Akfwq/AeX04LyeTD2PSoeXOkOLAZsxlCQtSolTg=</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KBXkgZkA+q7enoE2f1PU5KBAM2wREJp1Qf2MKiP/Goc=</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NS0qq5bJYdFOTSrhYcRE5gFgHR95LPih4kCRm7B3KOE=</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jN4WDcWOMZbwAEbGHUAY0e7QNdxPy79zfa0JeODjwOE=</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eLGwurHikufIH1hUShF4jCojH8R21GOjpg0vyfYDEVs=</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Vj+hY1/pDQ/y0S6AdiSPOyHgLIAbM5aBdIQkHEwe5Yg=</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srekIt9KrV9tuftL/ZM1RynvqFvS1gB6hdqVlQOnk3w=</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EDPrCutrAfK1y9Md8rHb5Sf5XOXn39KmLHJYfdmCTbk=</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xUAFA++dhF0rihjlEzod43A6BC6DhhlCdI6hj4Cl5+c=</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wKAx+92pJ0sg054forp2u+dIOAfEWMHy9UbTScB6ez8=</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lyGXqgyt8rzjN0q7fPiLQsm/a1foIXKQUCbJKG/3gzE=</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GB+EnywBKx1HJOiaY1Kemia8eFb9HsJOSPN8mYYxQw0=</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G4npmjvsAIBLPUEgMDRGCpBwrvdtLCGJtuUtoOR+M0w=</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zfo2JTIyco5j1AVpdGG4+4fMSYtgF5aly5Yt24U7gFA=</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A9iHuDX5NlAafP73HgGlN7dARuEbqeZFBXpp8/VfrmA=</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MW8eBXTij0Oz4IGz561x1u0rTjrpO0JcfdswPqzbyCs=</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SXt/zqVuSxyhaQmTUhrhuGhKVsjRUEkLef989pjb8hI=</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8dxKaL6P9ieiRvjCpw9cXIxG08ajG3tRyNX84fZhl9k=</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ekgiADY+X/eYz6uBdsiTiVRmHjvF2mP/YQyYj8y9cm0=</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eFbin4Rl+WRAtw6IfICBlni3v5FVa5kq9kJ8QeDoWfg=</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QM/34lsS8+8p32kXBApYVESWwP6N7yBUJFFpiLmxXN4=</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L7+QZ5VO1XIS1iGm2Fr1SxeiTbt5ySQioNzoOf68W8M=</DigestValue>
      </Reference>
      <Reference URI="/xl/externalLinks/externalLink1.xml?ContentType=application/vnd.openxmlformats-officedocument.spreadsheetml.externalLink+xml">
        <DigestMethod Algorithm="http://www.w3.org/2001/04/xmlenc#sha256"/>
        <DigestValue>5acvB1UxVcxGK71hlbRG9altqHjJZ0899pGuRKqmXTU=</DigestValue>
      </Reference>
      <Reference URI="/xl/externalLinks/externalLink10.xml?ContentType=application/vnd.openxmlformats-officedocument.spreadsheetml.externalLink+xml">
        <DigestMethod Algorithm="http://www.w3.org/2001/04/xmlenc#sha256"/>
        <DigestValue>eW2/ghVFzA2RhlWWi6JWwAA5lmcs94D7ECOf1whgFmk=</DigestValue>
      </Reference>
      <Reference URI="/xl/externalLinks/externalLink100.xml?ContentType=application/vnd.openxmlformats-officedocument.spreadsheetml.externalLink+xml">
        <DigestMethod Algorithm="http://www.w3.org/2001/04/xmlenc#sha256"/>
        <DigestValue>NwLoSZfOXYNuCfBctY2NoANtZmo0dHWRyhBjwdszTWg=</DigestValue>
      </Reference>
      <Reference URI="/xl/externalLinks/externalLink101.xml?ContentType=application/vnd.openxmlformats-officedocument.spreadsheetml.externalLink+xml">
        <DigestMethod Algorithm="http://www.w3.org/2001/04/xmlenc#sha256"/>
        <DigestValue>ISoQiX5Zh7e4hHEqg0bACDpw3J37zA0mez4a6WP9pjQ=</DigestValue>
      </Reference>
      <Reference URI="/xl/externalLinks/externalLink102.xml?ContentType=application/vnd.openxmlformats-officedocument.spreadsheetml.externalLink+xml">
        <DigestMethod Algorithm="http://www.w3.org/2001/04/xmlenc#sha256"/>
        <DigestValue>/2PcGORo71v068jO8TsMWTzAW32KwGp9MJKuoMJDUvk=</DigestValue>
      </Reference>
      <Reference URI="/xl/externalLinks/externalLink103.xml?ContentType=application/vnd.openxmlformats-officedocument.spreadsheetml.externalLink+xml">
        <DigestMethod Algorithm="http://www.w3.org/2001/04/xmlenc#sha256"/>
        <DigestValue>0kg2bTfSn880vWxs14UTwkJu/wyOMFEC7CJGdr70TIM=</DigestValue>
      </Reference>
      <Reference URI="/xl/externalLinks/externalLink104.xml?ContentType=application/vnd.openxmlformats-officedocument.spreadsheetml.externalLink+xml">
        <DigestMethod Algorithm="http://www.w3.org/2001/04/xmlenc#sha256"/>
        <DigestValue>ECZgz03IilMpp+/3GjXH5ceRwONKgC5Fat3M+4Ec8v8=</DigestValue>
      </Reference>
      <Reference URI="/xl/externalLinks/externalLink105.xml?ContentType=application/vnd.openxmlformats-officedocument.spreadsheetml.externalLink+xml">
        <DigestMethod Algorithm="http://www.w3.org/2001/04/xmlenc#sha256"/>
        <DigestValue>KoA2Nuoa+6drJwABZZ9TUB9clfnSVodZsC9VI1OYYgE=</DigestValue>
      </Reference>
      <Reference URI="/xl/externalLinks/externalLink106.xml?ContentType=application/vnd.openxmlformats-officedocument.spreadsheetml.externalLink+xml">
        <DigestMethod Algorithm="http://www.w3.org/2001/04/xmlenc#sha256"/>
        <DigestValue>9/HO+czOdIeF4i9PdmvbdfGY0fmVswoYnFm9SMlsT6E=</DigestValue>
      </Reference>
      <Reference URI="/xl/externalLinks/externalLink107.xml?ContentType=application/vnd.openxmlformats-officedocument.spreadsheetml.externalLink+xml">
        <DigestMethod Algorithm="http://www.w3.org/2001/04/xmlenc#sha256"/>
        <DigestValue>Nj4PbrIae1EFLWpzXxGriImhap6UsenZyTtbE3EE/JI=</DigestValue>
      </Reference>
      <Reference URI="/xl/externalLinks/externalLink108.xml?ContentType=application/vnd.openxmlformats-officedocument.spreadsheetml.externalLink+xml">
        <DigestMethod Algorithm="http://www.w3.org/2001/04/xmlenc#sha256"/>
        <DigestValue>xBpQdWCGo8/01CQ6bvrKJsm6ezX5F7Z+NQPzu8xAHpA=</DigestValue>
      </Reference>
      <Reference URI="/xl/externalLinks/externalLink109.xml?ContentType=application/vnd.openxmlformats-officedocument.spreadsheetml.externalLink+xml">
        <DigestMethod Algorithm="http://www.w3.org/2001/04/xmlenc#sha256"/>
        <DigestValue>jKkWtqbjWMliszSbWG2J47YbF6+Y7t+FuVGyZBygmcQ=</DigestValue>
      </Reference>
      <Reference URI="/xl/externalLinks/externalLink11.xml?ContentType=application/vnd.openxmlformats-officedocument.spreadsheetml.externalLink+xml">
        <DigestMethod Algorithm="http://www.w3.org/2001/04/xmlenc#sha256"/>
        <DigestValue>y3/5jMjAfxKISSLZk4wDlWXrQ14NviLt0VshuJef86M=</DigestValue>
      </Reference>
      <Reference URI="/xl/externalLinks/externalLink110.xml?ContentType=application/vnd.openxmlformats-officedocument.spreadsheetml.externalLink+xml">
        <DigestMethod Algorithm="http://www.w3.org/2001/04/xmlenc#sha256"/>
        <DigestValue>P77DpnOPF0iWVLKk5sD8jCr2MQcdrNAs3NGdG87cM40=</DigestValue>
      </Reference>
      <Reference URI="/xl/externalLinks/externalLink111.xml?ContentType=application/vnd.openxmlformats-officedocument.spreadsheetml.externalLink+xml">
        <DigestMethod Algorithm="http://www.w3.org/2001/04/xmlenc#sha256"/>
        <DigestValue>F0KV2bDDtfzvWNK7E1lBfciFsE1XwAaUTJOWoEoz9/Q=</DigestValue>
      </Reference>
      <Reference URI="/xl/externalLinks/externalLink112.xml?ContentType=application/vnd.openxmlformats-officedocument.spreadsheetml.externalLink+xml">
        <DigestMethod Algorithm="http://www.w3.org/2001/04/xmlenc#sha256"/>
        <DigestValue>e9gejIdA4LIL10q1/HOznrnbkV17b5wVd2dFH3xGeh4=</DigestValue>
      </Reference>
      <Reference URI="/xl/externalLinks/externalLink113.xml?ContentType=application/vnd.openxmlformats-officedocument.spreadsheetml.externalLink+xml">
        <DigestMethod Algorithm="http://www.w3.org/2001/04/xmlenc#sha256"/>
        <DigestValue>6upViMoT509yZmh9CsCyIuEYyfCyG0hpiLV+tuTwkcE=</DigestValue>
      </Reference>
      <Reference URI="/xl/externalLinks/externalLink114.xml?ContentType=application/vnd.openxmlformats-officedocument.spreadsheetml.externalLink+xml">
        <DigestMethod Algorithm="http://www.w3.org/2001/04/xmlenc#sha256"/>
        <DigestValue>9kP+mh6emIw829yX11dwKeDY+pKJ/hP9c027N4LeGmU=</DigestValue>
      </Reference>
      <Reference URI="/xl/externalLinks/externalLink115.xml?ContentType=application/vnd.openxmlformats-officedocument.spreadsheetml.externalLink+xml">
        <DigestMethod Algorithm="http://www.w3.org/2001/04/xmlenc#sha256"/>
        <DigestValue>keqMMYrEeFQlyC+Mw2iIiz5dd6v9T8AYD3LPxeGyR9k=</DigestValue>
      </Reference>
      <Reference URI="/xl/externalLinks/externalLink116.xml?ContentType=application/vnd.openxmlformats-officedocument.spreadsheetml.externalLink+xml">
        <DigestMethod Algorithm="http://www.w3.org/2001/04/xmlenc#sha256"/>
        <DigestValue>ESXQOWCPMXcgmsRxleMwFBOYUz0JjKduje+XyWGQO3E=</DigestValue>
      </Reference>
      <Reference URI="/xl/externalLinks/externalLink117.xml?ContentType=application/vnd.openxmlformats-officedocument.spreadsheetml.externalLink+xml">
        <DigestMethod Algorithm="http://www.w3.org/2001/04/xmlenc#sha256"/>
        <DigestValue>z64qM7KAA7H6Fm1kVg/mBrHzUpCk74PPMBWXlv6fmhE=</DigestValue>
      </Reference>
      <Reference URI="/xl/externalLinks/externalLink118.xml?ContentType=application/vnd.openxmlformats-officedocument.spreadsheetml.externalLink+xml">
        <DigestMethod Algorithm="http://www.w3.org/2001/04/xmlenc#sha256"/>
        <DigestValue>nMnz4wJClnpvT6w5x8Xkniziq/NO0S8UIJ5ambf+rDw=</DigestValue>
      </Reference>
      <Reference URI="/xl/externalLinks/externalLink119.xml?ContentType=application/vnd.openxmlformats-officedocument.spreadsheetml.externalLink+xml">
        <DigestMethod Algorithm="http://www.w3.org/2001/04/xmlenc#sha256"/>
        <DigestValue>k7XijEOHdWV0vjNNRP6+JpJTubWc/w7NO+4FQSlqrOk=</DigestValue>
      </Reference>
      <Reference URI="/xl/externalLinks/externalLink12.xml?ContentType=application/vnd.openxmlformats-officedocument.spreadsheetml.externalLink+xml">
        <DigestMethod Algorithm="http://www.w3.org/2001/04/xmlenc#sha256"/>
        <DigestValue>aLAZMbiSVZyHsXpjuazx7mh+lo1x3A2WCTb2sA/0Zck=</DigestValue>
      </Reference>
      <Reference URI="/xl/externalLinks/externalLink120.xml?ContentType=application/vnd.openxmlformats-officedocument.spreadsheetml.externalLink+xml">
        <DigestMethod Algorithm="http://www.w3.org/2001/04/xmlenc#sha256"/>
        <DigestValue>F5WpKvw8EFJQO7vOvp4eYEt8vonbcgPiuG+a/fk0vTY=</DigestValue>
      </Reference>
      <Reference URI="/xl/externalLinks/externalLink121.xml?ContentType=application/vnd.openxmlformats-officedocument.spreadsheetml.externalLink+xml">
        <DigestMethod Algorithm="http://www.w3.org/2001/04/xmlenc#sha256"/>
        <DigestValue>WOWJlXQmPZlGSYmjd140nQysLBr8eqzER5wbbkZGW+4=</DigestValue>
      </Reference>
      <Reference URI="/xl/externalLinks/externalLink122.xml?ContentType=application/vnd.openxmlformats-officedocument.spreadsheetml.externalLink+xml">
        <DigestMethod Algorithm="http://www.w3.org/2001/04/xmlenc#sha256"/>
        <DigestValue>2pr25p8+4SFi7t7TjQ1Zlnv5w0rg1RW6laQmCJi8pDQ=</DigestValue>
      </Reference>
      <Reference URI="/xl/externalLinks/externalLink123.xml?ContentType=application/vnd.openxmlformats-officedocument.spreadsheetml.externalLink+xml">
        <DigestMethod Algorithm="http://www.w3.org/2001/04/xmlenc#sha256"/>
        <DigestValue>e8YBOBez1TE0U6eW2GbYkPQftWYM5C6sDwTVq8WZ5y0=</DigestValue>
      </Reference>
      <Reference URI="/xl/externalLinks/externalLink124.xml?ContentType=application/vnd.openxmlformats-officedocument.spreadsheetml.externalLink+xml">
        <DigestMethod Algorithm="http://www.w3.org/2001/04/xmlenc#sha256"/>
        <DigestValue>cazhl6ncUXZoWMxXBEg7y0TJkYJ6+lBfsfyfh651qrA=</DigestValue>
      </Reference>
      <Reference URI="/xl/externalLinks/externalLink125.xml?ContentType=application/vnd.openxmlformats-officedocument.spreadsheetml.externalLink+xml">
        <DigestMethod Algorithm="http://www.w3.org/2001/04/xmlenc#sha256"/>
        <DigestValue>okHF2TIXP7uvZtHCq9eW88vt03BHMQT24svvu64gz6w=</DigestValue>
      </Reference>
      <Reference URI="/xl/externalLinks/externalLink126.xml?ContentType=application/vnd.openxmlformats-officedocument.spreadsheetml.externalLink+xml">
        <DigestMethod Algorithm="http://www.w3.org/2001/04/xmlenc#sha256"/>
        <DigestValue>37Zh8cH7l9Q6Jd1AhMQ6i6ZQUT3tChL8gg6rNl63YxI=</DigestValue>
      </Reference>
      <Reference URI="/xl/externalLinks/externalLink127.xml?ContentType=application/vnd.openxmlformats-officedocument.spreadsheetml.externalLink+xml">
        <DigestMethod Algorithm="http://www.w3.org/2001/04/xmlenc#sha256"/>
        <DigestValue>BTAL8NpE71FgvfaM2Mp5J4KAKhnoifdr+LVOwrg+6kc=</DigestValue>
      </Reference>
      <Reference URI="/xl/externalLinks/externalLink128.xml?ContentType=application/vnd.openxmlformats-officedocument.spreadsheetml.externalLink+xml">
        <DigestMethod Algorithm="http://www.w3.org/2001/04/xmlenc#sha256"/>
        <DigestValue>QkuRYFMqTDYNib527/rydApm/p+Qiubw4RBcWyfzbSI=</DigestValue>
      </Reference>
      <Reference URI="/xl/externalLinks/externalLink129.xml?ContentType=application/vnd.openxmlformats-officedocument.spreadsheetml.externalLink+xml">
        <DigestMethod Algorithm="http://www.w3.org/2001/04/xmlenc#sha256"/>
        <DigestValue>Veimr0m4e95Fn/Qipqh76O1w3yTAhMjBr/Zu+gPgbeU=</DigestValue>
      </Reference>
      <Reference URI="/xl/externalLinks/externalLink13.xml?ContentType=application/vnd.openxmlformats-officedocument.spreadsheetml.externalLink+xml">
        <DigestMethod Algorithm="http://www.w3.org/2001/04/xmlenc#sha256"/>
        <DigestValue>PpRYj5esfJfaoM1RQhxxH8ITqtEkfgx0G0Dgb3OJMps=</DigestValue>
      </Reference>
      <Reference URI="/xl/externalLinks/externalLink130.xml?ContentType=application/vnd.openxmlformats-officedocument.spreadsheetml.externalLink+xml">
        <DigestMethod Algorithm="http://www.w3.org/2001/04/xmlenc#sha256"/>
        <DigestValue>DhOV0wCL5Xf3hdRn6ju/+/g4p0HTyQUs6ZwxJWr1CP4=</DigestValue>
      </Reference>
      <Reference URI="/xl/externalLinks/externalLink131.xml?ContentType=application/vnd.openxmlformats-officedocument.spreadsheetml.externalLink+xml">
        <DigestMethod Algorithm="http://www.w3.org/2001/04/xmlenc#sha256"/>
        <DigestValue>/ldIcYmhP7GQjmHJNuLCaZi0mNs5IbLto5jQoyLMbDM=</DigestValue>
      </Reference>
      <Reference URI="/xl/externalLinks/externalLink132.xml?ContentType=application/vnd.openxmlformats-officedocument.spreadsheetml.externalLink+xml">
        <DigestMethod Algorithm="http://www.w3.org/2001/04/xmlenc#sha256"/>
        <DigestValue>xp5S8IADD0+ch8Gio+7BOgjfG5doN8o7B5Ov3UCMdBo=</DigestValue>
      </Reference>
      <Reference URI="/xl/externalLinks/externalLink133.xml?ContentType=application/vnd.openxmlformats-officedocument.spreadsheetml.externalLink+xml">
        <DigestMethod Algorithm="http://www.w3.org/2001/04/xmlenc#sha256"/>
        <DigestValue>deq+0F5CygyfP7cxlmE3dW73d9b60xNjQLR4PxnQMyk=</DigestValue>
      </Reference>
      <Reference URI="/xl/externalLinks/externalLink134.xml?ContentType=application/vnd.openxmlformats-officedocument.spreadsheetml.externalLink+xml">
        <DigestMethod Algorithm="http://www.w3.org/2001/04/xmlenc#sha256"/>
        <DigestValue>V3FNOBeI+1qL2LbmTm2Refugkv2vbjbVtIei3I7cfmk=</DigestValue>
      </Reference>
      <Reference URI="/xl/externalLinks/externalLink135.xml?ContentType=application/vnd.openxmlformats-officedocument.spreadsheetml.externalLink+xml">
        <DigestMethod Algorithm="http://www.w3.org/2001/04/xmlenc#sha256"/>
        <DigestValue>HqAFzmhhfeezqgyj6vq0RzamqVpT4SKTZyR9keA6CGc=</DigestValue>
      </Reference>
      <Reference URI="/xl/externalLinks/externalLink136.xml?ContentType=application/vnd.openxmlformats-officedocument.spreadsheetml.externalLink+xml">
        <DigestMethod Algorithm="http://www.w3.org/2001/04/xmlenc#sha256"/>
        <DigestValue>Hfz8zbmgJ2pWqWv2fcjqDkaz3Mx+xJHDHNryklNpNAs=</DigestValue>
      </Reference>
      <Reference URI="/xl/externalLinks/externalLink137.xml?ContentType=application/vnd.openxmlformats-officedocument.spreadsheetml.externalLink+xml">
        <DigestMethod Algorithm="http://www.w3.org/2001/04/xmlenc#sha256"/>
        <DigestValue>Ei63lenJRLLDW/MkZYm9ZEEWqfJ1ahtyGmqvG7jAOy4=</DigestValue>
      </Reference>
      <Reference URI="/xl/externalLinks/externalLink138.xml?ContentType=application/vnd.openxmlformats-officedocument.spreadsheetml.externalLink+xml">
        <DigestMethod Algorithm="http://www.w3.org/2001/04/xmlenc#sha256"/>
        <DigestValue>s0u9qWlWVp7B/ph8eqiWpVrwwzAhvZkydxokgW0N1vE=</DigestValue>
      </Reference>
      <Reference URI="/xl/externalLinks/externalLink139.xml?ContentType=application/vnd.openxmlformats-officedocument.spreadsheetml.externalLink+xml">
        <DigestMethod Algorithm="http://www.w3.org/2001/04/xmlenc#sha256"/>
        <DigestValue>U79UPDQAnUFGXuIiF0y7KNKWY+xkM133dHBVDD9QOzM=</DigestValue>
      </Reference>
      <Reference URI="/xl/externalLinks/externalLink14.xml?ContentType=application/vnd.openxmlformats-officedocument.spreadsheetml.externalLink+xml">
        <DigestMethod Algorithm="http://www.w3.org/2001/04/xmlenc#sha256"/>
        <DigestValue>B1zSuvxIBZCvx2DbKF6D2RCQZ4Nso44Or+L/1a+VsxM=</DigestValue>
      </Reference>
      <Reference URI="/xl/externalLinks/externalLink140.xml?ContentType=application/vnd.openxmlformats-officedocument.spreadsheetml.externalLink+xml">
        <DigestMethod Algorithm="http://www.w3.org/2001/04/xmlenc#sha256"/>
        <DigestValue>YtUj9sofZEPCbg3wiNHBtlV3M7AUxoSRgKbTH4MYO6I=</DigestValue>
      </Reference>
      <Reference URI="/xl/externalLinks/externalLink141.xml?ContentType=application/vnd.openxmlformats-officedocument.spreadsheetml.externalLink+xml">
        <DigestMethod Algorithm="http://www.w3.org/2001/04/xmlenc#sha256"/>
        <DigestValue>Kpv0+Cn8TsBmYeWJLvXP6paGE6EbJoAAhCYOeOklZMs=</DigestValue>
      </Reference>
      <Reference URI="/xl/externalLinks/externalLink142.xml?ContentType=application/vnd.openxmlformats-officedocument.spreadsheetml.externalLink+xml">
        <DigestMethod Algorithm="http://www.w3.org/2001/04/xmlenc#sha256"/>
        <DigestValue>5oKJnSevTQoxFIy7Km1GJS1iufOuILZ+0t0feqxoABY=</DigestValue>
      </Reference>
      <Reference URI="/xl/externalLinks/externalLink143.xml?ContentType=application/vnd.openxmlformats-officedocument.spreadsheetml.externalLink+xml">
        <DigestMethod Algorithm="http://www.w3.org/2001/04/xmlenc#sha256"/>
        <DigestValue>I6q1Pa960SxJTaJzK2BHEaQ3jzBJX2uUoizDEjysrtY=</DigestValue>
      </Reference>
      <Reference URI="/xl/externalLinks/externalLink144.xml?ContentType=application/vnd.openxmlformats-officedocument.spreadsheetml.externalLink+xml">
        <DigestMethod Algorithm="http://www.w3.org/2001/04/xmlenc#sha256"/>
        <DigestValue>eNR1HSkSRpPTuLB46uq211EFxbGIC4u8RZSaDGe4ANY=</DigestValue>
      </Reference>
      <Reference URI="/xl/externalLinks/externalLink145.xml?ContentType=application/vnd.openxmlformats-officedocument.spreadsheetml.externalLink+xml">
        <DigestMethod Algorithm="http://www.w3.org/2001/04/xmlenc#sha256"/>
        <DigestValue>mj5HBw9CDvPNSPXkRPZjFFrpmLQ4SzO2QvmACNkb09o=</DigestValue>
      </Reference>
      <Reference URI="/xl/externalLinks/externalLink146.xml?ContentType=application/vnd.openxmlformats-officedocument.spreadsheetml.externalLink+xml">
        <DigestMethod Algorithm="http://www.w3.org/2001/04/xmlenc#sha256"/>
        <DigestValue>QKDUr3R5xSeUo7OiIbYEJ0lesMG/tVkBQPQhFkVqsE8=</DigestValue>
      </Reference>
      <Reference URI="/xl/externalLinks/externalLink147.xml?ContentType=application/vnd.openxmlformats-officedocument.spreadsheetml.externalLink+xml">
        <DigestMethod Algorithm="http://www.w3.org/2001/04/xmlenc#sha256"/>
        <DigestValue>Ja+kzrJhf2gR1znbpN5HgYQ8E2pSCMo2Fo3LdSxx8dY=</DigestValue>
      </Reference>
      <Reference URI="/xl/externalLinks/externalLink148.xml?ContentType=application/vnd.openxmlformats-officedocument.spreadsheetml.externalLink+xml">
        <DigestMethod Algorithm="http://www.w3.org/2001/04/xmlenc#sha256"/>
        <DigestValue>zmUFmAWx6nl2n57LXS0n6M+iRTCv+ed84SuduPuJKcY=</DigestValue>
      </Reference>
      <Reference URI="/xl/externalLinks/externalLink149.xml?ContentType=application/vnd.openxmlformats-officedocument.spreadsheetml.externalLink+xml">
        <DigestMethod Algorithm="http://www.w3.org/2001/04/xmlenc#sha256"/>
        <DigestValue>v/mE1jBekJvnCz7mLSw8XiiL5Oi3DKtJ9SNdJmvc5Y0=</DigestValue>
      </Reference>
      <Reference URI="/xl/externalLinks/externalLink15.xml?ContentType=application/vnd.openxmlformats-officedocument.spreadsheetml.externalLink+xml">
        <DigestMethod Algorithm="http://www.w3.org/2001/04/xmlenc#sha256"/>
        <DigestValue>nhxxRy9eRP1n5KbBG06rE2IlSchnYvqQaRyFKZ2Oeko=</DigestValue>
      </Reference>
      <Reference URI="/xl/externalLinks/externalLink150.xml?ContentType=application/vnd.openxmlformats-officedocument.spreadsheetml.externalLink+xml">
        <DigestMethod Algorithm="http://www.w3.org/2001/04/xmlenc#sha256"/>
        <DigestValue>W30Xct+A/xO+5Dk8T3u5+8ZgDoZPTzdkXmpOb1x8a1E=</DigestValue>
      </Reference>
      <Reference URI="/xl/externalLinks/externalLink151.xml?ContentType=application/vnd.openxmlformats-officedocument.spreadsheetml.externalLink+xml">
        <DigestMethod Algorithm="http://www.w3.org/2001/04/xmlenc#sha256"/>
        <DigestValue>WOObdC+Cv49huc8BfXuU0V6Cm8/Vtu3BMlEA5YED7kQ=</DigestValue>
      </Reference>
      <Reference URI="/xl/externalLinks/externalLink152.xml?ContentType=application/vnd.openxmlformats-officedocument.spreadsheetml.externalLink+xml">
        <DigestMethod Algorithm="http://www.w3.org/2001/04/xmlenc#sha256"/>
        <DigestValue>wNi8qBUiiUjJQsCllZGJKB+J64BtzoxWcqfcd0RZ5vg=</DigestValue>
      </Reference>
      <Reference URI="/xl/externalLinks/externalLink153.xml?ContentType=application/vnd.openxmlformats-officedocument.spreadsheetml.externalLink+xml">
        <DigestMethod Algorithm="http://www.w3.org/2001/04/xmlenc#sha256"/>
        <DigestValue>7jlVztCjGaDhENyurHTQBFUwDvXCXDIEjtPcLPlRZyw=</DigestValue>
      </Reference>
      <Reference URI="/xl/externalLinks/externalLink154.xml?ContentType=application/vnd.openxmlformats-officedocument.spreadsheetml.externalLink+xml">
        <DigestMethod Algorithm="http://www.w3.org/2001/04/xmlenc#sha256"/>
        <DigestValue>itHL6U7d6YJNsZcUUewOPMh1fUzgPVkStGzyUOvn4Lk=</DigestValue>
      </Reference>
      <Reference URI="/xl/externalLinks/externalLink155.xml?ContentType=application/vnd.openxmlformats-officedocument.spreadsheetml.externalLink+xml">
        <DigestMethod Algorithm="http://www.w3.org/2001/04/xmlenc#sha256"/>
        <DigestValue>mWnAJ/JFF6ceHIkgNPgDJNgSn897OE9cBtsdxFd3/sQ=</DigestValue>
      </Reference>
      <Reference URI="/xl/externalLinks/externalLink156.xml?ContentType=application/vnd.openxmlformats-officedocument.spreadsheetml.externalLink+xml">
        <DigestMethod Algorithm="http://www.w3.org/2001/04/xmlenc#sha256"/>
        <DigestValue>FJIVubjxkUcgTllzxtGxcHU9gcim0CAYBWiCKY4sNjU=</DigestValue>
      </Reference>
      <Reference URI="/xl/externalLinks/externalLink157.xml?ContentType=application/vnd.openxmlformats-officedocument.spreadsheetml.externalLink+xml">
        <DigestMethod Algorithm="http://www.w3.org/2001/04/xmlenc#sha256"/>
        <DigestValue>8pAbisoPKvC/XOZdTP1SM/aD0aSivxYIDfo5EHng3B4=</DigestValue>
      </Reference>
      <Reference URI="/xl/externalLinks/externalLink158.xml?ContentType=application/vnd.openxmlformats-officedocument.spreadsheetml.externalLink+xml">
        <DigestMethod Algorithm="http://www.w3.org/2001/04/xmlenc#sha256"/>
        <DigestValue>LRwHmzQrCIZqAce6KjqqBNVxSCuF5sNZxeocM0smhf8=</DigestValue>
      </Reference>
      <Reference URI="/xl/externalLinks/externalLink159.xml?ContentType=application/vnd.openxmlformats-officedocument.spreadsheetml.externalLink+xml">
        <DigestMethod Algorithm="http://www.w3.org/2001/04/xmlenc#sha256"/>
        <DigestValue>xwoow2OCzao9pF2UHPkoh8u1ADOGz3mik7Ib4Dg9bD4=</DigestValue>
      </Reference>
      <Reference URI="/xl/externalLinks/externalLink16.xml?ContentType=application/vnd.openxmlformats-officedocument.spreadsheetml.externalLink+xml">
        <DigestMethod Algorithm="http://www.w3.org/2001/04/xmlenc#sha256"/>
        <DigestValue>n8SO1KIDMhFtQY7H0oUgtQ99cmBu2x3o20nosDTnWJU=</DigestValue>
      </Reference>
      <Reference URI="/xl/externalLinks/externalLink160.xml?ContentType=application/vnd.openxmlformats-officedocument.spreadsheetml.externalLink+xml">
        <DigestMethod Algorithm="http://www.w3.org/2001/04/xmlenc#sha256"/>
        <DigestValue>paH7Wx2CJS47sBVx5a6EKp1W0VwiJANpLMvgy37WUw8=</DigestValue>
      </Reference>
      <Reference URI="/xl/externalLinks/externalLink161.xml?ContentType=application/vnd.openxmlformats-officedocument.spreadsheetml.externalLink+xml">
        <DigestMethod Algorithm="http://www.w3.org/2001/04/xmlenc#sha256"/>
        <DigestValue>zhwUnlc98wnpf5GoPyKG2Z3tRNyWEUOTnToKTyknUXQ=</DigestValue>
      </Reference>
      <Reference URI="/xl/externalLinks/externalLink162.xml?ContentType=application/vnd.openxmlformats-officedocument.spreadsheetml.externalLink+xml">
        <DigestMethod Algorithm="http://www.w3.org/2001/04/xmlenc#sha256"/>
        <DigestValue>LRf3dHuxiORAlLi4K5cPQAWbv+/7KDl4KdXwbTHXlAk=</DigestValue>
      </Reference>
      <Reference URI="/xl/externalLinks/externalLink163.xml?ContentType=application/vnd.openxmlformats-officedocument.spreadsheetml.externalLink+xml">
        <DigestMethod Algorithm="http://www.w3.org/2001/04/xmlenc#sha256"/>
        <DigestValue>PpRYj5esfJfaoM1RQhxxH8ITqtEkfgx0G0Dgb3OJMps=</DigestValue>
      </Reference>
      <Reference URI="/xl/externalLinks/externalLink164.xml?ContentType=application/vnd.openxmlformats-officedocument.spreadsheetml.externalLink+xml">
        <DigestMethod Algorithm="http://www.w3.org/2001/04/xmlenc#sha256"/>
        <DigestValue>B1zSuvxIBZCvx2DbKF6D2RCQZ4Nso44Or+L/1a+VsxM=</DigestValue>
      </Reference>
      <Reference URI="/xl/externalLinks/externalLink165.xml?ContentType=application/vnd.openxmlformats-officedocument.spreadsheetml.externalLink+xml">
        <DigestMethod Algorithm="http://www.w3.org/2001/04/xmlenc#sha256"/>
        <DigestValue>9rEzB3UsUTc7hKSrwYg2ntqEe6bxI7jSr87hXRJy6g0=</DigestValue>
      </Reference>
      <Reference URI="/xl/externalLinks/externalLink166.xml?ContentType=application/vnd.openxmlformats-officedocument.spreadsheetml.externalLink+xml">
        <DigestMethod Algorithm="http://www.w3.org/2001/04/xmlenc#sha256"/>
        <DigestValue>3MTyAi1f02HWdvVkaFdwpPPt/csImhkQPjJDIF6LN4E=</DigestValue>
      </Reference>
      <Reference URI="/xl/externalLinks/externalLink167.xml?ContentType=application/vnd.openxmlformats-officedocument.spreadsheetml.externalLink+xml">
        <DigestMethod Algorithm="http://www.w3.org/2001/04/xmlenc#sha256"/>
        <DigestValue>wBrj2MR8an0VxcK5T+yeUilsfDwWscI+5c1gXqA6uTk=</DigestValue>
      </Reference>
      <Reference URI="/xl/externalLinks/externalLink168.xml?ContentType=application/vnd.openxmlformats-officedocument.spreadsheetml.externalLink+xml">
        <DigestMethod Algorithm="http://www.w3.org/2001/04/xmlenc#sha256"/>
        <DigestValue>B1zSuvxIBZCvx2DbKF6D2RCQZ4Nso44Or+L/1a+VsxM=</DigestValue>
      </Reference>
      <Reference URI="/xl/externalLinks/externalLink169.xml?ContentType=application/vnd.openxmlformats-officedocument.spreadsheetml.externalLink+xml">
        <DigestMethod Algorithm="http://www.w3.org/2001/04/xmlenc#sha256"/>
        <DigestValue>3MTyAi1f02HWdvVkaFdwpPPt/csImhkQPjJDIF6LN4E=</DigestValue>
      </Reference>
      <Reference URI="/xl/externalLinks/externalLink17.xml?ContentType=application/vnd.openxmlformats-officedocument.spreadsheetml.externalLink+xml">
        <DigestMethod Algorithm="http://www.w3.org/2001/04/xmlenc#sha256"/>
        <DigestValue>sCqXfviLoUqhr1EfDfyMOgIhNF3fl6WqmoeBueS0ncM=</DigestValue>
      </Reference>
      <Reference URI="/xl/externalLinks/externalLink170.xml?ContentType=application/vnd.openxmlformats-officedocument.spreadsheetml.externalLink+xml">
        <DigestMethod Algorithm="http://www.w3.org/2001/04/xmlenc#sha256"/>
        <DigestValue>XjeBnMsh1Vdw7Iw/O4qZ3iXK2YccgucOf37daIJC3LE=</DigestValue>
      </Reference>
      <Reference URI="/xl/externalLinks/externalLink171.xml?ContentType=application/vnd.openxmlformats-officedocument.spreadsheetml.externalLink+xml">
        <DigestMethod Algorithm="http://www.w3.org/2001/04/xmlenc#sha256"/>
        <DigestValue>CETmLWzE5Dx8nJ/83fXad5oTft+nGxfklBmXaIGXtHY=</DigestValue>
      </Reference>
      <Reference URI="/xl/externalLinks/externalLink172.xml?ContentType=application/vnd.openxmlformats-officedocument.spreadsheetml.externalLink+xml">
        <DigestMethod Algorithm="http://www.w3.org/2001/04/xmlenc#sha256"/>
        <DigestValue>SNb60rIXV9wETWZiBYUHT9aZmAzHVFVtXYhX3P4tHAE=</DigestValue>
      </Reference>
      <Reference URI="/xl/externalLinks/externalLink173.xml?ContentType=application/vnd.openxmlformats-officedocument.spreadsheetml.externalLink+xml">
        <DigestMethod Algorithm="http://www.w3.org/2001/04/xmlenc#sha256"/>
        <DigestValue>HD9EmM/xRZcooci/c0R2cUZ4PK0Lr8gTzMwXZ1wiM7E=</DigestValue>
      </Reference>
      <Reference URI="/xl/externalLinks/externalLink174.xml?ContentType=application/vnd.openxmlformats-officedocument.spreadsheetml.externalLink+xml">
        <DigestMethod Algorithm="http://www.w3.org/2001/04/xmlenc#sha256"/>
        <DigestValue>rxBwKMuDL1SqkowqAUHoYYtlLb+rWpKrmwUXnG6K/aU=</DigestValue>
      </Reference>
      <Reference URI="/xl/externalLinks/externalLink175.xml?ContentType=application/vnd.openxmlformats-officedocument.spreadsheetml.externalLink+xml">
        <DigestMethod Algorithm="http://www.w3.org/2001/04/xmlenc#sha256"/>
        <DigestValue>vVgQsE+Uqe1EFyIJJSvMbCx0Fjyx9qV77UwGtq6nweE=</DigestValue>
      </Reference>
      <Reference URI="/xl/externalLinks/externalLink176.xml?ContentType=application/vnd.openxmlformats-officedocument.spreadsheetml.externalLink+xml">
        <DigestMethod Algorithm="http://www.w3.org/2001/04/xmlenc#sha256"/>
        <DigestValue>I/ymbOmubEYY4X8ehiSX4suzPmXOw6zeEUG9Drl5i4Q=</DigestValue>
      </Reference>
      <Reference URI="/xl/externalLinks/externalLink177.xml?ContentType=application/vnd.openxmlformats-officedocument.spreadsheetml.externalLink+xml">
        <DigestMethod Algorithm="http://www.w3.org/2001/04/xmlenc#sha256"/>
        <DigestValue>XTDnk9jwEenbujco/JxFHYQf4YYQCx288RF1LftdHh8=</DigestValue>
      </Reference>
      <Reference URI="/xl/externalLinks/externalLink178.xml?ContentType=application/vnd.openxmlformats-officedocument.spreadsheetml.externalLink+xml">
        <DigestMethod Algorithm="http://www.w3.org/2001/04/xmlenc#sha256"/>
        <DigestValue>QnfyX63y9k2BMEaWdMe5/qN7sGosJfpman5aXl7KWdU=</DigestValue>
      </Reference>
      <Reference URI="/xl/externalLinks/externalLink179.xml?ContentType=application/vnd.openxmlformats-officedocument.spreadsheetml.externalLink+xml">
        <DigestMethod Algorithm="http://www.w3.org/2001/04/xmlenc#sha256"/>
        <DigestValue>9E+qSDbJxvheK8Rl+J14UTzNUViZiB0GURkvnb/rtXo=</DigestValue>
      </Reference>
      <Reference URI="/xl/externalLinks/externalLink18.xml?ContentType=application/vnd.openxmlformats-officedocument.spreadsheetml.externalLink+xml">
        <DigestMethod Algorithm="http://www.w3.org/2001/04/xmlenc#sha256"/>
        <DigestValue>MeC6i76pDRv6le/kP56BLzCvzUStxx53K4nUruuTVKs=</DigestValue>
      </Reference>
      <Reference URI="/xl/externalLinks/externalLink180.xml?ContentType=application/vnd.openxmlformats-officedocument.spreadsheetml.externalLink+xml">
        <DigestMethod Algorithm="http://www.w3.org/2001/04/xmlenc#sha256"/>
        <DigestValue>YWnfwNgtWmsZIsNH1rhdNpCNcUVEXbn4ynGwjdjmsvE=</DigestValue>
      </Reference>
      <Reference URI="/xl/externalLinks/externalLink181.xml?ContentType=application/vnd.openxmlformats-officedocument.spreadsheetml.externalLink+xml">
        <DigestMethod Algorithm="http://www.w3.org/2001/04/xmlenc#sha256"/>
        <DigestValue>XaLNlwmh69Nv0WJf5UEwuy/Y+TMJNx+RUMnMuaug+e8=</DigestValue>
      </Reference>
      <Reference URI="/xl/externalLinks/externalLink182.xml?ContentType=application/vnd.openxmlformats-officedocument.spreadsheetml.externalLink+xml">
        <DigestMethod Algorithm="http://www.w3.org/2001/04/xmlenc#sha256"/>
        <DigestValue>sa67ChKHeSMp60E7b9uxO1rN8Ajp8V0d8xVz/k8jtEY=</DigestValue>
      </Reference>
      <Reference URI="/xl/externalLinks/externalLink183.xml?ContentType=application/vnd.openxmlformats-officedocument.spreadsheetml.externalLink+xml">
        <DigestMethod Algorithm="http://www.w3.org/2001/04/xmlenc#sha256"/>
        <DigestValue>a/JtVaMAp+/Wgc/geWbrC+A3/HCu2apjO0OE7Go+KD4=</DigestValue>
      </Reference>
      <Reference URI="/xl/externalLinks/externalLink184.xml?ContentType=application/vnd.openxmlformats-officedocument.spreadsheetml.externalLink+xml">
        <DigestMethod Algorithm="http://www.w3.org/2001/04/xmlenc#sha256"/>
        <DigestValue>Pwk2yCJpLj/WQHGVWAZAD6RsfMU1HzmdPL9LMmmx4GI=</DigestValue>
      </Reference>
      <Reference URI="/xl/externalLinks/externalLink185.xml?ContentType=application/vnd.openxmlformats-officedocument.spreadsheetml.externalLink+xml">
        <DigestMethod Algorithm="http://www.w3.org/2001/04/xmlenc#sha256"/>
        <DigestValue>p3I/J01ga0g5NqX+NbLnhSsksoPvZefbSiy6+zeovP4=</DigestValue>
      </Reference>
      <Reference URI="/xl/externalLinks/externalLink186.xml?ContentType=application/vnd.openxmlformats-officedocument.spreadsheetml.externalLink+xml">
        <DigestMethod Algorithm="http://www.w3.org/2001/04/xmlenc#sha256"/>
        <DigestValue>8Hfg0dyiZgZVBE5JMaUNxZxUau2YARikkMvmCXNRmy0=</DigestValue>
      </Reference>
      <Reference URI="/xl/externalLinks/externalLink187.xml?ContentType=application/vnd.openxmlformats-officedocument.spreadsheetml.externalLink+xml">
        <DigestMethod Algorithm="http://www.w3.org/2001/04/xmlenc#sha256"/>
        <DigestValue>+bx69ZSRK+fteKGBK11LxxmgVmCHS5QfnYDQEdJd444=</DigestValue>
      </Reference>
      <Reference URI="/xl/externalLinks/externalLink188.xml?ContentType=application/vnd.openxmlformats-officedocument.spreadsheetml.externalLink+xml">
        <DigestMethod Algorithm="http://www.w3.org/2001/04/xmlenc#sha256"/>
        <DigestValue>AHfUFe7sRTXw5gw92Nvl4jKxzYmYSDpFcDXYHCDuW+U=</DigestValue>
      </Reference>
      <Reference URI="/xl/externalLinks/externalLink189.xml?ContentType=application/vnd.openxmlformats-officedocument.spreadsheetml.externalLink+xml">
        <DigestMethod Algorithm="http://www.w3.org/2001/04/xmlenc#sha256"/>
        <DigestValue>YGD2hY0Opl8IZ/zJq+7YSj031WThE5BoyF6iBOuD/do=</DigestValue>
      </Reference>
      <Reference URI="/xl/externalLinks/externalLink19.xml?ContentType=application/vnd.openxmlformats-officedocument.spreadsheetml.externalLink+xml">
        <DigestMethod Algorithm="http://www.w3.org/2001/04/xmlenc#sha256"/>
        <DigestValue>C5JNDH637oTbHHL+nbNbA/cC6Mpja3SneuZQO0svj4E=</DigestValue>
      </Reference>
      <Reference URI="/xl/externalLinks/externalLink190.xml?ContentType=application/vnd.openxmlformats-officedocument.spreadsheetml.externalLink+xml">
        <DigestMethod Algorithm="http://www.w3.org/2001/04/xmlenc#sha256"/>
        <DigestValue>1UUqi484a5c+wLyJo/EJ5ZeL6/TRyCCx/9z9TES0CCY=</DigestValue>
      </Reference>
      <Reference URI="/xl/externalLinks/externalLink191.xml?ContentType=application/vnd.openxmlformats-officedocument.spreadsheetml.externalLink+xml">
        <DigestMethod Algorithm="http://www.w3.org/2001/04/xmlenc#sha256"/>
        <DigestValue>mhpIuZRDSB9R/XrjPT2lSbOL2V+CpaDk32zF7IG4LsU=</DigestValue>
      </Reference>
      <Reference URI="/xl/externalLinks/externalLink192.xml?ContentType=application/vnd.openxmlformats-officedocument.spreadsheetml.externalLink+xml">
        <DigestMethod Algorithm="http://www.w3.org/2001/04/xmlenc#sha256"/>
        <DigestValue>ZRam0CW2a+boaubP2OHNi76pIqlWQRheQYwVQIBy+sA=</DigestValue>
      </Reference>
      <Reference URI="/xl/externalLinks/externalLink193.xml?ContentType=application/vnd.openxmlformats-officedocument.spreadsheetml.externalLink+xml">
        <DigestMethod Algorithm="http://www.w3.org/2001/04/xmlenc#sha256"/>
        <DigestValue>M8QUbRsgemMnaTgp4pZhNbhsOdEX4dU8gWRsMsDPG/4=</DigestValue>
      </Reference>
      <Reference URI="/xl/externalLinks/externalLink194.xml?ContentType=application/vnd.openxmlformats-officedocument.spreadsheetml.externalLink+xml">
        <DigestMethod Algorithm="http://www.w3.org/2001/04/xmlenc#sha256"/>
        <DigestValue>j2t0UcqfNIoctkYqW83USlE/Ptu+JI4qz4MhHZ1KsCY=</DigestValue>
      </Reference>
      <Reference URI="/xl/externalLinks/externalLink195.xml?ContentType=application/vnd.openxmlformats-officedocument.spreadsheetml.externalLink+xml">
        <DigestMethod Algorithm="http://www.w3.org/2001/04/xmlenc#sha256"/>
        <DigestValue>aSxI0pw6kIbR1ChqT4OmaA3jvfOpuEROs/JLGPnP3OA=</DigestValue>
      </Reference>
      <Reference URI="/xl/externalLinks/externalLink196.xml?ContentType=application/vnd.openxmlformats-officedocument.spreadsheetml.externalLink+xml">
        <DigestMethod Algorithm="http://www.w3.org/2001/04/xmlenc#sha256"/>
        <DigestValue>mfJFWX/a2lJCAVMabcjv8o+g3obpzQBt0s2eioHF3dQ=</DigestValue>
      </Reference>
      <Reference URI="/xl/externalLinks/externalLink197.xml?ContentType=application/vnd.openxmlformats-officedocument.spreadsheetml.externalLink+xml">
        <DigestMethod Algorithm="http://www.w3.org/2001/04/xmlenc#sha256"/>
        <DigestValue>OWVSTv6WweC91ClmZQmMiW2qa0iSzMz0HGM+M/wKqxw=</DigestValue>
      </Reference>
      <Reference URI="/xl/externalLinks/externalLink198.xml?ContentType=application/vnd.openxmlformats-officedocument.spreadsheetml.externalLink+xml">
        <DigestMethod Algorithm="http://www.w3.org/2001/04/xmlenc#sha256"/>
        <DigestValue>qtgJCr/cMr9OBr/LN38+58nZu8XK5BpagWZ62LbsKKc=</DigestValue>
      </Reference>
      <Reference URI="/xl/externalLinks/externalLink199.xml?ContentType=application/vnd.openxmlformats-officedocument.spreadsheetml.externalLink+xml">
        <DigestMethod Algorithm="http://www.w3.org/2001/04/xmlenc#sha256"/>
        <DigestValue>Jy1lVk0O+wdpvEvGLZfmcn5dmRaQDAuCAdgWPAalkvg=</DigestValue>
      </Reference>
      <Reference URI="/xl/externalLinks/externalLink2.xml?ContentType=application/vnd.openxmlformats-officedocument.spreadsheetml.externalLink+xml">
        <DigestMethod Algorithm="http://www.w3.org/2001/04/xmlenc#sha256"/>
        <DigestValue>rK6TAkbxj9LA7dFXeaRGMRxlFZTAqrJt58iCm8DKgIg=</DigestValue>
      </Reference>
      <Reference URI="/xl/externalLinks/externalLink20.xml?ContentType=application/vnd.openxmlformats-officedocument.spreadsheetml.externalLink+xml">
        <DigestMethod Algorithm="http://www.w3.org/2001/04/xmlenc#sha256"/>
        <DigestValue>oj802To3RP2lw6kyFxNr4e5DevjSVtZTR8w1uIV1RS8=</DigestValue>
      </Reference>
      <Reference URI="/xl/externalLinks/externalLink200.xml?ContentType=application/vnd.openxmlformats-officedocument.spreadsheetml.externalLink+xml">
        <DigestMethod Algorithm="http://www.w3.org/2001/04/xmlenc#sha256"/>
        <DigestValue>5hPLwBUKNbeGxlmIm95v36o6CxzE3RlHqAT+OkhMNj8=</DigestValue>
      </Reference>
      <Reference URI="/xl/externalLinks/externalLink201.xml?ContentType=application/vnd.openxmlformats-officedocument.spreadsheetml.externalLink+xml">
        <DigestMethod Algorithm="http://www.w3.org/2001/04/xmlenc#sha256"/>
        <DigestValue>m8ZasLqAI8045BPpoGXV7YDZecaKAGyhL0hnC0W09j4=</DigestValue>
      </Reference>
      <Reference URI="/xl/externalLinks/externalLink202.xml?ContentType=application/vnd.openxmlformats-officedocument.spreadsheetml.externalLink+xml">
        <DigestMethod Algorithm="http://www.w3.org/2001/04/xmlenc#sha256"/>
        <DigestValue>bdvEZJgwTfcgrmhZ2LakYTZXmRo+DZBlK01jKlGZWZc=</DigestValue>
      </Reference>
      <Reference URI="/xl/externalLinks/externalLink203.xml?ContentType=application/vnd.openxmlformats-officedocument.spreadsheetml.externalLink+xml">
        <DigestMethod Algorithm="http://www.w3.org/2001/04/xmlenc#sha256"/>
        <DigestValue>niarhAESK+xs+9RCipUxM7453nh/yJFx1EXvZ+ZrqQs=</DigestValue>
      </Reference>
      <Reference URI="/xl/externalLinks/externalLink204.xml?ContentType=application/vnd.openxmlformats-officedocument.spreadsheetml.externalLink+xml">
        <DigestMethod Algorithm="http://www.w3.org/2001/04/xmlenc#sha256"/>
        <DigestValue>/KmtuyDrDvjCsAYP+6y/uslbKG26pMMhMuNuFikMCWs=</DigestValue>
      </Reference>
      <Reference URI="/xl/externalLinks/externalLink205.xml?ContentType=application/vnd.openxmlformats-officedocument.spreadsheetml.externalLink+xml">
        <DigestMethod Algorithm="http://www.w3.org/2001/04/xmlenc#sha256"/>
        <DigestValue>SvaUcOpxUpWAUpoKfPOTcaBxc5ilPRnzN5c3Kn8uXPg=</DigestValue>
      </Reference>
      <Reference URI="/xl/externalLinks/externalLink206.xml?ContentType=application/vnd.openxmlformats-officedocument.spreadsheetml.externalLink+xml">
        <DigestMethod Algorithm="http://www.w3.org/2001/04/xmlenc#sha256"/>
        <DigestValue>J7FSMr0zI/TeD+bo8ZSJrSFvS7gufQVYFDyPCfdnzlA=</DigestValue>
      </Reference>
      <Reference URI="/xl/externalLinks/externalLink207.xml?ContentType=application/vnd.openxmlformats-officedocument.spreadsheetml.externalLink+xml">
        <DigestMethod Algorithm="http://www.w3.org/2001/04/xmlenc#sha256"/>
        <DigestValue>U+HKSn6AumDi6ccuDYXCFU6XyDjg7daiuAyG8kHEH4M=</DigestValue>
      </Reference>
      <Reference URI="/xl/externalLinks/externalLink208.xml?ContentType=application/vnd.openxmlformats-officedocument.spreadsheetml.externalLink+xml">
        <DigestMethod Algorithm="http://www.w3.org/2001/04/xmlenc#sha256"/>
        <DigestValue>CE12GeTEjhjD8DG55mNRL9dIHNqNb4tZTsjmlnpdcnE=</DigestValue>
      </Reference>
      <Reference URI="/xl/externalLinks/externalLink209.xml?ContentType=application/vnd.openxmlformats-officedocument.spreadsheetml.externalLink+xml">
        <DigestMethod Algorithm="http://www.w3.org/2001/04/xmlenc#sha256"/>
        <DigestValue>sM7AFRJeTygYh4Ut0gXCsI64oOjXhLzqZiWI8C2oIa0=</DigestValue>
      </Reference>
      <Reference URI="/xl/externalLinks/externalLink21.xml?ContentType=application/vnd.openxmlformats-officedocument.spreadsheetml.externalLink+xml">
        <DigestMethod Algorithm="http://www.w3.org/2001/04/xmlenc#sha256"/>
        <DigestValue>9cX62YQ+GjCqB5IM5nGDzvpRzGVebG5NuqdnmneNNQQ=</DigestValue>
      </Reference>
      <Reference URI="/xl/externalLinks/externalLink210.xml?ContentType=application/vnd.openxmlformats-officedocument.spreadsheetml.externalLink+xml">
        <DigestMethod Algorithm="http://www.w3.org/2001/04/xmlenc#sha256"/>
        <DigestValue>Q48Sjhi4s+x5ziFMS9V6QEGCLkRqwPEfCryjuW84NQI=</DigestValue>
      </Reference>
      <Reference URI="/xl/externalLinks/externalLink211.xml?ContentType=application/vnd.openxmlformats-officedocument.spreadsheetml.externalLink+xml">
        <DigestMethod Algorithm="http://www.w3.org/2001/04/xmlenc#sha256"/>
        <DigestValue>JvFJNuRu7Iv/w0y7/SguN+auGHs9auElcf1FIKbqyoE=</DigestValue>
      </Reference>
      <Reference URI="/xl/externalLinks/externalLink212.xml?ContentType=application/vnd.openxmlformats-officedocument.spreadsheetml.externalLink+xml">
        <DigestMethod Algorithm="http://www.w3.org/2001/04/xmlenc#sha256"/>
        <DigestValue>8G0Fvhr1E94tI6aEmlDC2j5SDxSJbryuOZDqCurOBX8=</DigestValue>
      </Reference>
      <Reference URI="/xl/externalLinks/externalLink213.xml?ContentType=application/vnd.openxmlformats-officedocument.spreadsheetml.externalLink+xml">
        <DigestMethod Algorithm="http://www.w3.org/2001/04/xmlenc#sha256"/>
        <DigestValue>BMJBHrdTpoFLp5/f6yVyWh658Wye1ZlnOgeg55ibmRw=</DigestValue>
      </Reference>
      <Reference URI="/xl/externalLinks/externalLink214.xml?ContentType=application/vnd.openxmlformats-officedocument.spreadsheetml.externalLink+xml">
        <DigestMethod Algorithm="http://www.w3.org/2001/04/xmlenc#sha256"/>
        <DigestValue>3WxEVFt3O6uYyVb9P9Hhs589YXS4XwYmW3Yiw9kgLJQ=</DigestValue>
      </Reference>
      <Reference URI="/xl/externalLinks/externalLink215.xml?ContentType=application/vnd.openxmlformats-officedocument.spreadsheetml.externalLink+xml">
        <DigestMethod Algorithm="http://www.w3.org/2001/04/xmlenc#sha256"/>
        <DigestValue>woVtL6Pl3bKMbCs10ljgTtw4+iinJLBEdbP+meIbeuE=</DigestValue>
      </Reference>
      <Reference URI="/xl/externalLinks/externalLink216.xml?ContentType=application/vnd.openxmlformats-officedocument.spreadsheetml.externalLink+xml">
        <DigestMethod Algorithm="http://www.w3.org/2001/04/xmlenc#sha256"/>
        <DigestValue>Ty70PwKIvmgifLbqieNvhk0eaTLm13cydmgRCI9RRJU=</DigestValue>
      </Reference>
      <Reference URI="/xl/externalLinks/externalLink217.xml?ContentType=application/vnd.openxmlformats-officedocument.spreadsheetml.externalLink+xml">
        <DigestMethod Algorithm="http://www.w3.org/2001/04/xmlenc#sha256"/>
        <DigestValue>iL4ojcmSsZrzqWSkau6cTVuOSswDXzCGDmwBXbYu9CI=</DigestValue>
      </Reference>
      <Reference URI="/xl/externalLinks/externalLink218.xml?ContentType=application/vnd.openxmlformats-officedocument.spreadsheetml.externalLink+xml">
        <DigestMethod Algorithm="http://www.w3.org/2001/04/xmlenc#sha256"/>
        <DigestValue>oMP5+nXYup2mDJ817VTeu+radDl6mDuIPaz7b0pZPag=</DigestValue>
      </Reference>
      <Reference URI="/xl/externalLinks/externalLink219.xml?ContentType=application/vnd.openxmlformats-officedocument.spreadsheetml.externalLink+xml">
        <DigestMethod Algorithm="http://www.w3.org/2001/04/xmlenc#sha256"/>
        <DigestValue>e6C+TGwEqmNNMUN376avvdHyfUgZ7HibhW1kjX2OhYs=</DigestValue>
      </Reference>
      <Reference URI="/xl/externalLinks/externalLink22.xml?ContentType=application/vnd.openxmlformats-officedocument.spreadsheetml.externalLink+xml">
        <DigestMethod Algorithm="http://www.w3.org/2001/04/xmlenc#sha256"/>
        <DigestValue>vt3LBn2sZQbgFin95o1i30DojqmRNZsTVGQrJ6wt0bk=</DigestValue>
      </Reference>
      <Reference URI="/xl/externalLinks/externalLink220.xml?ContentType=application/vnd.openxmlformats-officedocument.spreadsheetml.externalLink+xml">
        <DigestMethod Algorithm="http://www.w3.org/2001/04/xmlenc#sha256"/>
        <DigestValue>2yKP8R8yLb1/J/vSvJ39vNGBfZpSEaseIEYuMVt/8RA=</DigestValue>
      </Reference>
      <Reference URI="/xl/externalLinks/externalLink221.xml?ContentType=application/vnd.openxmlformats-officedocument.spreadsheetml.externalLink+xml">
        <DigestMethod Algorithm="http://www.w3.org/2001/04/xmlenc#sha256"/>
        <DigestValue>NkQvNwhMPXcH6ISj9zONjjdm11sFzdETKjZ2c5xknjU=</DigestValue>
      </Reference>
      <Reference URI="/xl/externalLinks/externalLink222.xml?ContentType=application/vnd.openxmlformats-officedocument.spreadsheetml.externalLink+xml">
        <DigestMethod Algorithm="http://www.w3.org/2001/04/xmlenc#sha256"/>
        <DigestValue>xYWwzz0tFWmrZD9vphzNjLEuioQb84YQTGd7hTmWiBY=</DigestValue>
      </Reference>
      <Reference URI="/xl/externalLinks/externalLink223.xml?ContentType=application/vnd.openxmlformats-officedocument.spreadsheetml.externalLink+xml">
        <DigestMethod Algorithm="http://www.w3.org/2001/04/xmlenc#sha256"/>
        <DigestValue>RO/7mr+1ws33r9PSGmwij4leoxTk/rhECYQU2OqBZu4=</DigestValue>
      </Reference>
      <Reference URI="/xl/externalLinks/externalLink224.xml?ContentType=application/vnd.openxmlformats-officedocument.spreadsheetml.externalLink+xml">
        <DigestMethod Algorithm="http://www.w3.org/2001/04/xmlenc#sha256"/>
        <DigestValue>mhKCbvcm2x65kB+D2oJdG61tQDcmhewPnIkOuuipON0=</DigestValue>
      </Reference>
      <Reference URI="/xl/externalLinks/externalLink225.xml?ContentType=application/vnd.openxmlformats-officedocument.spreadsheetml.externalLink+xml">
        <DigestMethod Algorithm="http://www.w3.org/2001/04/xmlenc#sha256"/>
        <DigestValue>uEaxOij+iOwvIubkfdsF0SJna4ZlPR80ceaTUvYnGH8=</DigestValue>
      </Reference>
      <Reference URI="/xl/externalLinks/externalLink226.xml?ContentType=application/vnd.openxmlformats-officedocument.spreadsheetml.externalLink+xml">
        <DigestMethod Algorithm="http://www.w3.org/2001/04/xmlenc#sha256"/>
        <DigestValue>qyhzd6aWromPy5NzfTyuHCdI4coOlM5TmlFMFOEjL/k=</DigestValue>
      </Reference>
      <Reference URI="/xl/externalLinks/externalLink227.xml?ContentType=application/vnd.openxmlformats-officedocument.spreadsheetml.externalLink+xml">
        <DigestMethod Algorithm="http://www.w3.org/2001/04/xmlenc#sha256"/>
        <DigestValue>2YX7scqw8cBUxRZeAl+C3PlnpmS59PpfhF1b1PUdKUA=</DigestValue>
      </Reference>
      <Reference URI="/xl/externalLinks/externalLink228.xml?ContentType=application/vnd.openxmlformats-officedocument.spreadsheetml.externalLink+xml">
        <DigestMethod Algorithm="http://www.w3.org/2001/04/xmlenc#sha256"/>
        <DigestValue>SxGX2dzmcJRw2JcylmAGXM8Qx76j8zNwY5Dv0TZnxgA=</DigestValue>
      </Reference>
      <Reference URI="/xl/externalLinks/externalLink229.xml?ContentType=application/vnd.openxmlformats-officedocument.spreadsheetml.externalLink+xml">
        <DigestMethod Algorithm="http://www.w3.org/2001/04/xmlenc#sha256"/>
        <DigestValue>rOWgyHbt1EHDdNHF1avs1QmKJoiKTBjrmWinZY5fKD8=</DigestValue>
      </Reference>
      <Reference URI="/xl/externalLinks/externalLink23.xml?ContentType=application/vnd.openxmlformats-officedocument.spreadsheetml.externalLink+xml">
        <DigestMethod Algorithm="http://www.w3.org/2001/04/xmlenc#sha256"/>
        <DigestValue>Gw3Eetscfe0Gx7c7D5yuTJQ51IEji7h6CGGzyVRPCKM=</DigestValue>
      </Reference>
      <Reference URI="/xl/externalLinks/externalLink230.xml?ContentType=application/vnd.openxmlformats-officedocument.spreadsheetml.externalLink+xml">
        <DigestMethod Algorithm="http://www.w3.org/2001/04/xmlenc#sha256"/>
        <DigestValue>vnDQf3tvv9+15chpkHMjLLhNy+LzTjdmh37gTfAbp9c=</DigestValue>
      </Reference>
      <Reference URI="/xl/externalLinks/externalLink231.xml?ContentType=application/vnd.openxmlformats-officedocument.spreadsheetml.externalLink+xml">
        <DigestMethod Algorithm="http://www.w3.org/2001/04/xmlenc#sha256"/>
        <DigestValue>+WFBbaiXKfydv6eXbwyAcCDUyEHavKDsce/zsh0g8Fg=</DigestValue>
      </Reference>
      <Reference URI="/xl/externalLinks/externalLink232.xml?ContentType=application/vnd.openxmlformats-officedocument.spreadsheetml.externalLink+xml">
        <DigestMethod Algorithm="http://www.w3.org/2001/04/xmlenc#sha256"/>
        <DigestValue>O7Xl2hvv7vk6TZGCQGA8aW9XzVbupZ+D7SKm5uA+Eus=</DigestValue>
      </Reference>
      <Reference URI="/xl/externalLinks/externalLink233.xml?ContentType=application/vnd.openxmlformats-officedocument.spreadsheetml.externalLink+xml">
        <DigestMethod Algorithm="http://www.w3.org/2001/04/xmlenc#sha256"/>
        <DigestValue>MExYprHGpBr0Y/5WPItIwSjXHXkmBBC8KkpsFhQhr2g=</DigestValue>
      </Reference>
      <Reference URI="/xl/externalLinks/externalLink234.xml?ContentType=application/vnd.openxmlformats-officedocument.spreadsheetml.externalLink+xml">
        <DigestMethod Algorithm="http://www.w3.org/2001/04/xmlenc#sha256"/>
        <DigestValue>YWWJtvr9wv59pF+KqLbaUrOFagmMs/qvxI+hefGZSaA=</DigestValue>
      </Reference>
      <Reference URI="/xl/externalLinks/externalLink235.xml?ContentType=application/vnd.openxmlformats-officedocument.spreadsheetml.externalLink+xml">
        <DigestMethod Algorithm="http://www.w3.org/2001/04/xmlenc#sha256"/>
        <DigestValue>2bX6zqOt9EwA22QSy0Rxp/t12EgAEaksTDmzeXzfBCQ=</DigestValue>
      </Reference>
      <Reference URI="/xl/externalLinks/externalLink236.xml?ContentType=application/vnd.openxmlformats-officedocument.spreadsheetml.externalLink+xml">
        <DigestMethod Algorithm="http://www.w3.org/2001/04/xmlenc#sha256"/>
        <DigestValue>hX6wiTC8v2ayathTL1OTb7JmTdwBwRxrMzvpppbHst0=</DigestValue>
      </Reference>
      <Reference URI="/xl/externalLinks/externalLink237.xml?ContentType=application/vnd.openxmlformats-officedocument.spreadsheetml.externalLink+xml">
        <DigestMethod Algorithm="http://www.w3.org/2001/04/xmlenc#sha256"/>
        <DigestValue>oPA72xx2wPROWMAzCfj4OWg4jBTqLQCuY3tZ8mpyxrY=</DigestValue>
      </Reference>
      <Reference URI="/xl/externalLinks/externalLink238.xml?ContentType=application/vnd.openxmlformats-officedocument.spreadsheetml.externalLink+xml">
        <DigestMethod Algorithm="http://www.w3.org/2001/04/xmlenc#sha256"/>
        <DigestValue>6QqD9xEHSTZoWKdx+xKKii4M9PN9YkzWvIqW2kSIpLs=</DigestValue>
      </Reference>
      <Reference URI="/xl/externalLinks/externalLink239.xml?ContentType=application/vnd.openxmlformats-officedocument.spreadsheetml.externalLink+xml">
        <DigestMethod Algorithm="http://www.w3.org/2001/04/xmlenc#sha256"/>
        <DigestValue>EwejiLl1On3S+CxntyzkBOax6e2RSwZgzq5+QmcR2BM=</DigestValue>
      </Reference>
      <Reference URI="/xl/externalLinks/externalLink24.xml?ContentType=application/vnd.openxmlformats-officedocument.spreadsheetml.externalLink+xml">
        <DigestMethod Algorithm="http://www.w3.org/2001/04/xmlenc#sha256"/>
        <DigestValue>nwbmQX51F1u/FeweEN5kOyfaBP2hnicvETRtS5LUNp0=</DigestValue>
      </Reference>
      <Reference URI="/xl/externalLinks/externalLink240.xml?ContentType=application/vnd.openxmlformats-officedocument.spreadsheetml.externalLink+xml">
        <DigestMethod Algorithm="http://www.w3.org/2001/04/xmlenc#sha256"/>
        <DigestValue>ulhknAThD/v8lEiQbD9yqMzh4DeqDZVuly9W6QeV6Bw=</DigestValue>
      </Reference>
      <Reference URI="/xl/externalLinks/externalLink241.xml?ContentType=application/vnd.openxmlformats-officedocument.spreadsheetml.externalLink+xml">
        <DigestMethod Algorithm="http://www.w3.org/2001/04/xmlenc#sha256"/>
        <DigestValue>NGpOF7wNwPlndVu0UFTOjZuoaHkmzegq+ZIk8jNZPjI=</DigestValue>
      </Reference>
      <Reference URI="/xl/externalLinks/externalLink242.xml?ContentType=application/vnd.openxmlformats-officedocument.spreadsheetml.externalLink+xml">
        <DigestMethod Algorithm="http://www.w3.org/2001/04/xmlenc#sha256"/>
        <DigestValue>saFIjYttdlTtUcQCw4tn0eMm8HEG0EkezgAarwh0F+c=</DigestValue>
      </Reference>
      <Reference URI="/xl/externalLinks/externalLink243.xml?ContentType=application/vnd.openxmlformats-officedocument.spreadsheetml.externalLink+xml">
        <DigestMethod Algorithm="http://www.w3.org/2001/04/xmlenc#sha256"/>
        <DigestValue>jqgbLlwyyL3Gfc6m4rFO94krWNUgolJ9uNZmcHI2iCg=</DigestValue>
      </Reference>
      <Reference URI="/xl/externalLinks/externalLink244.xml?ContentType=application/vnd.openxmlformats-officedocument.spreadsheetml.externalLink+xml">
        <DigestMethod Algorithm="http://www.w3.org/2001/04/xmlenc#sha256"/>
        <DigestValue>I4RD1mMZZ/zh5NE7Yc+OphPvhIic5COaTHoavFXHPOU=</DigestValue>
      </Reference>
      <Reference URI="/xl/externalLinks/externalLink245.xml?ContentType=application/vnd.openxmlformats-officedocument.spreadsheetml.externalLink+xml">
        <DigestMethod Algorithm="http://www.w3.org/2001/04/xmlenc#sha256"/>
        <DigestValue>kuU0hmnlVrqIIkGCtVdDiKsQQ8XbP3efogndfyaWkIA=</DigestValue>
      </Reference>
      <Reference URI="/xl/externalLinks/externalLink246.xml?ContentType=application/vnd.openxmlformats-officedocument.spreadsheetml.externalLink+xml">
        <DigestMethod Algorithm="http://www.w3.org/2001/04/xmlenc#sha256"/>
        <DigestValue>aa7kckBeV2xOr+zKGVr8Hu5vFyohlk8jUo3vo3KumRA=</DigestValue>
      </Reference>
      <Reference URI="/xl/externalLinks/externalLink247.xml?ContentType=application/vnd.openxmlformats-officedocument.spreadsheetml.externalLink+xml">
        <DigestMethod Algorithm="http://www.w3.org/2001/04/xmlenc#sha256"/>
        <DigestValue>BvyiAVTs1okuHcFoV3z1E7x4iHW7WChvXnfl+XwBCzY=</DigestValue>
      </Reference>
      <Reference URI="/xl/externalLinks/externalLink248.xml?ContentType=application/vnd.openxmlformats-officedocument.spreadsheetml.externalLink+xml">
        <DigestMethod Algorithm="http://www.w3.org/2001/04/xmlenc#sha256"/>
        <DigestValue>Z1nYLmIkTKGuCqK79J0T9R14Y67Y4fWABkB9+CQYh/U=</DigestValue>
      </Reference>
      <Reference URI="/xl/externalLinks/externalLink249.xml?ContentType=application/vnd.openxmlformats-officedocument.spreadsheetml.externalLink+xml">
        <DigestMethod Algorithm="http://www.w3.org/2001/04/xmlenc#sha256"/>
        <DigestValue>KMsWOlu+4W8kftErKoZDo3eaav1AAIg+tjbmCB3ZfVY=</DigestValue>
      </Reference>
      <Reference URI="/xl/externalLinks/externalLink25.xml?ContentType=application/vnd.openxmlformats-officedocument.spreadsheetml.externalLink+xml">
        <DigestMethod Algorithm="http://www.w3.org/2001/04/xmlenc#sha256"/>
        <DigestValue>XDWig6p91PF6dut0SLnqa/LWufcqnIXjUbk4t/eflx8=</DigestValue>
      </Reference>
      <Reference URI="/xl/externalLinks/externalLink250.xml?ContentType=application/vnd.openxmlformats-officedocument.spreadsheetml.externalLink+xml">
        <DigestMethod Algorithm="http://www.w3.org/2001/04/xmlenc#sha256"/>
        <DigestValue>QHSvc+TyXolxfMCSk5kYNyeur7/Y0b68LStF1LoMMO4=</DigestValue>
      </Reference>
      <Reference URI="/xl/externalLinks/externalLink251.xml?ContentType=application/vnd.openxmlformats-officedocument.spreadsheetml.externalLink+xml">
        <DigestMethod Algorithm="http://www.w3.org/2001/04/xmlenc#sha256"/>
        <DigestValue>ej69mPzkf9I1OLnnwmeJBcfXUeW0zJ8MgVFJ1D01OiM=</DigestValue>
      </Reference>
      <Reference URI="/xl/externalLinks/externalLink252.xml?ContentType=application/vnd.openxmlformats-officedocument.spreadsheetml.externalLink+xml">
        <DigestMethod Algorithm="http://www.w3.org/2001/04/xmlenc#sha256"/>
        <DigestValue>l7oLq76vFXM4hAwWK4DT8JdWd+al6PFYfaOFy5EL5Yo=</DigestValue>
      </Reference>
      <Reference URI="/xl/externalLinks/externalLink253.xml?ContentType=application/vnd.openxmlformats-officedocument.spreadsheetml.externalLink+xml">
        <DigestMethod Algorithm="http://www.w3.org/2001/04/xmlenc#sha256"/>
        <DigestValue>ZLsutQ19ywyfDlymQbq1AbRmdCiDdjBe3SBQgIFdcYU=</DigestValue>
      </Reference>
      <Reference URI="/xl/externalLinks/externalLink254.xml?ContentType=application/vnd.openxmlformats-officedocument.spreadsheetml.externalLink+xml">
        <DigestMethod Algorithm="http://www.w3.org/2001/04/xmlenc#sha256"/>
        <DigestValue>HFiOuy7mFheeKcruorl1zfAAtxOrXqlxyxb6HIo5Dqs=</DigestValue>
      </Reference>
      <Reference URI="/xl/externalLinks/externalLink255.xml?ContentType=application/vnd.openxmlformats-officedocument.spreadsheetml.externalLink+xml">
        <DigestMethod Algorithm="http://www.w3.org/2001/04/xmlenc#sha256"/>
        <DigestValue>rCAGGTjbmZHZcA+gFF+myFcLDpquKTx9B0amS5VkUOw=</DigestValue>
      </Reference>
      <Reference URI="/xl/externalLinks/externalLink256.xml?ContentType=application/vnd.openxmlformats-officedocument.spreadsheetml.externalLink+xml">
        <DigestMethod Algorithm="http://www.w3.org/2001/04/xmlenc#sha256"/>
        <DigestValue>MlUXX9dYhQq09nu/W3N9SzdTlFWv2S8lNKQVRC/17VE=</DigestValue>
      </Reference>
      <Reference URI="/xl/externalLinks/externalLink257.xml?ContentType=application/vnd.openxmlformats-officedocument.spreadsheetml.externalLink+xml">
        <DigestMethod Algorithm="http://www.w3.org/2001/04/xmlenc#sha256"/>
        <DigestValue>rM4s6+Cq+JUlCVvq0xOcFlY0SvQqaB1bc4HGYV8TjNI=</DigestValue>
      </Reference>
      <Reference URI="/xl/externalLinks/externalLink258.xml?ContentType=application/vnd.openxmlformats-officedocument.spreadsheetml.externalLink+xml">
        <DigestMethod Algorithm="http://www.w3.org/2001/04/xmlenc#sha256"/>
        <DigestValue>2QvPLT87H1ZI3swZb/FifYyskrHZVxGwnZr6geQp99I=</DigestValue>
      </Reference>
      <Reference URI="/xl/externalLinks/externalLink259.xml?ContentType=application/vnd.openxmlformats-officedocument.spreadsheetml.externalLink+xml">
        <DigestMethod Algorithm="http://www.w3.org/2001/04/xmlenc#sha256"/>
        <DigestValue>fuQebPWBqEDAKhXkra1T28R3E5ZVtwbsiZi4OVP4Un8=</DigestValue>
      </Reference>
      <Reference URI="/xl/externalLinks/externalLink26.xml?ContentType=application/vnd.openxmlformats-officedocument.spreadsheetml.externalLink+xml">
        <DigestMethod Algorithm="http://www.w3.org/2001/04/xmlenc#sha256"/>
        <DigestValue>iMQ2zylJlJj7eBWbl1XgJauNIY2NgBZ1Vx1WgX7EvU8=</DigestValue>
      </Reference>
      <Reference URI="/xl/externalLinks/externalLink260.xml?ContentType=application/vnd.openxmlformats-officedocument.spreadsheetml.externalLink+xml">
        <DigestMethod Algorithm="http://www.w3.org/2001/04/xmlenc#sha256"/>
        <DigestValue>GmeQ0OG6sWkglnsTbMKY3ciG8aCdgUjrMp7r4d1hhko=</DigestValue>
      </Reference>
      <Reference URI="/xl/externalLinks/externalLink261.xml?ContentType=application/vnd.openxmlformats-officedocument.spreadsheetml.externalLink+xml">
        <DigestMethod Algorithm="http://www.w3.org/2001/04/xmlenc#sha256"/>
        <DigestValue>p8bN1j7mHpGmZSlMFkzkxinp95GuBCBE0DXRFOejyoA=</DigestValue>
      </Reference>
      <Reference URI="/xl/externalLinks/externalLink262.xml?ContentType=application/vnd.openxmlformats-officedocument.spreadsheetml.externalLink+xml">
        <DigestMethod Algorithm="http://www.w3.org/2001/04/xmlenc#sha256"/>
        <DigestValue>/cdZYoAUJ/1xZfod8dISgM4lsOBwHiWq3nTi16zOx9c=</DigestValue>
      </Reference>
      <Reference URI="/xl/externalLinks/externalLink263.xml?ContentType=application/vnd.openxmlformats-officedocument.spreadsheetml.externalLink+xml">
        <DigestMethod Algorithm="http://www.w3.org/2001/04/xmlenc#sha256"/>
        <DigestValue>Qxxzh0UEzKJAdwDduavHbxaSwcu/DUrSCLja37gtzbo=</DigestValue>
      </Reference>
      <Reference URI="/xl/externalLinks/externalLink264.xml?ContentType=application/vnd.openxmlformats-officedocument.spreadsheetml.externalLink+xml">
        <DigestMethod Algorithm="http://www.w3.org/2001/04/xmlenc#sha256"/>
        <DigestValue>f9wkpp4Ei11okhLOASzh8EqlciLWZla7/472HwvMGEw=</DigestValue>
      </Reference>
      <Reference URI="/xl/externalLinks/externalLink265.xml?ContentType=application/vnd.openxmlformats-officedocument.spreadsheetml.externalLink+xml">
        <DigestMethod Algorithm="http://www.w3.org/2001/04/xmlenc#sha256"/>
        <DigestValue>LgxvwB/9OlCX/dQd53t7HJjlXxIgzdDlRC0P2MrtCeM=</DigestValue>
      </Reference>
      <Reference URI="/xl/externalLinks/externalLink266.xml?ContentType=application/vnd.openxmlformats-officedocument.spreadsheetml.externalLink+xml">
        <DigestMethod Algorithm="http://www.w3.org/2001/04/xmlenc#sha256"/>
        <DigestValue>KTUprugGynq27x4E9Q43L9CTtMZUPwdLq68Lb6ilNE0=</DigestValue>
      </Reference>
      <Reference URI="/xl/externalLinks/externalLink267.xml?ContentType=application/vnd.openxmlformats-officedocument.spreadsheetml.externalLink+xml">
        <DigestMethod Algorithm="http://www.w3.org/2001/04/xmlenc#sha256"/>
        <DigestValue>ACfB5w3/Ike00ZYIn95db/C68ud6tDUladBWGjHV3NY=</DigestValue>
      </Reference>
      <Reference URI="/xl/externalLinks/externalLink268.xml?ContentType=application/vnd.openxmlformats-officedocument.spreadsheetml.externalLink+xml">
        <DigestMethod Algorithm="http://www.w3.org/2001/04/xmlenc#sha256"/>
        <DigestValue>oQPH/SclRpHRbQDlqdPKb/HMyPPrDHQPpoDtv/9x4lE=</DigestValue>
      </Reference>
      <Reference URI="/xl/externalLinks/externalLink269.xml?ContentType=application/vnd.openxmlformats-officedocument.spreadsheetml.externalLink+xml">
        <DigestMethod Algorithm="http://www.w3.org/2001/04/xmlenc#sha256"/>
        <DigestValue>AIbJIhPivv7l2vpizrE+eh8JedUUz7HiD3W4YD7CnTY=</DigestValue>
      </Reference>
      <Reference URI="/xl/externalLinks/externalLink27.xml?ContentType=application/vnd.openxmlformats-officedocument.spreadsheetml.externalLink+xml">
        <DigestMethod Algorithm="http://www.w3.org/2001/04/xmlenc#sha256"/>
        <DigestValue>ABBW3QGDTHGTpdllgEZlzZZIk0mhjL5jjGW5iKM+EZ8=</DigestValue>
      </Reference>
      <Reference URI="/xl/externalLinks/externalLink270.xml?ContentType=application/vnd.openxmlformats-officedocument.spreadsheetml.externalLink+xml">
        <DigestMethod Algorithm="http://www.w3.org/2001/04/xmlenc#sha256"/>
        <DigestValue>JmF88NnkUYD6C1hSB7R3MptI5Lvsb9Jqx3pvWN5f9H4=</DigestValue>
      </Reference>
      <Reference URI="/xl/externalLinks/externalLink271.xml?ContentType=application/vnd.openxmlformats-officedocument.spreadsheetml.externalLink+xml">
        <DigestMethod Algorithm="http://www.w3.org/2001/04/xmlenc#sha256"/>
        <DigestValue>AfaFLX8xWgACYmGZM9jjwaFyZgijlNPwAOzOWNtF+Rc=</DigestValue>
      </Reference>
      <Reference URI="/xl/externalLinks/externalLink272.xml?ContentType=application/vnd.openxmlformats-officedocument.spreadsheetml.externalLink+xml">
        <DigestMethod Algorithm="http://www.w3.org/2001/04/xmlenc#sha256"/>
        <DigestValue>BrB/IsnjhdoK747gIXoUOhXMLgYQEd09gupZpybLN44=</DigestValue>
      </Reference>
      <Reference URI="/xl/externalLinks/externalLink273.xml?ContentType=application/vnd.openxmlformats-officedocument.spreadsheetml.externalLink+xml">
        <DigestMethod Algorithm="http://www.w3.org/2001/04/xmlenc#sha256"/>
        <DigestValue>y6NDzC53YSURMHIcaBYxT8lXrR470R0qoTp42r32R/s=</DigestValue>
      </Reference>
      <Reference URI="/xl/externalLinks/externalLink274.xml?ContentType=application/vnd.openxmlformats-officedocument.spreadsheetml.externalLink+xml">
        <DigestMethod Algorithm="http://www.w3.org/2001/04/xmlenc#sha256"/>
        <DigestValue>qZYFCPngsRXW8J9+/C6IEIebOdzJ4STLgfGvF04L3sA=</DigestValue>
      </Reference>
      <Reference URI="/xl/externalLinks/externalLink275.xml?ContentType=application/vnd.openxmlformats-officedocument.spreadsheetml.externalLink+xml">
        <DigestMethod Algorithm="http://www.w3.org/2001/04/xmlenc#sha256"/>
        <DigestValue>AseYv9NPDTUNVKCFVXdTNTxBTWa5g4DrnYRQD8ruM9Q=</DigestValue>
      </Reference>
      <Reference URI="/xl/externalLinks/externalLink276.xml?ContentType=application/vnd.openxmlformats-officedocument.spreadsheetml.externalLink+xml">
        <DigestMethod Algorithm="http://www.w3.org/2001/04/xmlenc#sha256"/>
        <DigestValue>RYnyYyV6QPU5STgeK96X8m++Mysr80shAnD9OJ6EuMo=</DigestValue>
      </Reference>
      <Reference URI="/xl/externalLinks/externalLink277.xml?ContentType=application/vnd.openxmlformats-officedocument.spreadsheetml.externalLink+xml">
        <DigestMethod Algorithm="http://www.w3.org/2001/04/xmlenc#sha256"/>
        <DigestValue>yuTominmzcURi+ljxrDcuLbG+ZhPW+3rkvd0zjLbGvc=</DigestValue>
      </Reference>
      <Reference URI="/xl/externalLinks/externalLink278.xml?ContentType=application/vnd.openxmlformats-officedocument.spreadsheetml.externalLink+xml">
        <DigestMethod Algorithm="http://www.w3.org/2001/04/xmlenc#sha256"/>
        <DigestValue>s6kRBRoS8Gt8FMeTJNtRYWtO7N5wUHNhATJcm4yTrYU=</DigestValue>
      </Reference>
      <Reference URI="/xl/externalLinks/externalLink279.xml?ContentType=application/vnd.openxmlformats-officedocument.spreadsheetml.externalLink+xml">
        <DigestMethod Algorithm="http://www.w3.org/2001/04/xmlenc#sha256"/>
        <DigestValue>XXoL/JZ71YXxwHHKOYxFQzFbk1jO3e7tdQxnzldKeto=</DigestValue>
      </Reference>
      <Reference URI="/xl/externalLinks/externalLink28.xml?ContentType=application/vnd.openxmlformats-officedocument.spreadsheetml.externalLink+xml">
        <DigestMethod Algorithm="http://www.w3.org/2001/04/xmlenc#sha256"/>
        <DigestValue>hswVoBpLjdW/+TXC84PhdYPWbJk5yP6aK05MFXlr1Fg=</DigestValue>
      </Reference>
      <Reference URI="/xl/externalLinks/externalLink280.xml?ContentType=application/vnd.openxmlformats-officedocument.spreadsheetml.externalLink+xml">
        <DigestMethod Algorithm="http://www.w3.org/2001/04/xmlenc#sha256"/>
        <DigestValue>r3ZcdqvhmWLHLiQ2d5uDwIvLgX02DY+HakkYh9s5ZCQ=</DigestValue>
      </Reference>
      <Reference URI="/xl/externalLinks/externalLink29.xml?ContentType=application/vnd.openxmlformats-officedocument.spreadsheetml.externalLink+xml">
        <DigestMethod Algorithm="http://www.w3.org/2001/04/xmlenc#sha256"/>
        <DigestValue>/m3RfoFDOT76nkHrRBORPDx6Ee74b6nuTkCXf571RS4=</DigestValue>
      </Reference>
      <Reference URI="/xl/externalLinks/externalLink3.xml?ContentType=application/vnd.openxmlformats-officedocument.spreadsheetml.externalLink+xml">
        <DigestMethod Algorithm="http://www.w3.org/2001/04/xmlenc#sha256"/>
        <DigestValue>1OCUyHztPfqBRrAxUY/kMQEqADBr1ohcM0I+wvEP964=</DigestValue>
      </Reference>
      <Reference URI="/xl/externalLinks/externalLink30.xml?ContentType=application/vnd.openxmlformats-officedocument.spreadsheetml.externalLink+xml">
        <DigestMethod Algorithm="http://www.w3.org/2001/04/xmlenc#sha256"/>
        <DigestValue>bDinfbWFa5cjxFP6CmXG4rauJhe1HqMvtMx877IHYNI=</DigestValue>
      </Reference>
      <Reference URI="/xl/externalLinks/externalLink31.xml?ContentType=application/vnd.openxmlformats-officedocument.spreadsheetml.externalLink+xml">
        <DigestMethod Algorithm="http://www.w3.org/2001/04/xmlenc#sha256"/>
        <DigestValue>uyBFhObI1hSQpQZg7ShqFfUCWkHS7P01FDZJizzvHdA=</DigestValue>
      </Reference>
      <Reference URI="/xl/externalLinks/externalLink32.xml?ContentType=application/vnd.openxmlformats-officedocument.spreadsheetml.externalLink+xml">
        <DigestMethod Algorithm="http://www.w3.org/2001/04/xmlenc#sha256"/>
        <DigestValue>2bX6zqOt9EwA22QSy0Rxp/t12EgAEaksTDmzeXzfBCQ=</DigestValue>
      </Reference>
      <Reference URI="/xl/externalLinks/externalLink33.xml?ContentType=application/vnd.openxmlformats-officedocument.spreadsheetml.externalLink+xml">
        <DigestMethod Algorithm="http://www.w3.org/2001/04/xmlenc#sha256"/>
        <DigestValue>t3RESRnQeuXDzsQZJgPyKZgbcpkL+hntOnvBKWzjDHA=</DigestValue>
      </Reference>
      <Reference URI="/xl/externalLinks/externalLink34.xml?ContentType=application/vnd.openxmlformats-officedocument.spreadsheetml.externalLink+xml">
        <DigestMethod Algorithm="http://www.w3.org/2001/04/xmlenc#sha256"/>
        <DigestValue>mJg3X3t3t9Ppt8Q9IflzG+9kWPSlZoNpmAdXRoFlZNo=</DigestValue>
      </Reference>
      <Reference URI="/xl/externalLinks/externalLink35.xml?ContentType=application/vnd.openxmlformats-officedocument.spreadsheetml.externalLink+xml">
        <DigestMethod Algorithm="http://www.w3.org/2001/04/xmlenc#sha256"/>
        <DigestValue>nKAUpm02NF+CsEW+SuL6ZFHbCeitxrgSAGZEO70TeJY=</DigestValue>
      </Reference>
      <Reference URI="/xl/externalLinks/externalLink36.xml?ContentType=application/vnd.openxmlformats-officedocument.spreadsheetml.externalLink+xml">
        <DigestMethod Algorithm="http://www.w3.org/2001/04/xmlenc#sha256"/>
        <DigestValue>sqRdDIwaWZEOA1nU4C5Z+9W9S759qXwlo961dDQFEDc=</DigestValue>
      </Reference>
      <Reference URI="/xl/externalLinks/externalLink37.xml?ContentType=application/vnd.openxmlformats-officedocument.spreadsheetml.externalLink+xml">
        <DigestMethod Algorithm="http://www.w3.org/2001/04/xmlenc#sha256"/>
        <DigestValue>ixbSxjbAhczn1MyfGhinVcO0Q94uTa6NpRPCE0okI5Y=</DigestValue>
      </Reference>
      <Reference URI="/xl/externalLinks/externalLink38.xml?ContentType=application/vnd.openxmlformats-officedocument.spreadsheetml.externalLink+xml">
        <DigestMethod Algorithm="http://www.w3.org/2001/04/xmlenc#sha256"/>
        <DigestValue>ZXUbkZ08v2uUhrzuF+ogEPNf1dRj/bEfddqupYT+w08=</DigestValue>
      </Reference>
      <Reference URI="/xl/externalLinks/externalLink39.xml?ContentType=application/vnd.openxmlformats-officedocument.spreadsheetml.externalLink+xml">
        <DigestMethod Algorithm="http://www.w3.org/2001/04/xmlenc#sha256"/>
        <DigestValue>UYpK9G5MupckKCaaoJOdQbsxwjygBWZNWIGtrxLg0lU=</DigestValue>
      </Reference>
      <Reference URI="/xl/externalLinks/externalLink4.xml?ContentType=application/vnd.openxmlformats-officedocument.spreadsheetml.externalLink+xml">
        <DigestMethod Algorithm="http://www.w3.org/2001/04/xmlenc#sha256"/>
        <DigestValue>Ib1/2n/dKaXZMpXFmn4b2Uava/q77wAUZwKgbuYbB+k=</DigestValue>
      </Reference>
      <Reference URI="/xl/externalLinks/externalLink40.xml?ContentType=application/vnd.openxmlformats-officedocument.spreadsheetml.externalLink+xml">
        <DigestMethod Algorithm="http://www.w3.org/2001/04/xmlenc#sha256"/>
        <DigestValue>Cl7NlPsISbFyJ6bBoDQlDVyoI2xxHPY3DsszDObZnwA=</DigestValue>
      </Reference>
      <Reference URI="/xl/externalLinks/externalLink41.xml?ContentType=application/vnd.openxmlformats-officedocument.spreadsheetml.externalLink+xml">
        <DigestMethod Algorithm="http://www.w3.org/2001/04/xmlenc#sha256"/>
        <DigestValue>urFJAJXHGu5uTWTIMSHFutIMyPCxD7Kd2dHL61oPJ28=</DigestValue>
      </Reference>
      <Reference URI="/xl/externalLinks/externalLink42.xml?ContentType=application/vnd.openxmlformats-officedocument.spreadsheetml.externalLink+xml">
        <DigestMethod Algorithm="http://www.w3.org/2001/04/xmlenc#sha256"/>
        <DigestValue>ObJSh0TE9pi+wZCBLCM/TgigOm8phghK+a9QbVyL6xk=</DigestValue>
      </Reference>
      <Reference URI="/xl/externalLinks/externalLink43.xml?ContentType=application/vnd.openxmlformats-officedocument.spreadsheetml.externalLink+xml">
        <DigestMethod Algorithm="http://www.w3.org/2001/04/xmlenc#sha256"/>
        <DigestValue>6tj4JaKEhdqtlWSm+8Pbcq3T9d0laC0h2N64LSWrXxA=</DigestValue>
      </Reference>
      <Reference URI="/xl/externalLinks/externalLink44.xml?ContentType=application/vnd.openxmlformats-officedocument.spreadsheetml.externalLink+xml">
        <DigestMethod Algorithm="http://www.w3.org/2001/04/xmlenc#sha256"/>
        <DigestValue>Go0b30xGp/wO8NDRsj5lA7ypAYI6B+S7JFEp4ySOGt0=</DigestValue>
      </Reference>
      <Reference URI="/xl/externalLinks/externalLink45.xml?ContentType=application/vnd.openxmlformats-officedocument.spreadsheetml.externalLink+xml">
        <DigestMethod Algorithm="http://www.w3.org/2001/04/xmlenc#sha256"/>
        <DigestValue>uiJeI0KjTy+gH/ooubcgdMyamvSOuTiDpyocG6Y3Hhg=</DigestValue>
      </Reference>
      <Reference URI="/xl/externalLinks/externalLink46.xml?ContentType=application/vnd.openxmlformats-officedocument.spreadsheetml.externalLink+xml">
        <DigestMethod Algorithm="http://www.w3.org/2001/04/xmlenc#sha256"/>
        <DigestValue>1fbG4di2JFXliXVLuU2w3ZvdGBofE/pzXfFDZeAZLyI=</DigestValue>
      </Reference>
      <Reference URI="/xl/externalLinks/externalLink47.xml?ContentType=application/vnd.openxmlformats-officedocument.spreadsheetml.externalLink+xml">
        <DigestMethod Algorithm="http://www.w3.org/2001/04/xmlenc#sha256"/>
        <DigestValue>JWVaCfo+DFGYp1Cy7H55dyaDMoERMEAh2MtTlzd9Q04=</DigestValue>
      </Reference>
      <Reference URI="/xl/externalLinks/externalLink48.xml?ContentType=application/vnd.openxmlformats-officedocument.spreadsheetml.externalLink+xml">
        <DigestMethod Algorithm="http://www.w3.org/2001/04/xmlenc#sha256"/>
        <DigestValue>T8ShSuixnlhX51lbpC5LVbpdiquZl6paCfd2dGSxjSU=</DigestValue>
      </Reference>
      <Reference URI="/xl/externalLinks/externalLink49.xml?ContentType=application/vnd.openxmlformats-officedocument.spreadsheetml.externalLink+xml">
        <DigestMethod Algorithm="http://www.w3.org/2001/04/xmlenc#sha256"/>
        <DigestValue>KQScfiqN2xJlankNcJABy3oodQxjLfvPMOp3Xwun/+k=</DigestValue>
      </Reference>
      <Reference URI="/xl/externalLinks/externalLink5.xml?ContentType=application/vnd.openxmlformats-officedocument.spreadsheetml.externalLink+xml">
        <DigestMethod Algorithm="http://www.w3.org/2001/04/xmlenc#sha256"/>
        <DigestValue>06yLEW8xJZCL2mqWxu65+bSw/1QFwUrDQOQ0ftsH3MQ=</DigestValue>
      </Reference>
      <Reference URI="/xl/externalLinks/externalLink50.xml?ContentType=application/vnd.openxmlformats-officedocument.spreadsheetml.externalLink+xml">
        <DigestMethod Algorithm="http://www.w3.org/2001/04/xmlenc#sha256"/>
        <DigestValue>m9Ykyv55iYRHLYPUe2eeE4P2wEbHUrF7w7ZEXaoRzd4=</DigestValue>
      </Reference>
      <Reference URI="/xl/externalLinks/externalLink51.xml?ContentType=application/vnd.openxmlformats-officedocument.spreadsheetml.externalLink+xml">
        <DigestMethod Algorithm="http://www.w3.org/2001/04/xmlenc#sha256"/>
        <DigestValue>Pf2stiWl3hKg5yYigPzo5We6MdLZT5FS0xWvObW+3co=</DigestValue>
      </Reference>
      <Reference URI="/xl/externalLinks/externalLink52.xml?ContentType=application/vnd.openxmlformats-officedocument.spreadsheetml.externalLink+xml">
        <DigestMethod Algorithm="http://www.w3.org/2001/04/xmlenc#sha256"/>
        <DigestValue>nk9MIbFTVe801q5aDRDaJEUd6xrsqfYATFAAs6RDn14=</DigestValue>
      </Reference>
      <Reference URI="/xl/externalLinks/externalLink53.xml?ContentType=application/vnd.openxmlformats-officedocument.spreadsheetml.externalLink+xml">
        <DigestMethod Algorithm="http://www.w3.org/2001/04/xmlenc#sha256"/>
        <DigestValue>LI+DDfxlmmSEKwIaTL8hmTZC14Bt2bH9LqXRInNCCOc=</DigestValue>
      </Reference>
      <Reference URI="/xl/externalLinks/externalLink54.xml?ContentType=application/vnd.openxmlformats-officedocument.spreadsheetml.externalLink+xml">
        <DigestMethod Algorithm="http://www.w3.org/2001/04/xmlenc#sha256"/>
        <DigestValue>nq8WNCDY7oklGqCCStm4is3xHu6mJjn6RLoX3NnFVcY=</DigestValue>
      </Reference>
      <Reference URI="/xl/externalLinks/externalLink55.xml?ContentType=application/vnd.openxmlformats-officedocument.spreadsheetml.externalLink+xml">
        <DigestMethod Algorithm="http://www.w3.org/2001/04/xmlenc#sha256"/>
        <DigestValue>dgTnqo/if2He0aE91KJ/dC9iA4hc2iwcEAD32DE6RSE=</DigestValue>
      </Reference>
      <Reference URI="/xl/externalLinks/externalLink56.xml?ContentType=application/vnd.openxmlformats-officedocument.spreadsheetml.externalLink+xml">
        <DigestMethod Algorithm="http://www.w3.org/2001/04/xmlenc#sha256"/>
        <DigestValue>H53FubvrnFeCi7bnBGMoL1UsgAfFfAhnNGECxPNiQjo=</DigestValue>
      </Reference>
      <Reference URI="/xl/externalLinks/externalLink57.xml?ContentType=application/vnd.openxmlformats-officedocument.spreadsheetml.externalLink+xml">
        <DigestMethod Algorithm="http://www.w3.org/2001/04/xmlenc#sha256"/>
        <DigestValue>z1585arXCAHVKfwNmHuIh0L3KEqXfClHVH+e4rbfZhI=</DigestValue>
      </Reference>
      <Reference URI="/xl/externalLinks/externalLink58.xml?ContentType=application/vnd.openxmlformats-officedocument.spreadsheetml.externalLink+xml">
        <DigestMethod Algorithm="http://www.w3.org/2001/04/xmlenc#sha256"/>
        <DigestValue>c9zwiJd1k8d4UL6EHXjgiJS96fYz7sqXycPDFVpDP7I=</DigestValue>
      </Reference>
      <Reference URI="/xl/externalLinks/externalLink59.xml?ContentType=application/vnd.openxmlformats-officedocument.spreadsheetml.externalLink+xml">
        <DigestMethod Algorithm="http://www.w3.org/2001/04/xmlenc#sha256"/>
        <DigestValue>i/oNvRdkPeDLHUfkHBEvHuevWU6ORybs7X2TPSOcx/w=</DigestValue>
      </Reference>
      <Reference URI="/xl/externalLinks/externalLink6.xml?ContentType=application/vnd.openxmlformats-officedocument.spreadsheetml.externalLink+xml">
        <DigestMethod Algorithm="http://www.w3.org/2001/04/xmlenc#sha256"/>
        <DigestValue>reSXD3tLNnKRVPijj3ktcnu0Zuh8HO0/0ZhkfxlXmc4=</DigestValue>
      </Reference>
      <Reference URI="/xl/externalLinks/externalLink60.xml?ContentType=application/vnd.openxmlformats-officedocument.spreadsheetml.externalLink+xml">
        <DigestMethod Algorithm="http://www.w3.org/2001/04/xmlenc#sha256"/>
        <DigestValue>DjZiFe9SPQOEEjDK90sOkXVZeYUIpwdm0o/ap8IsYRo=</DigestValue>
      </Reference>
      <Reference URI="/xl/externalLinks/externalLink61.xml?ContentType=application/vnd.openxmlformats-officedocument.spreadsheetml.externalLink+xml">
        <DigestMethod Algorithm="http://www.w3.org/2001/04/xmlenc#sha256"/>
        <DigestValue>R45euAc1HpTYd9PdvXGPyi7y5KbJ1B2eEme1czX9zHA=</DigestValue>
      </Reference>
      <Reference URI="/xl/externalLinks/externalLink62.xml?ContentType=application/vnd.openxmlformats-officedocument.spreadsheetml.externalLink+xml">
        <DigestMethod Algorithm="http://www.w3.org/2001/04/xmlenc#sha256"/>
        <DigestValue>hrwoHOqrMLWBm//XX7FIorrhic+GpEL9pQszuEv3Y8o=</DigestValue>
      </Reference>
      <Reference URI="/xl/externalLinks/externalLink63.xml?ContentType=application/vnd.openxmlformats-officedocument.spreadsheetml.externalLink+xml">
        <DigestMethod Algorithm="http://www.w3.org/2001/04/xmlenc#sha256"/>
        <DigestValue>oeBgKUtPL2ENhDZb544cq3vXyDsReBzWYf7Posc5K/k=</DigestValue>
      </Reference>
      <Reference URI="/xl/externalLinks/externalLink64.xml?ContentType=application/vnd.openxmlformats-officedocument.spreadsheetml.externalLink+xml">
        <DigestMethod Algorithm="http://www.w3.org/2001/04/xmlenc#sha256"/>
        <DigestValue>9ECYncFabIFBGTmantyFqorIRVyldg52vlMkuGrZCNQ=</DigestValue>
      </Reference>
      <Reference URI="/xl/externalLinks/externalLink65.xml?ContentType=application/vnd.openxmlformats-officedocument.spreadsheetml.externalLink+xml">
        <DigestMethod Algorithm="http://www.w3.org/2001/04/xmlenc#sha256"/>
        <DigestValue>5or2UQJ7CfWBCVHNT2xiLjqTSdRKJSQZl3KjvLpPWQc=</DigestValue>
      </Reference>
      <Reference URI="/xl/externalLinks/externalLink66.xml?ContentType=application/vnd.openxmlformats-officedocument.spreadsheetml.externalLink+xml">
        <DigestMethod Algorithm="http://www.w3.org/2001/04/xmlenc#sha256"/>
        <DigestValue>qjjEoBHoz1NZXJtTRobYaaTJR9Z1zvzUnd3lGTtVRQQ=</DigestValue>
      </Reference>
      <Reference URI="/xl/externalLinks/externalLink67.xml?ContentType=application/vnd.openxmlformats-officedocument.spreadsheetml.externalLink+xml">
        <DigestMethod Algorithm="http://www.w3.org/2001/04/xmlenc#sha256"/>
        <DigestValue>z9PfHbCecfgB5j3DSKiUE8gVGgw2OeoBEA85jAMnpr8=</DigestValue>
      </Reference>
      <Reference URI="/xl/externalLinks/externalLink68.xml?ContentType=application/vnd.openxmlformats-officedocument.spreadsheetml.externalLink+xml">
        <DigestMethod Algorithm="http://www.w3.org/2001/04/xmlenc#sha256"/>
        <DigestValue>sFaT7WPSCUkFnjwwjBtVFwJV5lWuPhS1yqbv/yXDhgM=</DigestValue>
      </Reference>
      <Reference URI="/xl/externalLinks/externalLink69.xml?ContentType=application/vnd.openxmlformats-officedocument.spreadsheetml.externalLink+xml">
        <DigestMethod Algorithm="http://www.w3.org/2001/04/xmlenc#sha256"/>
        <DigestValue>2/Ua+EA/D1tRX9OnwUWopJ2i420HV8xoJWXBBV+yWZY=</DigestValue>
      </Reference>
      <Reference URI="/xl/externalLinks/externalLink7.xml?ContentType=application/vnd.openxmlformats-officedocument.spreadsheetml.externalLink+xml">
        <DigestMethod Algorithm="http://www.w3.org/2001/04/xmlenc#sha256"/>
        <DigestValue>007EGAeHCtkhjXz20OS93Iqq5yrVGqi9v5n0C5T4wrc=</DigestValue>
      </Reference>
      <Reference URI="/xl/externalLinks/externalLink70.xml?ContentType=application/vnd.openxmlformats-officedocument.spreadsheetml.externalLink+xml">
        <DigestMethod Algorithm="http://www.w3.org/2001/04/xmlenc#sha256"/>
        <DigestValue>ILNo2WrGBJ3i2Ay39mCU+93wKkkXH6FCGSgPFvYhSZI=</DigestValue>
      </Reference>
      <Reference URI="/xl/externalLinks/externalLink71.xml?ContentType=application/vnd.openxmlformats-officedocument.spreadsheetml.externalLink+xml">
        <DigestMethod Algorithm="http://www.w3.org/2001/04/xmlenc#sha256"/>
        <DigestValue>yZ6RmCVUq14KSilJLQaw6Eq9DXYkJavkEUIcehboZic=</DigestValue>
      </Reference>
      <Reference URI="/xl/externalLinks/externalLink72.xml?ContentType=application/vnd.openxmlformats-officedocument.spreadsheetml.externalLink+xml">
        <DigestMethod Algorithm="http://www.w3.org/2001/04/xmlenc#sha256"/>
        <DigestValue>Luo4OZpi/F9FwT20Z4EYKGcSNvCjhiCkZxEtMEvdLkM=</DigestValue>
      </Reference>
      <Reference URI="/xl/externalLinks/externalLink73.xml?ContentType=application/vnd.openxmlformats-officedocument.spreadsheetml.externalLink+xml">
        <DigestMethod Algorithm="http://www.w3.org/2001/04/xmlenc#sha256"/>
        <DigestValue>QiLvdETMuTZ/73vFAfVEp4jfb0nl+deoPrhRnGeU+nE=</DigestValue>
      </Reference>
      <Reference URI="/xl/externalLinks/externalLink74.xml?ContentType=application/vnd.openxmlformats-officedocument.spreadsheetml.externalLink+xml">
        <DigestMethod Algorithm="http://www.w3.org/2001/04/xmlenc#sha256"/>
        <DigestValue>qahB8+1KtHwddOQaCxPRQRpBfbCYf3FGKoWsTUNnDEU=</DigestValue>
      </Reference>
      <Reference URI="/xl/externalLinks/externalLink75.xml?ContentType=application/vnd.openxmlformats-officedocument.spreadsheetml.externalLink+xml">
        <DigestMethod Algorithm="http://www.w3.org/2001/04/xmlenc#sha256"/>
        <DigestValue>bqzDXJzDe3iMPxGaBvaO55p4y1U0Nk1bZPqbw+rhS7k=</DigestValue>
      </Reference>
      <Reference URI="/xl/externalLinks/externalLink76.xml?ContentType=application/vnd.openxmlformats-officedocument.spreadsheetml.externalLink+xml">
        <DigestMethod Algorithm="http://www.w3.org/2001/04/xmlenc#sha256"/>
        <DigestValue>ntlZOsn2C5UILZ4T0UlofYP/+YgaJSEm0yJJZhqYNrs=</DigestValue>
      </Reference>
      <Reference URI="/xl/externalLinks/externalLink77.xml?ContentType=application/vnd.openxmlformats-officedocument.spreadsheetml.externalLink+xml">
        <DigestMethod Algorithm="http://www.w3.org/2001/04/xmlenc#sha256"/>
        <DigestValue>LmGXS2AevJ8bHo22akrRaHfmIJsRkwlySZl/bca7VvI=</DigestValue>
      </Reference>
      <Reference URI="/xl/externalLinks/externalLink78.xml?ContentType=application/vnd.openxmlformats-officedocument.spreadsheetml.externalLink+xml">
        <DigestMethod Algorithm="http://www.w3.org/2001/04/xmlenc#sha256"/>
        <DigestValue>PnWMXY5tCz/eNpCIULe71jRMxfZX1bdhcMC85AYUwaw=</DigestValue>
      </Reference>
      <Reference URI="/xl/externalLinks/externalLink79.xml?ContentType=application/vnd.openxmlformats-officedocument.spreadsheetml.externalLink+xml">
        <DigestMethod Algorithm="http://www.w3.org/2001/04/xmlenc#sha256"/>
        <DigestValue>x7XfttroxcZOAjgyzaBdkQkPbVyBdKhnNWX3YGP+O88=</DigestValue>
      </Reference>
      <Reference URI="/xl/externalLinks/externalLink8.xml?ContentType=application/vnd.openxmlformats-officedocument.spreadsheetml.externalLink+xml">
        <DigestMethod Algorithm="http://www.w3.org/2001/04/xmlenc#sha256"/>
        <DigestValue>OQt2/6Dmab91DgxcZy58NtEaEnHmT3G9naT7o9lGtrQ=</DigestValue>
      </Reference>
      <Reference URI="/xl/externalLinks/externalLink80.xml?ContentType=application/vnd.openxmlformats-officedocument.spreadsheetml.externalLink+xml">
        <DigestMethod Algorithm="http://www.w3.org/2001/04/xmlenc#sha256"/>
        <DigestValue>PpRYj5esfJfaoM1RQhxxH8ITqtEkfgx0G0Dgb3OJMps=</DigestValue>
      </Reference>
      <Reference URI="/xl/externalLinks/externalLink81.xml?ContentType=application/vnd.openxmlformats-officedocument.spreadsheetml.externalLink+xml">
        <DigestMethod Algorithm="http://www.w3.org/2001/04/xmlenc#sha256"/>
        <DigestValue>zGljDRwYZbZ2/wKOc/NT2QqIkKduYjZL7g2b8NtVKvs=</DigestValue>
      </Reference>
      <Reference URI="/xl/externalLinks/externalLink82.xml?ContentType=application/vnd.openxmlformats-officedocument.spreadsheetml.externalLink+xml">
        <DigestMethod Algorithm="http://www.w3.org/2001/04/xmlenc#sha256"/>
        <DigestValue>hD8MiUjP/IJqYKz485DemJax/Z9/XtDpG3SUSQ170qE=</DigestValue>
      </Reference>
      <Reference URI="/xl/externalLinks/externalLink83.xml?ContentType=application/vnd.openxmlformats-officedocument.spreadsheetml.externalLink+xml">
        <DigestMethod Algorithm="http://www.w3.org/2001/04/xmlenc#sha256"/>
        <DigestValue>Y18xRu17yt/MUBbkyIjJWzLAeHj/URpPWhFThqmwnN8=</DigestValue>
      </Reference>
      <Reference URI="/xl/externalLinks/externalLink84.xml?ContentType=application/vnd.openxmlformats-officedocument.spreadsheetml.externalLink+xml">
        <DigestMethod Algorithm="http://www.w3.org/2001/04/xmlenc#sha256"/>
        <DigestValue>LoMCRg+lfCLv+r4WjEV7rwLSxSaGS7I88oKCrvG7xlA=</DigestValue>
      </Reference>
      <Reference URI="/xl/externalLinks/externalLink85.xml?ContentType=application/vnd.openxmlformats-officedocument.spreadsheetml.externalLink+xml">
        <DigestMethod Algorithm="http://www.w3.org/2001/04/xmlenc#sha256"/>
        <DigestValue>0Eff4zkdARRz60fmyjKEXSK5dusq1B1gxYLHGlmxUTw=</DigestValue>
      </Reference>
      <Reference URI="/xl/externalLinks/externalLink86.xml?ContentType=application/vnd.openxmlformats-officedocument.spreadsheetml.externalLink+xml">
        <DigestMethod Algorithm="http://www.w3.org/2001/04/xmlenc#sha256"/>
        <DigestValue>Mr6RZRtQYECGVupsKl+u+ZTy1aTcjNWHfYc7pDCRv8c=</DigestValue>
      </Reference>
      <Reference URI="/xl/externalLinks/externalLink87.xml?ContentType=application/vnd.openxmlformats-officedocument.spreadsheetml.externalLink+xml">
        <DigestMethod Algorithm="http://www.w3.org/2001/04/xmlenc#sha256"/>
        <DigestValue>VJG/IlscEZ97DoW+BbiX+8I2fZr3Tfm+xkqO66x4f28=</DigestValue>
      </Reference>
      <Reference URI="/xl/externalLinks/externalLink88.xml?ContentType=application/vnd.openxmlformats-officedocument.spreadsheetml.externalLink+xml">
        <DigestMethod Algorithm="http://www.w3.org/2001/04/xmlenc#sha256"/>
        <DigestValue>3bbrPb3jJ5zrQMmVcnM4oN0Ms1qNa+ALT0dRmN2RTy0=</DigestValue>
      </Reference>
      <Reference URI="/xl/externalLinks/externalLink89.xml?ContentType=application/vnd.openxmlformats-officedocument.spreadsheetml.externalLink+xml">
        <DigestMethod Algorithm="http://www.w3.org/2001/04/xmlenc#sha256"/>
        <DigestValue>gTand42lvOeHzDxKHRRvgjgD8ykwSo42Hz/Ez2iJfmA=</DigestValue>
      </Reference>
      <Reference URI="/xl/externalLinks/externalLink9.xml?ContentType=application/vnd.openxmlformats-officedocument.spreadsheetml.externalLink+xml">
        <DigestMethod Algorithm="http://www.w3.org/2001/04/xmlenc#sha256"/>
        <DigestValue>hl0Z60bCmbaUHCmXbX+cb2SoL7/qkZ3qtcB1VYu4wN0=</DigestValue>
      </Reference>
      <Reference URI="/xl/externalLinks/externalLink90.xml?ContentType=application/vnd.openxmlformats-officedocument.spreadsheetml.externalLink+xml">
        <DigestMethod Algorithm="http://www.w3.org/2001/04/xmlenc#sha256"/>
        <DigestValue>tthHbueVvBxZNYXepK64xBOn6vzyosLsucSzAsvAYvk=</DigestValue>
      </Reference>
      <Reference URI="/xl/externalLinks/externalLink91.xml?ContentType=application/vnd.openxmlformats-officedocument.spreadsheetml.externalLink+xml">
        <DigestMethod Algorithm="http://www.w3.org/2001/04/xmlenc#sha256"/>
        <DigestValue>cmHBN5Fi3pJOsWGRSbqLakq6l9+L0u2RJ5w8yICpw/E=</DigestValue>
      </Reference>
      <Reference URI="/xl/externalLinks/externalLink92.xml?ContentType=application/vnd.openxmlformats-officedocument.spreadsheetml.externalLink+xml">
        <DigestMethod Algorithm="http://www.w3.org/2001/04/xmlenc#sha256"/>
        <DigestValue>koiDOcG+sf+gdIO4FgZ7UyRRCJYR37qzGSadDsYXITs=</DigestValue>
      </Reference>
      <Reference URI="/xl/externalLinks/externalLink93.xml?ContentType=application/vnd.openxmlformats-officedocument.spreadsheetml.externalLink+xml">
        <DigestMethod Algorithm="http://www.w3.org/2001/04/xmlenc#sha256"/>
        <DigestValue>NU8nCadh9ezm5Zvlz+kRY62o363YLsSS357FCA185QI=</DigestValue>
      </Reference>
      <Reference URI="/xl/externalLinks/externalLink94.xml?ContentType=application/vnd.openxmlformats-officedocument.spreadsheetml.externalLink+xml">
        <DigestMethod Algorithm="http://www.w3.org/2001/04/xmlenc#sha256"/>
        <DigestValue>foHNfj0f8iDRMRJuAkK1auz9vGfNdt5Q1bepQrC4uqo=</DigestValue>
      </Reference>
      <Reference URI="/xl/externalLinks/externalLink95.xml?ContentType=application/vnd.openxmlformats-officedocument.spreadsheetml.externalLink+xml">
        <DigestMethod Algorithm="http://www.w3.org/2001/04/xmlenc#sha256"/>
        <DigestValue>sS8huTBR12oOVvHM2eTjy6Jq25VH/ZBkHhQTqCInLo8=</DigestValue>
      </Reference>
      <Reference URI="/xl/externalLinks/externalLink96.xml?ContentType=application/vnd.openxmlformats-officedocument.spreadsheetml.externalLink+xml">
        <DigestMethod Algorithm="http://www.w3.org/2001/04/xmlenc#sha256"/>
        <DigestValue>NjjZAtSvjKmvpzlceGtnqQbYnrpF++7F7X8PJu7V/JE=</DigestValue>
      </Reference>
      <Reference URI="/xl/externalLinks/externalLink97.xml?ContentType=application/vnd.openxmlformats-officedocument.spreadsheetml.externalLink+xml">
        <DigestMethod Algorithm="http://www.w3.org/2001/04/xmlenc#sha256"/>
        <DigestValue>y8OcQryJY7IHfgpz4jSsmBkOy3oZUUOU48kiZjpAvuo=</DigestValue>
      </Reference>
      <Reference URI="/xl/externalLinks/externalLink98.xml?ContentType=application/vnd.openxmlformats-officedocument.spreadsheetml.externalLink+xml">
        <DigestMethod Algorithm="http://www.w3.org/2001/04/xmlenc#sha256"/>
        <DigestValue>7/4ismrtJxUinpaG5hYvzZzpev37tg8VkToQ786EIv4=</DigestValue>
      </Reference>
      <Reference URI="/xl/externalLinks/externalLink99.xml?ContentType=application/vnd.openxmlformats-officedocument.spreadsheetml.externalLink+xml">
        <DigestMethod Algorithm="http://www.w3.org/2001/04/xmlenc#sha256"/>
        <DigestValue>WIkuQKwMmWdYWKpowTZD8CZurMknBcrjUX9CjohyuPw=</DigestValue>
      </Reference>
      <Reference URI="/xl/printerSettings/printerSettings1.bin?ContentType=application/vnd.openxmlformats-officedocument.spreadsheetml.printerSettings">
        <DigestMethod Algorithm="http://www.w3.org/2001/04/xmlenc#sha256"/>
        <DigestValue>cISCF1KhkhYGKJEQFKt7IvHwvE1vaQ/2iclQlsrGzJU=</DigestValue>
      </Reference>
      <Reference URI="/xl/printerSettings/printerSettings2.bin?ContentType=application/vnd.openxmlformats-officedocument.spreadsheetml.printerSettings">
        <DigestMethod Algorithm="http://www.w3.org/2001/04/xmlenc#sha256"/>
        <DigestValue>XmYc5Uk/+L5tK9dVZKBhOg+k4gQjXMqCSE7nA9hKqao=</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4.bin?ContentType=application/vnd.openxmlformats-officedocument.spreadsheetml.printerSettings">
        <DigestMethod Algorithm="http://www.w3.org/2001/04/xmlenc#sha256"/>
        <DigestValue>TaA6KX/SRWPpmiasS8KGCRFI/mFTpQlGqiM07LbibG8=</DigestValue>
      </Reference>
      <Reference URI="/xl/printerSettings/printerSettings5.bin?ContentType=application/vnd.openxmlformats-officedocument.spreadsheetml.printerSettings">
        <DigestMethod Algorithm="http://www.w3.org/2001/04/xmlenc#sha256"/>
        <DigestValue>cISCF1KhkhYGKJEQFKt7IvHwvE1vaQ/2iclQlsrGzJU=</DigestValue>
      </Reference>
      <Reference URI="/xl/printerSettings/printerSettings6.bin?ContentType=application/vnd.openxmlformats-officedocument.spreadsheetml.printerSettings">
        <DigestMethod Algorithm="http://www.w3.org/2001/04/xmlenc#sha256"/>
        <DigestValue>3bbzCZtyOopOMXGKLE/Bdh3DwIwoD3cYO9wb+4gbqHM=</DigestValue>
      </Reference>
      <Reference URI="/xl/printerSettings/printerSettings7.bin?ContentType=application/vnd.openxmlformats-officedocument.spreadsheetml.printerSettings">
        <DigestMethod Algorithm="http://www.w3.org/2001/04/xmlenc#sha256"/>
        <DigestValue>3bbzCZtyOopOMXGKLE/Bdh3DwIwoD3cYO9wb+4gbqHM=</DigestValue>
      </Reference>
      <Reference URI="/xl/printerSettings/printerSettings8.bin?ContentType=application/vnd.openxmlformats-officedocument.spreadsheetml.printerSettings">
        <DigestMethod Algorithm="http://www.w3.org/2001/04/xmlenc#sha256"/>
        <DigestValue>XmYc5Uk/+L5tK9dVZKBhOg+k4gQjXMqCSE7nA9hKqao=</DigestValue>
      </Reference>
      <Reference URI="/xl/printerSettings/printerSettings9.bin?ContentType=application/vnd.openxmlformats-officedocument.spreadsheetml.printerSettings">
        <DigestMethod Algorithm="http://www.w3.org/2001/04/xmlenc#sha256"/>
        <DigestValue>XmYc5Uk/+L5tK9dVZKBhOg+k4gQjXMqCSE7nA9hKqao=</DigestValue>
      </Reference>
      <Reference URI="/xl/sharedStrings.xml?ContentType=application/vnd.openxmlformats-officedocument.spreadsheetml.sharedStrings+xml">
        <DigestMethod Algorithm="http://www.w3.org/2001/04/xmlenc#sha256"/>
        <DigestValue>1YOPKWWdME9fVM3hHFIFx0OVpE0rAuksRF7qSXtlDvU=</DigestValue>
      </Reference>
      <Reference URI="/xl/styles.xml?ContentType=application/vnd.openxmlformats-officedocument.spreadsheetml.styles+xml">
        <DigestMethod Algorithm="http://www.w3.org/2001/04/xmlenc#sha256"/>
        <DigestValue>uSa95xVVqeRRlHgCrSxSIqpA+jvppcwiqIML0V0uQyU=</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eJqrBeJ4SfUqeiM4Xh82eBmaEXpuz4Mi/btP1mYILU4=</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CJN6HGbtvnacvbOJlUPCG3Qcb19dfqR6YWSCvBybE/I=</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jmWgrWOk04un+aKMpGi5OGPnlnbUl7cOD1IjUaQTfxg=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F8Lv6DTgxsz37/0NAFWYASAfQL946DFY0oKaOZe2sZs=</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4M5fCHUnRoH8KdhN+UDrFj5+v1NgUrgUbpQ2796PCxo=</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yLdp0Yt9X3KHOLwYS4QWMaPLoxjACAXQ3/GftNRczC0=</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0+kZCOnnQ0Cb3tD+4MPFy0Y4kcN4T7Eqn83uz8ieTw8=</DigestValue>
      </Reference>
      <Reference URI="/xl/worksheets/sheet2.xml?ContentType=application/vnd.openxmlformats-officedocument.spreadsheetml.worksheet+xml">
        <DigestMethod Algorithm="http://www.w3.org/2001/04/xmlenc#sha256"/>
        <DigestValue>ZL7RlXo3yjDTk/EyJB5d9dF/PdLMTBvzDy6Jcz6i85g=</DigestValue>
      </Reference>
      <Reference URI="/xl/worksheets/sheet3.xml?ContentType=application/vnd.openxmlformats-officedocument.spreadsheetml.worksheet+xml">
        <DigestMethod Algorithm="http://www.w3.org/2001/04/xmlenc#sha256"/>
        <DigestValue>5VRjMcIrfMUnZu/tTw+6z1ABKfkP1uffRrMNGd7dQv0=</DigestValue>
      </Reference>
      <Reference URI="/xl/worksheets/sheet4.xml?ContentType=application/vnd.openxmlformats-officedocument.spreadsheetml.worksheet+xml">
        <DigestMethod Algorithm="http://www.w3.org/2001/04/xmlenc#sha256"/>
        <DigestValue>KGrWeVkXSWW2F/6BWknLM3CThA0vQFbIrGHUbX5pJlI=</DigestValue>
      </Reference>
      <Reference URI="/xl/worksheets/sheet5.xml?ContentType=application/vnd.openxmlformats-officedocument.spreadsheetml.worksheet+xml">
        <DigestMethod Algorithm="http://www.w3.org/2001/04/xmlenc#sha256"/>
        <DigestValue>sPJdtxWx6QqGY+Jr2mX3PIswj+kCjdJzJLKOJsOa9hY=</DigestValue>
      </Reference>
      <Reference URI="/xl/worksheets/sheet6.xml?ContentType=application/vnd.openxmlformats-officedocument.spreadsheetml.worksheet+xml">
        <DigestMethod Algorithm="http://www.w3.org/2001/04/xmlenc#sha256"/>
        <DigestValue>mAT0cIWxz37fAhbyT5ss9LCI30V88tv7PoIQNZ1xtZI=</DigestValue>
      </Reference>
      <Reference URI="/xl/worksheets/sheet7.xml?ContentType=application/vnd.openxmlformats-officedocument.spreadsheetml.worksheet+xml">
        <DigestMethod Algorithm="http://www.w3.org/2001/04/xmlenc#sha256"/>
        <DigestValue>6pB/BP27fBE5LH7bnyBZeUYUtRUYfIitJpKstBzrke8=</DigestValue>
      </Reference>
      <Reference URI="/xl/worksheets/sheet8.xml?ContentType=application/vnd.openxmlformats-officedocument.spreadsheetml.worksheet+xml">
        <DigestMethod Algorithm="http://www.w3.org/2001/04/xmlenc#sha256"/>
        <DigestValue>HeIaWrlOIOnwPp+9qFa5mhkqxXS6DUhW9bfemtxTB70=</DigestValue>
      </Reference>
      <Reference URI="/xl/worksheets/sheet9.xml?ContentType=application/vnd.openxmlformats-officedocument.spreadsheetml.worksheet+xml">
        <DigestMethod Algorithm="http://www.w3.org/2001/04/xmlenc#sha256"/>
        <DigestValue>oYPVWOaSNgTXK3upheoi5QII7eu3qLIuJPbwJd1TOc0=</DigestValue>
      </Reference>
    </Manifest>
    <SignatureProperties>
      <SignatureProperty Id="idSignatureTime" Target="#idPackageSignature">
        <mdssi:SignatureTime xmlns:mdssi="http://schemas.openxmlformats.org/package/2006/digital-signature">
          <mdssi:Format>YYYY-MM-DDThh:mm:ssTZD</mdssi:Format>
          <mdssi:Value>2023-10-30T18:33:41Z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Presidencia</SignatureComments>
          <WindowsVersion>10.0</WindowsVersion>
          <OfficeVersion>16.0.16827/25</OfficeVersion>
          <ApplicationVersion>16.0.16827</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2023-10-30T18:33:41Z</xd:SigningTime>
          <xd:SigningCertificate>
            <xd:Cert>
              <xd:CertDigest>
                <DigestMethod Algorithm="http://www.w3.org/2001/04/xmlenc#sha256"/>
                <DigestValue>QOThhuuwcwCqeebMKPu/8RBh6RG48NzVfzhExXMECgs=</DigestValue>
              </xd:CertDigest>
              <xd:IssuerSerial>
                <X509IssuerName>C=PY, O=ICPP, OU=Prestador Cualificado de Servicios de Confianza, CN=VIT S.A., SERIALNUMBER=RUC80080099-0</X509IssuerName>
                <X509SerialNumber>154845836126039017417658035725213674314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Presidencia</xd:CommitmentTypeQualifier>
            </xd:CommitmentTypeQualifiers>
          </xd:CommitmentTypeIndication>
        </xd:SignedDataObjectProperties>
      </xd:SignedProperties>
      <xd:UnsignedProperties>
        <xd:UnsignedSignatureProperties>
          <xd:CertificateValues>
            <xd:EncapsulatedX509Certificate>MIIHbjCCBVagAwIBAgIQSpdgnP2qBmVjBPSSUfh9kDANBgkqhkiG9w0BAQsFADBvMQswCQYDVQQGEwJQWTErMCkGA1UECgwiTWluaXN0ZXJpbyBkZSBJbmR1c3RyaWEgeSBDb21lcmNpbzEzMDEGA1UEAwwqQXV0b3JpZGFkIENlcnRpZmljYWRvcmEgUmHDrXogZGVsIFBhcmFndWF5MB4XDTIyMDgyMzE1Mzg1OFoXDTMxMDgyMzE1Mzg1OFowgYExFjAUBgNVBAUTDVJVQzgwMDgwMDk5LTAxETAPBgNVBAMTCFZJVCBTLkEuMTgwNgYDVQQLDC9QcmVzdGFkb3IgQ3VhbGlmaWNhZG8gZGUgU2VydmljaW9zIGRlIENvbmZpYW56YTENMAsGA1UECgwESUNQUDELMAkGA1UEBhMCUFkwggIiMA0GCSqGSIb3DQEBAQUAA4ICDwAwggIKAoICAQC/gCyq2lnZYFppRkpouXyzTwSNUIVxFKpnpqOz+6n31PMACcPFkGhFT5ruiaujjLBzAh+ctneA/SN3qOZ4hqOe+AcWNhErBtkD+h0NiMZHDBxpBdhlSxnzR/BeDIELfRGCBPuFSLFqOVZ2+alyEU5KzHXjzLR+1AmJtFxAzAiulTMRnxNIvPxScqYJqjRfkrQ9376s9HhI0Yeig4YwzKG9TpSXNnKYoPgwTeCVGCLK7TVwFW7RH7FXP9awg6mSbz7kjtotCqTk1HzfHFTkI0tetMgK+lvD2xjICkUmqCmcXVtTwEDxdSkiiC+uz3w4NonjtbsHEoqQpkO0jeACTu3fTUNkOPqh7dLvHnTve4G9Yg+hYjHR6TQ/VtAu83fHfYGQZZg+dW34KCYzjtnGNnbXXfajvb4OGzg8T5WSPqV/BBjHs+PGORc4I5EgF08Rx6vLujJSz/thP2oNcMi3RIQMCkAptZiaeTK/CW/HvxQWSqsRpYYnkf1ivlU3RWx0zUtdBSopFcIlOqfRhB+1zqvzGxC0rpoGbkkw3lERMPDQjUQlmQd5ikxYuzWfzJSx4icRhBzgXCRbAa/KC4FhGU3mRZyuiyZ7MR6kRSVD5qK4EUwuf+DzoVHmh2xU7ue89btRyCZ1Frir4WZGpalM0N3ycyLj6rRsxnlGX6cdKtu3OQIDAQABo4IB8TCCAe0wEgYDVR0TAQH/BAgwBgEB/wIBADAOBgNVHQ8BAf8EBAMCAQYwHQYDVR0OBBYEFLtlEStn7YY4IBwoZxkUBGXqkaGzMB8GA1UdIwQYMBaAFMLEEfIqaEQMACjsTNYp25L7Xr3WMHkGCCsGAQUFBwEBBG0wazA/BggrBgEFBQcwAoYzaHR0cHM6Ly93d3cuYWNyYWl6Lmdvdi5weS9jcnQvYWNfcmFpel9weV9zaGEyNTYuY3J0MCgGCCsGAQUFBzABhhxodHRwczovL3d3dy5lZmlybWEuY29tLnB5L3ZhMIHNBgNVHSAEgcUwgcIwgb8GA1UdIDCBtzA5BggrBgEFBQcCARYtaHR0cHM6Ly93d3cuYWNyYWl6Lmdvdi5weS9kcGMvRE9DLUlDUFAtMDEucGRmMHoGCCsGAQUFBwICMG4abFN1amV0byBhIGxhcyBjb25kaWNpb25lcyBkZSB1c28gZXhwdWVzdGFzIGVuIGxhIERlY2xhcmFjafNuIGRlIFBy4WN0aWNhcyBkZSBDZXJ0aWZpY2FjafNuIGRlIGxhIEFDIFJh7XogLSBQeTA8BgNVHR8ENTAzMDGgL6AthitodHRwOi8vd3d3LmFjcmFpei5nb3YucHkvYXJsL2FjX3JhaXpfcHkuY3JsMA0GCSqGSIb3DQEBCwUAA4ICAQBoDEALsfLuJkxRCTBEGdn7o5BSZwaFGaDcoCKQ7cXhuybJRLMOnEdS3BXkBpd82s8Ts2wS0yV+EcOOHf9KrZuf/+jtmclFuIZmhCPv3iZohVsmbCCuSo8aYFcvFcKif61s7mJTzyeI3w4KAk8zVAtZLRiq80CbWMAeVE+Ukd0xv15Td9ZS/r1xjAGRdeJHBTnMLdeVcgL8WbB3dSzjijIAJd3qqm86rB9uojSBoy0di9e2I0QJ6j7vSGF+e3ZyS4KIGsNJZfec3/+iJj3kwUCDZ4KE+FXeoRQBE0Cki661bI1tpuEOOUq7It4vWKwuGqE5kAvojULTkKAStepBf5oKeoThue2YImE8dNkhGp3NeQtFj7rJPp9GLvCD+SVKSfw64pdMeLJ/3krqazXBd4L+1ScyrweGp4TnH35gQIwLRYyabw+vogRy32ybJb+iLCROrN+VA70CpykIDuC4x9Cyj8OJ68uatHrmol4wLPflcsg0kNP0+Ri0NYaJnug/vSf/J1xqxkR7sZ8w3WhJAeDWSL5oMVZtQ0Lc48lTXiXAxf7weYaDcZr8SW2pHHJe8kcltKqq72eJUEz/wxdkynhvVJTJKGkJ8sh+jdNqDib/b2RD/ATI4324y+Q6C2mwDZJEIU9WTpbO5+Fq5fVs7sUJ82u543lcwgBlESrd9JK9Z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zFzWjqYmMuL5V+z+CCG+Lh1h/wqsATjJn+D/mAb8+Ond4QHQ3/g4/FTQPlHfb3gcXP26WoWcdSWw
nv+7f8jpig==</DigestValue>
    </Reference>
    <Reference Type="http://www.w3.org/2000/09/xmldsig#Object" URI="#idOfficeObject">
      <DigestMethod Algorithm="http://www.w3.org/2001/04/xmlenc#sha512"/>
      <DigestValue>0d2lBDQwOp8fih+wKaA3OHa/JwdYytivxyuUZ6ls3HbVo+y5kPW18I5i9Af24vp+V/elbq2IqDlz
hzD80+f2NA==</DigestValue>
    </Reference>
    <Reference Type="http://uri.etsi.org/01903#SignedProperties" URI="#idSignedProperties">
      <Transforms>
        <Transform Algorithm="http://www.w3.org/TR/2001/REC-xml-c14n-20010315"/>
      </Transforms>
      <DigestMethod Algorithm="http://www.w3.org/2001/04/xmlenc#sha512"/>
      <DigestValue>Bii2uODp9y/NsyXa18JkWDMxTM0xWIuIeN8rmTvGvTs/YRtT397b90bzs7sWEuiWjUvG2s05tyHD
p5yL+yQF0g==</DigestValue>
    </Reference>
  </SignedInfo>
  <SignatureValue>Teaw/lzDDUAXlMgBVSp1vmr1yQAiD6at1T8LkI0U5HOALE8srB3kQw0bjDnVsIUsM+CHwJxpyK/6
jEMGSP67sdvra1LcIy5TOfZnu3AIL2J32TYbGTgqg8hsXukA1L+mIGPGoWc/nef6votQ3oZGp7Ey
pD6vgsuJaWiqci050DB2VFZjPaHfyIPxNdLHELzGLzYKkgofdebbK8do7EdtPt90wOg4dZGJEACq
jBwYxGxQW4D4Oqx72CQIrLSwVBfrhlvmRPpudOuJvQccyWdzHrtmzVYaCzDL15dqaXlMZOtl1Ihq
Gt90oaMu4aGwHPhaBipdJGP1CQJj9WFhNKbQdA==</SignatureValue>
  <KeyInfo>
    <X509Data>
      <X509Certificate>MIIHrDCCBZSgAwIBAgIQe6/JyzsGapdLw/hjLGRYfDANBgkqhkiG9w0BAQ0FADCBhTELMAkGA1UEBhMCUFkxDTALBgNVBAoTBElDUFAxODA2BgNVBAsTL1ByZXN0YWRvciBDdWFsaWZpY2FkbyBkZSBTZXJ2aWNpb3MgZGUgQ29uZmlhbnphMRUwEwYDVQQDEwxDT0RFMTAwIFMuQS4xFjAUBgNVBAUTDVJVQzgwMDgwNjEwLTcwHhcNMjMwOTA1MjA1MzI1WhcNMjUwOTA1MjA1MzI1WjCBvzELMAkGA1UEBhMCUFkxNjA0BgNVBAoMLUNFUlRJRklDQURPIENVQUxJRklDQURPIERFIEZJUk1BIEVMRUNUUsOTTklDQTELMAkGA1UECxMCRjIxFzAVBgNVBAQTDkJFUk5BTCBHSU1FTkVaMRYwFAYDVQQqEw1QQU9MQSBCRUFUUklaMSYwJAYDVQQDEx1QQU9MQSBCRUFUUklaICBCRVJOQUwgR0lNRU5FWjESMBAGA1UEBRMJQ0k0OTM3NTUxMIIBIjANBgkqhkiG9w0BAQEFAAOCAQ8AMIIBCgKCAQEArcqLZ67x1ohx5L6FG1msvB+TiqlZotAynw5ipDP7+XdMiJ6gu1n4NGq4if3gKxHrwauOfIuN5E/zqpbXXDmqMrg1KCPtvUJafcpyOuV9qiGxt4AIkYScUTt5dWZa7oVRtN/LHYpNqVshtT9iqGHObIXjnUEXXtwTzSEycs0X8R/j2jidA33ziOTftbxx4XK7rTSocxlJKOVbHklbfk7mpJlNxdlCzaVSGuH3eMStf9u657ITNfrOnoYuy7hDwRj1aCPZdOqVmr+hbJ2Czcg4htpuF0h31wL0Cqcb2OsDCP2sEkWssHwLpa5e9iw2rrDescOjN8pO4z+mlXPK2D7UEwIDAQABo4IC2jCCAtYwDAYDVR0TAQH/BAIwADAdBgNVHQ4EFgQUmmQPtt+kMNSSo3cGZOqjTxfCILwwHwYDVR0jBBgwFoAUvjVUYmhg5ybTMcFfl7Hi9mTOB/UwDgYDVR0PAQH/BAQDAgXgMFEGA1UdEQRKMEiBGVBBT0xBQ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MyOqs3WDThP/dWONh4LvFkWVb7uAPPP0NZ/Quun5OzSDmi09RYR83F1zhnqFTtYj8BiGTDdNehm495RUuHxqzOBqbQ87jbDImDOwpmHrimIHGNfNeqgep/T2Fm2ZUaa0OGfQAgX0sfMi32oRmd91UPJ+ko5D9nZ4oiWcT+m7qr5aP/46hjksbFIDJr0zO5tiaqd8GJ3Qabfxy3HiXgRgvXqKljx9sq0IUftxEaP8ZbYuTJe9dZmLNwkkxwIJbqhWASxjBT4rTjHk+j2yOF3R9cG1fAzajvph+p2603YkV8Ilrm4gP7fjjUI4J7Xm2p4d/go4byTYXCU63JS84a4192yoglKN5wB16VBG7fhXgcX2+MruwaGpSRz+7bg887mYyxmcUVhX9Uvj71jo5fGTIn7iLd2Yu5RbgBl7I4l6dCGTt/HVeRQjHfQosdgpW4SdQiZPx2Dh8It7OUc5LRQzjmGog7r5za6JZO29GVE6FilcHZsIY4ST62un6mdCLCRBgQABG63v+/CsZnhXnEgEc8UJwnhLmoUskeCHk2W5mXQ0I4rT7V820PaMUbsQPOKsAW0vzxQuDMETtYq5T62KB4cm0EfvmVZqCzD7f7mWHbaekN+uch2o/IiDcwddw8Cvs4BZMHLNj/nGyjSJMOBB/nSaCur8HAc2Uy/dI2+GBJ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Transform>
          <Transform Algorithm="http://www.w3.org/TR/2001/REC-xml-c14n-20010315"/>
        </Transforms>
        <DigestMethod Algorithm="http://www.w3.org/2001/04/xmlenc#sha512"/>
        <DigestValue>xzRH1zl+VpLCdUk1aCR9DqSQB+wf2cd2xrJDuRfJ8Mb5JIpTwt4YM2s3N/HFncOjAVB55lFuAJYKrxXUEydYTQ==</DigestValue>
      </Reference>
      <Reference URI="/xl/calcChain.xml?ContentType=application/vnd.openxmlformats-officedocument.spreadsheetml.calcChain+xml">
        <DigestMethod Algorithm="http://www.w3.org/2001/04/xmlenc#sha512"/>
        <DigestValue>Ju2z8SejgnQPNnNKy6ecjmPi2EQ7ZgWJGQU+9FwFfqwz3/hbrF9urK1VHjH++nAmc2mCjHFdYHaF6Wn9MP43Pw==</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A3MBcseJcZyQE1hkMAdkzVCxYdUTt9OCalU12w3YM8nsOojKZHPK0j5DKUESIFdHW6EOrc2taQA8ZyYcPaY0Hg==</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QoOUmSHQfhgLoutf2N5hpnDEfcWbjG2Xr74axrTu9oqT0rW0oYL6elCXPeq55O16m+RL0U7qQS4Dxu/AVXJWOQ==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tVA3b1O1QZI992BC1WDjb6dBBSbexAME096dxi+bWBKh8sJT0cokowzDKydSfxgkE7r4VtV/fysHBri1FIVdSA==</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d72Tv4mxvu7D5VEjxZftxTDywfHZeKVXYQ/wwVkvFNexAA6EnuTjdB6J6TanHKYB/vTqtFbLAnty51YtCwDpdQ==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khAJCkKnhP2jo77C7ZtVwkVo4pxopKgx1P1fIrECmjBP91cwaij56NB/8AKWXS3JK52ykJfySt0/jFiZm7F1jw==</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KdINBhlYWILy1PgB8vMDDohNOClzswnxiaRp8phXZz13CV8trsCTZubUAJoWJdoqG+TNge95QFaXVU2GjCzn9A==</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f+2ud8mSuFrnAJV1LwvLfCvsN4+VkXGhKhsbiiOsMIeq+lH47FuVUKZ6GcVA+mkYxcg4abHEV8ZoGLi3fNT9iw==</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kJoxb1SDEC54924ntQiwlmG+Z4E8yl3WdnZEORGzhy2OfaXu7ZOt7fo4S/roC6Y6fX3/vJa2CNl4+vu78PFT9A==</DigestValue>
      </Reference>
      <Reference URI="/xl/externalLinks/externalLink145.xml?ContentType=application/vnd.openxmlformats-officedocument.spreadsheetml.externalLink+xml">
        <DigestMethod Algorithm="http://www.w3.org/2001/04/xmlenc#sha512"/>
        <DigestValue>jzSp4bJyismFjpRj7+pT+n3OB7MjNIpd9J+vovNFFgBhgxsO/nt3rQGioDCIxXa523MioGFdJ6EBlyQRxIXQMg==</DigestValue>
      </Reference>
      <Reference URI="/xl/externalLinks/externalLink146.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7.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8.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9.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1.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2.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3.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4.xml?ContentType=application/vnd.openxmlformats-officedocument.spreadsheetml.externalLink+xml">
        <DigestMethod Algorithm="http://www.w3.org/2001/04/xmlenc#sha512"/>
        <DigestValue>3ZD+dJ2Z1iTPB8EUFIKCNZZziOgMafO2tCTxEtik5dbpPax55DVyYxPp1lFYXTor12uMK8nJO255jFkjHSqctQ==</DigestValue>
      </Reference>
      <Reference URI="/xl/externalLinks/externalLink155.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6.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7.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8.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9.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1.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2.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5.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6.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7.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8.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9.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7.xml?ContentType=application/vnd.openxmlformats-officedocument.spreadsheetml.externalLink+xml">
        <DigestMethod Algorithm="http://www.w3.org/2001/04/xmlenc#sha512"/>
        <DigestValue>79+L8yRqVcZKVvCNkPbDeWaAqHLjptHtH2gyYc51knq4Ub/9hVswmygRVJFyENkadxwBkPGuLyiC9S08V5Yedw==</DigestValue>
      </Reference>
      <Reference URI="/xl/externalLinks/externalLink170.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1.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2.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3.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4.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5.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6.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7.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8.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9.xml?ContentType=application/vnd.openxmlformats-officedocument.spreadsheetml.externalLink+xml">
        <DigestMethod Algorithm="http://www.w3.org/2001/04/xmlenc#sha512"/>
        <DigestValue>2mkCD5dYag0p/dJggRYklQzaUOkAicFWWgDX+YwGDZtB5y/zzhA+fLnqKztxHvzhMMBTYsj0c52vHNE+MZ1ixw==</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1.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2.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3.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4.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5.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6.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7.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8.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9.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9.xml?ContentType=application/vnd.openxmlformats-officedocument.spreadsheetml.externalLink+xml">
        <DigestMethod Algorithm="http://www.w3.org/2001/04/xmlenc#sha512"/>
        <DigestValue>SlKzsJ7CJmygYD7lQzwBhUToFDi4CEVXq7BENXBlm3RgO5ZWFdpzFjjcOCtYe5ycioT5XmhMdv0q6a+OwL8NBg==</DigestValue>
      </Reference>
      <Reference URI="/xl/externalLinks/externalLink190.xml?ContentType=application/vnd.openxmlformats-officedocument.spreadsheetml.externalLink+xml">
        <DigestMethod Algorithm="http://www.w3.org/2001/04/xmlenc#sha512"/>
        <DigestValue>7coxv6cyvTSIowAKMT8CzE+qFw6xTBDvfjvzkjUyzMcakNCPJvC/zYhmUEa/Lozm87zgbWkaO5tIe7cIEwEW6w==</DigestValue>
      </Reference>
      <Reference URI="/xl/externalLinks/externalLink191.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2.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3.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4.xml?ContentType=application/vnd.openxmlformats-officedocument.spreadsheetml.externalLink+xml">
        <DigestMethod Algorithm="http://www.w3.org/2001/04/xmlenc#sha512"/>
        <DigestValue>cXFS9K7xEl6X9hlCtt4YRq7mMHZ+5SAqZvUyxTtOEwfX6ftv1+71PK9ofAxx3IDKSrkyOtj/yKjDb6PDo4YgOA==</DigestValue>
      </Reference>
      <Reference URI="/xl/externalLinks/externalLink195.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6.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7.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8.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9.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01.xml?ContentType=application/vnd.openxmlformats-officedocument.spreadsheetml.externalLink+xml">
        <DigestMethod Algorithm="http://www.w3.org/2001/04/xmlenc#sha512"/>
        <DigestValue>tBdTSidv0j/PzI01FOq1reQ0oeGv24pgUGihr3tTIlrS+fw2UsJKJJgqf6Pw9aBtgSx1FpXAGAte1GGxoYHMXA==</DigestValue>
      </Reference>
      <Reference URI="/xl/externalLinks/externalLink202.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3.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4.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5.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6.xml?ContentType=application/vnd.openxmlformats-officedocument.spreadsheetml.externalLink+xml">
        <DigestMethod Algorithm="http://www.w3.org/2001/04/xmlenc#sha512"/>
        <DigestValue>ujGFZdX4aWakd/ZIeBtt6Z9gDoenXnZ89C8eVTFhhyBFsiO3GXHvZdheBymeGK7zWkmhcnqdusY1rBHrLs5+/g==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2.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3.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4.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5.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6.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7.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8.xml?ContentType=application/vnd.openxmlformats-officedocument.spreadsheetml.externalLink+xml">
        <DigestMethod Algorithm="http://www.w3.org/2001/04/xmlenc#sha512"/>
        <DigestValue>A5I9cu8c2+XeyKJHW8cylQsWDKrSNesNyCJAWgmpDkzjAUHpx2tBRWnRfU/oDjgPC5qoNwRYry0xNsg7GSMBnw==</DigestValue>
      </Reference>
      <Reference URI="/xl/externalLinks/externalLink219.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1.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2.xml?ContentType=application/vnd.openxmlformats-officedocument.spreadsheetml.externalLink+xml">
        <DigestMethod Algorithm="http://www.w3.org/2001/04/xmlenc#sha512"/>
        <DigestValue>7zmvFriQyDU1azdkl/zVSN9wYAoAl5CLU9ftvR8PkzvBdHX4J0pWa0pwgpMpvFudTyXvNrucPlbkSZ2bhkDLtQ==</DigestValue>
      </Reference>
      <Reference URI="/xl/externalLinks/externalLink223.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4.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5.xml?ContentType=application/vnd.openxmlformats-officedocument.spreadsheetml.externalLink+xml">
        <DigestMethod Algorithm="http://www.w3.org/2001/04/xmlenc#sha512"/>
        <DigestValue>sjOD0dYEVSInIohpos3ajAw4Fl4TayBbKDX7jjGSmZQbZ93jTBKmYgLujp2q4hSrodxxYqZsfLn1tT97CIVqgw==</DigestValue>
      </Reference>
      <Reference URI="/xl/externalLinks/externalLink226.xml?ContentType=application/vnd.openxmlformats-officedocument.spreadsheetml.externalLink+xml">
        <DigestMethod Algorithm="http://www.w3.org/2001/04/xmlenc#sha512"/>
        <DigestValue>sSWyzWuGZNt4bIPilZcaEsS+aJJJXEcHOai2r+bxGrTJcgOya1wnyNyZtie15oCF5TPMhFGpfwwKRzYKABgi1Q==</DigestValue>
      </Reference>
      <Reference URI="/xl/externalLinks/externalLink227.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8.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29.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xml?ContentType=application/vnd.openxmlformats-officedocument.spreadsheetml.externalLink+xml">
        <DigestMethod Algorithm="http://www.w3.org/2001/04/xmlenc#sha512"/>
        <DigestValue>8eVt0AijxUm6fgD/U5/ZuybLdqRHY0mTf0Ao7ePX5teDgpn1oVqIlGZuz+EoOA45Hgx7mHoHerp5kPCG7qDmWA==</DigestValue>
      </Reference>
      <Reference URI="/xl/externalLinks/externalLink230.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1.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2.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3.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4.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5.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6.xml?ContentType=application/vnd.openxmlformats-officedocument.spreadsheetml.externalLink+xml">
        <DigestMethod Algorithm="http://www.w3.org/2001/04/xmlenc#sha512"/>
        <DigestValue>AEllFe60ceht2IVV85gwwLcbuqDlTDM2byBvkIWcp6P75fc/96SHjTC42W9FdARwd4UlPSrRZFyCb1cODnXscQ==</DigestValue>
      </Reference>
      <Reference URI="/xl/externalLinks/externalLink237.xml?ContentType=application/vnd.openxmlformats-officedocument.spreadsheetml.externalLink+xml">
        <DigestMethod Algorithm="http://www.w3.org/2001/04/xmlenc#sha512"/>
        <DigestValue>AxkqWef2d5Nor5PF4kd926e12XuZ4HAmT2sJq8oFf4gtxnnI/Uu2fGyu/in/Zm7TQtzbVhwcSNpUhcVSa7zyiw==</DigestValue>
      </Reference>
      <Reference URI="/xl/externalLinks/externalLink238.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39.xml?ContentType=application/vnd.openxmlformats-officedocument.spreadsheetml.externalLink+xml">
        <DigestMethod Algorithm="http://www.w3.org/2001/04/xmlenc#sha512"/>
        <DigestValue>7KIRXgodhvS179iykcUBdmdz/N96YnGvtvrhrNhd9DkRY993MyIH7RH/fPlob/H4MWB2Y9yLwvu9zp6jb0ErqQ==</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58sYMYYxf0UlXaoNQT4AuQGPfxWekIZoBvxhVaqnYgQvz1PMQ3NGq2/tEH1YRoA6y3eGGt5iZkeKboH4S4boDg==</DigestValue>
      </Reference>
      <Reference URI="/xl/externalLinks/externalLink241.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2.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3.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4.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5.xml?ContentType=application/vnd.openxmlformats-officedocument.spreadsheetml.externalLink+xml">
        <DigestMethod Algorithm="http://www.w3.org/2001/04/xmlenc#sha512"/>
        <DigestValue>tgzB+kUbYI5HmvhXzIjUHyiah0T/W29hwQJNnbc5UIvlYeJ3yjVWL4afiIYeW4pWpHGK0nWDrbo5S8U21zR8YA==</DigestValue>
      </Reference>
      <Reference URI="/xl/externalLinks/externalLink246.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7.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8.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49.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/ODfGNH/fRG47Bci15/otxMxJjmulQoJupSinqNAFW/1ExuL6illQgmZgnWNujpdmE/dCe53c/kcUbXhhZ1TQw==</DigestValue>
      </Reference>
      <Reference URI="/xl/externalLinks/externalLink251.xml?ContentType=application/vnd.openxmlformats-officedocument.spreadsheetml.externalLink+xml">
        <DigestMethod Algorithm="http://www.w3.org/2001/04/xmlenc#sha512"/>
        <DigestValue>zZS+YRZ5K2qQftCOE5xjoV+2VAeIs2CjKQE2OwViqxTCEvx6ijrOEvrcoRYfUzzneUgIDYRP7cosGjR+rOwWkA==</DigestValue>
      </Reference>
      <Reference URI="/xl/externalLinks/externalLink252.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3.xml?ContentType=application/vnd.openxmlformats-officedocument.spreadsheetml.externalLink+xml">
        <DigestMethod Algorithm="http://www.w3.org/2001/04/xmlenc#sha512"/>
        <DigestValue>8nAlBJYaYaBsfmKOUv0oPdqbdmpi9O2OkAo2mDtk3mEecYihxPJiJ4gLMbt4QitjLoNEiGqlkiCwlzK6kWSl/A==</DigestValue>
      </Reference>
      <Reference URI="/xl/externalLinks/externalLink254.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5.xml?ContentType=application/vnd.openxmlformats-officedocument.spreadsheetml.externalLink+xml">
        <DigestMethod Algorithm="http://www.w3.org/2001/04/xmlenc#sha512"/>
        <DigestValue>XIg2iV2vzehI0B7xELGKJQPN0e3pgP923WQzkSpCxaY42AoZg4oBLcTlGNp7LE8vFMNRCo5TU+mHXILC7FuFIA==</DigestValue>
      </Reference>
      <Reference URI="/xl/externalLinks/externalLink256.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7.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8.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59.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xml?ContentType=application/vnd.openxmlformats-officedocument.spreadsheetml.externalLink+xml">
        <DigestMethod Algorithm="http://www.w3.org/2001/04/xmlenc#sha512"/>
        <DigestValue>JHNMxh0Ht+wbs8ZqnhRrgjylwWQXFnNO01+PwyoY7/aByQFwv7Xj1vgtoqCbI7l7DyHpVMWF53aniwZzn3b23Q==</DigestValue>
      </Reference>
      <Reference URI="/xl/externalLinks/externalLink260.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1.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2.xml?ContentType=application/vnd.openxmlformats-officedocument.spreadsheetml.externalLink+xml">
        <DigestMethod Algorithm="http://www.w3.org/2001/04/xmlenc#sha512"/>
        <DigestValue>9WbvzzYT/OuT4VTaXdaVdb2wvNRREG70G8Awkx1YkywbrcDGqaFiSGvI+nPccurnIrJMS7jxX9EqYJUZm3i9Kw==</DigestValue>
      </Reference>
      <Reference URI="/xl/externalLinks/externalLink263.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4.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5.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6.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7.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8.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69.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1.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2.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3.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4.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5.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6.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7.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8.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79.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GxvS4TGFXUU6jFz8JbnwUP0K7GQu9zB/+DwXMSBFHCQ7m1DZVXnpXGuVD0AtHjJXCZblZsmE3uwIQeRd/J5t3Q==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Tq3+EuWfE3GlRjWzUUjDzuyEluNxOBfVsxtv4fHvqIKy03DkAu7R2z5SP04M0eduRA7nc7viibUDoYRvTtjMPQ==</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h6K3qdO6hkujWrQae6eQ4h2aLYG1bVyLvAdUG1VW6gK2CO0cAglmOvQg5rXUzCAoy/ZWG2goG5i8WnycEi0alQ==</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48FeWym3E8pjohmYGRPJ/4jPUJQR1QY1X/VKU24OBjqWzcR/1HXUppiJKNl5OjM4gQfizbaEH9zmNM1mm3ICrw==</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wbQp4eG3FrPQoemPJ0BqIrnlahM+Tm2GUvBVKAID+TeZqBeMIkowuz12oPi1GVXLeguguEYfOqNUYhiI6mxssg==</DigestValue>
      </Reference>
      <Reference URI="/xl/externalLinks/externalLink59.xml?ContentType=application/vnd.openxmlformats-officedocument.spreadsheetml.externalLink+xml">
        <DigestMethod Algorithm="http://www.w3.org/2001/04/xmlenc#sha512"/>
        <DigestValue>wt3XAXNdq+oVEB5F+KCThUl1RXMxZJcGnWL/zBPzgGDnDwJZedlo2pNlHQdVWYT3YSq9Wq5aaiF8f/vhStMQQg==</DigestValue>
      </Reference>
      <Reference URI="/xl/externalLinks/externalLink6.xml?ContentType=application/vnd.openxmlformats-officedocument.spreadsheetml.externalLink+xml">
        <DigestMethod Algorithm="http://www.w3.org/2001/04/xmlenc#sha512"/>
        <DigestValue>iC9enwX+Avtb8pcHw8uiomNOB60HFHUbLtm3s0nSde0KtmxBsD7SJE4nI83DgNc5W5YYk0Gw0Tyof1KwRO8Zyg==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kcKER/XI7BmWEsv/vUEC0Mv6xcmpvx/Dufc0VuREPEwDDJhPsP4lTK7ea2aTNGTx78HjmiQ/3rxmVqRWho6NKA==</DigestValue>
      </Reference>
      <Reference URI="/xl/externalLinks/externalLink64.xml?ContentType=application/vnd.openxmlformats-officedocument.spreadsheetml.externalLink+xml">
        <DigestMethod Algorithm="http://www.w3.org/2001/04/xmlenc#sha512"/>
        <DigestValue>Rj5JaiQnRywZCN9NgxLgkT+re0zz4O+6LjnEYbFYEhSKNxSx4xsczy3VsloDMyJ4KuKQK65JDEvvZi4kPMfCFA==</DigestValue>
      </Reference>
      <Reference URI="/xl/externalLinks/externalLink65.xml?ContentType=application/vnd.openxmlformats-officedocument.spreadsheetml.externalLink+xml">
        <DigestMethod Algorithm="http://www.w3.org/2001/04/xmlenc#sha512"/>
        <DigestValue>EMivVFgz+XdN8vWZPqf8xkGgRHeBCRLmtuDjTpmTJCNn1a9mdS6+ogAWKZWhgC2b5tnQk66WVlCQrhSzdDgdvA==</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Wqj1zbkndEexDOOhU3Y/o/XKxj8/pcCAtIZqo7SHsMPDYZImh1KE2r++4FVfJSxHx+QRDz4Jrp6yMSxrpZll2A==</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VtRTyCwF9vxrEd5Mj10GiCiF6wz+4RnLmIOTkk0FqPioGQ92i8Lsh78ftnwma/Bs+OKxWxH86EUPlAH8xuQmOg==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gZk8A6HO72QIxuT/nmeOd7aDrysTFczd9YWzB2SsrUzQQta5izJqwzQskLZpmrq99uKHEh+d5+9ThanwwZmmmw==</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ERH6lUuepar30rUb9zJEFB8YEFk1v7FFJ2vZ9Lc2Gb/D+HKhxtnlRLQVYLagTdghpsys8lV4ylqA8M5NwRsCTw==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nok2GFv9MCdj6DW9kgogoOcTH88t4RciqKef+JyBgp+43WBhioMsC6e/NWsScQKhWZtuEIlo0mEg3w2jSsukww==</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2.bin?ContentType=application/vnd.openxmlformats-officedocument.spreadsheetml.printerSettings">
        <DigestMethod Algorithm="http://www.w3.org/2001/04/xmlenc#sha512"/>
        <DigestValue>46woy1Yg7Ao+mVPbOSOC0Al1CE/uyZ27+Q2T2+uXfZFNi0f/rb0hCiz9USAnhhXs4iT1kYl81R9VSSjvDpJRPQ==</DigestValue>
      </Reference>
      <Reference URI="/xl/printerSettings/printerSettings3.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7.bin?ContentType=application/vnd.openxmlformats-officedocument.spreadsheetml.printerSettings">
        <DigestMethod Algorithm="http://www.w3.org/2001/04/xmlenc#sha512"/>
        <DigestValue>9sofbn9wIkWtYUZY7B7Wdj1kbUvcgNvTGo3gHcKT+YThveN1smXXNwhbXRVei5OnXk+zlH2wXr4Jl0qFeimtHQ==</DigestValue>
      </Reference>
      <Reference URI="/xl/printerSettings/printerSettings8.bin?ContentType=application/vnd.openxmlformats-officedocument.spreadsheetml.printerSettings">
        <DigestMethod Algorithm="http://www.w3.org/2001/04/xmlenc#sha512"/>
        <DigestValue>46woy1Yg7Ao+mVPbOSOC0Al1CE/uyZ27+Q2T2+uXfZFNi0f/rb0hCiz9USAnhhXs4iT1kYl81R9VSSjvDpJRPQ==</DigestValue>
      </Reference>
      <Reference URI="/xl/printerSettings/printerSettings9.bin?ContentType=application/vnd.openxmlformats-officedocument.spreadsheetml.printerSettings">
        <DigestMethod Algorithm="http://www.w3.org/2001/04/xmlenc#sha512"/>
        <DigestValue>46woy1Yg7Ao+mVPbOSOC0Al1CE/uyZ27+Q2T2+uXfZFNi0f/rb0hCiz9USAnhhXs4iT1kYl81R9VSSjvDpJRPQ==</DigestValue>
      </Reference>
      <Reference URI="/xl/sharedStrings.xml?ContentType=application/vnd.openxmlformats-officedocument.spreadsheetml.sharedStrings+xml">
        <DigestMethod Algorithm="http://www.w3.org/2001/04/xmlenc#sha512"/>
        <DigestValue>8I2afsLviY2Bkc5ZbvyzLYWYpC1iDFdstbB+jSlAUmubSWhW8yomVsJ0BImNOzCT8eMfie+Jwy/LSiEwsJRf5Q==</DigestValue>
      </Reference>
      <Reference URI="/xl/styles.xml?ContentType=application/vnd.openxmlformats-officedocument.spreadsheetml.styles+xml">
        <DigestMethod Algorithm="http://www.w3.org/2001/04/xmlenc#sha512"/>
        <DigestValue>c2rmRsSK2dlXHt25hR4qwsTmpySP2lh2uXwftJyxfAZf1L8UqNRY4fjEK2H0eD/AvljOHtXsrUETm4Ton4Cghw==</DigestValue>
      </Reference>
      <Reference URI="/xl/theme/theme1.xml?ContentType=application/vnd.openxmlformats-officedocument.theme+xml">
        <DigestMethod Algorithm="http://www.w3.org/2001/04/xmlenc#sha512"/>
        <DigestValue>CVdg6K28/xz5N4PiTcmJePZgyqDqWxhVG2fIflwuu8AdyOCtRmSmEGNgb7kAGmhn/F7O6H8Dt/wplH/FOmXGLg==</DigestValue>
      </Reference>
      <Reference URI="/xl/workbook.xml?ContentType=application/vnd.openxmlformats-officedocument.spreadsheetml.sheet.main+xml">
        <DigestMethod Algorithm="http://www.w3.org/2001/04/xmlenc#sha512"/>
        <DigestValue>N6F0Wu+PWtGXJdMjQlbeRzOiGMxUaM8qESBzGs50+dpzjWPe0VlBUdHvfEfOi3hjlCXyGwQngCGKYC7nqEb25g==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Zx7qMTg14KJFYWFrKGZrZSdI8GCqr7Qo/hldQvVaLC17fUliVBpDZWTl5hwa4MgQBZgb4M4+HlSwIK1pWXx2Pw==</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D7mkhrMT+75UJLIkCwl8Cz46OZR5nIE3wzGVR3GzwcCQzhq5cOjjXqpWjfDFyNyMmYGvnbFOvxvEV/qWEjKsdw==</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RidNc6qqCEm/6fKtlxn9siISgfGvscxz2KCEUxuncDeR36TRRJmAit4PL9VI+a8j5iUN0W+hnUTAlzXbef32Cw==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I5vALY8G73497znhgX6Y8G4rpnS97Ou0C9C6nypdffne7Edd6ZvRllm/64/uXCUp+GIYIwQKejVREV70pokWXA==</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EDrnBHumvcDU/I5pzuIVt9zMF5KNBj1Ojr4oUsintCmdPv2p2HgiwTemj1BuU8KC8t8TFfMSIcL2+C9M3wBwRg==</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gMAYCtdjsXxVjD1BBZDvY+Pi2WXJZy+yuhXHdPUgNlt+f5D2Ee18rq8E6DgMlFJsGiJWvYfxzo+rXz/RgXijkA==</DigestValue>
      </Reference>
      <Reference URI="/xl/worksheets/sheet1.xml?ContentType=application/vnd.openxmlformats-officedocument.spreadsheetml.worksheet+xml">
        <DigestMethod Algorithm="http://www.w3.org/2001/04/xmlenc#sha512"/>
        <DigestValue>6uVv3z+zllQVIHcJ0atFNR/mMq8H3si2I3IaxGEzicKvd/ApquISlZ6KcdItekE/amgu0TCQfk9rbBFk7/1Xrw==</DigestValue>
      </Reference>
      <Reference URI="/xl/worksheets/sheet2.xml?ContentType=application/vnd.openxmlformats-officedocument.spreadsheetml.worksheet+xml">
        <DigestMethod Algorithm="http://www.w3.org/2001/04/xmlenc#sha512"/>
        <DigestValue>D+XZMQN0GZp8CFAc6fJFOyBBP2WwzP462jP7UfS/PdOomQOs0w/cRSHJ+6EdqgBsAxECJGBgSIpnHiUZLFB21A==</DigestValue>
      </Reference>
      <Reference URI="/xl/worksheets/sheet3.xml?ContentType=application/vnd.openxmlformats-officedocument.spreadsheetml.worksheet+xml">
        <DigestMethod Algorithm="http://www.w3.org/2001/04/xmlenc#sha512"/>
        <DigestValue>zKQgvoH2lYnZBkucue6u3sDJBvLhSHuFqUfoBHEvmc0pJHxggqtb8jOCt0ES7gGM378l5fk1ajckWDv2hNYlXA==</DigestValue>
      </Reference>
      <Reference URI="/xl/worksheets/sheet4.xml?ContentType=application/vnd.openxmlformats-officedocument.spreadsheetml.worksheet+xml">
        <DigestMethod Algorithm="http://www.w3.org/2001/04/xmlenc#sha512"/>
        <DigestValue>Opf9yqqZKQ653ydX9AeQv+ywD17Jr28TVy/0yhk2LGwNcLoezMU7arvEmWEQQShEuDO9PKKi5i0rZEr3tjnfeA==</DigestValue>
      </Reference>
      <Reference URI="/xl/worksheets/sheet5.xml?ContentType=application/vnd.openxmlformats-officedocument.spreadsheetml.worksheet+xml">
        <DigestMethod Algorithm="http://www.w3.org/2001/04/xmlenc#sha512"/>
        <DigestValue>UOBlE3M6EX5e2R/ID+eY7FxB7zuIczoIs89wRJxTFtGBiULjJXJ6QercjoLvHB6S+F1Qapf0D3zPHWTFN/aRkA==</DigestValue>
      </Reference>
      <Reference URI="/xl/worksheets/sheet6.xml?ContentType=application/vnd.openxmlformats-officedocument.spreadsheetml.worksheet+xml">
        <DigestMethod Algorithm="http://www.w3.org/2001/04/xmlenc#sha512"/>
        <DigestValue>fdApl1RTGHt7NCams6OodjDwEJN1ufur4BRORSCCa2rOmyApYJz2nL8osGoINuuRE6gaWLvKnVvscfaRolUCiA==</DigestValue>
      </Reference>
      <Reference URI="/xl/worksheets/sheet7.xml?ContentType=application/vnd.openxmlformats-officedocument.spreadsheetml.worksheet+xml">
        <DigestMethod Algorithm="http://www.w3.org/2001/04/xmlenc#sha512"/>
        <DigestValue>ORG3+lk2GxDtRTq2ReuXOL7XuxDkqQFPrpKXJIFT0Mopt5uaDPSFX5QtzbhiouSP0yWszG+uB9553EFZiWWCFA==</DigestValue>
      </Reference>
      <Reference URI="/xl/worksheets/sheet8.xml?ContentType=application/vnd.openxmlformats-officedocument.spreadsheetml.worksheet+xml">
        <DigestMethod Algorithm="http://www.w3.org/2001/04/xmlenc#sha512"/>
        <DigestValue>oh4Yz2UM7DXbbPZHQGmVZbkDi/W3pqtwliEc/prYyttTptBMtmfy2VdJ8uvCv9RMd0+AuQTuuDsJ6RA8xqetSg==</DigestValue>
      </Reference>
      <Reference URI="/xl/worksheets/sheet9.xml?ContentType=application/vnd.openxmlformats-officedocument.spreadsheetml.worksheet+xml">
        <DigestMethod Algorithm="http://www.w3.org/2001/04/xmlenc#sha512"/>
        <DigestValue>KHX8zldRiltx0ZnIzepf4TSgw4AGtczl71jR0m9vso6XvgTjHtlyfS2YdkBZ6VMLpVLmb5dttSZ9I5IpGGoOyw==</DigestValue>
      </Reference>
    </Manifest>
    <SignatureProperties>
      <SignatureProperty Id="idSignatureTime" Target="#idPackageSignature">
        <mdssi:SignatureTime xmlns:mdssi="http://schemas.openxmlformats.org/package/2006/digital-signature">
          <mdssi:Format>YYYY-MM-DDThh:mm:ssTZD</mdssi:Format>
          <mdssi:Value>2023-10-30T19:32:51Z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16.0.16827/25</OfficeVersion>
          <ApplicationVersion>16.0.16827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2023-10-30T19:32:51Z</xd:SigningTime>
          <xd:SigningCertificate>
            <xd:Cert>
              <xd:CertDigest>
                <DigestMethod Algorithm="http://www.w3.org/2001/04/xmlenc#sha512"/>
                <DigestValue>nN08OJHzOgNr+qKa5/hRBiyIIRF9Fbzud2C02Hc6TxEOgsznSi7cAMcIXuPfDIEq8uNGmgOC7CWU1n67SqzHlw==</DigestValue>
              </xd:CertDigest>
              <xd:IssuerSerial>
                <X509IssuerName>SERIALNUMBER=RUC80080610-7, CN=CODE100 S.A., OU=Prestador Cualificado de Servicios de Confianza, O=ICPP, C=PY</X509IssuerName>
                <X509SerialNumber>164407788297702944079718916579504969852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4" ma:contentTypeDescription="Crear nuevo documento." ma:contentTypeScope="" ma:versionID="32998362b2d9c44befa6dd4eb0ecafd7">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aeccbaf81b55bc5d7ed585015b3cac9c"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AC7A86-A535-4504-9020-B355F7931752}"/>
</file>

<file path=customXml/itemProps2.xml><?xml version="1.0" encoding="utf-8"?>
<ds:datastoreItem xmlns:ds="http://schemas.openxmlformats.org/officeDocument/2006/customXml" ds:itemID="{A3E66A80-1630-4E50-918C-92FC8AB2208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11</vt:i4>
      </vt:variant>
    </vt:vector>
  </HeadingPairs>
  <TitlesOfParts>
    <vt:vector size="20" baseType="lpstr">
      <vt:lpstr>INDICE</vt:lpstr>
      <vt:lpstr>EAN</vt:lpstr>
      <vt:lpstr>EIE</vt:lpstr>
      <vt:lpstr>EVAN</vt:lpstr>
      <vt:lpstr>EFE</vt:lpstr>
      <vt:lpstr>01</vt:lpstr>
      <vt:lpstr>02</vt:lpstr>
      <vt:lpstr>03</vt:lpstr>
      <vt:lpstr>03 w</vt:lpstr>
      <vt:lpstr>'01'!_Hlk8917414</vt:lpstr>
      <vt:lpstr>'01'!Área_de_impresión</vt:lpstr>
      <vt:lpstr>'02'!Área_de_impresión</vt:lpstr>
      <vt:lpstr>'03'!Área_de_impresión</vt:lpstr>
      <vt:lpstr>'03 w'!Área_de_impresión</vt:lpstr>
      <vt:lpstr>EAN!Área_de_impresión</vt:lpstr>
      <vt:lpstr>EFE!Área_de_impresión</vt:lpstr>
      <vt:lpstr>EIE!Área_de_impresión</vt:lpstr>
      <vt:lpstr>EVAN!Área_de_impresión</vt:lpstr>
      <vt:lpstr>'03'!Títulos_a_imprimir</vt:lpstr>
      <vt:lpstr>'03 w'!Títulos_a_imprimir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Angelo Palacios</cp:lastModifiedBy>
  <cp:lastPrinted>2021-03-23T18:00:54Z</cp:lastPrinted>
  <dcterms:created xsi:type="dcterms:W3CDTF">2019-05-13T13:48:55Z</dcterms:created>
  <dcterms:modified xsi:type="dcterms:W3CDTF">2023-10-30T18:33:30Z</dcterms:modified>
</cp:coreProperties>
</file>